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Statistics" sheetId="2" state="visible" r:id="rId2"/>
    <sheet name="Revenue Analysis" sheetId="3" state="visible" r:id="rId3"/>
    <sheet name="Profitability Analysis" sheetId="4" state="visible" r:id="rId4"/>
    <sheet name="Customer Segmentation" sheetId="5" state="visible" r:id="rId5"/>
    <sheet name="Product Performance" sheetId="6" state="visible" r:id="rId6"/>
    <sheet name="Regional Analysis" sheetId="7" state="visible" r:id="rId7"/>
    <sheet name="Time Series Analysis" sheetId="8" state="visible" r:id="rId8"/>
    <sheet name="Shipping Analysis" sheetId="9" state="visible" r:id="rId9"/>
    <sheet name="Discount Impact" sheetId="10" state="visible" r:id="rId10"/>
    <sheet name="KPI Dashboard" sheetId="11" state="visible" r:id="rId11"/>
    <sheet name="Cohort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00"/>
    <numFmt numFmtId="167" formatCode="0.0"/>
    <numFmt numFmtId="168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0000"/>
      <sz val="10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0" borderId="0" pivotButton="0" quotePrefix="0" xfId="0"/>
    <xf numFmtId="166" fontId="3" fillId="3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3" fillId="3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Yearly Revenue &amp;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Analysis'!B3</f>
            </strRef>
          </tx>
          <spPr>
            <a:ln>
              <a:prstDash val="solid"/>
            </a:ln>
          </spPr>
          <cat>
            <numRef>
              <f>'Revenue Analysis'!$A$4:$A$7</f>
            </numRef>
          </cat>
          <val>
            <numRef>
              <f>'Revenue Analysis'!$B$4:$B$7</f>
            </numRef>
          </val>
        </ser>
        <ser>
          <idx val="1"/>
          <order val="1"/>
          <tx>
            <strRef>
              <f>'Revenue Analysis'!C3</f>
            </strRef>
          </tx>
          <spPr>
            <a:ln>
              <a:prstDash val="solid"/>
            </a:ln>
          </spPr>
          <cat>
            <numRef>
              <f>'Revenue Analysis'!$A$4:$A$7</f>
            </numRef>
          </cat>
          <val>
            <numRef>
              <f>'Revenue Analysis'!$C$4:$C$7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by Year</a:t>
            </a:r>
          </a:p>
        </rich>
      </tx>
    </title>
    <plotArea>
      <lineChart>
        <grouping val="standard"/>
        <ser>
          <idx val="0"/>
          <order val="0"/>
          <tx>
            <v>2014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Analysis'!$B$41:$M$41</f>
            </numRef>
          </cat>
          <val>
            <numRef>
              <f>'Revenue Analysis'!$B$42:$M$42</f>
            </numRef>
          </val>
        </ser>
        <ser>
          <idx val="1"/>
          <order val="1"/>
          <tx>
            <v>2015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Analysis'!$B$41:$M$41</f>
            </numRef>
          </cat>
          <val>
            <numRef>
              <f>'Revenue Analysis'!$B$43:$M$43</f>
            </numRef>
          </val>
        </ser>
        <ser>
          <idx val="2"/>
          <order val="2"/>
          <tx>
            <v>2016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Analysis'!$B$41:$M$41</f>
            </numRef>
          </cat>
          <val>
            <numRef>
              <f>'Revenue Analysis'!$B$44:$M$44</f>
            </numRef>
          </val>
        </ser>
        <ser>
          <idx val="3"/>
          <order val="3"/>
          <tx>
            <v>2017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Analysis'!$B$41:$M$41</f>
            </numRef>
          </cat>
          <val>
            <numRef>
              <f>'Revenue Analysis'!$B$45:$M$45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'Profitability Analysis'!$A$6:$A$8</f>
            </numRef>
          </cat>
          <val>
            <numRef>
              <f>'Profitability Analysis'!$B$6:$B$8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by Sub-Category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'Profitability Analysis'!C39</f>
            </strRef>
          </tx>
          <spPr>
            <a:ln>
              <a:prstDash val="solid"/>
            </a:ln>
          </spPr>
          <cat>
            <numRef>
              <f>'Profitability Analysis'!$A$40:$A$56</f>
            </numRef>
          </cat>
          <val>
            <numRef>
              <f>'Profitability Analysis'!$C$40:$C$56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 Segment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'Customer Segmentation'!$A$803:$A$807</f>
            </numRef>
          </cat>
          <val>
            <numRef>
              <f>'Customer Segmentation'!$B$803:$B$807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Analysis'!B3</f>
            </strRef>
          </tx>
          <spPr>
            <a:ln>
              <a:prstDash val="solid"/>
            </a:ln>
          </spPr>
          <cat>
            <numRef>
              <f>'Regional Analysis'!$A$4:$A$7</f>
            </numRef>
          </cat>
          <val>
            <numRef>
              <f>'Regional Analysis'!$B$4:$B$7</f>
            </numRef>
          </val>
        </ser>
        <ser>
          <idx val="1"/>
          <order val="1"/>
          <tx>
            <strRef>
              <f>'Regional Analysis'!C3</f>
            </strRef>
          </tx>
          <spPr>
            <a:ln>
              <a:prstDash val="solid"/>
            </a:ln>
          </spPr>
          <cat>
            <numRef>
              <f>'Regional Analysis'!$A$4:$A$7</f>
            </numRef>
          </cat>
          <val>
            <numRef>
              <f>'Regional Analysis'!$C$4:$C$7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with Moving Averages</a:t>
            </a:r>
          </a:p>
        </rich>
      </tx>
    </title>
    <plotArea>
      <lineChart>
        <grouping val="standard"/>
        <ser>
          <idx val="0"/>
          <order val="0"/>
          <tx>
            <strRef>
              <f>'Time Series 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 Analysis'!$A$4:$A$51</f>
            </numRef>
          </cat>
          <val>
            <numRef>
              <f>'Time Series Analysis'!$B$4:$B$51</f>
            </numRef>
          </val>
        </ser>
        <ser>
          <idx val="1"/>
          <order val="1"/>
          <tx>
            <strRef>
              <f>'Time Series 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 Analysis'!$A$4:$A$51</f>
            </numRef>
          </cat>
          <val>
            <numRef>
              <f>'Time Series Analysis'!$C$4:$C$51</f>
            </numRef>
          </val>
        </ser>
        <ser>
          <idx val="2"/>
          <order val="2"/>
          <tx>
            <strRef>
              <f>'Time Series 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 Analysis'!$A$4:$A$51</f>
            </numRef>
          </cat>
          <val>
            <numRef>
              <f>'Time Series Analysis'!$D$4:$D$51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Orders by Shipping Mode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'Shipping Analysis'!$A$4:$A$7</f>
            </numRef>
          </cat>
          <val>
            <numRef>
              <f>'Shipping Analysis'!$E$4:$E$7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Margin by Discount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 Impact'!G3</f>
            </strRef>
          </tx>
          <spPr>
            <a:ln>
              <a:prstDash val="solid"/>
            </a:ln>
          </spPr>
          <cat>
            <numRef>
              <f>'Discount Impact'!$A$4:$A$9</f>
            </numRef>
          </cat>
          <val>
            <numRef>
              <f>'Discount Impact'!$G$4:$G$9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47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58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810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6" customWidth="1" min="10" max="10"/>
    <col width="16" customWidth="1" min="11" max="11"/>
    <col width="10" customWidth="1" min="12" max="12"/>
    <col width="10" customWidth="1" min="13" max="13"/>
    <col width="14" customWidth="1" min="14" max="14"/>
    <col width="16" customWidth="1" min="15" max="15"/>
    <col width="40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Delivery Days</t>
        </is>
      </c>
      <c r="V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s="2" t="n">
        <v>261.96</v>
      </c>
      <c r="R2" t="n">
        <v>2</v>
      </c>
      <c r="S2" s="3" t="n">
        <v>0</v>
      </c>
      <c r="T2" s="2" t="n">
        <v>41.9136</v>
      </c>
      <c r="U2">
        <f>D2-C2</f>
        <v/>
      </c>
      <c r="V2" s="3">
        <f>IF(Q2=0,0,T2/Q2)</f>
        <v/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s="2" t="n">
        <v>731.9400000000001</v>
      </c>
      <c r="R3" t="n">
        <v>3</v>
      </c>
      <c r="S3" s="3" t="n">
        <v>0</v>
      </c>
      <c r="T3" s="2" t="n">
        <v>219.582</v>
      </c>
      <c r="U3">
        <f>D3-C3</f>
        <v/>
      </c>
      <c r="V3" s="3">
        <f>IF(Q3=0,0,T3/Q3)</f>
        <v/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s="2" t="n">
        <v>14.62</v>
      </c>
      <c r="R4" t="n">
        <v>2</v>
      </c>
      <c r="S4" s="3" t="n">
        <v>0</v>
      </c>
      <c r="T4" s="2" t="n">
        <v>6.8714</v>
      </c>
      <c r="U4">
        <f>D4-C4</f>
        <v/>
      </c>
      <c r="V4" s="3">
        <f>IF(Q4=0,0,T4/Q4)</f>
        <v/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s="2" t="n">
        <v>957.5775</v>
      </c>
      <c r="R5" t="n">
        <v>5</v>
      </c>
      <c r="S5" s="3" t="n">
        <v>0.45</v>
      </c>
      <c r="T5" s="2" t="n">
        <v>-383.031</v>
      </c>
      <c r="U5">
        <f>D5-C5</f>
        <v/>
      </c>
      <c r="V5" s="3">
        <f>IF(Q5=0,0,T5/Q5)</f>
        <v/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s="2" t="n">
        <v>22.368</v>
      </c>
      <c r="R6" t="n">
        <v>2</v>
      </c>
      <c r="S6" s="3" t="n">
        <v>0.2</v>
      </c>
      <c r="T6" s="2" t="n">
        <v>2.5164</v>
      </c>
      <c r="U6">
        <f>D6-C6</f>
        <v/>
      </c>
      <c r="V6" s="3">
        <f>IF(Q6=0,0,T6/Q6)</f>
        <v/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s="2" t="n">
        <v>48.86</v>
      </c>
      <c r="R7" t="n">
        <v>7</v>
      </c>
      <c r="S7" s="3" t="n">
        <v>0</v>
      </c>
      <c r="T7" s="2" t="n">
        <v>14.1694</v>
      </c>
      <c r="U7">
        <f>D7-C7</f>
        <v/>
      </c>
      <c r="V7" s="3">
        <f>IF(Q7=0,0,T7/Q7)</f>
        <v/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s="2" t="n">
        <v>7.28</v>
      </c>
      <c r="R8" t="n">
        <v>4</v>
      </c>
      <c r="S8" s="3" t="n">
        <v>0</v>
      </c>
      <c r="T8" s="2" t="n">
        <v>1.9656</v>
      </c>
      <c r="U8">
        <f>D8-C8</f>
        <v/>
      </c>
      <c r="V8" s="3">
        <f>IF(Q8=0,0,T8/Q8)</f>
        <v/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s="2" t="n">
        <v>907.152</v>
      </c>
      <c r="R9" t="n">
        <v>6</v>
      </c>
      <c r="S9" s="3" t="n">
        <v>0.2</v>
      </c>
      <c r="T9" s="2" t="n">
        <v>90.7152</v>
      </c>
      <c r="U9">
        <f>D9-C9</f>
        <v/>
      </c>
      <c r="V9" s="3">
        <f>IF(Q9=0,0,T9/Q9)</f>
        <v/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s="2" t="n">
        <v>18.504</v>
      </c>
      <c r="R10" t="n">
        <v>3</v>
      </c>
      <c r="S10" s="3" t="n">
        <v>0.2</v>
      </c>
      <c r="T10" s="2" t="n">
        <v>5.7825</v>
      </c>
      <c r="U10">
        <f>D10-C10</f>
        <v/>
      </c>
      <c r="V10" s="3">
        <f>IF(Q10=0,0,T10/Q10)</f>
        <v/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s="2" t="n">
        <v>114.9</v>
      </c>
      <c r="R11" t="n">
        <v>5</v>
      </c>
      <c r="S11" s="3" t="n">
        <v>0</v>
      </c>
      <c r="T11" s="2" t="n">
        <v>34.47</v>
      </c>
      <c r="U11">
        <f>D11-C11</f>
        <v/>
      </c>
      <c r="V11" s="3">
        <f>IF(Q11=0,0,T11/Q11)</f>
        <v/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s="2" t="n">
        <v>1706.184</v>
      </c>
      <c r="R12" t="n">
        <v>9</v>
      </c>
      <c r="S12" s="3" t="n">
        <v>0.2</v>
      </c>
      <c r="T12" s="2" t="n">
        <v>85.3092</v>
      </c>
      <c r="U12">
        <f>D12-C12</f>
        <v/>
      </c>
      <c r="V12" s="3">
        <f>IF(Q12=0,0,T12/Q12)</f>
        <v/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s="2" t="n">
        <v>911.424</v>
      </c>
      <c r="R13" t="n">
        <v>4</v>
      </c>
      <c r="S13" s="3" t="n">
        <v>0.2</v>
      </c>
      <c r="T13" s="2" t="n">
        <v>68.35680000000001</v>
      </c>
      <c r="U13">
        <f>D13-C13</f>
        <v/>
      </c>
      <c r="V13" s="3">
        <f>IF(Q13=0,0,T13/Q13)</f>
        <v/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s="2" t="n">
        <v>15.552</v>
      </c>
      <c r="R14" t="n">
        <v>3</v>
      </c>
      <c r="S14" s="3" t="n">
        <v>0.2</v>
      </c>
      <c r="T14" s="2" t="n">
        <v>5.4432</v>
      </c>
      <c r="U14">
        <f>D14-C14</f>
        <v/>
      </c>
      <c r="V14" s="3">
        <f>IF(Q14=0,0,T14/Q14)</f>
        <v/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s="2" t="n">
        <v>407.976</v>
      </c>
      <c r="R15" t="n">
        <v>3</v>
      </c>
      <c r="S15" s="3" t="n">
        <v>0.2</v>
      </c>
      <c r="T15" s="2" t="n">
        <v>132.5922</v>
      </c>
      <c r="U15">
        <f>D15-C15</f>
        <v/>
      </c>
      <c r="V15" s="3">
        <f>IF(Q15=0,0,T15/Q15)</f>
        <v/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s="2" t="n">
        <v>68.81</v>
      </c>
      <c r="R16" t="n">
        <v>5</v>
      </c>
      <c r="S16" s="3" t="n">
        <v>0.8</v>
      </c>
      <c r="T16" s="2" t="n">
        <v>-123.858</v>
      </c>
      <c r="U16">
        <f>D16-C16</f>
        <v/>
      </c>
      <c r="V16" s="3">
        <f>IF(Q16=0,0,T16/Q16)</f>
        <v/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s="2" t="n">
        <v>2.544</v>
      </c>
      <c r="R17" t="n">
        <v>3</v>
      </c>
      <c r="S17" s="3" t="n">
        <v>0.8</v>
      </c>
      <c r="T17" s="2" t="n">
        <v>-3.816</v>
      </c>
      <c r="U17">
        <f>D17-C17</f>
        <v/>
      </c>
      <c r="V17" s="3">
        <f>IF(Q17=0,0,T17/Q17)</f>
        <v/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s="2" t="n">
        <v>665.88</v>
      </c>
      <c r="R18" t="n">
        <v>6</v>
      </c>
      <c r="S18" s="3" t="n">
        <v>0</v>
      </c>
      <c r="T18" s="2" t="n">
        <v>13.3176</v>
      </c>
      <c r="U18">
        <f>D18-C18</f>
        <v/>
      </c>
      <c r="V18" s="3">
        <f>IF(Q18=0,0,T18/Q18)</f>
        <v/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s="2" t="n">
        <v>55.5</v>
      </c>
      <c r="R19" t="n">
        <v>2</v>
      </c>
      <c r="S19" s="3" t="n">
        <v>0</v>
      </c>
      <c r="T19" s="2" t="n">
        <v>9.99</v>
      </c>
      <c r="U19">
        <f>D19-C19</f>
        <v/>
      </c>
      <c r="V19" s="3">
        <f>IF(Q19=0,0,T19/Q19)</f>
        <v/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s="2" t="n">
        <v>8.56</v>
      </c>
      <c r="R20" t="n">
        <v>2</v>
      </c>
      <c r="S20" s="3" t="n">
        <v>0</v>
      </c>
      <c r="T20" s="2" t="n">
        <v>2.4824</v>
      </c>
      <c r="U20">
        <f>D20-C20</f>
        <v/>
      </c>
      <c r="V20" s="3">
        <f>IF(Q20=0,0,T20/Q20)</f>
        <v/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s="2" t="n">
        <v>213.48</v>
      </c>
      <c r="R21" t="n">
        <v>3</v>
      </c>
      <c r="S21" s="3" t="n">
        <v>0.2</v>
      </c>
      <c r="T21" s="2" t="n">
        <v>16.011</v>
      </c>
      <c r="U21">
        <f>D21-C21</f>
        <v/>
      </c>
      <c r="V21" s="3">
        <f>IF(Q21=0,0,T21/Q21)</f>
        <v/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s="2" t="n">
        <v>22.72</v>
      </c>
      <c r="R22" t="n">
        <v>4</v>
      </c>
      <c r="S22" s="3" t="n">
        <v>0.2</v>
      </c>
      <c r="T22" s="2" t="n">
        <v>7.384</v>
      </c>
      <c r="U22">
        <f>D22-C22</f>
        <v/>
      </c>
      <c r="V22" s="3">
        <f>IF(Q22=0,0,T22/Q22)</f>
        <v/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s="2" t="n">
        <v>19.46</v>
      </c>
      <c r="R23" t="n">
        <v>7</v>
      </c>
      <c r="S23" s="3" t="n">
        <v>0</v>
      </c>
      <c r="T23" s="2" t="n">
        <v>5.0596</v>
      </c>
      <c r="U23">
        <f>D23-C23</f>
        <v/>
      </c>
      <c r="V23" s="3">
        <f>IF(Q23=0,0,T23/Q23)</f>
        <v/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s="2" t="n">
        <v>60.34</v>
      </c>
      <c r="R24" t="n">
        <v>7</v>
      </c>
      <c r="S24" s="3" t="n">
        <v>0</v>
      </c>
      <c r="T24" s="2" t="n">
        <v>15.6884</v>
      </c>
      <c r="U24">
        <f>D24-C24</f>
        <v/>
      </c>
      <c r="V24" s="3">
        <f>IF(Q24=0,0,T24/Q24)</f>
        <v/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s="2" t="n">
        <v>71.372</v>
      </c>
      <c r="R25" t="n">
        <v>2</v>
      </c>
      <c r="S25" s="3" t="n">
        <v>0.3</v>
      </c>
      <c r="T25" s="2" t="n">
        <v>-1.0196</v>
      </c>
      <c r="U25">
        <f>D25-C25</f>
        <v/>
      </c>
      <c r="V25" s="3">
        <f>IF(Q25=0,0,T25/Q25)</f>
        <v/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s="2" t="n">
        <v>1044.63</v>
      </c>
      <c r="R26" t="n">
        <v>3</v>
      </c>
      <c r="S26" s="3" t="n">
        <v>0</v>
      </c>
      <c r="T26" s="2" t="n">
        <v>240.2649</v>
      </c>
      <c r="U26">
        <f>D26-C26</f>
        <v/>
      </c>
      <c r="V26" s="3">
        <f>IF(Q26=0,0,T26/Q26)</f>
        <v/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s="2" t="n">
        <v>11.648</v>
      </c>
      <c r="R27" t="n">
        <v>2</v>
      </c>
      <c r="S27" s="3" t="n">
        <v>0.2</v>
      </c>
      <c r="T27" s="2" t="n">
        <v>4.2224</v>
      </c>
      <c r="U27">
        <f>D27-C27</f>
        <v/>
      </c>
      <c r="V27" s="3">
        <f>IF(Q27=0,0,T27/Q27)</f>
        <v/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s="2" t="n">
        <v>90.56999999999999</v>
      </c>
      <c r="R28" t="n">
        <v>3</v>
      </c>
      <c r="S28" s="3" t="n">
        <v>0</v>
      </c>
      <c r="T28" s="2" t="n">
        <v>11.7741</v>
      </c>
      <c r="U28">
        <f>D28-C28</f>
        <v/>
      </c>
      <c r="V28" s="3">
        <f>IF(Q28=0,0,T28/Q28)</f>
        <v/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s="2" t="n">
        <v>3083.43</v>
      </c>
      <c r="R29" t="n">
        <v>7</v>
      </c>
      <c r="S29" s="3" t="n">
        <v>0.5</v>
      </c>
      <c r="T29" s="2" t="n">
        <v>-1665.0522</v>
      </c>
      <c r="U29">
        <f>D29-C29</f>
        <v/>
      </c>
      <c r="V29" s="3">
        <f>IF(Q29=0,0,T29/Q29)</f>
        <v/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s="2" t="n">
        <v>9.618</v>
      </c>
      <c r="R30" t="n">
        <v>2</v>
      </c>
      <c r="S30" s="3" t="n">
        <v>0.7</v>
      </c>
      <c r="T30" s="2" t="n">
        <v>-7.0532</v>
      </c>
      <c r="U30">
        <f>D30-C30</f>
        <v/>
      </c>
      <c r="V30" s="3">
        <f>IF(Q30=0,0,T30/Q30)</f>
        <v/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s="2" t="n">
        <v>124.2</v>
      </c>
      <c r="R31" t="n">
        <v>3</v>
      </c>
      <c r="S31" s="3" t="n">
        <v>0.2</v>
      </c>
      <c r="T31" s="2" t="n">
        <v>15.525</v>
      </c>
      <c r="U31">
        <f>D31-C31</f>
        <v/>
      </c>
      <c r="V31" s="3">
        <f>IF(Q31=0,0,T31/Q31)</f>
        <v/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s="2" t="n">
        <v>3.264</v>
      </c>
      <c r="R32" t="n">
        <v>2</v>
      </c>
      <c r="S32" s="3" t="n">
        <v>0.2</v>
      </c>
      <c r="T32" s="2" t="n">
        <v>1.1016</v>
      </c>
      <c r="U32">
        <f>D32-C32</f>
        <v/>
      </c>
      <c r="V32" s="3">
        <f>IF(Q32=0,0,T32/Q32)</f>
        <v/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s="2" t="n">
        <v>86.304</v>
      </c>
      <c r="R33" t="n">
        <v>6</v>
      </c>
      <c r="S33" s="3" t="n">
        <v>0.2</v>
      </c>
      <c r="T33" s="2" t="n">
        <v>9.709199999999999</v>
      </c>
      <c r="U33">
        <f>D33-C33</f>
        <v/>
      </c>
      <c r="V33" s="3">
        <f>IF(Q33=0,0,T33/Q33)</f>
        <v/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s="2" t="n">
        <v>6.858</v>
      </c>
      <c r="R34" t="n">
        <v>6</v>
      </c>
      <c r="S34" s="3" t="n">
        <v>0.7</v>
      </c>
      <c r="T34" s="2" t="n">
        <v>-5.715</v>
      </c>
      <c r="U34">
        <f>D34-C34</f>
        <v/>
      </c>
      <c r="V34" s="3">
        <f>IF(Q34=0,0,T34/Q34)</f>
        <v/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s="2" t="n">
        <v>15.76</v>
      </c>
      <c r="R35" t="n">
        <v>2</v>
      </c>
      <c r="S35" s="3" t="n">
        <v>0.2</v>
      </c>
      <c r="T35" s="2" t="n">
        <v>3.546</v>
      </c>
      <c r="U35">
        <f>D35-C35</f>
        <v/>
      </c>
      <c r="V35" s="3">
        <f>IF(Q35=0,0,T35/Q35)</f>
        <v/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s="2" t="n">
        <v>29.472</v>
      </c>
      <c r="R36" t="n">
        <v>3</v>
      </c>
      <c r="S36" s="3" t="n">
        <v>0.2</v>
      </c>
      <c r="T36" s="2" t="n">
        <v>9.9468</v>
      </c>
      <c r="U36">
        <f>D36-C36</f>
        <v/>
      </c>
      <c r="V36" s="3">
        <f>IF(Q36=0,0,T36/Q36)</f>
        <v/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s="2" t="n">
        <v>1097.544</v>
      </c>
      <c r="R37" t="n">
        <v>7</v>
      </c>
      <c r="S37" s="3" t="n">
        <v>0.2</v>
      </c>
      <c r="T37" s="2" t="n">
        <v>123.4737</v>
      </c>
      <c r="U37">
        <f>D37-C37</f>
        <v/>
      </c>
      <c r="V37" s="3">
        <f>IF(Q37=0,0,T37/Q37)</f>
        <v/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s="2" t="n">
        <v>190.92</v>
      </c>
      <c r="R38" t="n">
        <v>5</v>
      </c>
      <c r="S38" s="3" t="n">
        <v>0.6</v>
      </c>
      <c r="T38" s="2" t="n">
        <v>-147.963</v>
      </c>
      <c r="U38">
        <f>D38-C38</f>
        <v/>
      </c>
      <c r="V38" s="3">
        <f>IF(Q38=0,0,T38/Q38)</f>
        <v/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s="2" t="n">
        <v>113.328</v>
      </c>
      <c r="R39" t="n">
        <v>9</v>
      </c>
      <c r="S39" s="3" t="n">
        <v>0.2</v>
      </c>
      <c r="T39" s="2" t="n">
        <v>35.415</v>
      </c>
      <c r="U39">
        <f>D39-C39</f>
        <v/>
      </c>
      <c r="V39" s="3">
        <f>IF(Q39=0,0,T39/Q39)</f>
        <v/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s="2" t="n">
        <v>532.3992</v>
      </c>
      <c r="R40" t="n">
        <v>3</v>
      </c>
      <c r="S40" s="3" t="n">
        <v>0.32</v>
      </c>
      <c r="T40" s="2" t="n">
        <v>-46.9764</v>
      </c>
      <c r="U40">
        <f>D40-C40</f>
        <v/>
      </c>
      <c r="V40" s="3">
        <f>IF(Q40=0,0,T40/Q40)</f>
        <v/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s="2" t="n">
        <v>212.058</v>
      </c>
      <c r="R41" t="n">
        <v>3</v>
      </c>
      <c r="S41" s="3" t="n">
        <v>0.3</v>
      </c>
      <c r="T41" s="2" t="n">
        <v>-15.147</v>
      </c>
      <c r="U41">
        <f>D41-C41</f>
        <v/>
      </c>
      <c r="V41" s="3">
        <f>IF(Q41=0,0,T41/Q41)</f>
        <v/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s="2" t="n">
        <v>371.168</v>
      </c>
      <c r="R42" t="n">
        <v>4</v>
      </c>
      <c r="S42" s="3" t="n">
        <v>0.2</v>
      </c>
      <c r="T42" s="2" t="n">
        <v>41.7564</v>
      </c>
      <c r="U42">
        <f>D42-C42</f>
        <v/>
      </c>
      <c r="V42" s="3">
        <f>IF(Q42=0,0,T42/Q42)</f>
        <v/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s="2" t="n">
        <v>147.168</v>
      </c>
      <c r="R43" t="n">
        <v>4</v>
      </c>
      <c r="S43" s="3" t="n">
        <v>0.2</v>
      </c>
      <c r="T43" s="2" t="n">
        <v>16.5564</v>
      </c>
      <c r="U43">
        <f>D43-C43</f>
        <v/>
      </c>
      <c r="V43" s="3">
        <f>IF(Q43=0,0,T43/Q43)</f>
        <v/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s="2" t="n">
        <v>77.88</v>
      </c>
      <c r="R44" t="n">
        <v>2</v>
      </c>
      <c r="S44" s="3" t="n">
        <v>0</v>
      </c>
      <c r="T44" s="2" t="n">
        <v>3.894</v>
      </c>
      <c r="U44">
        <f>D44-C44</f>
        <v/>
      </c>
      <c r="V44" s="3">
        <f>IF(Q44=0,0,T44/Q44)</f>
        <v/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s="2" t="n">
        <v>95.616</v>
      </c>
      <c r="R45" t="n">
        <v>2</v>
      </c>
      <c r="S45" s="3" t="n">
        <v>0.2</v>
      </c>
      <c r="T45" s="2" t="n">
        <v>9.5616</v>
      </c>
      <c r="U45">
        <f>D45-C45</f>
        <v/>
      </c>
      <c r="V45" s="3">
        <f>IF(Q45=0,0,T45/Q45)</f>
        <v/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s="2" t="n">
        <v>45.98</v>
      </c>
      <c r="R46" t="n">
        <v>2</v>
      </c>
      <c r="S46" s="3" t="n">
        <v>0</v>
      </c>
      <c r="T46" s="2" t="n">
        <v>19.7714</v>
      </c>
      <c r="U46">
        <f>D46-C46</f>
        <v/>
      </c>
      <c r="V46" s="3">
        <f>IF(Q46=0,0,T46/Q46)</f>
        <v/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s="2" t="n">
        <v>17.46</v>
      </c>
      <c r="R47" t="n">
        <v>2</v>
      </c>
      <c r="S47" s="3" t="n">
        <v>0</v>
      </c>
      <c r="T47" s="2" t="n">
        <v>8.206200000000001</v>
      </c>
      <c r="U47">
        <f>D47-C47</f>
        <v/>
      </c>
      <c r="V47" s="3">
        <f>IF(Q47=0,0,T47/Q47)</f>
        <v/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s="2" t="n">
        <v>211.96</v>
      </c>
      <c r="R48" t="n">
        <v>4</v>
      </c>
      <c r="S48" s="3" t="n">
        <v>0</v>
      </c>
      <c r="T48" s="2" t="n">
        <v>8.478400000000001</v>
      </c>
      <c r="U48">
        <f>D48-C48</f>
        <v/>
      </c>
      <c r="V48" s="3">
        <f>IF(Q48=0,0,T48/Q48)</f>
        <v/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s="2" t="n">
        <v>45</v>
      </c>
      <c r="R49" t="n">
        <v>3</v>
      </c>
      <c r="S49" s="3" t="n">
        <v>0</v>
      </c>
      <c r="T49" s="2" t="n">
        <v>4.95</v>
      </c>
      <c r="U49">
        <f>D49-C49</f>
        <v/>
      </c>
      <c r="V49" s="3">
        <f>IF(Q49=0,0,T49/Q49)</f>
        <v/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s="2" t="n">
        <v>21.8</v>
      </c>
      <c r="R50" t="n">
        <v>2</v>
      </c>
      <c r="S50" s="3" t="n">
        <v>0</v>
      </c>
      <c r="T50" s="2" t="n">
        <v>6.104</v>
      </c>
      <c r="U50">
        <f>D50-C50</f>
        <v/>
      </c>
      <c r="V50" s="3">
        <f>IF(Q50=0,0,T50/Q50)</f>
        <v/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s="2" t="n">
        <v>38.22</v>
      </c>
      <c r="R51" t="n">
        <v>6</v>
      </c>
      <c r="S51" s="3" t="n">
        <v>0</v>
      </c>
      <c r="T51" s="2" t="n">
        <v>17.9634</v>
      </c>
      <c r="U51">
        <f>D51-C51</f>
        <v/>
      </c>
      <c r="V51" s="3">
        <f>IF(Q51=0,0,T51/Q51)</f>
        <v/>
      </c>
    </row>
    <row r="52">
      <c r="A52" t="n">
        <v>51</v>
      </c>
      <c r="B52" t="inlineStr">
        <is>
          <t>CA-2015-115742</t>
        </is>
      </c>
      <c r="C52" t="inlineStr">
        <is>
          <t>2015-04-18</t>
        </is>
      </c>
      <c r="D52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s="2" t="n">
        <v>75.18000000000001</v>
      </c>
      <c r="R52" t="n">
        <v>6</v>
      </c>
      <c r="S52" s="3" t="n">
        <v>0</v>
      </c>
      <c r="T52" s="2" t="n">
        <v>35.3346</v>
      </c>
      <c r="U52">
        <f>D52-C52</f>
        <v/>
      </c>
      <c r="V52" s="3">
        <f>IF(Q52=0,0,T52/Q52)</f>
        <v/>
      </c>
    </row>
    <row r="53">
      <c r="A53" t="n">
        <v>52</v>
      </c>
      <c r="B53" t="inlineStr">
        <is>
          <t>CA-2015-115742</t>
        </is>
      </c>
      <c r="C53" t="inlineStr">
        <is>
          <t>2015-04-18</t>
        </is>
      </c>
      <c r="D53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s="2" t="n">
        <v>6.16</v>
      </c>
      <c r="R53" t="n">
        <v>2</v>
      </c>
      <c r="S53" s="3" t="n">
        <v>0</v>
      </c>
      <c r="T53" s="2" t="n">
        <v>2.9568</v>
      </c>
      <c r="U53">
        <f>D53-C53</f>
        <v/>
      </c>
      <c r="V53" s="3">
        <f>IF(Q53=0,0,T53/Q53)</f>
        <v/>
      </c>
    </row>
    <row r="54">
      <c r="A54" t="n">
        <v>53</v>
      </c>
      <c r="B54" t="inlineStr">
        <is>
          <t>CA-2015-115742</t>
        </is>
      </c>
      <c r="C54" t="inlineStr">
        <is>
          <t>2015-04-18</t>
        </is>
      </c>
      <c r="D54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s="2" t="n">
        <v>89.98999999999999</v>
      </c>
      <c r="R54" t="n">
        <v>1</v>
      </c>
      <c r="S54" s="3" t="n">
        <v>0</v>
      </c>
      <c r="T54" s="2" t="n">
        <v>17.0981</v>
      </c>
      <c r="U54">
        <f>D54-C54</f>
        <v/>
      </c>
      <c r="V54" s="3">
        <f>IF(Q54=0,0,T54/Q54)</f>
        <v/>
      </c>
    </row>
    <row r="55">
      <c r="A55" t="n">
        <v>54</v>
      </c>
      <c r="B55" t="inlineStr">
        <is>
          <t>CA-2016-105816</t>
        </is>
      </c>
      <c r="C55" t="inlineStr">
        <is>
          <t>2016-12-11</t>
        </is>
      </c>
      <c r="D55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s="2" t="n">
        <v>15.26</v>
      </c>
      <c r="R55" t="n">
        <v>7</v>
      </c>
      <c r="S55" s="3" t="n">
        <v>0</v>
      </c>
      <c r="T55" s="2" t="n">
        <v>6.2566</v>
      </c>
      <c r="U55">
        <f>D55-C55</f>
        <v/>
      </c>
      <c r="V55" s="3">
        <f>IF(Q55=0,0,T55/Q55)</f>
        <v/>
      </c>
    </row>
    <row r="56">
      <c r="A56" t="n">
        <v>55</v>
      </c>
      <c r="B56" t="inlineStr">
        <is>
          <t>CA-2016-105816</t>
        </is>
      </c>
      <c r="C56" t="inlineStr">
        <is>
          <t>2016-12-11</t>
        </is>
      </c>
      <c r="D56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s="2" t="n">
        <v>1029.95</v>
      </c>
      <c r="R56" t="n">
        <v>5</v>
      </c>
      <c r="S56" s="3" t="n">
        <v>0</v>
      </c>
      <c r="T56" s="2" t="n">
        <v>298.6855</v>
      </c>
      <c r="U56">
        <f>D56-C56</f>
        <v/>
      </c>
      <c r="V56" s="3">
        <f>IF(Q56=0,0,T56/Q56)</f>
        <v/>
      </c>
    </row>
    <row r="57">
      <c r="A57" t="n">
        <v>56</v>
      </c>
      <c r="B57" t="inlineStr">
        <is>
          <t>CA-2016-111682</t>
        </is>
      </c>
      <c r="C57" t="inlineStr">
        <is>
          <t>2016-06-17</t>
        </is>
      </c>
      <c r="D57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s="2" t="n">
        <v>208.56</v>
      </c>
      <c r="R57" t="n">
        <v>6</v>
      </c>
      <c r="S57" s="3" t="n">
        <v>0</v>
      </c>
      <c r="T57" s="2" t="n">
        <v>52.14</v>
      </c>
      <c r="U57">
        <f>D57-C57</f>
        <v/>
      </c>
      <c r="V57" s="3">
        <f>IF(Q57=0,0,T57/Q57)</f>
        <v/>
      </c>
    </row>
    <row r="58">
      <c r="A58" t="n">
        <v>57</v>
      </c>
      <c r="B58" t="inlineStr">
        <is>
          <t>CA-2016-111682</t>
        </is>
      </c>
      <c r="C58" t="inlineStr">
        <is>
          <t>2016-06-17</t>
        </is>
      </c>
      <c r="D5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s="2" t="n">
        <v>32.4</v>
      </c>
      <c r="R58" t="n">
        <v>5</v>
      </c>
      <c r="S58" s="3" t="n">
        <v>0</v>
      </c>
      <c r="T58" s="2" t="n">
        <v>15.552</v>
      </c>
      <c r="U58">
        <f>D58-C58</f>
        <v/>
      </c>
      <c r="V58" s="3">
        <f>IF(Q58=0,0,T58/Q58)</f>
        <v/>
      </c>
    </row>
    <row r="59">
      <c r="A59" t="n">
        <v>58</v>
      </c>
      <c r="B59" t="inlineStr">
        <is>
          <t>CA-2016-111682</t>
        </is>
      </c>
      <c r="C59" t="inlineStr">
        <is>
          <t>2016-06-17</t>
        </is>
      </c>
      <c r="D59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s="2" t="n">
        <v>319.41</v>
      </c>
      <c r="R59" t="n">
        <v>5</v>
      </c>
      <c r="S59" s="3" t="n">
        <v>0.1</v>
      </c>
      <c r="T59" s="2" t="n">
        <v>7.098</v>
      </c>
      <c r="U59">
        <f>D59-C59</f>
        <v/>
      </c>
      <c r="V59" s="3">
        <f>IF(Q59=0,0,T59/Q59)</f>
        <v/>
      </c>
    </row>
    <row r="60">
      <c r="A60" t="n">
        <v>59</v>
      </c>
      <c r="B60" t="inlineStr">
        <is>
          <t>CA-2016-111682</t>
        </is>
      </c>
      <c r="C60" t="inlineStr">
        <is>
          <t>2016-06-17</t>
        </is>
      </c>
      <c r="D60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s="2" t="n">
        <v>14.56</v>
      </c>
      <c r="R60" t="n">
        <v>2</v>
      </c>
      <c r="S60" s="3" t="n">
        <v>0</v>
      </c>
      <c r="T60" s="2" t="n">
        <v>6.9888</v>
      </c>
      <c r="U60">
        <f>D60-C60</f>
        <v/>
      </c>
      <c r="V60" s="3">
        <f>IF(Q60=0,0,T60/Q60)</f>
        <v/>
      </c>
    </row>
    <row r="61">
      <c r="A61" t="n">
        <v>60</v>
      </c>
      <c r="B61" t="inlineStr">
        <is>
          <t>CA-2016-111682</t>
        </is>
      </c>
      <c r="C61" t="inlineStr">
        <is>
          <t>2016-06-17</t>
        </is>
      </c>
      <c r="D61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s="2" t="n">
        <v>30</v>
      </c>
      <c r="R61" t="n">
        <v>2</v>
      </c>
      <c r="S61" s="3" t="n">
        <v>0</v>
      </c>
      <c r="T61" s="2" t="n">
        <v>3.3</v>
      </c>
      <c r="U61">
        <f>D61-C61</f>
        <v/>
      </c>
      <c r="V61" s="3">
        <f>IF(Q61=0,0,T61/Q61)</f>
        <v/>
      </c>
    </row>
    <row r="62">
      <c r="A62" t="n">
        <v>61</v>
      </c>
      <c r="B62" t="inlineStr">
        <is>
          <t>CA-2016-111682</t>
        </is>
      </c>
      <c r="C62" t="inlineStr">
        <is>
          <t>2016-06-17</t>
        </is>
      </c>
      <c r="D62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s="2" t="n">
        <v>48.48</v>
      </c>
      <c r="R62" t="n">
        <v>4</v>
      </c>
      <c r="S62" s="3" t="n">
        <v>0.2</v>
      </c>
      <c r="T62" s="2" t="n">
        <v>16.362</v>
      </c>
      <c r="U62">
        <f>D62-C62</f>
        <v/>
      </c>
      <c r="V62" s="3">
        <f>IF(Q62=0,0,T62/Q62)</f>
        <v/>
      </c>
    </row>
    <row r="63">
      <c r="A63" t="n">
        <v>62</v>
      </c>
      <c r="B63" t="inlineStr">
        <is>
          <t>CA-2016-111682</t>
        </is>
      </c>
      <c r="C63" t="inlineStr">
        <is>
          <t>2016-06-17</t>
        </is>
      </c>
      <c r="D63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s="2" t="n">
        <v>1.68</v>
      </c>
      <c r="R63" t="n">
        <v>1</v>
      </c>
      <c r="S63" s="3" t="n">
        <v>0</v>
      </c>
      <c r="T63" s="2" t="n">
        <v>0.84</v>
      </c>
      <c r="U63">
        <f>D63-C63</f>
        <v/>
      </c>
      <c r="V63" s="3">
        <f>IF(Q63=0,0,T63/Q63)</f>
        <v/>
      </c>
    </row>
    <row r="64">
      <c r="A64" t="n">
        <v>63</v>
      </c>
      <c r="B64" t="inlineStr">
        <is>
          <t>CA-2015-135545</t>
        </is>
      </c>
      <c r="C64" t="inlineStr">
        <is>
          <t>2015-11-24</t>
        </is>
      </c>
      <c r="D64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s="2" t="n">
        <v>13.98</v>
      </c>
      <c r="R64" t="n">
        <v>2</v>
      </c>
      <c r="S64" s="3" t="n">
        <v>0</v>
      </c>
      <c r="T64" s="2" t="n">
        <v>6.1512</v>
      </c>
      <c r="U64">
        <f>D64-C64</f>
        <v/>
      </c>
      <c r="V64" s="3">
        <f>IF(Q64=0,0,T64/Q64)</f>
        <v/>
      </c>
    </row>
    <row r="65">
      <c r="A65" t="n">
        <v>64</v>
      </c>
      <c r="B65" t="inlineStr">
        <is>
          <t>CA-2015-135545</t>
        </is>
      </c>
      <c r="C65" t="inlineStr">
        <is>
          <t>2015-11-24</t>
        </is>
      </c>
      <c r="D65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s="2" t="n">
        <v>25.824</v>
      </c>
      <c r="R65" t="n">
        <v>6</v>
      </c>
      <c r="S65" s="3" t="n">
        <v>0.2</v>
      </c>
      <c r="T65" s="2" t="n">
        <v>9.3612</v>
      </c>
      <c r="U65">
        <f>D65-C65</f>
        <v/>
      </c>
      <c r="V65" s="3">
        <f>IF(Q65=0,0,T65/Q65)</f>
        <v/>
      </c>
    </row>
    <row r="66">
      <c r="A66" t="n">
        <v>65</v>
      </c>
      <c r="B66" t="inlineStr">
        <is>
          <t>CA-2015-135545</t>
        </is>
      </c>
      <c r="C66" t="inlineStr">
        <is>
          <t>2015-11-24</t>
        </is>
      </c>
      <c r="D66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s="2" t="n">
        <v>146.73</v>
      </c>
      <c r="R66" t="n">
        <v>3</v>
      </c>
      <c r="S66" s="3" t="n">
        <v>0</v>
      </c>
      <c r="T66" s="2" t="n">
        <v>68.9631</v>
      </c>
      <c r="U66">
        <f>D66-C66</f>
        <v/>
      </c>
      <c r="V66" s="3">
        <f>IF(Q66=0,0,T66/Q66)</f>
        <v/>
      </c>
    </row>
    <row r="67">
      <c r="A67" t="n">
        <v>66</v>
      </c>
      <c r="B67" t="inlineStr">
        <is>
          <t>CA-2015-135545</t>
        </is>
      </c>
      <c r="C67" t="inlineStr">
        <is>
          <t>2015-11-24</t>
        </is>
      </c>
      <c r="D67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s="2" t="n">
        <v>79.76000000000001</v>
      </c>
      <c r="R67" t="n">
        <v>4</v>
      </c>
      <c r="S67" s="3" t="n">
        <v>0</v>
      </c>
      <c r="T67" s="2" t="n">
        <v>22.3328</v>
      </c>
      <c r="U67">
        <f>D67-C67</f>
        <v/>
      </c>
      <c r="V67" s="3">
        <f>IF(Q67=0,0,T67/Q67)</f>
        <v/>
      </c>
    </row>
    <row r="68">
      <c r="A68" t="n">
        <v>67</v>
      </c>
      <c r="B68" t="inlineStr">
        <is>
          <t>US-2015-164175</t>
        </is>
      </c>
      <c r="C68" t="inlineStr">
        <is>
          <t>2015-04-30</t>
        </is>
      </c>
      <c r="D6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s="2" t="n">
        <v>213.115</v>
      </c>
      <c r="R68" t="n">
        <v>5</v>
      </c>
      <c r="S68" s="3" t="n">
        <v>0.3</v>
      </c>
      <c r="T68" s="2" t="n">
        <v>-15.2225</v>
      </c>
      <c r="U68">
        <f>D68-C68</f>
        <v/>
      </c>
      <c r="V68" s="3">
        <f>IF(Q68=0,0,T68/Q68)</f>
        <v/>
      </c>
    </row>
    <row r="69">
      <c r="A69" t="n">
        <v>68</v>
      </c>
      <c r="B69" t="inlineStr">
        <is>
          <t>CA-2014-106376</t>
        </is>
      </c>
      <c r="C69" t="inlineStr">
        <is>
          <t>2014-12-05</t>
        </is>
      </c>
      <c r="D69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s="2" t="n">
        <v>1113.024</v>
      </c>
      <c r="R69" t="n">
        <v>8</v>
      </c>
      <c r="S69" s="3" t="n">
        <v>0.2</v>
      </c>
      <c r="T69" s="2" t="n">
        <v>111.3024</v>
      </c>
      <c r="U69">
        <f>D69-C69</f>
        <v/>
      </c>
      <c r="V69" s="3">
        <f>IF(Q69=0,0,T69/Q69)</f>
        <v/>
      </c>
    </row>
    <row r="70">
      <c r="A70" t="n">
        <v>69</v>
      </c>
      <c r="B70" t="inlineStr">
        <is>
          <t>CA-2014-106376</t>
        </is>
      </c>
      <c r="C70" t="inlineStr">
        <is>
          <t>2014-12-05</t>
        </is>
      </c>
      <c r="D70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s="2" t="n">
        <v>167.968</v>
      </c>
      <c r="R70" t="n">
        <v>4</v>
      </c>
      <c r="S70" s="3" t="n">
        <v>0.2</v>
      </c>
      <c r="T70" s="2" t="n">
        <v>62.988</v>
      </c>
      <c r="U70">
        <f>D70-C70</f>
        <v/>
      </c>
      <c r="V70" s="3">
        <f>IF(Q70=0,0,T70/Q70)</f>
        <v/>
      </c>
    </row>
    <row r="71">
      <c r="A71" t="n">
        <v>70</v>
      </c>
      <c r="B71" t="inlineStr">
        <is>
          <t>CA-2016-119823</t>
        </is>
      </c>
      <c r="C71" t="inlineStr">
        <is>
          <t>2016-06-04</t>
        </is>
      </c>
      <c r="D71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s="2" t="n">
        <v>75.88</v>
      </c>
      <c r="R71" t="n">
        <v>2</v>
      </c>
      <c r="S71" s="3" t="n">
        <v>0</v>
      </c>
      <c r="T71" s="2" t="n">
        <v>35.6636</v>
      </c>
      <c r="U71">
        <f>D71-C71</f>
        <v/>
      </c>
      <c r="V71" s="3">
        <f>IF(Q71=0,0,T71/Q71)</f>
        <v/>
      </c>
    </row>
    <row r="72">
      <c r="A72" t="n">
        <v>71</v>
      </c>
      <c r="B72" t="inlineStr">
        <is>
          <t>CA-2016-106075</t>
        </is>
      </c>
      <c r="C72" t="inlineStr">
        <is>
          <t>2016-09-18</t>
        </is>
      </c>
      <c r="D72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s="2" t="n">
        <v>4.616</v>
      </c>
      <c r="R72" t="n">
        <v>1</v>
      </c>
      <c r="S72" s="3" t="n">
        <v>0.2</v>
      </c>
      <c r="T72" s="2" t="n">
        <v>1.731</v>
      </c>
      <c r="U72">
        <f>D72-C72</f>
        <v/>
      </c>
      <c r="V72" s="3">
        <f>IF(Q72=0,0,T72/Q72)</f>
        <v/>
      </c>
    </row>
    <row r="73">
      <c r="A73" t="n">
        <v>72</v>
      </c>
      <c r="B73" t="inlineStr">
        <is>
          <t>CA-2017-114440</t>
        </is>
      </c>
      <c r="C73" t="inlineStr">
        <is>
          <t>2017-09-14</t>
        </is>
      </c>
      <c r="D73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s="2" t="n">
        <v>19.05</v>
      </c>
      <c r="R73" t="n">
        <v>3</v>
      </c>
      <c r="S73" s="3" t="n">
        <v>0</v>
      </c>
      <c r="T73" s="2" t="n">
        <v>8.763</v>
      </c>
      <c r="U73">
        <f>D73-C73</f>
        <v/>
      </c>
      <c r="V73" s="3">
        <f>IF(Q73=0,0,T73/Q73)</f>
        <v/>
      </c>
    </row>
    <row r="74">
      <c r="A74" t="n">
        <v>73</v>
      </c>
      <c r="B74" t="inlineStr">
        <is>
          <t>US-2015-134026</t>
        </is>
      </c>
      <c r="C74" t="inlineStr">
        <is>
          <t>2015-04-26</t>
        </is>
      </c>
      <c r="D74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s="2" t="n">
        <v>831.936</v>
      </c>
      <c r="R74" t="n">
        <v>8</v>
      </c>
      <c r="S74" s="3" t="n">
        <v>0.2</v>
      </c>
      <c r="T74" s="2" t="n">
        <v>-114.3912</v>
      </c>
      <c r="U74">
        <f>D74-C74</f>
        <v/>
      </c>
      <c r="V74" s="3">
        <f>IF(Q74=0,0,T74/Q74)</f>
        <v/>
      </c>
    </row>
    <row r="75">
      <c r="A75" t="n">
        <v>74</v>
      </c>
      <c r="B75" t="inlineStr">
        <is>
          <t>US-2015-134026</t>
        </is>
      </c>
      <c r="C75" t="inlineStr">
        <is>
          <t>2015-04-26</t>
        </is>
      </c>
      <c r="D75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s="2" t="n">
        <v>97.04000000000001</v>
      </c>
      <c r="R75" t="n">
        <v>2</v>
      </c>
      <c r="S75" s="3" t="n">
        <v>0.2</v>
      </c>
      <c r="T75" s="2" t="n">
        <v>1.213</v>
      </c>
      <c r="U75">
        <f>D75-C75</f>
        <v/>
      </c>
      <c r="V75" s="3">
        <f>IF(Q75=0,0,T75/Q75)</f>
        <v/>
      </c>
    </row>
    <row r="76">
      <c r="A76" t="n">
        <v>75</v>
      </c>
      <c r="B76" t="inlineStr">
        <is>
          <t>US-2015-134026</t>
        </is>
      </c>
      <c r="C76" t="inlineStr">
        <is>
          <t>2015-04-26</t>
        </is>
      </c>
      <c r="D76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s="2" t="n">
        <v>72.78400000000001</v>
      </c>
      <c r="R76" t="n">
        <v>1</v>
      </c>
      <c r="S76" s="3" t="n">
        <v>0.2</v>
      </c>
      <c r="T76" s="2" t="n">
        <v>-18.196</v>
      </c>
      <c r="U76">
        <f>D76-C76</f>
        <v/>
      </c>
      <c r="V76" s="3">
        <f>IF(Q76=0,0,T76/Q76)</f>
        <v/>
      </c>
    </row>
    <row r="77">
      <c r="A77" t="n">
        <v>76</v>
      </c>
      <c r="B77" t="inlineStr">
        <is>
          <t>US-2017-118038</t>
        </is>
      </c>
      <c r="C77" t="inlineStr">
        <is>
          <t>2017-12-09</t>
        </is>
      </c>
      <c r="D77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s="2" t="n">
        <v>1.248</v>
      </c>
      <c r="R77" t="n">
        <v>3</v>
      </c>
      <c r="S77" s="3" t="n">
        <v>0.8</v>
      </c>
      <c r="T77" s="2" t="n">
        <v>-1.9344</v>
      </c>
      <c r="U77">
        <f>D77-C77</f>
        <v/>
      </c>
      <c r="V77" s="3">
        <f>IF(Q77=0,0,T77/Q77)</f>
        <v/>
      </c>
    </row>
    <row r="78">
      <c r="A78" t="n">
        <v>77</v>
      </c>
      <c r="B78" t="inlineStr">
        <is>
          <t>US-2017-118038</t>
        </is>
      </c>
      <c r="C78" t="inlineStr">
        <is>
          <t>2017-12-09</t>
        </is>
      </c>
      <c r="D7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s="2" t="n">
        <v>9.708</v>
      </c>
      <c r="R78" t="n">
        <v>3</v>
      </c>
      <c r="S78" s="3" t="n">
        <v>0.6</v>
      </c>
      <c r="T78" s="2" t="n">
        <v>-5.8248</v>
      </c>
      <c r="U78">
        <f>D78-C78</f>
        <v/>
      </c>
      <c r="V78" s="3">
        <f>IF(Q78=0,0,T78/Q78)</f>
        <v/>
      </c>
    </row>
    <row r="79">
      <c r="A79" t="n">
        <v>78</v>
      </c>
      <c r="B79" t="inlineStr">
        <is>
          <t>US-2017-118038</t>
        </is>
      </c>
      <c r="C79" t="inlineStr">
        <is>
          <t>2017-12-09</t>
        </is>
      </c>
      <c r="D79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s="2" t="n">
        <v>27.24</v>
      </c>
      <c r="R79" t="n">
        <v>3</v>
      </c>
      <c r="S79" s="3" t="n">
        <v>0.2</v>
      </c>
      <c r="T79" s="2" t="n">
        <v>2.724</v>
      </c>
      <c r="U79">
        <f>D79-C79</f>
        <v/>
      </c>
      <c r="V79" s="3">
        <f>IF(Q79=0,0,T79/Q79)</f>
        <v/>
      </c>
    </row>
    <row r="80">
      <c r="A80" t="n">
        <v>79</v>
      </c>
      <c r="B80" t="inlineStr">
        <is>
          <t>US-2014-147606</t>
        </is>
      </c>
      <c r="C80" t="inlineStr">
        <is>
          <t>2014-11-26</t>
        </is>
      </c>
      <c r="D80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s="2" t="n">
        <v>19.3</v>
      </c>
      <c r="R80" t="n">
        <v>5</v>
      </c>
      <c r="S80" s="3" t="n">
        <v>0.6</v>
      </c>
      <c r="T80" s="2" t="n">
        <v>-14.475</v>
      </c>
      <c r="U80">
        <f>D80-C80</f>
        <v/>
      </c>
      <c r="V80" s="3">
        <f>IF(Q80=0,0,T80/Q80)</f>
        <v/>
      </c>
    </row>
    <row r="81">
      <c r="A81" t="n">
        <v>80</v>
      </c>
      <c r="B81" t="inlineStr">
        <is>
          <t>CA-2016-127208</t>
        </is>
      </c>
      <c r="C81" t="inlineStr">
        <is>
          <t>2016-06-12</t>
        </is>
      </c>
      <c r="D81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s="2" t="n">
        <v>208.16</v>
      </c>
      <c r="R81" t="n">
        <v>1</v>
      </c>
      <c r="S81" s="3" t="n">
        <v>0</v>
      </c>
      <c r="T81" s="2" t="n">
        <v>56.2032</v>
      </c>
      <c r="U81">
        <f>D81-C81</f>
        <v/>
      </c>
      <c r="V81" s="3">
        <f>IF(Q81=0,0,T81/Q81)</f>
        <v/>
      </c>
    </row>
    <row r="82">
      <c r="A82" t="n">
        <v>81</v>
      </c>
      <c r="B82" t="inlineStr">
        <is>
          <t>CA-2016-127208</t>
        </is>
      </c>
      <c r="C82" t="inlineStr">
        <is>
          <t>2016-06-12</t>
        </is>
      </c>
      <c r="D82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s="2" t="n">
        <v>16.74</v>
      </c>
      <c r="R82" t="n">
        <v>3</v>
      </c>
      <c r="S82" s="3" t="n">
        <v>0</v>
      </c>
      <c r="T82" s="2" t="n">
        <v>8.0352</v>
      </c>
      <c r="U82">
        <f>D82-C82</f>
        <v/>
      </c>
      <c r="V82" s="3">
        <f>IF(Q82=0,0,T82/Q82)</f>
        <v/>
      </c>
    </row>
    <row r="83">
      <c r="A83" t="n">
        <v>82</v>
      </c>
      <c r="B83" t="inlineStr">
        <is>
          <t>CA-2014-139451</t>
        </is>
      </c>
      <c r="C83" t="inlineStr">
        <is>
          <t>2014-10-12</t>
        </is>
      </c>
      <c r="D83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s="2" t="n">
        <v>14.9</v>
      </c>
      <c r="R83" t="n">
        <v>5</v>
      </c>
      <c r="S83" s="3" t="n">
        <v>0</v>
      </c>
      <c r="T83" s="2" t="n">
        <v>4.172</v>
      </c>
      <c r="U83">
        <f>D83-C83</f>
        <v/>
      </c>
      <c r="V83" s="3">
        <f>IF(Q83=0,0,T83/Q83)</f>
        <v/>
      </c>
    </row>
    <row r="84">
      <c r="A84" t="n">
        <v>83</v>
      </c>
      <c r="B84" t="inlineStr">
        <is>
          <t>CA-2014-139451</t>
        </is>
      </c>
      <c r="C84" t="inlineStr">
        <is>
          <t>2014-10-12</t>
        </is>
      </c>
      <c r="D84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s="2" t="n">
        <v>21.39</v>
      </c>
      <c r="R84" t="n">
        <v>1</v>
      </c>
      <c r="S84" s="3" t="n">
        <v>0</v>
      </c>
      <c r="T84" s="2" t="n">
        <v>6.2031</v>
      </c>
      <c r="U84">
        <f>D84-C84</f>
        <v/>
      </c>
      <c r="V84" s="3">
        <f>IF(Q84=0,0,T84/Q84)</f>
        <v/>
      </c>
    </row>
    <row r="85">
      <c r="A85" t="n">
        <v>84</v>
      </c>
      <c r="B85" t="inlineStr">
        <is>
          <t>CA-2015-149734</t>
        </is>
      </c>
      <c r="C85" t="inlineStr">
        <is>
          <t>2015-09-03</t>
        </is>
      </c>
      <c r="D85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s="2" t="n">
        <v>200.984</v>
      </c>
      <c r="R85" t="n">
        <v>7</v>
      </c>
      <c r="S85" s="3" t="n">
        <v>0.2</v>
      </c>
      <c r="T85" s="2" t="n">
        <v>62.8075</v>
      </c>
      <c r="U85">
        <f>D85-C85</f>
        <v/>
      </c>
      <c r="V85" s="3">
        <f>IF(Q85=0,0,T85/Q85)</f>
        <v/>
      </c>
    </row>
    <row r="86">
      <c r="A86" t="n">
        <v>85</v>
      </c>
      <c r="B86" t="inlineStr">
        <is>
          <t>US-2017-119662</t>
        </is>
      </c>
      <c r="C86" t="inlineStr">
        <is>
          <t>2017-11-13</t>
        </is>
      </c>
      <c r="D86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s="2" t="n">
        <v>230.376</v>
      </c>
      <c r="R86" t="n">
        <v>3</v>
      </c>
      <c r="S86" s="3" t="n">
        <v>0.2</v>
      </c>
      <c r="T86" s="2" t="n">
        <v>-48.9549</v>
      </c>
      <c r="U86">
        <f>D86-C86</f>
        <v/>
      </c>
      <c r="V86" s="3">
        <f>IF(Q86=0,0,T86/Q86)</f>
        <v/>
      </c>
    </row>
    <row r="87">
      <c r="A87" t="n">
        <v>86</v>
      </c>
      <c r="B87" t="inlineStr">
        <is>
          <t>CA-2017-140088</t>
        </is>
      </c>
      <c r="C87" t="inlineStr">
        <is>
          <t>2017-05-28</t>
        </is>
      </c>
      <c r="D87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s="2" t="n">
        <v>301.96</v>
      </c>
      <c r="R87" t="n">
        <v>2</v>
      </c>
      <c r="S87" s="3" t="n">
        <v>0</v>
      </c>
      <c r="T87" s="2" t="n">
        <v>33.2156</v>
      </c>
      <c r="U87">
        <f>D87-C87</f>
        <v/>
      </c>
      <c r="V87" s="3">
        <f>IF(Q87=0,0,T87/Q87)</f>
        <v/>
      </c>
    </row>
    <row r="88">
      <c r="A88" t="n">
        <v>87</v>
      </c>
      <c r="B88" t="inlineStr">
        <is>
          <t>CA-2017-155558</t>
        </is>
      </c>
      <c r="C88" t="inlineStr">
        <is>
          <t>2017-10-26</t>
        </is>
      </c>
      <c r="D8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s="2" t="n">
        <v>19.99</v>
      </c>
      <c r="R88" t="n">
        <v>1</v>
      </c>
      <c r="S88" s="3" t="n">
        <v>0</v>
      </c>
      <c r="T88" s="2" t="n">
        <v>6.7966</v>
      </c>
      <c r="U88">
        <f>D88-C88</f>
        <v/>
      </c>
      <c r="V88" s="3">
        <f>IF(Q88=0,0,T88/Q88)</f>
        <v/>
      </c>
    </row>
    <row r="89">
      <c r="A89" t="n">
        <v>88</v>
      </c>
      <c r="B89" t="inlineStr">
        <is>
          <t>CA-2017-155558</t>
        </is>
      </c>
      <c r="C89" t="inlineStr">
        <is>
          <t>2017-10-26</t>
        </is>
      </c>
      <c r="D89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s="2" t="n">
        <v>6.16</v>
      </c>
      <c r="R89" t="n">
        <v>2</v>
      </c>
      <c r="S89" s="3" t="n">
        <v>0</v>
      </c>
      <c r="T89" s="2" t="n">
        <v>2.9568</v>
      </c>
      <c r="U89">
        <f>D89-C89</f>
        <v/>
      </c>
      <c r="V89" s="3">
        <f>IF(Q89=0,0,T89/Q89)</f>
        <v/>
      </c>
    </row>
    <row r="90">
      <c r="A90" t="n">
        <v>89</v>
      </c>
      <c r="B90" t="inlineStr">
        <is>
          <t>CA-2016-159695</t>
        </is>
      </c>
      <c r="C90" t="inlineStr">
        <is>
          <t>2016-04-05</t>
        </is>
      </c>
      <c r="D90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s="2" t="n">
        <v>158.368</v>
      </c>
      <c r="R90" t="n">
        <v>7</v>
      </c>
      <c r="S90" s="3" t="n">
        <v>0.2</v>
      </c>
      <c r="T90" s="2" t="n">
        <v>13.8572</v>
      </c>
      <c r="U90">
        <f>D90-C90</f>
        <v/>
      </c>
      <c r="V90" s="3">
        <f>IF(Q90=0,0,T90/Q90)</f>
        <v/>
      </c>
    </row>
    <row r="91">
      <c r="A91" t="n">
        <v>90</v>
      </c>
      <c r="B91" t="inlineStr">
        <is>
          <t>CA-2016-109806</t>
        </is>
      </c>
      <c r="C91" t="inlineStr">
        <is>
          <t>2016-09-17</t>
        </is>
      </c>
      <c r="D91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s="2" t="n">
        <v>20.1</v>
      </c>
      <c r="R91" t="n">
        <v>3</v>
      </c>
      <c r="S91" s="3" t="n">
        <v>0</v>
      </c>
      <c r="T91" s="2" t="n">
        <v>6.633</v>
      </c>
      <c r="U91">
        <f>D91-C91</f>
        <v/>
      </c>
      <c r="V91" s="3">
        <f>IF(Q91=0,0,T91/Q91)</f>
        <v/>
      </c>
    </row>
    <row r="92">
      <c r="A92" t="n">
        <v>91</v>
      </c>
      <c r="B92" t="inlineStr">
        <is>
          <t>CA-2016-109806</t>
        </is>
      </c>
      <c r="C92" t="inlineStr">
        <is>
          <t>2016-09-17</t>
        </is>
      </c>
      <c r="D92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s="2" t="n">
        <v>73.584</v>
      </c>
      <c r="R92" t="n">
        <v>2</v>
      </c>
      <c r="S92" s="3" t="n">
        <v>0.2</v>
      </c>
      <c r="T92" s="2" t="n">
        <v>8.2782</v>
      </c>
      <c r="U92">
        <f>D92-C92</f>
        <v/>
      </c>
      <c r="V92" s="3">
        <f>IF(Q92=0,0,T92/Q92)</f>
        <v/>
      </c>
    </row>
    <row r="93">
      <c r="A93" t="n">
        <v>92</v>
      </c>
      <c r="B93" t="inlineStr">
        <is>
          <t>CA-2016-109806</t>
        </is>
      </c>
      <c r="C93" t="inlineStr">
        <is>
          <t>2016-09-17</t>
        </is>
      </c>
      <c r="D93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s="2" t="n">
        <v>6.48</v>
      </c>
      <c r="R93" t="n">
        <v>1</v>
      </c>
      <c r="S93" s="3" t="n">
        <v>0</v>
      </c>
      <c r="T93" s="2" t="n">
        <v>3.1104</v>
      </c>
      <c r="U93">
        <f>D93-C93</f>
        <v/>
      </c>
      <c r="V93" s="3">
        <f>IF(Q93=0,0,T93/Q93)</f>
        <v/>
      </c>
    </row>
    <row r="94">
      <c r="A94" t="n">
        <v>93</v>
      </c>
      <c r="B94" t="inlineStr">
        <is>
          <t>CA-2015-149587</t>
        </is>
      </c>
      <c r="C94" t="inlineStr">
        <is>
          <t>2015-01-31</t>
        </is>
      </c>
      <c r="D94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s="2" t="n">
        <v>12.96</v>
      </c>
      <c r="R94" t="n">
        <v>2</v>
      </c>
      <c r="S94" s="3" t="n">
        <v>0</v>
      </c>
      <c r="T94" s="2" t="n">
        <v>6.2208</v>
      </c>
      <c r="U94">
        <f>D94-C94</f>
        <v/>
      </c>
      <c r="V94" s="3">
        <f>IF(Q94=0,0,T94/Q94)</f>
        <v/>
      </c>
    </row>
    <row r="95">
      <c r="A95" t="n">
        <v>94</v>
      </c>
      <c r="B95" t="inlineStr">
        <is>
          <t>CA-2015-149587</t>
        </is>
      </c>
      <c r="C95" t="inlineStr">
        <is>
          <t>2015-01-31</t>
        </is>
      </c>
      <c r="D95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s="2" t="n">
        <v>53.34</v>
      </c>
      <c r="R95" t="n">
        <v>3</v>
      </c>
      <c r="S95" s="3" t="n">
        <v>0</v>
      </c>
      <c r="T95" s="2" t="n">
        <v>16.5354</v>
      </c>
      <c r="U95">
        <f>D95-C95</f>
        <v/>
      </c>
      <c r="V95" s="3">
        <f>IF(Q95=0,0,T95/Q95)</f>
        <v/>
      </c>
    </row>
    <row r="96">
      <c r="A96" t="n">
        <v>95</v>
      </c>
      <c r="B96" t="inlineStr">
        <is>
          <t>CA-2015-149587</t>
        </is>
      </c>
      <c r="C96" t="inlineStr">
        <is>
          <t>2015-01-31</t>
        </is>
      </c>
      <c r="D96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s="2" t="n">
        <v>32.96</v>
      </c>
      <c r="R96" t="n">
        <v>2</v>
      </c>
      <c r="S96" s="3" t="n">
        <v>0</v>
      </c>
      <c r="T96" s="2" t="n">
        <v>16.1504</v>
      </c>
      <c r="U96">
        <f>D96-C96</f>
        <v/>
      </c>
      <c r="V96" s="3">
        <f>IF(Q96=0,0,T96/Q96)</f>
        <v/>
      </c>
    </row>
    <row r="97">
      <c r="A97" t="n">
        <v>96</v>
      </c>
      <c r="B97" t="inlineStr">
        <is>
          <t>US-2017-109484</t>
        </is>
      </c>
      <c r="C97" t="inlineStr">
        <is>
          <t>2017-11-06</t>
        </is>
      </c>
      <c r="D97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s="2" t="n">
        <v>5.682</v>
      </c>
      <c r="R97" t="n">
        <v>1</v>
      </c>
      <c r="S97" s="3" t="n">
        <v>0.7</v>
      </c>
      <c r="T97" s="2" t="n">
        <v>-3.788</v>
      </c>
      <c r="U97">
        <f>D97-C97</f>
        <v/>
      </c>
      <c r="V97" s="3">
        <f>IF(Q97=0,0,T97/Q97)</f>
        <v/>
      </c>
    </row>
    <row r="98">
      <c r="A98" t="n">
        <v>97</v>
      </c>
      <c r="B98" t="inlineStr">
        <is>
          <t>CA-2017-161018</t>
        </is>
      </c>
      <c r="C98" t="inlineStr">
        <is>
          <t>2017-11-09</t>
        </is>
      </c>
      <c r="D9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s="2" t="n">
        <v>96.53</v>
      </c>
      <c r="R98" t="n">
        <v>7</v>
      </c>
      <c r="S98" s="3" t="n">
        <v>0</v>
      </c>
      <c r="T98" s="2" t="n">
        <v>40.5426</v>
      </c>
      <c r="U98">
        <f>D98-C98</f>
        <v/>
      </c>
      <c r="V98" s="3">
        <f>IF(Q98=0,0,T98/Q98)</f>
        <v/>
      </c>
    </row>
    <row r="99">
      <c r="A99" t="n">
        <v>98</v>
      </c>
      <c r="B99" t="inlineStr">
        <is>
          <t>CA-2017-157833</t>
        </is>
      </c>
      <c r="C99" t="inlineStr">
        <is>
          <t>2017-06-17</t>
        </is>
      </c>
      <c r="D99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s="2" t="n">
        <v>51.312</v>
      </c>
      <c r="R99" t="n">
        <v>3</v>
      </c>
      <c r="S99" s="3" t="n">
        <v>0.2</v>
      </c>
      <c r="T99" s="2" t="n">
        <v>17.9592</v>
      </c>
      <c r="U99">
        <f>D99-C99</f>
        <v/>
      </c>
      <c r="V99" s="3">
        <f>IF(Q99=0,0,T99/Q99)</f>
        <v/>
      </c>
    </row>
    <row r="100">
      <c r="A100" t="n">
        <v>99</v>
      </c>
      <c r="B100" t="inlineStr">
        <is>
          <t>CA-2016-149223</t>
        </is>
      </c>
      <c r="C100" t="inlineStr">
        <is>
          <t>2016-09-06</t>
        </is>
      </c>
      <c r="D100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s="2" t="n">
        <v>77.88</v>
      </c>
      <c r="R100" t="n">
        <v>6</v>
      </c>
      <c r="S100" s="3" t="n">
        <v>0</v>
      </c>
      <c r="T100" s="2" t="n">
        <v>22.5852</v>
      </c>
      <c r="U100">
        <f>D100-C100</f>
        <v/>
      </c>
      <c r="V100" s="3">
        <f>IF(Q100=0,0,T100/Q100)</f>
        <v/>
      </c>
    </row>
    <row r="101">
      <c r="A101" t="n">
        <v>100</v>
      </c>
      <c r="B101" t="inlineStr">
        <is>
          <t>CA-2016-158568</t>
        </is>
      </c>
      <c r="C101" t="inlineStr">
        <is>
          <t>2016-08-29</t>
        </is>
      </c>
      <c r="D101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s="2" t="n">
        <v>64.624</v>
      </c>
      <c r="R101" t="n">
        <v>7</v>
      </c>
      <c r="S101" s="3" t="n">
        <v>0.2</v>
      </c>
      <c r="T101" s="2" t="n">
        <v>22.6184</v>
      </c>
      <c r="U101">
        <f>D101-C101</f>
        <v/>
      </c>
      <c r="V101" s="3">
        <f>IF(Q101=0,0,T101/Q101)</f>
        <v/>
      </c>
    </row>
    <row r="102">
      <c r="A102" t="n">
        <v>101</v>
      </c>
      <c r="B102" t="inlineStr">
        <is>
          <t>CA-2016-158568</t>
        </is>
      </c>
      <c r="C102" t="inlineStr">
        <is>
          <t>2016-08-29</t>
        </is>
      </c>
      <c r="D102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s="2" t="n">
        <v>95.976</v>
      </c>
      <c r="R102" t="n">
        <v>3</v>
      </c>
      <c r="S102" s="3" t="n">
        <v>0.2</v>
      </c>
      <c r="T102" s="2" t="n">
        <v>-10.7973</v>
      </c>
      <c r="U102">
        <f>D102-C102</f>
        <v/>
      </c>
      <c r="V102" s="3">
        <f>IF(Q102=0,0,T102/Q102)</f>
        <v/>
      </c>
    </row>
    <row r="103">
      <c r="A103" t="n">
        <v>102</v>
      </c>
      <c r="B103" t="inlineStr">
        <is>
          <t>CA-2016-158568</t>
        </is>
      </c>
      <c r="C103" t="inlineStr">
        <is>
          <t>2016-08-29</t>
        </is>
      </c>
      <c r="D103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s="2" t="n">
        <v>1.788</v>
      </c>
      <c r="R103" t="n">
        <v>3</v>
      </c>
      <c r="S103" s="3" t="n">
        <v>0.8</v>
      </c>
      <c r="T103" s="2" t="n">
        <v>-3.0396</v>
      </c>
      <c r="U103">
        <f>D103-C103</f>
        <v/>
      </c>
      <c r="V103" s="3">
        <f>IF(Q103=0,0,T103/Q103)</f>
        <v/>
      </c>
    </row>
    <row r="104">
      <c r="A104" t="n">
        <v>103</v>
      </c>
      <c r="B104" t="inlineStr">
        <is>
          <t>CA-2016-129903</t>
        </is>
      </c>
      <c r="C104" t="inlineStr">
        <is>
          <t>2016-12-01</t>
        </is>
      </c>
      <c r="D104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s="2" t="n">
        <v>23.92</v>
      </c>
      <c r="R104" t="n">
        <v>4</v>
      </c>
      <c r="S104" s="3" t="n">
        <v>0</v>
      </c>
      <c r="T104" s="2" t="n">
        <v>11.7208</v>
      </c>
      <c r="U104">
        <f>D104-C104</f>
        <v/>
      </c>
      <c r="V104" s="3">
        <f>IF(Q104=0,0,T104/Q104)</f>
        <v/>
      </c>
    </row>
    <row r="105">
      <c r="A105" t="n">
        <v>104</v>
      </c>
      <c r="B105" t="inlineStr">
        <is>
          <t>US-2015-156867</t>
        </is>
      </c>
      <c r="C105" t="inlineStr">
        <is>
          <t>2015-11-13</t>
        </is>
      </c>
      <c r="D105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s="2" t="n">
        <v>238.896</v>
      </c>
      <c r="R105" t="n">
        <v>6</v>
      </c>
      <c r="S105" s="3" t="n">
        <v>0.2</v>
      </c>
      <c r="T105" s="2" t="n">
        <v>-26.8758</v>
      </c>
      <c r="U105">
        <f>D105-C105</f>
        <v/>
      </c>
      <c r="V105" s="3">
        <f>IF(Q105=0,0,T105/Q105)</f>
        <v/>
      </c>
    </row>
    <row r="106">
      <c r="A106" t="n">
        <v>105</v>
      </c>
      <c r="B106" t="inlineStr">
        <is>
          <t>US-2015-156867</t>
        </is>
      </c>
      <c r="C106" t="inlineStr">
        <is>
          <t>2015-11-13</t>
        </is>
      </c>
      <c r="D106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s="2" t="n">
        <v>102.36</v>
      </c>
      <c r="R106" t="n">
        <v>3</v>
      </c>
      <c r="S106" s="3" t="n">
        <v>0.2</v>
      </c>
      <c r="T106" s="2" t="n">
        <v>-3.8385</v>
      </c>
      <c r="U106">
        <f>D106-C106</f>
        <v/>
      </c>
      <c r="V106" s="3">
        <f>IF(Q106=0,0,T106/Q106)</f>
        <v/>
      </c>
    </row>
    <row r="107">
      <c r="A107" t="n">
        <v>106</v>
      </c>
      <c r="B107" t="inlineStr">
        <is>
          <t>US-2015-156867</t>
        </is>
      </c>
      <c r="C107" t="inlineStr">
        <is>
          <t>2015-11-13</t>
        </is>
      </c>
      <c r="D107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s="2" t="n">
        <v>36.882</v>
      </c>
      <c r="R107" t="n">
        <v>3</v>
      </c>
      <c r="S107" s="3" t="n">
        <v>0.7</v>
      </c>
      <c r="T107" s="2" t="n">
        <v>-25.8174</v>
      </c>
      <c r="U107">
        <f>D107-C107</f>
        <v/>
      </c>
      <c r="V107" s="3">
        <f>IF(Q107=0,0,T107/Q107)</f>
        <v/>
      </c>
    </row>
    <row r="108">
      <c r="A108" t="n">
        <v>107</v>
      </c>
      <c r="B108" t="inlineStr">
        <is>
          <t>CA-2017-119004</t>
        </is>
      </c>
      <c r="C108" t="inlineStr">
        <is>
          <t>2017-11-23</t>
        </is>
      </c>
      <c r="D10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s="2" t="n">
        <v>74.11199999999999</v>
      </c>
      <c r="R108" t="n">
        <v>8</v>
      </c>
      <c r="S108" s="3" t="n">
        <v>0.2</v>
      </c>
      <c r="T108" s="2" t="n">
        <v>17.6016</v>
      </c>
      <c r="U108">
        <f>D108-C108</f>
        <v/>
      </c>
      <c r="V108" s="3">
        <f>IF(Q108=0,0,T108/Q108)</f>
        <v/>
      </c>
    </row>
    <row r="109">
      <c r="A109" t="n">
        <v>108</v>
      </c>
      <c r="B109" t="inlineStr">
        <is>
          <t>CA-2017-119004</t>
        </is>
      </c>
      <c r="C109" t="inlineStr">
        <is>
          <t>2017-11-23</t>
        </is>
      </c>
      <c r="D109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s="2" t="n">
        <v>27.992</v>
      </c>
      <c r="R109" t="n">
        <v>1</v>
      </c>
      <c r="S109" s="3" t="n">
        <v>0.2</v>
      </c>
      <c r="T109" s="2" t="n">
        <v>2.0994</v>
      </c>
      <c r="U109">
        <f>D109-C109</f>
        <v/>
      </c>
      <c r="V109" s="3">
        <f>IF(Q109=0,0,T109/Q109)</f>
        <v/>
      </c>
    </row>
    <row r="110">
      <c r="A110" t="n">
        <v>109</v>
      </c>
      <c r="B110" t="inlineStr">
        <is>
          <t>CA-2017-119004</t>
        </is>
      </c>
      <c r="C110" t="inlineStr">
        <is>
          <t>2017-11-23</t>
        </is>
      </c>
      <c r="D110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s="2" t="n">
        <v>3.304</v>
      </c>
      <c r="R110" t="n">
        <v>1</v>
      </c>
      <c r="S110" s="3" t="n">
        <v>0.2</v>
      </c>
      <c r="T110" s="2" t="n">
        <v>1.0738</v>
      </c>
      <c r="U110">
        <f>D110-C110</f>
        <v/>
      </c>
      <c r="V110" s="3">
        <f>IF(Q110=0,0,T110/Q110)</f>
        <v/>
      </c>
    </row>
    <row r="111">
      <c r="A111" t="n">
        <v>110</v>
      </c>
      <c r="B111" t="inlineStr">
        <is>
          <t>CA-2015-129476</t>
        </is>
      </c>
      <c r="C111" t="inlineStr">
        <is>
          <t>2015-10-15</t>
        </is>
      </c>
      <c r="D111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s="2" t="n">
        <v>339.96</v>
      </c>
      <c r="R111" t="n">
        <v>5</v>
      </c>
      <c r="S111" s="3" t="n">
        <v>0.2</v>
      </c>
      <c r="T111" s="2" t="n">
        <v>67.992</v>
      </c>
      <c r="U111">
        <f>D111-C111</f>
        <v/>
      </c>
      <c r="V111" s="3">
        <f>IF(Q111=0,0,T111/Q111)</f>
        <v/>
      </c>
    </row>
    <row r="112">
      <c r="A112" t="n">
        <v>111</v>
      </c>
      <c r="B112" t="inlineStr">
        <is>
          <t>CA-2017-146780</t>
        </is>
      </c>
      <c r="C112" t="inlineStr">
        <is>
          <t>2017-12-25</t>
        </is>
      </c>
      <c r="D112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s="2" t="n">
        <v>41.96</v>
      </c>
      <c r="R112" t="n">
        <v>2</v>
      </c>
      <c r="S112" s="3" t="n">
        <v>0</v>
      </c>
      <c r="T112" s="2" t="n">
        <v>10.9096</v>
      </c>
      <c r="U112">
        <f>D112-C112</f>
        <v/>
      </c>
      <c r="V112" s="3">
        <f>IF(Q112=0,0,T112/Q112)</f>
        <v/>
      </c>
    </row>
    <row r="113">
      <c r="A113" t="n">
        <v>112</v>
      </c>
      <c r="B113" t="inlineStr">
        <is>
          <t>CA-2016-128867</t>
        </is>
      </c>
      <c r="C113" t="inlineStr">
        <is>
          <t>2016-11-03</t>
        </is>
      </c>
      <c r="D113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s="2" t="n">
        <v>75.95999999999999</v>
      </c>
      <c r="R113" t="n">
        <v>2</v>
      </c>
      <c r="S113" s="3" t="n">
        <v>0</v>
      </c>
      <c r="T113" s="2" t="n">
        <v>22.788</v>
      </c>
      <c r="U113">
        <f>D113-C113</f>
        <v/>
      </c>
      <c r="V113" s="3">
        <f>IF(Q113=0,0,T113/Q113)</f>
        <v/>
      </c>
    </row>
    <row r="114">
      <c r="A114" t="n">
        <v>113</v>
      </c>
      <c r="B114" t="inlineStr">
        <is>
          <t>CA-2016-128867</t>
        </is>
      </c>
      <c r="C114" t="inlineStr">
        <is>
          <t>2016-11-03</t>
        </is>
      </c>
      <c r="D114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s="2" t="n">
        <v>27.24</v>
      </c>
      <c r="R114" t="n">
        <v>6</v>
      </c>
      <c r="S114" s="3" t="n">
        <v>0</v>
      </c>
      <c r="T114" s="2" t="n">
        <v>13.3476</v>
      </c>
      <c r="U114">
        <f>D114-C114</f>
        <v/>
      </c>
      <c r="V114" s="3">
        <f>IF(Q114=0,0,T114/Q114)</f>
        <v/>
      </c>
    </row>
    <row r="115">
      <c r="A115" t="n">
        <v>114</v>
      </c>
      <c r="B115" t="inlineStr">
        <is>
          <t>CA-2014-115259</t>
        </is>
      </c>
      <c r="C115" t="inlineStr">
        <is>
          <t>2014-08-25</t>
        </is>
      </c>
      <c r="D115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s="2" t="n">
        <v>40.096</v>
      </c>
      <c r="R115" t="n">
        <v>14</v>
      </c>
      <c r="S115" s="3" t="n">
        <v>0.2</v>
      </c>
      <c r="T115" s="2" t="n">
        <v>14.5348</v>
      </c>
      <c r="U115">
        <f>D115-C115</f>
        <v/>
      </c>
      <c r="V115" s="3">
        <f>IF(Q115=0,0,T115/Q115)</f>
        <v/>
      </c>
    </row>
    <row r="116">
      <c r="A116" t="n">
        <v>115</v>
      </c>
      <c r="B116" t="inlineStr">
        <is>
          <t>CA-2014-115259</t>
        </is>
      </c>
      <c r="C116" t="inlineStr">
        <is>
          <t>2014-08-25</t>
        </is>
      </c>
      <c r="D116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s="2" t="n">
        <v>4.72</v>
      </c>
      <c r="R116" t="n">
        <v>2</v>
      </c>
      <c r="S116" s="3" t="n">
        <v>0.2</v>
      </c>
      <c r="T116" s="2" t="n">
        <v>1.652</v>
      </c>
      <c r="U116">
        <f>D116-C116</f>
        <v/>
      </c>
      <c r="V116" s="3">
        <f>IF(Q116=0,0,T116/Q116)</f>
        <v/>
      </c>
    </row>
    <row r="117">
      <c r="A117" t="n">
        <v>116</v>
      </c>
      <c r="B117" t="inlineStr">
        <is>
          <t>CA-2014-115259</t>
        </is>
      </c>
      <c r="C117" t="inlineStr">
        <is>
          <t>2014-08-25</t>
        </is>
      </c>
      <c r="D117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s="2" t="n">
        <v>23.976</v>
      </c>
      <c r="R117" t="n">
        <v>3</v>
      </c>
      <c r="S117" s="3" t="n">
        <v>0.2</v>
      </c>
      <c r="T117" s="2" t="n">
        <v>7.4925</v>
      </c>
      <c r="U117">
        <f>D117-C117</f>
        <v/>
      </c>
      <c r="V117" s="3">
        <f>IF(Q117=0,0,T117/Q117)</f>
        <v/>
      </c>
    </row>
    <row r="118">
      <c r="A118" t="n">
        <v>117</v>
      </c>
      <c r="B118" t="inlineStr">
        <is>
          <t>CA-2014-115259</t>
        </is>
      </c>
      <c r="C118" t="inlineStr">
        <is>
          <t>2014-08-25</t>
        </is>
      </c>
      <c r="D1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s="2" t="n">
        <v>130.464</v>
      </c>
      <c r="R118" t="n">
        <v>6</v>
      </c>
      <c r="S118" s="3" t="n">
        <v>0.2</v>
      </c>
      <c r="T118" s="2" t="n">
        <v>44.0316</v>
      </c>
      <c r="U118">
        <f>D118-C118</f>
        <v/>
      </c>
      <c r="V118" s="3">
        <f>IF(Q118=0,0,T118/Q118)</f>
        <v/>
      </c>
    </row>
    <row r="119">
      <c r="A119" t="n">
        <v>118</v>
      </c>
      <c r="B119" t="inlineStr">
        <is>
          <t>CA-2015-110457</t>
        </is>
      </c>
      <c r="C119" t="inlineStr">
        <is>
          <t>2015-03-02</t>
        </is>
      </c>
      <c r="D119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s="2" t="n">
        <v>787.53</v>
      </c>
      <c r="R119" t="n">
        <v>3</v>
      </c>
      <c r="S119" s="3" t="n">
        <v>0</v>
      </c>
      <c r="T119" s="2" t="n">
        <v>165.3813</v>
      </c>
      <c r="U119">
        <f>D119-C119</f>
        <v/>
      </c>
      <c r="V119" s="3">
        <f>IF(Q119=0,0,T119/Q119)</f>
        <v/>
      </c>
    </row>
    <row r="120">
      <c r="A120" t="n">
        <v>119</v>
      </c>
      <c r="B120" t="inlineStr">
        <is>
          <t>US-2015-136476</t>
        </is>
      </c>
      <c r="C120" t="inlineStr">
        <is>
          <t>2015-04-05</t>
        </is>
      </c>
      <c r="D120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s="2" t="n">
        <v>157.794</v>
      </c>
      <c r="R120" t="n">
        <v>1</v>
      </c>
      <c r="S120" s="3" t="n">
        <v>0.7</v>
      </c>
      <c r="T120" s="2" t="n">
        <v>-115.7156</v>
      </c>
      <c r="U120">
        <f>D120-C120</f>
        <v/>
      </c>
      <c r="V120" s="3">
        <f>IF(Q120=0,0,T120/Q120)</f>
        <v/>
      </c>
    </row>
    <row r="121">
      <c r="A121" t="n">
        <v>120</v>
      </c>
      <c r="B121" t="inlineStr">
        <is>
          <t>CA-2016-103730</t>
        </is>
      </c>
      <c r="C121" t="inlineStr">
        <is>
          <t>2016-06-12</t>
        </is>
      </c>
      <c r="D121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s="2" t="n">
        <v>47.04</v>
      </c>
      <c r="R121" t="n">
        <v>3</v>
      </c>
      <c r="S121" s="3" t="n">
        <v>0</v>
      </c>
      <c r="T121" s="2" t="n">
        <v>18.3456</v>
      </c>
      <c r="U121">
        <f>D121-C121</f>
        <v/>
      </c>
      <c r="V121" s="3">
        <f>IF(Q121=0,0,T121/Q121)</f>
        <v/>
      </c>
    </row>
    <row r="122">
      <c r="A122" t="n">
        <v>121</v>
      </c>
      <c r="B122" t="inlineStr">
        <is>
          <t>CA-2016-103730</t>
        </is>
      </c>
      <c r="C122" t="inlineStr">
        <is>
          <t>2016-06-12</t>
        </is>
      </c>
      <c r="D122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s="2" t="n">
        <v>30.84</v>
      </c>
      <c r="R122" t="n">
        <v>4</v>
      </c>
      <c r="S122" s="3" t="n">
        <v>0</v>
      </c>
      <c r="T122" s="2" t="n">
        <v>13.878</v>
      </c>
      <c r="U122">
        <f>D122-C122</f>
        <v/>
      </c>
      <c r="V122" s="3">
        <f>IF(Q122=0,0,T122/Q122)</f>
        <v/>
      </c>
    </row>
    <row r="123">
      <c r="A123" t="n">
        <v>122</v>
      </c>
      <c r="B123" t="inlineStr">
        <is>
          <t>CA-2016-103730</t>
        </is>
      </c>
      <c r="C123" t="inlineStr">
        <is>
          <t>2016-06-12</t>
        </is>
      </c>
      <c r="D123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s="2" t="n">
        <v>226.56</v>
      </c>
      <c r="R123" t="n">
        <v>6</v>
      </c>
      <c r="S123" s="3" t="n">
        <v>0</v>
      </c>
      <c r="T123" s="2" t="n">
        <v>63.4368</v>
      </c>
      <c r="U123">
        <f>D123-C123</f>
        <v/>
      </c>
      <c r="V123" s="3">
        <f>IF(Q123=0,0,T123/Q123)</f>
        <v/>
      </c>
    </row>
    <row r="124">
      <c r="A124" t="n">
        <v>123</v>
      </c>
      <c r="B124" t="inlineStr">
        <is>
          <t>CA-2016-103730</t>
        </is>
      </c>
      <c r="C124" t="inlineStr">
        <is>
          <t>2016-06-12</t>
        </is>
      </c>
      <c r="D124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s="2" t="n">
        <v>115.02</v>
      </c>
      <c r="R124" t="n">
        <v>9</v>
      </c>
      <c r="S124" s="3" t="n">
        <v>0</v>
      </c>
      <c r="T124" s="2" t="n">
        <v>51.759</v>
      </c>
      <c r="U124">
        <f>D124-C124</f>
        <v/>
      </c>
      <c r="V124" s="3">
        <f>IF(Q124=0,0,T124/Q124)</f>
        <v/>
      </c>
    </row>
    <row r="125">
      <c r="A125" t="n">
        <v>124</v>
      </c>
      <c r="B125" t="inlineStr">
        <is>
          <t>CA-2016-103730</t>
        </is>
      </c>
      <c r="C125" t="inlineStr">
        <is>
          <t>2016-06-12</t>
        </is>
      </c>
      <c r="D125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s="2" t="n">
        <v>68.04000000000001</v>
      </c>
      <c r="R125" t="n">
        <v>7</v>
      </c>
      <c r="S125" s="3" t="n">
        <v>0</v>
      </c>
      <c r="T125" s="2" t="n">
        <v>19.7316</v>
      </c>
      <c r="U125">
        <f>D125-C125</f>
        <v/>
      </c>
      <c r="V125" s="3">
        <f>IF(Q125=0,0,T125/Q125)</f>
        <v/>
      </c>
    </row>
    <row r="126">
      <c r="A126" t="n">
        <v>125</v>
      </c>
      <c r="B126" t="inlineStr">
        <is>
          <t>US-2014-152030</t>
        </is>
      </c>
      <c r="C126" t="inlineStr">
        <is>
          <t>2014-12-26</t>
        </is>
      </c>
      <c r="D126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s="2" t="n">
        <v>600.558</v>
      </c>
      <c r="R126" t="n">
        <v>3</v>
      </c>
      <c r="S126" s="3" t="n">
        <v>0.3</v>
      </c>
      <c r="T126" s="2" t="n">
        <v>-8.5794</v>
      </c>
      <c r="U126">
        <f>D126-C126</f>
        <v/>
      </c>
      <c r="V126" s="3">
        <f>IF(Q126=0,0,T126/Q126)</f>
        <v/>
      </c>
    </row>
    <row r="127">
      <c r="A127" t="n">
        <v>126</v>
      </c>
      <c r="B127" t="inlineStr">
        <is>
          <t>US-2014-134614</t>
        </is>
      </c>
      <c r="C127" t="inlineStr">
        <is>
          <t>2014-09-20</t>
        </is>
      </c>
      <c r="D127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s="2" t="n">
        <v>617.7</v>
      </c>
      <c r="R127" t="n">
        <v>6</v>
      </c>
      <c r="S127" s="3" t="n">
        <v>0.5</v>
      </c>
      <c r="T127" s="2" t="n">
        <v>-407.682</v>
      </c>
      <c r="U127">
        <f>D127-C127</f>
        <v/>
      </c>
      <c r="V127" s="3">
        <f>IF(Q127=0,0,T127/Q127)</f>
        <v/>
      </c>
    </row>
    <row r="128">
      <c r="A128" t="n">
        <v>127</v>
      </c>
      <c r="B128" t="inlineStr">
        <is>
          <t>US-2017-107272</t>
        </is>
      </c>
      <c r="C128" t="inlineStr">
        <is>
          <t>2017-11-05</t>
        </is>
      </c>
      <c r="D12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s="2" t="n">
        <v>2.388</v>
      </c>
      <c r="R128" t="n">
        <v>2</v>
      </c>
      <c r="S128" s="3" t="n">
        <v>0.7</v>
      </c>
      <c r="T128" s="2" t="n">
        <v>-1.8308</v>
      </c>
      <c r="U128">
        <f>D128-C128</f>
        <v/>
      </c>
      <c r="V128" s="3">
        <f>IF(Q128=0,0,T128/Q128)</f>
        <v/>
      </c>
    </row>
    <row r="129">
      <c r="A129" t="n">
        <v>128</v>
      </c>
      <c r="B129" t="inlineStr">
        <is>
          <t>US-2017-107272</t>
        </is>
      </c>
      <c r="C129" t="inlineStr">
        <is>
          <t>2017-11-05</t>
        </is>
      </c>
      <c r="D129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s="2" t="n">
        <v>243.992</v>
      </c>
      <c r="R129" t="n">
        <v>7</v>
      </c>
      <c r="S129" s="3" t="n">
        <v>0.2</v>
      </c>
      <c r="T129" s="2" t="n">
        <v>30.499</v>
      </c>
      <c r="U129">
        <f>D129-C129</f>
        <v/>
      </c>
      <c r="V129" s="3">
        <f>IF(Q129=0,0,T129/Q129)</f>
        <v/>
      </c>
    </row>
    <row r="130">
      <c r="A130" t="n">
        <v>129</v>
      </c>
      <c r="B130" t="inlineStr">
        <is>
          <t>US-2016-125969</t>
        </is>
      </c>
      <c r="C130" t="inlineStr">
        <is>
          <t>2016-11-06</t>
        </is>
      </c>
      <c r="D130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s="2" t="n">
        <v>81.42400000000001</v>
      </c>
      <c r="R130" t="n">
        <v>2</v>
      </c>
      <c r="S130" s="3" t="n">
        <v>0.2</v>
      </c>
      <c r="T130" s="2" t="n">
        <v>-9.1602</v>
      </c>
      <c r="U130">
        <f>D130-C130</f>
        <v/>
      </c>
      <c r="V130" s="3">
        <f>IF(Q130=0,0,T130/Q130)</f>
        <v/>
      </c>
    </row>
    <row r="131">
      <c r="A131" t="n">
        <v>130</v>
      </c>
      <c r="B131" t="inlineStr">
        <is>
          <t>US-2016-125969</t>
        </is>
      </c>
      <c r="C131" t="inlineStr">
        <is>
          <t>2016-11-06</t>
        </is>
      </c>
      <c r="D131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s="2" t="n">
        <v>238.56</v>
      </c>
      <c r="R131" t="n">
        <v>3</v>
      </c>
      <c r="S131" s="3" t="n">
        <v>0</v>
      </c>
      <c r="T131" s="2" t="n">
        <v>26.2416</v>
      </c>
      <c r="U131">
        <f>D131-C131</f>
        <v/>
      </c>
      <c r="V131" s="3">
        <f>IF(Q131=0,0,T131/Q131)</f>
        <v/>
      </c>
    </row>
    <row r="132">
      <c r="A132" t="n">
        <v>131</v>
      </c>
      <c r="B132" t="inlineStr">
        <is>
          <t>US-2017-164147</t>
        </is>
      </c>
      <c r="C132" t="inlineStr">
        <is>
          <t>2017-02-02</t>
        </is>
      </c>
      <c r="D132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s="2" t="n">
        <v>59.97</v>
      </c>
      <c r="R132" t="n">
        <v>5</v>
      </c>
      <c r="S132" s="3" t="n">
        <v>0.4</v>
      </c>
      <c r="T132" s="2" t="n">
        <v>-11.994</v>
      </c>
      <c r="U132">
        <f>D132-C132</f>
        <v/>
      </c>
      <c r="V132" s="3">
        <f>IF(Q132=0,0,T132/Q132)</f>
        <v/>
      </c>
    </row>
    <row r="133">
      <c r="A133" t="n">
        <v>132</v>
      </c>
      <c r="B133" t="inlineStr">
        <is>
          <t>US-2017-164147</t>
        </is>
      </c>
      <c r="C133" t="inlineStr">
        <is>
          <t>2017-02-02</t>
        </is>
      </c>
      <c r="D133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s="2" t="n">
        <v>78.304</v>
      </c>
      <c r="R133" t="n">
        <v>2</v>
      </c>
      <c r="S133" s="3" t="n">
        <v>0.2</v>
      </c>
      <c r="T133" s="2" t="n">
        <v>29.364</v>
      </c>
      <c r="U133">
        <f>D133-C133</f>
        <v/>
      </c>
      <c r="V133" s="3">
        <f>IF(Q133=0,0,T133/Q133)</f>
        <v/>
      </c>
    </row>
    <row r="134">
      <c r="A134" t="n">
        <v>133</v>
      </c>
      <c r="B134" t="inlineStr">
        <is>
          <t>US-2017-164147</t>
        </is>
      </c>
      <c r="C134" t="inlineStr">
        <is>
          <t>2017-02-02</t>
        </is>
      </c>
      <c r="D134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s="2" t="n">
        <v>21.456</v>
      </c>
      <c r="R134" t="n">
        <v>9</v>
      </c>
      <c r="S134" s="3" t="n">
        <v>0.2</v>
      </c>
      <c r="T134" s="2" t="n">
        <v>6.9732</v>
      </c>
      <c r="U134">
        <f>D134-C134</f>
        <v/>
      </c>
      <c r="V134" s="3">
        <f>IF(Q134=0,0,T134/Q134)</f>
        <v/>
      </c>
    </row>
    <row r="135">
      <c r="A135" t="n">
        <v>134</v>
      </c>
      <c r="B135" t="inlineStr">
        <is>
          <t>CA-2016-145583</t>
        </is>
      </c>
      <c r="C135" t="inlineStr">
        <is>
          <t>2016-10-13</t>
        </is>
      </c>
      <c r="D135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s="2" t="n">
        <v>20.04</v>
      </c>
      <c r="R135" t="n">
        <v>3</v>
      </c>
      <c r="S135" s="3" t="n">
        <v>0</v>
      </c>
      <c r="T135" s="2" t="n">
        <v>9.619199999999999</v>
      </c>
      <c r="U135">
        <f>D135-C135</f>
        <v/>
      </c>
      <c r="V135" s="3">
        <f>IF(Q135=0,0,T135/Q135)</f>
        <v/>
      </c>
    </row>
    <row r="136">
      <c r="A136" t="n">
        <v>135</v>
      </c>
      <c r="B136" t="inlineStr">
        <is>
          <t>CA-2016-145583</t>
        </is>
      </c>
      <c r="C136" t="inlineStr">
        <is>
          <t>2016-10-13</t>
        </is>
      </c>
      <c r="D136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s="2" t="n">
        <v>35.44</v>
      </c>
      <c r="R136" t="n">
        <v>1</v>
      </c>
      <c r="S136" s="3" t="n">
        <v>0</v>
      </c>
      <c r="T136" s="2" t="n">
        <v>16.6568</v>
      </c>
      <c r="U136">
        <f>D136-C136</f>
        <v/>
      </c>
      <c r="V136" s="3">
        <f>IF(Q136=0,0,T136/Q136)</f>
        <v/>
      </c>
    </row>
    <row r="137">
      <c r="A137" t="n">
        <v>136</v>
      </c>
      <c r="B137" t="inlineStr">
        <is>
          <t>CA-2016-145583</t>
        </is>
      </c>
      <c r="C137" t="inlineStr">
        <is>
          <t>2016-10-13</t>
        </is>
      </c>
      <c r="D137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s="2" t="n">
        <v>11.52</v>
      </c>
      <c r="R137" t="n">
        <v>4</v>
      </c>
      <c r="S137" s="3" t="n">
        <v>0</v>
      </c>
      <c r="T137" s="2" t="n">
        <v>3.456</v>
      </c>
      <c r="U137">
        <f>D137-C137</f>
        <v/>
      </c>
      <c r="V137" s="3">
        <f>IF(Q137=0,0,T137/Q137)</f>
        <v/>
      </c>
    </row>
    <row r="138">
      <c r="A138" t="n">
        <v>137</v>
      </c>
      <c r="B138" t="inlineStr">
        <is>
          <t>CA-2016-145583</t>
        </is>
      </c>
      <c r="C138" t="inlineStr">
        <is>
          <t>2016-10-13</t>
        </is>
      </c>
      <c r="D13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s="2" t="n">
        <v>4.02</v>
      </c>
      <c r="R138" t="n">
        <v>2</v>
      </c>
      <c r="S138" s="3" t="n">
        <v>0</v>
      </c>
      <c r="T138" s="2" t="n">
        <v>1.9698</v>
      </c>
      <c r="U138">
        <f>D138-C138</f>
        <v/>
      </c>
      <c r="V138" s="3">
        <f>IF(Q138=0,0,T138/Q138)</f>
        <v/>
      </c>
    </row>
    <row r="139">
      <c r="A139" t="n">
        <v>138</v>
      </c>
      <c r="B139" t="inlineStr">
        <is>
          <t>CA-2016-145583</t>
        </is>
      </c>
      <c r="C139" t="inlineStr">
        <is>
          <t>2016-10-13</t>
        </is>
      </c>
      <c r="D139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s="2" t="n">
        <v>76.176</v>
      </c>
      <c r="R139" t="n">
        <v>3</v>
      </c>
      <c r="S139" s="3" t="n">
        <v>0.2</v>
      </c>
      <c r="T139" s="2" t="n">
        <v>26.6616</v>
      </c>
      <c r="U139">
        <f>D139-C139</f>
        <v/>
      </c>
      <c r="V139" s="3">
        <f>IF(Q139=0,0,T139/Q139)</f>
        <v/>
      </c>
    </row>
    <row r="140">
      <c r="A140" t="n">
        <v>139</v>
      </c>
      <c r="B140" t="inlineStr">
        <is>
          <t>CA-2016-145583</t>
        </is>
      </c>
      <c r="C140" t="inlineStr">
        <is>
          <t>2016-10-13</t>
        </is>
      </c>
      <c r="D140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s="2" t="n">
        <v>65.88</v>
      </c>
      <c r="R140" t="n">
        <v>6</v>
      </c>
      <c r="S140" s="3" t="n">
        <v>0</v>
      </c>
      <c r="T140" s="2" t="n">
        <v>18.4464</v>
      </c>
      <c r="U140">
        <f>D140-C140</f>
        <v/>
      </c>
      <c r="V140" s="3">
        <f>IF(Q140=0,0,T140/Q140)</f>
        <v/>
      </c>
    </row>
    <row r="141">
      <c r="A141" t="n">
        <v>140</v>
      </c>
      <c r="B141" t="inlineStr">
        <is>
          <t>CA-2016-145583</t>
        </is>
      </c>
      <c r="C141" t="inlineStr">
        <is>
          <t>2016-10-13</t>
        </is>
      </c>
      <c r="D141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s="2" t="n">
        <v>43.12</v>
      </c>
      <c r="R141" t="n">
        <v>14</v>
      </c>
      <c r="S141" s="3" t="n">
        <v>0</v>
      </c>
      <c r="T141" s="2" t="n">
        <v>20.6976</v>
      </c>
      <c r="U141">
        <f>D141-C141</f>
        <v/>
      </c>
      <c r="V141" s="3">
        <f>IF(Q141=0,0,T141/Q141)</f>
        <v/>
      </c>
    </row>
    <row r="142">
      <c r="A142" t="n">
        <v>141</v>
      </c>
      <c r="B142" t="inlineStr">
        <is>
          <t>CA-2016-110366</t>
        </is>
      </c>
      <c r="C142" t="inlineStr">
        <is>
          <t>2016-09-05</t>
        </is>
      </c>
      <c r="D142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s="2" t="n">
        <v>82.8</v>
      </c>
      <c r="R142" t="n">
        <v>2</v>
      </c>
      <c r="S142" s="3" t="n">
        <v>0.2</v>
      </c>
      <c r="T142" s="2" t="n">
        <v>10.35</v>
      </c>
      <c r="U142">
        <f>D142-C142</f>
        <v/>
      </c>
      <c r="V142" s="3">
        <f>IF(Q142=0,0,T142/Q142)</f>
        <v/>
      </c>
    </row>
    <row r="143">
      <c r="A143" t="n">
        <v>142</v>
      </c>
      <c r="B143" t="inlineStr">
        <is>
          <t>CA-2017-106180</t>
        </is>
      </c>
      <c r="C143" t="inlineStr">
        <is>
          <t>2017-09-18</t>
        </is>
      </c>
      <c r="D143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s="2" t="n">
        <v>8.82</v>
      </c>
      <c r="R143" t="n">
        <v>3</v>
      </c>
      <c r="S143" s="3" t="n">
        <v>0</v>
      </c>
      <c r="T143" s="2" t="n">
        <v>2.3814</v>
      </c>
      <c r="U143">
        <f>D143-C143</f>
        <v/>
      </c>
      <c r="V143" s="3">
        <f>IF(Q143=0,0,T143/Q143)</f>
        <v/>
      </c>
    </row>
    <row r="144">
      <c r="A144" t="n">
        <v>143</v>
      </c>
      <c r="B144" t="inlineStr">
        <is>
          <t>CA-2017-106180</t>
        </is>
      </c>
      <c r="C144" t="inlineStr">
        <is>
          <t>2017-09-18</t>
        </is>
      </c>
      <c r="D144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s="2" t="n">
        <v>10.86</v>
      </c>
      <c r="R144" t="n">
        <v>3</v>
      </c>
      <c r="S144" s="3" t="n">
        <v>0</v>
      </c>
      <c r="T144" s="2" t="n">
        <v>5.1042</v>
      </c>
      <c r="U144">
        <f>D144-C144</f>
        <v/>
      </c>
      <c r="V144" s="3">
        <f>IF(Q144=0,0,T144/Q144)</f>
        <v/>
      </c>
    </row>
    <row r="145">
      <c r="A145" t="n">
        <v>144</v>
      </c>
      <c r="B145" t="inlineStr">
        <is>
          <t>CA-2017-106180</t>
        </is>
      </c>
      <c r="C145" t="inlineStr">
        <is>
          <t>2017-09-18</t>
        </is>
      </c>
      <c r="D145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s="2" t="n">
        <v>143.7</v>
      </c>
      <c r="R145" t="n">
        <v>3</v>
      </c>
      <c r="S145" s="3" t="n">
        <v>0</v>
      </c>
      <c r="T145" s="2" t="n">
        <v>68.976</v>
      </c>
      <c r="U145">
        <f>D145-C145</f>
        <v/>
      </c>
      <c r="V145" s="3">
        <f>IF(Q145=0,0,T145/Q145)</f>
        <v/>
      </c>
    </row>
    <row r="146">
      <c r="A146" t="n">
        <v>145</v>
      </c>
      <c r="B146" t="inlineStr">
        <is>
          <t>CA-2017-155376</t>
        </is>
      </c>
      <c r="C146" t="inlineStr">
        <is>
          <t>2017-12-22</t>
        </is>
      </c>
      <c r="D146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s="2" t="n">
        <v>839.4299999999999</v>
      </c>
      <c r="R146" t="n">
        <v>3</v>
      </c>
      <c r="S146" s="3" t="n">
        <v>0</v>
      </c>
      <c r="T146" s="2" t="n">
        <v>218.2518</v>
      </c>
      <c r="U146">
        <f>D146-C146</f>
        <v/>
      </c>
      <c r="V146" s="3">
        <f>IF(Q146=0,0,T146/Q146)</f>
        <v/>
      </c>
    </row>
    <row r="147">
      <c r="A147" t="n">
        <v>146</v>
      </c>
      <c r="B147" t="inlineStr">
        <is>
          <t>CA-2015-110744</t>
        </is>
      </c>
      <c r="C147" t="inlineStr">
        <is>
          <t>2015-09-07</t>
        </is>
      </c>
      <c r="D147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s="2" t="n">
        <v>671.9299999999999</v>
      </c>
      <c r="R147" t="n">
        <v>7</v>
      </c>
      <c r="S147" s="3" t="n">
        <v>0</v>
      </c>
      <c r="T147" s="2" t="n">
        <v>20.1579</v>
      </c>
      <c r="U147">
        <f>D147-C147</f>
        <v/>
      </c>
      <c r="V147" s="3">
        <f>IF(Q147=0,0,T147/Q147)</f>
        <v/>
      </c>
    </row>
    <row r="148">
      <c r="A148" t="n">
        <v>147</v>
      </c>
      <c r="B148" t="inlineStr">
        <is>
          <t>CA-2014-110072</t>
        </is>
      </c>
      <c r="C148" t="inlineStr">
        <is>
          <t>2014-10-22</t>
        </is>
      </c>
      <c r="D14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s="2" t="n">
        <v>93.88800000000001</v>
      </c>
      <c r="R148" t="n">
        <v>4</v>
      </c>
      <c r="S148" s="3" t="n">
        <v>0.2</v>
      </c>
      <c r="T148" s="2" t="n">
        <v>12.9096</v>
      </c>
      <c r="U148">
        <f>D148-C148</f>
        <v/>
      </c>
      <c r="V148" s="3">
        <f>IF(Q148=0,0,T148/Q148)</f>
        <v/>
      </c>
    </row>
    <row r="149">
      <c r="A149" t="n">
        <v>148</v>
      </c>
      <c r="B149" t="inlineStr">
        <is>
          <t>CA-2016-114489</t>
        </is>
      </c>
      <c r="C149" t="inlineStr">
        <is>
          <t>2016-12-05</t>
        </is>
      </c>
      <c r="D149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s="2" t="n">
        <v>384.45</v>
      </c>
      <c r="R149" t="n">
        <v>11</v>
      </c>
      <c r="S149" s="3" t="n">
        <v>0</v>
      </c>
      <c r="T149" s="2" t="n">
        <v>103.8015</v>
      </c>
      <c r="U149">
        <f>D149-C149</f>
        <v/>
      </c>
      <c r="V149" s="3">
        <f>IF(Q149=0,0,T149/Q149)</f>
        <v/>
      </c>
    </row>
    <row r="150">
      <c r="A150" t="n">
        <v>149</v>
      </c>
      <c r="B150" t="inlineStr">
        <is>
          <t>CA-2016-114489</t>
        </is>
      </c>
      <c r="C150" t="inlineStr">
        <is>
          <t>2016-12-05</t>
        </is>
      </c>
      <c r="D150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s="2" t="n">
        <v>149.97</v>
      </c>
      <c r="R150" t="n">
        <v>3</v>
      </c>
      <c r="S150" s="3" t="n">
        <v>0</v>
      </c>
      <c r="T150" s="2" t="n">
        <v>5.9988</v>
      </c>
      <c r="U150">
        <f>D150-C150</f>
        <v/>
      </c>
      <c r="V150" s="3">
        <f>IF(Q150=0,0,T150/Q150)</f>
        <v/>
      </c>
    </row>
    <row r="151">
      <c r="A151" t="n">
        <v>150</v>
      </c>
      <c r="B151" t="inlineStr">
        <is>
          <t>CA-2016-114489</t>
        </is>
      </c>
      <c r="C151" t="inlineStr">
        <is>
          <t>2016-12-05</t>
        </is>
      </c>
      <c r="D151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s="2" t="n">
        <v>1951.84</v>
      </c>
      <c r="R151" t="n">
        <v>8</v>
      </c>
      <c r="S151" s="3" t="n">
        <v>0</v>
      </c>
      <c r="T151" s="2" t="n">
        <v>585.552</v>
      </c>
      <c r="U151">
        <f>D151-C151</f>
        <v/>
      </c>
      <c r="V151" s="3">
        <f>IF(Q151=0,0,T151/Q151)</f>
        <v/>
      </c>
    </row>
    <row r="152">
      <c r="A152" t="n">
        <v>151</v>
      </c>
      <c r="B152" t="inlineStr">
        <is>
          <t>CA-2016-114489</t>
        </is>
      </c>
      <c r="C152" t="inlineStr">
        <is>
          <t>2016-12-05</t>
        </is>
      </c>
      <c r="D152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s="2" t="n">
        <v>171.55</v>
      </c>
      <c r="R152" t="n">
        <v>5</v>
      </c>
      <c r="S152" s="3" t="n">
        <v>0</v>
      </c>
      <c r="T152" s="2" t="n">
        <v>80.6285</v>
      </c>
      <c r="U152">
        <f>D152-C152</f>
        <v/>
      </c>
      <c r="V152" s="3">
        <f>IF(Q152=0,0,T152/Q152)</f>
        <v/>
      </c>
    </row>
    <row r="153">
      <c r="A153" t="n">
        <v>152</v>
      </c>
      <c r="B153" t="inlineStr">
        <is>
          <t>CA-2016-158834</t>
        </is>
      </c>
      <c r="C153" t="inlineStr">
        <is>
          <t>2016-03-13</t>
        </is>
      </c>
      <c r="D153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s="2" t="n">
        <v>157.92</v>
      </c>
      <c r="R153" t="n">
        <v>5</v>
      </c>
      <c r="S153" s="3" t="n">
        <v>0.2</v>
      </c>
      <c r="T153" s="2" t="n">
        <v>17.766</v>
      </c>
      <c r="U153">
        <f>D153-C153</f>
        <v/>
      </c>
      <c r="V153" s="3">
        <f>IF(Q153=0,0,T153/Q153)</f>
        <v/>
      </c>
    </row>
    <row r="154">
      <c r="A154" t="n">
        <v>153</v>
      </c>
      <c r="B154" t="inlineStr">
        <is>
          <t>CA-2016-158834</t>
        </is>
      </c>
      <c r="C154" t="inlineStr">
        <is>
          <t>2016-03-13</t>
        </is>
      </c>
      <c r="D154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s="2" t="n">
        <v>203.184</v>
      </c>
      <c r="R154" t="n">
        <v>2</v>
      </c>
      <c r="S154" s="3" t="n">
        <v>0.2</v>
      </c>
      <c r="T154" s="2" t="n">
        <v>15.2388</v>
      </c>
      <c r="U154">
        <f>D154-C154</f>
        <v/>
      </c>
      <c r="V154" s="3">
        <f>IF(Q154=0,0,T154/Q154)</f>
        <v/>
      </c>
    </row>
    <row r="155">
      <c r="A155" t="n">
        <v>154</v>
      </c>
      <c r="B155" t="inlineStr">
        <is>
          <t>CA-2015-124919</t>
        </is>
      </c>
      <c r="C155" t="inlineStr">
        <is>
          <t>2015-05-31</t>
        </is>
      </c>
      <c r="D155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s="2" t="n">
        <v>58.38</v>
      </c>
      <c r="R155" t="n">
        <v>7</v>
      </c>
      <c r="S155" s="3" t="n">
        <v>0</v>
      </c>
      <c r="T155" s="2" t="n">
        <v>26.271</v>
      </c>
      <c r="U155">
        <f>D155-C155</f>
        <v/>
      </c>
      <c r="V155" s="3">
        <f>IF(Q155=0,0,T155/Q155)</f>
        <v/>
      </c>
    </row>
    <row r="156">
      <c r="A156" t="n">
        <v>155</v>
      </c>
      <c r="B156" t="inlineStr">
        <is>
          <t>CA-2015-124919</t>
        </is>
      </c>
      <c r="C156" t="inlineStr">
        <is>
          <t>2015-05-31</t>
        </is>
      </c>
      <c r="D156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s="2" t="n">
        <v>105.52</v>
      </c>
      <c r="R156" t="n">
        <v>4</v>
      </c>
      <c r="S156" s="3" t="n">
        <v>0</v>
      </c>
      <c r="T156" s="2" t="n">
        <v>48.5392</v>
      </c>
      <c r="U156">
        <f>D156-C156</f>
        <v/>
      </c>
      <c r="V156" s="3">
        <f>IF(Q156=0,0,T156/Q156)</f>
        <v/>
      </c>
    </row>
    <row r="157">
      <c r="A157" t="n">
        <v>156</v>
      </c>
      <c r="B157" t="inlineStr">
        <is>
          <t>CA-2015-124919</t>
        </is>
      </c>
      <c r="C157" t="inlineStr">
        <is>
          <t>2015-05-31</t>
        </is>
      </c>
      <c r="D157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s="2" t="n">
        <v>80.88</v>
      </c>
      <c r="R157" t="n">
        <v>6</v>
      </c>
      <c r="S157" s="3" t="n">
        <v>0</v>
      </c>
      <c r="T157" s="2" t="n">
        <v>21.0288</v>
      </c>
      <c r="U157">
        <f>D157-C157</f>
        <v/>
      </c>
      <c r="V157" s="3">
        <f>IF(Q157=0,0,T157/Q157)</f>
        <v/>
      </c>
    </row>
    <row r="158">
      <c r="A158" t="n">
        <v>157</v>
      </c>
      <c r="B158" t="inlineStr">
        <is>
          <t>CA-2015-118948</t>
        </is>
      </c>
      <c r="C158" t="inlineStr">
        <is>
          <t>2015-05-28</t>
        </is>
      </c>
      <c r="D15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s="2" t="n">
        <v>6.63</v>
      </c>
      <c r="R158" t="n">
        <v>3</v>
      </c>
      <c r="S158" s="3" t="n">
        <v>0</v>
      </c>
      <c r="T158" s="2" t="n">
        <v>1.7901</v>
      </c>
      <c r="U158">
        <f>D158-C158</f>
        <v/>
      </c>
      <c r="V158" s="3">
        <f>IF(Q158=0,0,T158/Q158)</f>
        <v/>
      </c>
    </row>
    <row r="159">
      <c r="A159" t="n">
        <v>158</v>
      </c>
      <c r="B159" t="inlineStr">
        <is>
          <t>CA-2014-104269</t>
        </is>
      </c>
      <c r="C159" t="inlineStr">
        <is>
          <t>2014-03-01</t>
        </is>
      </c>
      <c r="D159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s="2" t="n">
        <v>457.568</v>
      </c>
      <c r="R159" t="n">
        <v>2</v>
      </c>
      <c r="S159" s="3" t="n">
        <v>0.2</v>
      </c>
      <c r="T159" s="2" t="n">
        <v>51.4764</v>
      </c>
      <c r="U159">
        <f>D159-C159</f>
        <v/>
      </c>
      <c r="V159" s="3">
        <f>IF(Q159=0,0,T159/Q159)</f>
        <v/>
      </c>
    </row>
    <row r="160">
      <c r="A160" t="n">
        <v>159</v>
      </c>
      <c r="B160" t="inlineStr">
        <is>
          <t>CA-2016-114104</t>
        </is>
      </c>
      <c r="C160" t="inlineStr">
        <is>
          <t>2016-11-20</t>
        </is>
      </c>
      <c r="D160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s="2" t="n">
        <v>14.62</v>
      </c>
      <c r="R160" t="n">
        <v>2</v>
      </c>
      <c r="S160" s="3" t="n">
        <v>0</v>
      </c>
      <c r="T160" s="2" t="n">
        <v>6.8714</v>
      </c>
      <c r="U160">
        <f>D160-C160</f>
        <v/>
      </c>
      <c r="V160" s="3">
        <f>IF(Q160=0,0,T160/Q160)</f>
        <v/>
      </c>
    </row>
    <row r="161">
      <c r="A161" t="n">
        <v>160</v>
      </c>
      <c r="B161" t="inlineStr">
        <is>
          <t>CA-2016-114104</t>
        </is>
      </c>
      <c r="C161" t="inlineStr">
        <is>
          <t>2016-11-20</t>
        </is>
      </c>
      <c r="D161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s="2" t="n">
        <v>944.9299999999999</v>
      </c>
      <c r="R161" t="n">
        <v>7</v>
      </c>
      <c r="S161" s="3" t="n">
        <v>0</v>
      </c>
      <c r="T161" s="2" t="n">
        <v>236.2325</v>
      </c>
      <c r="U161">
        <f>D161-C161</f>
        <v/>
      </c>
      <c r="V161" s="3">
        <f>IF(Q161=0,0,T161/Q161)</f>
        <v/>
      </c>
    </row>
    <row r="162">
      <c r="A162" t="n">
        <v>161</v>
      </c>
      <c r="B162" t="inlineStr">
        <is>
          <t>CA-2016-162733</t>
        </is>
      </c>
      <c r="C162" t="inlineStr">
        <is>
          <t>2016-05-11</t>
        </is>
      </c>
      <c r="D162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s="2" t="n">
        <v>5.98</v>
      </c>
      <c r="R162" t="n">
        <v>1</v>
      </c>
      <c r="S162" s="3" t="n">
        <v>0</v>
      </c>
      <c r="T162" s="2" t="n">
        <v>2.691</v>
      </c>
      <c r="U162">
        <f>D162-C162</f>
        <v/>
      </c>
      <c r="V162" s="3">
        <f>IF(Q162=0,0,T162/Q162)</f>
        <v/>
      </c>
    </row>
    <row r="163">
      <c r="A163" t="n">
        <v>162</v>
      </c>
      <c r="B163" t="inlineStr">
        <is>
          <t>CA-2015-119697</t>
        </is>
      </c>
      <c r="C163" t="inlineStr">
        <is>
          <t>2015-12-28</t>
        </is>
      </c>
      <c r="D163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s="2" t="n">
        <v>54.384</v>
      </c>
      <c r="R163" t="n">
        <v>2</v>
      </c>
      <c r="S163" s="3" t="n">
        <v>0.2</v>
      </c>
      <c r="T163" s="2" t="n">
        <v>1.3596</v>
      </c>
      <c r="U163">
        <f>D163-C163</f>
        <v/>
      </c>
      <c r="V163" s="3">
        <f>IF(Q163=0,0,T163/Q163)</f>
        <v/>
      </c>
    </row>
    <row r="164">
      <c r="A164" t="n">
        <v>163</v>
      </c>
      <c r="B164" t="inlineStr">
        <is>
          <t>CA-2016-154508</t>
        </is>
      </c>
      <c r="C164" t="inlineStr">
        <is>
          <t>2016-11-16</t>
        </is>
      </c>
      <c r="D164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s="2" t="n">
        <v>28.4</v>
      </c>
      <c r="R164" t="n">
        <v>5</v>
      </c>
      <c r="S164" s="3" t="n">
        <v>0</v>
      </c>
      <c r="T164" s="2" t="n">
        <v>13.348</v>
      </c>
      <c r="U164">
        <f>D164-C164</f>
        <v/>
      </c>
      <c r="V164" s="3">
        <f>IF(Q164=0,0,T164/Q164)</f>
        <v/>
      </c>
    </row>
    <row r="165">
      <c r="A165" t="n">
        <v>164</v>
      </c>
      <c r="B165" t="inlineStr">
        <is>
          <t>CA-2016-113817</t>
        </is>
      </c>
      <c r="C165" t="inlineStr">
        <is>
          <t>2016-11-07</t>
        </is>
      </c>
      <c r="D165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s="2" t="n">
        <v>27.68</v>
      </c>
      <c r="R165" t="n">
        <v>2</v>
      </c>
      <c r="S165" s="3" t="n">
        <v>0.2</v>
      </c>
      <c r="T165" s="2" t="n">
        <v>9.688000000000001</v>
      </c>
      <c r="U165">
        <f>D165-C165</f>
        <v/>
      </c>
      <c r="V165" s="3">
        <f>IF(Q165=0,0,T165/Q165)</f>
        <v/>
      </c>
    </row>
    <row r="166">
      <c r="A166" t="n">
        <v>165</v>
      </c>
      <c r="B166" t="inlineStr">
        <is>
          <t>CA-2014-139892</t>
        </is>
      </c>
      <c r="C166" t="inlineStr">
        <is>
          <t>2014-09-08</t>
        </is>
      </c>
      <c r="D166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s="2" t="n">
        <v>9.936</v>
      </c>
      <c r="R166" t="n">
        <v>3</v>
      </c>
      <c r="S166" s="3" t="n">
        <v>0.2</v>
      </c>
      <c r="T166" s="2" t="n">
        <v>2.7324</v>
      </c>
      <c r="U166">
        <f>D166-C166</f>
        <v/>
      </c>
      <c r="V166" s="3">
        <f>IF(Q166=0,0,T166/Q166)</f>
        <v/>
      </c>
    </row>
    <row r="167">
      <c r="A167" t="n">
        <v>166</v>
      </c>
      <c r="B167" t="inlineStr">
        <is>
          <t>CA-2014-139892</t>
        </is>
      </c>
      <c r="C167" t="inlineStr">
        <is>
          <t>2014-09-08</t>
        </is>
      </c>
      <c r="D167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s="2" t="n">
        <v>8159.952</v>
      </c>
      <c r="R167" t="n">
        <v>8</v>
      </c>
      <c r="S167" s="3" t="n">
        <v>0.4</v>
      </c>
      <c r="T167" s="2" t="n">
        <v>-1359.992</v>
      </c>
      <c r="U167">
        <f>D167-C167</f>
        <v/>
      </c>
      <c r="V167" s="3">
        <f>IF(Q167=0,0,T167/Q167)</f>
        <v/>
      </c>
    </row>
    <row r="168">
      <c r="A168" t="n">
        <v>167</v>
      </c>
      <c r="B168" t="inlineStr">
        <is>
          <t>CA-2014-139892</t>
        </is>
      </c>
      <c r="C168" t="inlineStr">
        <is>
          <t>2014-09-08</t>
        </is>
      </c>
      <c r="D16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s="2" t="n">
        <v>275.928</v>
      </c>
      <c r="R168" t="n">
        <v>3</v>
      </c>
      <c r="S168" s="3" t="n">
        <v>0.2</v>
      </c>
      <c r="T168" s="2" t="n">
        <v>-58.6347</v>
      </c>
      <c r="U168">
        <f>D168-C168</f>
        <v/>
      </c>
      <c r="V168" s="3">
        <f>IF(Q168=0,0,T168/Q168)</f>
        <v/>
      </c>
    </row>
    <row r="169">
      <c r="A169" t="n">
        <v>168</v>
      </c>
      <c r="B169" t="inlineStr">
        <is>
          <t>CA-2014-139892</t>
        </is>
      </c>
      <c r="C169" t="inlineStr">
        <is>
          <t>2014-09-08</t>
        </is>
      </c>
      <c r="D169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s="2" t="n">
        <v>1740.06</v>
      </c>
      <c r="R169" t="n">
        <v>9</v>
      </c>
      <c r="S169" s="3" t="n">
        <v>0.3</v>
      </c>
      <c r="T169" s="2" t="n">
        <v>-24.858</v>
      </c>
      <c r="U169">
        <f>D169-C169</f>
        <v/>
      </c>
      <c r="V169" s="3">
        <f>IF(Q169=0,0,T169/Q169)</f>
        <v/>
      </c>
    </row>
    <row r="170">
      <c r="A170" t="n">
        <v>169</v>
      </c>
      <c r="B170" t="inlineStr">
        <is>
          <t>CA-2014-139892</t>
        </is>
      </c>
      <c r="C170" t="inlineStr">
        <is>
          <t>2014-09-08</t>
        </is>
      </c>
      <c r="D170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s="2" t="n">
        <v>32.064</v>
      </c>
      <c r="R170" t="n">
        <v>6</v>
      </c>
      <c r="S170" s="3" t="n">
        <v>0.2</v>
      </c>
      <c r="T170" s="2" t="n">
        <v>6.8136</v>
      </c>
      <c r="U170">
        <f>D170-C170</f>
        <v/>
      </c>
      <c r="V170" s="3">
        <f>IF(Q170=0,0,T170/Q170)</f>
        <v/>
      </c>
    </row>
    <row r="171">
      <c r="A171" t="n">
        <v>170</v>
      </c>
      <c r="B171" t="inlineStr">
        <is>
          <t>CA-2014-139892</t>
        </is>
      </c>
      <c r="C171" t="inlineStr">
        <is>
          <t>2014-09-08</t>
        </is>
      </c>
      <c r="D171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s="2" t="n">
        <v>177.98</v>
      </c>
      <c r="R171" t="n">
        <v>5</v>
      </c>
      <c r="S171" s="3" t="n">
        <v>0.8</v>
      </c>
      <c r="T171" s="2" t="n">
        <v>-453.849</v>
      </c>
      <c r="U171">
        <f>D171-C171</f>
        <v/>
      </c>
      <c r="V171" s="3">
        <f>IF(Q171=0,0,T171/Q171)</f>
        <v/>
      </c>
    </row>
    <row r="172">
      <c r="A172" t="n">
        <v>171</v>
      </c>
      <c r="B172" t="inlineStr">
        <is>
          <t>CA-2014-139892</t>
        </is>
      </c>
      <c r="C172" t="inlineStr">
        <is>
          <t>2014-09-08</t>
        </is>
      </c>
      <c r="D172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s="2" t="n">
        <v>143.976</v>
      </c>
      <c r="R172" t="n">
        <v>3</v>
      </c>
      <c r="S172" s="3" t="n">
        <v>0.2</v>
      </c>
      <c r="T172" s="2" t="n">
        <v>8.9985</v>
      </c>
      <c r="U172">
        <f>D172-C172</f>
        <v/>
      </c>
      <c r="V172" s="3">
        <f>IF(Q172=0,0,T172/Q172)</f>
        <v/>
      </c>
    </row>
    <row r="173">
      <c r="A173" t="n">
        <v>172</v>
      </c>
      <c r="B173" t="inlineStr">
        <is>
          <t>CA-2014-118962</t>
        </is>
      </c>
      <c r="C173" t="inlineStr">
        <is>
          <t>2014-08-05</t>
        </is>
      </c>
      <c r="D173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 s="2" t="n">
        <v>20.94</v>
      </c>
      <c r="R173" t="n">
        <v>3</v>
      </c>
      <c r="S173" s="3" t="n">
        <v>0</v>
      </c>
      <c r="T173" s="2" t="n">
        <v>9.841799999999999</v>
      </c>
      <c r="U173">
        <f>D173-C173</f>
        <v/>
      </c>
      <c r="V173" s="3">
        <f>IF(Q173=0,0,T173/Q173)</f>
        <v/>
      </c>
    </row>
    <row r="174">
      <c r="A174" t="n">
        <v>173</v>
      </c>
      <c r="B174" t="inlineStr">
        <is>
          <t>CA-2014-118962</t>
        </is>
      </c>
      <c r="C174" t="inlineStr">
        <is>
          <t>2014-08-05</t>
        </is>
      </c>
      <c r="D174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s="2" t="n">
        <v>110.96</v>
      </c>
      <c r="R174" t="n">
        <v>2</v>
      </c>
      <c r="S174" s="3" t="n">
        <v>0</v>
      </c>
      <c r="T174" s="2" t="n">
        <v>53.2608</v>
      </c>
      <c r="U174">
        <f>D174-C174</f>
        <v/>
      </c>
      <c r="V174" s="3">
        <f>IF(Q174=0,0,T174/Q174)</f>
        <v/>
      </c>
    </row>
    <row r="175">
      <c r="A175" t="n">
        <v>174</v>
      </c>
      <c r="B175" t="inlineStr">
        <is>
          <t>CA-2014-118962</t>
        </is>
      </c>
      <c r="C175" t="inlineStr">
        <is>
          <t>2014-08-05</t>
        </is>
      </c>
      <c r="D175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s="2" t="n">
        <v>340.144</v>
      </c>
      <c r="R175" t="n">
        <v>7</v>
      </c>
      <c r="S175" s="3" t="n">
        <v>0.2</v>
      </c>
      <c r="T175" s="2" t="n">
        <v>21.259</v>
      </c>
      <c r="U175">
        <f>D175-C175</f>
        <v/>
      </c>
      <c r="V175" s="3">
        <f>IF(Q175=0,0,T175/Q175)</f>
        <v/>
      </c>
    </row>
    <row r="176">
      <c r="A176" t="n">
        <v>175</v>
      </c>
      <c r="B176" t="inlineStr">
        <is>
          <t>US-2014-100853</t>
        </is>
      </c>
      <c r="C176" t="inlineStr">
        <is>
          <t>2014-09-14</t>
        </is>
      </c>
      <c r="D176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s="2" t="n">
        <v>52.448</v>
      </c>
      <c r="R176" t="n">
        <v>2</v>
      </c>
      <c r="S176" s="3" t="n">
        <v>0.8</v>
      </c>
      <c r="T176" s="2" t="n">
        <v>-131.12</v>
      </c>
      <c r="U176">
        <f>D176-C176</f>
        <v/>
      </c>
      <c r="V176" s="3">
        <f>IF(Q176=0,0,T176/Q176)</f>
        <v/>
      </c>
    </row>
    <row r="177">
      <c r="A177" t="n">
        <v>176</v>
      </c>
      <c r="B177" t="inlineStr">
        <is>
          <t>US-2014-100853</t>
        </is>
      </c>
      <c r="C177" t="inlineStr">
        <is>
          <t>2014-09-14</t>
        </is>
      </c>
      <c r="D177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s="2" t="n">
        <v>20.16</v>
      </c>
      <c r="R177" t="n">
        <v>4</v>
      </c>
      <c r="S177" s="3" t="n">
        <v>0.2</v>
      </c>
      <c r="T177" s="2" t="n">
        <v>6.552</v>
      </c>
      <c r="U177">
        <f>D177-C177</f>
        <v/>
      </c>
      <c r="V177" s="3">
        <f>IF(Q177=0,0,T177/Q177)</f>
        <v/>
      </c>
    </row>
    <row r="178">
      <c r="A178" t="n">
        <v>177</v>
      </c>
      <c r="B178" t="inlineStr">
        <is>
          <t>US-2017-152366</t>
        </is>
      </c>
      <c r="C178" t="inlineStr">
        <is>
          <t>2017-04-21</t>
        </is>
      </c>
      <c r="D17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s="2" t="n">
        <v>97.264</v>
      </c>
      <c r="R178" t="n">
        <v>4</v>
      </c>
      <c r="S178" s="3" t="n">
        <v>0.8</v>
      </c>
      <c r="T178" s="2" t="n">
        <v>-243.16</v>
      </c>
      <c r="U178">
        <f>D178-C178</f>
        <v/>
      </c>
      <c r="V178" s="3">
        <f>IF(Q178=0,0,T178/Q178)</f>
        <v/>
      </c>
    </row>
    <row r="179">
      <c r="A179" t="n">
        <v>178</v>
      </c>
      <c r="B179" t="inlineStr">
        <is>
          <t>US-2015-101511</t>
        </is>
      </c>
      <c r="C179" t="inlineStr">
        <is>
          <t>2015-11-21</t>
        </is>
      </c>
      <c r="D179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s="2" t="n">
        <v>396.802</v>
      </c>
      <c r="R179" t="n">
        <v>7</v>
      </c>
      <c r="S179" s="3" t="n">
        <v>0.3</v>
      </c>
      <c r="T179" s="2" t="n">
        <v>-11.3372</v>
      </c>
      <c r="U179">
        <f>D179-C179</f>
        <v/>
      </c>
      <c r="V179" s="3">
        <f>IF(Q179=0,0,T179/Q179)</f>
        <v/>
      </c>
    </row>
    <row r="180">
      <c r="A180" t="n">
        <v>179</v>
      </c>
      <c r="B180" t="inlineStr">
        <is>
          <t>US-2015-101511</t>
        </is>
      </c>
      <c r="C180" t="inlineStr">
        <is>
          <t>2015-11-21</t>
        </is>
      </c>
      <c r="D180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s="2" t="n">
        <v>15.88</v>
      </c>
      <c r="R180" t="n">
        <v>5</v>
      </c>
      <c r="S180" s="3" t="n">
        <v>0.2</v>
      </c>
      <c r="T180" s="2" t="n">
        <v>-3.7715</v>
      </c>
      <c r="U180">
        <f>D180-C180</f>
        <v/>
      </c>
      <c r="V180" s="3">
        <f>IF(Q180=0,0,T180/Q180)</f>
        <v/>
      </c>
    </row>
    <row r="181">
      <c r="A181" t="n">
        <v>180</v>
      </c>
      <c r="B181" t="inlineStr">
        <is>
          <t>CA-2015-137225</t>
        </is>
      </c>
      <c r="C181" t="inlineStr">
        <is>
          <t>2015-12-15</t>
        </is>
      </c>
      <c r="D181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s="2" t="n">
        <v>3.28</v>
      </c>
      <c r="R181" t="n">
        <v>1</v>
      </c>
      <c r="S181" s="3" t="n">
        <v>0</v>
      </c>
      <c r="T181" s="2" t="n">
        <v>1.4104</v>
      </c>
      <c r="U181">
        <f>D181-C181</f>
        <v/>
      </c>
      <c r="V181" s="3">
        <f>IF(Q181=0,0,T181/Q181)</f>
        <v/>
      </c>
    </row>
    <row r="182">
      <c r="A182" t="n">
        <v>181</v>
      </c>
      <c r="B182" t="inlineStr">
        <is>
          <t>CA-2014-166191</t>
        </is>
      </c>
      <c r="C182" t="inlineStr">
        <is>
          <t>2014-12-05</t>
        </is>
      </c>
      <c r="D182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s="2" t="n">
        <v>24.816</v>
      </c>
      <c r="R182" t="n">
        <v>2</v>
      </c>
      <c r="S182" s="3" t="n">
        <v>0.2</v>
      </c>
      <c r="T182" s="2" t="n">
        <v>1.8612</v>
      </c>
      <c r="U182">
        <f>D182-C182</f>
        <v/>
      </c>
      <c r="V182" s="3">
        <f>IF(Q182=0,0,T182/Q182)</f>
        <v/>
      </c>
    </row>
    <row r="183">
      <c r="A183" t="n">
        <v>182</v>
      </c>
      <c r="B183" t="inlineStr">
        <is>
          <t>CA-2014-166191</t>
        </is>
      </c>
      <c r="C183" t="inlineStr">
        <is>
          <t>2014-12-05</t>
        </is>
      </c>
      <c r="D183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s="2" t="n">
        <v>408.744</v>
      </c>
      <c r="R183" t="n">
        <v>7</v>
      </c>
      <c r="S183" s="3" t="n">
        <v>0.2</v>
      </c>
      <c r="T183" s="2" t="n">
        <v>76.6395</v>
      </c>
      <c r="U183">
        <f>D183-C183</f>
        <v/>
      </c>
      <c r="V183" s="3">
        <f>IF(Q183=0,0,T183/Q183)</f>
        <v/>
      </c>
    </row>
    <row r="184">
      <c r="A184" t="n">
        <v>183</v>
      </c>
      <c r="B184" t="inlineStr">
        <is>
          <t>CA-2014-158274</t>
        </is>
      </c>
      <c r="C184" t="inlineStr">
        <is>
          <t>2014-11-19</t>
        </is>
      </c>
      <c r="D184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s="2" t="n">
        <v>503.96</v>
      </c>
      <c r="R184" t="n">
        <v>4</v>
      </c>
      <c r="S184" s="3" t="n">
        <v>0</v>
      </c>
      <c r="T184" s="2" t="n">
        <v>131.0296</v>
      </c>
      <c r="U184">
        <f>D184-C184</f>
        <v/>
      </c>
      <c r="V184" s="3">
        <f>IF(Q184=0,0,T184/Q184)</f>
        <v/>
      </c>
    </row>
    <row r="185">
      <c r="A185" t="n">
        <v>184</v>
      </c>
      <c r="B185" t="inlineStr">
        <is>
          <t>CA-2014-158274</t>
        </is>
      </c>
      <c r="C185" t="inlineStr">
        <is>
          <t>2014-11-19</t>
        </is>
      </c>
      <c r="D185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s="2" t="n">
        <v>149.95</v>
      </c>
      <c r="R185" t="n">
        <v>5</v>
      </c>
      <c r="S185" s="3" t="n">
        <v>0</v>
      </c>
      <c r="T185" s="2" t="n">
        <v>41.986</v>
      </c>
      <c r="U185">
        <f>D185-C185</f>
        <v/>
      </c>
      <c r="V185" s="3">
        <f>IF(Q185=0,0,T185/Q185)</f>
        <v/>
      </c>
    </row>
    <row r="186">
      <c r="A186" t="n">
        <v>185</v>
      </c>
      <c r="B186" t="inlineStr">
        <is>
          <t>CA-2014-158274</t>
        </is>
      </c>
      <c r="C186" t="inlineStr">
        <is>
          <t>2014-11-19</t>
        </is>
      </c>
      <c r="D186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s="2" t="n">
        <v>29</v>
      </c>
      <c r="R186" t="n">
        <v>2</v>
      </c>
      <c r="S186" s="3" t="n">
        <v>0</v>
      </c>
      <c r="T186" s="2" t="n">
        <v>7.25</v>
      </c>
      <c r="U186">
        <f>D186-C186</f>
        <v/>
      </c>
      <c r="V186" s="3">
        <f>IF(Q186=0,0,T186/Q186)</f>
        <v/>
      </c>
    </row>
    <row r="187">
      <c r="A187" t="n">
        <v>186</v>
      </c>
      <c r="B187" t="inlineStr">
        <is>
          <t>CA-2016-105018</t>
        </is>
      </c>
      <c r="C187" t="inlineStr">
        <is>
          <t>2016-11-28</t>
        </is>
      </c>
      <c r="D187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s="2" t="n">
        <v>7.16</v>
      </c>
      <c r="R187" t="n">
        <v>2</v>
      </c>
      <c r="S187" s="3" t="n">
        <v>0</v>
      </c>
      <c r="T187" s="2" t="n">
        <v>3.4368</v>
      </c>
      <c r="U187">
        <f>D187-C187</f>
        <v/>
      </c>
      <c r="V187" s="3">
        <f>IF(Q187=0,0,T187/Q187)</f>
        <v/>
      </c>
    </row>
    <row r="188">
      <c r="A188" t="n">
        <v>187</v>
      </c>
      <c r="B188" t="inlineStr">
        <is>
          <t>CA-2014-123260</t>
        </is>
      </c>
      <c r="C188" t="inlineStr">
        <is>
          <t>2014-08-26</t>
        </is>
      </c>
      <c r="D18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s="2" t="n">
        <v>176.8</v>
      </c>
      <c r="R188" t="n">
        <v>8</v>
      </c>
      <c r="S188" s="3" t="n">
        <v>0</v>
      </c>
      <c r="T188" s="2" t="n">
        <v>22.984</v>
      </c>
      <c r="U188">
        <f>D188-C188</f>
        <v/>
      </c>
      <c r="V188" s="3">
        <f>IF(Q188=0,0,T188/Q188)</f>
        <v/>
      </c>
    </row>
    <row r="189">
      <c r="A189" t="n">
        <v>188</v>
      </c>
      <c r="B189" t="inlineStr">
        <is>
          <t>CA-2016-157000</t>
        </is>
      </c>
      <c r="C189" t="inlineStr">
        <is>
          <t>2016-07-16</t>
        </is>
      </c>
      <c r="D189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s="2" t="n">
        <v>37.224</v>
      </c>
      <c r="R189" t="n">
        <v>3</v>
      </c>
      <c r="S189" s="3" t="n">
        <v>0.2</v>
      </c>
      <c r="T189" s="2" t="n">
        <v>3.7224</v>
      </c>
      <c r="U189">
        <f>D189-C189</f>
        <v/>
      </c>
      <c r="V189" s="3">
        <f>IF(Q189=0,0,T189/Q189)</f>
        <v/>
      </c>
    </row>
    <row r="190">
      <c r="A190" t="n">
        <v>189</v>
      </c>
      <c r="B190" t="inlineStr">
        <is>
          <t>CA-2016-157000</t>
        </is>
      </c>
      <c r="C190" t="inlineStr">
        <is>
          <t>2016-07-16</t>
        </is>
      </c>
      <c r="D190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s="2" t="n">
        <v>20.016</v>
      </c>
      <c r="R190" t="n">
        <v>3</v>
      </c>
      <c r="S190" s="3" t="n">
        <v>0.2</v>
      </c>
      <c r="T190" s="2" t="n">
        <v>6.255</v>
      </c>
      <c r="U190">
        <f>D190-C190</f>
        <v/>
      </c>
      <c r="V190" s="3">
        <f>IF(Q190=0,0,T190/Q190)</f>
        <v/>
      </c>
    </row>
    <row r="191">
      <c r="A191" t="n">
        <v>190</v>
      </c>
      <c r="B191" t="inlineStr">
        <is>
          <t>CA-2015-102281</t>
        </is>
      </c>
      <c r="C191" t="inlineStr">
        <is>
          <t>2015-10-12</t>
        </is>
      </c>
      <c r="D191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s="2" t="n">
        <v>899.136</v>
      </c>
      <c r="R191" t="n">
        <v>4</v>
      </c>
      <c r="S191" s="3" t="n">
        <v>0.2</v>
      </c>
      <c r="T191" s="2" t="n">
        <v>112.392</v>
      </c>
      <c r="U191">
        <f>D191-C191</f>
        <v/>
      </c>
      <c r="V191" s="3">
        <f>IF(Q191=0,0,T191/Q191)</f>
        <v/>
      </c>
    </row>
    <row r="192">
      <c r="A192" t="n">
        <v>191</v>
      </c>
      <c r="B192" t="inlineStr">
        <is>
          <t>CA-2015-102281</t>
        </is>
      </c>
      <c r="C192" t="inlineStr">
        <is>
          <t>2015-10-12</t>
        </is>
      </c>
      <c r="D192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s="2" t="n">
        <v>71.76000000000001</v>
      </c>
      <c r="R192" t="n">
        <v>6</v>
      </c>
      <c r="S192" s="3" t="n">
        <v>0</v>
      </c>
      <c r="T192" s="2" t="n">
        <v>20.0928</v>
      </c>
      <c r="U192">
        <f>D192-C192</f>
        <v/>
      </c>
      <c r="V192" s="3">
        <f>IF(Q192=0,0,T192/Q192)</f>
        <v/>
      </c>
    </row>
    <row r="193">
      <c r="A193" t="n">
        <v>192</v>
      </c>
      <c r="B193" t="inlineStr">
        <is>
          <t>CA-2015-102281</t>
        </is>
      </c>
      <c r="C193" t="inlineStr">
        <is>
          <t>2015-10-12</t>
        </is>
      </c>
      <c r="D193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s="2" t="n">
        <v>51.84</v>
      </c>
      <c r="R193" t="n">
        <v>8</v>
      </c>
      <c r="S193" s="3" t="n">
        <v>0</v>
      </c>
      <c r="T193" s="2" t="n">
        <v>24.8832</v>
      </c>
      <c r="U193">
        <f>D193-C193</f>
        <v/>
      </c>
      <c r="V193" s="3">
        <f>IF(Q193=0,0,T193/Q193)</f>
        <v/>
      </c>
    </row>
    <row r="194">
      <c r="A194" t="n">
        <v>193</v>
      </c>
      <c r="B194" t="inlineStr">
        <is>
          <t>CA-2015-102281</t>
        </is>
      </c>
      <c r="C194" t="inlineStr">
        <is>
          <t>2015-10-12</t>
        </is>
      </c>
      <c r="D194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s="2" t="n">
        <v>626.352</v>
      </c>
      <c r="R194" t="n">
        <v>3</v>
      </c>
      <c r="S194" s="3" t="n">
        <v>0.2</v>
      </c>
      <c r="T194" s="2" t="n">
        <v>46.9764</v>
      </c>
      <c r="U194">
        <f>D194-C194</f>
        <v/>
      </c>
      <c r="V194" s="3">
        <f>IF(Q194=0,0,T194/Q194)</f>
        <v/>
      </c>
    </row>
    <row r="195">
      <c r="A195" t="n">
        <v>194</v>
      </c>
      <c r="B195" t="inlineStr">
        <is>
          <t>CA-2015-102281</t>
        </is>
      </c>
      <c r="C195" t="inlineStr">
        <is>
          <t>2015-10-12</t>
        </is>
      </c>
      <c r="D195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s="2" t="n">
        <v>19.9</v>
      </c>
      <c r="R195" t="n">
        <v>5</v>
      </c>
      <c r="S195" s="3" t="n">
        <v>0</v>
      </c>
      <c r="T195" s="2" t="n">
        <v>6.567</v>
      </c>
      <c r="U195">
        <f>D195-C195</f>
        <v/>
      </c>
      <c r="V195" s="3">
        <f>IF(Q195=0,0,T195/Q195)</f>
        <v/>
      </c>
    </row>
    <row r="196">
      <c r="A196" t="n">
        <v>195</v>
      </c>
      <c r="B196" t="inlineStr">
        <is>
          <t>CA-2015-131457</t>
        </is>
      </c>
      <c r="C196" t="inlineStr">
        <is>
          <t>2015-10-31</t>
        </is>
      </c>
      <c r="D196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s="2" t="n">
        <v>14.28</v>
      </c>
      <c r="R196" t="n">
        <v>7</v>
      </c>
      <c r="S196" s="3" t="n">
        <v>0</v>
      </c>
      <c r="T196" s="2" t="n">
        <v>6.7116</v>
      </c>
      <c r="U196">
        <f>D196-C196</f>
        <v/>
      </c>
      <c r="V196" s="3">
        <f>IF(Q196=0,0,T196/Q196)</f>
        <v/>
      </c>
    </row>
    <row r="197">
      <c r="A197" t="n">
        <v>196</v>
      </c>
      <c r="B197" t="inlineStr">
        <is>
          <t>CA-2014-140004</t>
        </is>
      </c>
      <c r="C197" t="inlineStr">
        <is>
          <t>2014-03-21</t>
        </is>
      </c>
      <c r="D197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s="2" t="n">
        <v>7.408</v>
      </c>
      <c r="R197" t="n">
        <v>2</v>
      </c>
      <c r="S197" s="3" t="n">
        <v>0.2</v>
      </c>
      <c r="T197" s="2" t="n">
        <v>1.2038</v>
      </c>
      <c r="U197">
        <f>D197-C197</f>
        <v/>
      </c>
      <c r="V197" s="3">
        <f>IF(Q197=0,0,T197/Q197)</f>
        <v/>
      </c>
    </row>
    <row r="198">
      <c r="A198" t="n">
        <v>197</v>
      </c>
      <c r="B198" t="inlineStr">
        <is>
          <t>CA-2014-140004</t>
        </is>
      </c>
      <c r="C198" t="inlineStr">
        <is>
          <t>2014-03-21</t>
        </is>
      </c>
      <c r="D19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s="2" t="n">
        <v>6.048</v>
      </c>
      <c r="R198" t="n">
        <v>3</v>
      </c>
      <c r="S198" s="3" t="n">
        <v>0.2</v>
      </c>
      <c r="T198" s="2" t="n">
        <v>1.5876</v>
      </c>
      <c r="U198">
        <f>D198-C198</f>
        <v/>
      </c>
      <c r="V198" s="3">
        <f>IF(Q198=0,0,T198/Q198)</f>
        <v/>
      </c>
    </row>
    <row r="199">
      <c r="A199" t="n">
        <v>198</v>
      </c>
      <c r="B199" t="inlineStr">
        <is>
          <t>CA-2017-107720</t>
        </is>
      </c>
      <c r="C199" t="inlineStr">
        <is>
          <t>2017-11-06</t>
        </is>
      </c>
      <c r="D199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s="2" t="n">
        <v>46.26</v>
      </c>
      <c r="R199" t="n">
        <v>3</v>
      </c>
      <c r="S199" s="3" t="n">
        <v>0</v>
      </c>
      <c r="T199" s="2" t="n">
        <v>12.0276</v>
      </c>
      <c r="U199">
        <f>D199-C199</f>
        <v/>
      </c>
      <c r="V199" s="3">
        <f>IF(Q199=0,0,T199/Q199)</f>
        <v/>
      </c>
    </row>
    <row r="200">
      <c r="A200" t="n">
        <v>199</v>
      </c>
      <c r="B200" t="inlineStr">
        <is>
          <t>US-2017-124303</t>
        </is>
      </c>
      <c r="C200" t="inlineStr">
        <is>
          <t>2017-07-06</t>
        </is>
      </c>
      <c r="D200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s="2" t="n">
        <v>2.946</v>
      </c>
      <c r="R200" t="n">
        <v>2</v>
      </c>
      <c r="S200" s="3" t="n">
        <v>0.7</v>
      </c>
      <c r="T200" s="2" t="n">
        <v>-2.2586</v>
      </c>
      <c r="U200">
        <f>D200-C200</f>
        <v/>
      </c>
      <c r="V200" s="3">
        <f>IF(Q200=0,0,T200/Q200)</f>
        <v/>
      </c>
    </row>
    <row r="201">
      <c r="A201" t="n">
        <v>200</v>
      </c>
      <c r="B201" t="inlineStr">
        <is>
          <t>US-2017-124303</t>
        </is>
      </c>
      <c r="C201" t="inlineStr">
        <is>
          <t>2017-07-06</t>
        </is>
      </c>
      <c r="D201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s="2" t="n">
        <v>16.056</v>
      </c>
      <c r="R201" t="n">
        <v>3</v>
      </c>
      <c r="S201" s="3" t="n">
        <v>0.2</v>
      </c>
      <c r="T201" s="2" t="n">
        <v>5.8203</v>
      </c>
      <c r="U201">
        <f>D201-C201</f>
        <v/>
      </c>
      <c r="V201" s="3">
        <f>IF(Q201=0,0,T201/Q201)</f>
        <v/>
      </c>
    </row>
    <row r="202">
      <c r="A202" t="n">
        <v>201</v>
      </c>
      <c r="B202" t="inlineStr">
        <is>
          <t>CA-2017-105074</t>
        </is>
      </c>
      <c r="C202" t="inlineStr">
        <is>
          <t>2017-06-24</t>
        </is>
      </c>
      <c r="D202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s="2" t="n">
        <v>21.744</v>
      </c>
      <c r="R202" t="n">
        <v>3</v>
      </c>
      <c r="S202" s="3" t="n">
        <v>0.2</v>
      </c>
      <c r="T202" s="2" t="n">
        <v>6.795</v>
      </c>
      <c r="U202">
        <f>D202-C202</f>
        <v/>
      </c>
      <c r="V202" s="3">
        <f>IF(Q202=0,0,T202/Q202)</f>
        <v/>
      </c>
    </row>
    <row r="203">
      <c r="A203" t="n">
        <v>202</v>
      </c>
      <c r="B203" t="inlineStr">
        <is>
          <t>CA-2014-133690</t>
        </is>
      </c>
      <c r="C203" t="inlineStr">
        <is>
          <t>2014-08-03</t>
        </is>
      </c>
      <c r="D203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s="2" t="n">
        <v>218.75</v>
      </c>
      <c r="R203" t="n">
        <v>2</v>
      </c>
      <c r="S203" s="3" t="n">
        <v>0.5</v>
      </c>
      <c r="T203" s="2" t="n">
        <v>-161.875</v>
      </c>
      <c r="U203">
        <f>D203-C203</f>
        <v/>
      </c>
      <c r="V203" s="3">
        <f>IF(Q203=0,0,T203/Q203)</f>
        <v/>
      </c>
    </row>
    <row r="204">
      <c r="A204" t="n">
        <v>203</v>
      </c>
      <c r="B204" t="inlineStr">
        <is>
          <t>CA-2014-133690</t>
        </is>
      </c>
      <c r="C204" t="inlineStr">
        <is>
          <t>2014-08-03</t>
        </is>
      </c>
      <c r="D204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s="2" t="n">
        <v>2.6</v>
      </c>
      <c r="R204" t="n">
        <v>1</v>
      </c>
      <c r="S204" s="3" t="n">
        <v>0.2</v>
      </c>
      <c r="T204" s="2" t="n">
        <v>0.2925</v>
      </c>
      <c r="U204">
        <f>D204-C204</f>
        <v/>
      </c>
      <c r="V204" s="3">
        <f>IF(Q204=0,0,T204/Q204)</f>
        <v/>
      </c>
    </row>
    <row r="205">
      <c r="A205" t="n">
        <v>204</v>
      </c>
      <c r="B205" t="inlineStr">
        <is>
          <t>US-2017-116701</t>
        </is>
      </c>
      <c r="C205" t="inlineStr">
        <is>
          <t>2017-12-17</t>
        </is>
      </c>
      <c r="D205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s="2" t="n">
        <v>66.28400000000001</v>
      </c>
      <c r="R205" t="n">
        <v>2</v>
      </c>
      <c r="S205" s="3" t="n">
        <v>0.8</v>
      </c>
      <c r="T205" s="2" t="n">
        <v>-178.9668</v>
      </c>
      <c r="U205">
        <f>D205-C205</f>
        <v/>
      </c>
      <c r="V205" s="3">
        <f>IF(Q205=0,0,T205/Q205)</f>
        <v/>
      </c>
    </row>
    <row r="206">
      <c r="A206" t="n">
        <v>205</v>
      </c>
      <c r="B206" t="inlineStr">
        <is>
          <t>CA-2017-126382</t>
        </is>
      </c>
      <c r="C206" t="inlineStr">
        <is>
          <t>2017-06-03</t>
        </is>
      </c>
      <c r="D206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s="2" t="n">
        <v>35.168</v>
      </c>
      <c r="R206" t="n">
        <v>7</v>
      </c>
      <c r="S206" s="3" t="n">
        <v>0.2</v>
      </c>
      <c r="T206" s="2" t="n">
        <v>9.671200000000001</v>
      </c>
      <c r="U206">
        <f>D206-C206</f>
        <v/>
      </c>
      <c r="V206" s="3">
        <f>IF(Q206=0,0,T206/Q206)</f>
        <v/>
      </c>
    </row>
    <row r="207">
      <c r="A207" t="n">
        <v>206</v>
      </c>
      <c r="B207" t="inlineStr">
        <is>
          <t>CA-2017-108329</t>
        </is>
      </c>
      <c r="C207" t="inlineStr">
        <is>
          <t>2017-12-09</t>
        </is>
      </c>
      <c r="D207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s="2" t="n">
        <v>444.768</v>
      </c>
      <c r="R207" t="n">
        <v>4</v>
      </c>
      <c r="S207" s="3" t="n">
        <v>0.2</v>
      </c>
      <c r="T207" s="2" t="n">
        <v>44.4768</v>
      </c>
      <c r="U207">
        <f>D207-C207</f>
        <v/>
      </c>
      <c r="V207" s="3">
        <f>IF(Q207=0,0,T207/Q207)</f>
        <v/>
      </c>
    </row>
    <row r="208">
      <c r="A208" t="n">
        <v>207</v>
      </c>
      <c r="B208" t="inlineStr">
        <is>
          <t>CA-2017-135860</t>
        </is>
      </c>
      <c r="C208" t="inlineStr">
        <is>
          <t>2017-12-01</t>
        </is>
      </c>
      <c r="D20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s="2" t="n">
        <v>83.92</v>
      </c>
      <c r="R208" t="n">
        <v>4</v>
      </c>
      <c r="S208" s="3" t="n">
        <v>0</v>
      </c>
      <c r="T208" s="2" t="n">
        <v>5.8744</v>
      </c>
      <c r="U208">
        <f>D208-C208</f>
        <v/>
      </c>
      <c r="V208" s="3">
        <f>IF(Q208=0,0,T208/Q208)</f>
        <v/>
      </c>
    </row>
    <row r="209">
      <c r="A209" t="n">
        <v>208</v>
      </c>
      <c r="B209" t="inlineStr">
        <is>
          <t>CA-2017-135860</t>
        </is>
      </c>
      <c r="C209" t="inlineStr">
        <is>
          <t>2017-12-01</t>
        </is>
      </c>
      <c r="D209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s="2" t="n">
        <v>131.98</v>
      </c>
      <c r="R209" t="n">
        <v>2</v>
      </c>
      <c r="S209" s="3" t="n">
        <v>0</v>
      </c>
      <c r="T209" s="2" t="n">
        <v>35.6346</v>
      </c>
      <c r="U209">
        <f>D209-C209</f>
        <v/>
      </c>
      <c r="V209" s="3">
        <f>IF(Q209=0,0,T209/Q209)</f>
        <v/>
      </c>
    </row>
    <row r="210">
      <c r="A210" t="n">
        <v>209</v>
      </c>
      <c r="B210" t="inlineStr">
        <is>
          <t>CA-2017-135860</t>
        </is>
      </c>
      <c r="C210" t="inlineStr">
        <is>
          <t>2017-12-01</t>
        </is>
      </c>
      <c r="D210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s="2" t="n">
        <v>15.92</v>
      </c>
      <c r="R210" t="n">
        <v>4</v>
      </c>
      <c r="S210" s="3" t="n">
        <v>0</v>
      </c>
      <c r="T210" s="2" t="n">
        <v>7.4824</v>
      </c>
      <c r="U210">
        <f>D210-C210</f>
        <v/>
      </c>
      <c r="V210" s="3">
        <f>IF(Q210=0,0,T210/Q210)</f>
        <v/>
      </c>
    </row>
    <row r="211">
      <c r="A211" t="n">
        <v>210</v>
      </c>
      <c r="B211" t="inlineStr">
        <is>
          <t>CA-2017-135860</t>
        </is>
      </c>
      <c r="C211" t="inlineStr">
        <is>
          <t>2017-12-01</t>
        </is>
      </c>
      <c r="D211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s="2" t="n">
        <v>52.29</v>
      </c>
      <c r="R211" t="n">
        <v>9</v>
      </c>
      <c r="S211" s="3" t="n">
        <v>0</v>
      </c>
      <c r="T211" s="2" t="n">
        <v>16.2099</v>
      </c>
      <c r="U211">
        <f>D211-C211</f>
        <v/>
      </c>
      <c r="V211" s="3">
        <f>IF(Q211=0,0,T211/Q211)</f>
        <v/>
      </c>
    </row>
    <row r="212">
      <c r="A212" t="n">
        <v>211</v>
      </c>
      <c r="B212" t="inlineStr">
        <is>
          <t>CA-2017-135860</t>
        </is>
      </c>
      <c r="C212" t="inlineStr">
        <is>
          <t>2017-12-01</t>
        </is>
      </c>
      <c r="D212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s="2" t="n">
        <v>91.98999999999999</v>
      </c>
      <c r="R212" t="n">
        <v>1</v>
      </c>
      <c r="S212" s="3" t="n">
        <v>0</v>
      </c>
      <c r="T212" s="2" t="n">
        <v>3.6796</v>
      </c>
      <c r="U212">
        <f>D212-C212</f>
        <v/>
      </c>
      <c r="V212" s="3">
        <f>IF(Q212=0,0,T212/Q212)</f>
        <v/>
      </c>
    </row>
    <row r="213">
      <c r="A213" t="n">
        <v>212</v>
      </c>
      <c r="B213" t="inlineStr">
        <is>
          <t>CA-2015-101007</t>
        </is>
      </c>
      <c r="C213" t="inlineStr">
        <is>
          <t>2015-02-09</t>
        </is>
      </c>
      <c r="D213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s="2" t="n">
        <v>20.8</v>
      </c>
      <c r="R213" t="n">
        <v>2</v>
      </c>
      <c r="S213" s="3" t="n">
        <v>0.2</v>
      </c>
      <c r="T213" s="2" t="n">
        <v>6.5</v>
      </c>
      <c r="U213">
        <f>D213-C213</f>
        <v/>
      </c>
      <c r="V213" s="3">
        <f>IF(Q213=0,0,T213/Q213)</f>
        <v/>
      </c>
    </row>
    <row r="214">
      <c r="A214" t="n">
        <v>213</v>
      </c>
      <c r="B214" t="inlineStr">
        <is>
          <t>CA-2015-146262</t>
        </is>
      </c>
      <c r="C214" t="inlineStr">
        <is>
          <t>2015-01-02</t>
        </is>
      </c>
      <c r="D214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s="2" t="n">
        <v>23.68</v>
      </c>
      <c r="R214" t="n">
        <v>2</v>
      </c>
      <c r="S214" s="3" t="n">
        <v>0.2</v>
      </c>
      <c r="T214" s="2" t="n">
        <v>8.880000000000001</v>
      </c>
      <c r="U214">
        <f>D214-C214</f>
        <v/>
      </c>
      <c r="V214" s="3">
        <f>IF(Q214=0,0,T214/Q214)</f>
        <v/>
      </c>
    </row>
    <row r="215">
      <c r="A215" t="n">
        <v>214</v>
      </c>
      <c r="B215" t="inlineStr">
        <is>
          <t>CA-2015-146262</t>
        </is>
      </c>
      <c r="C215" t="inlineStr">
        <is>
          <t>2015-01-02</t>
        </is>
      </c>
      <c r="D215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s="2" t="n">
        <v>452.45</v>
      </c>
      <c r="R215" t="n">
        <v>5</v>
      </c>
      <c r="S215" s="3" t="n">
        <v>0.5</v>
      </c>
      <c r="T215" s="2" t="n">
        <v>-244.323</v>
      </c>
      <c r="U215">
        <f>D215-C215</f>
        <v/>
      </c>
      <c r="V215" s="3">
        <f>IF(Q215=0,0,T215/Q215)</f>
        <v/>
      </c>
    </row>
    <row r="216">
      <c r="A216" t="n">
        <v>215</v>
      </c>
      <c r="B216" t="inlineStr">
        <is>
          <t>CA-2015-146262</t>
        </is>
      </c>
      <c r="C216" t="inlineStr">
        <is>
          <t>2015-01-02</t>
        </is>
      </c>
      <c r="D216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s="2" t="n">
        <v>62.982</v>
      </c>
      <c r="R216" t="n">
        <v>3</v>
      </c>
      <c r="S216" s="3" t="n">
        <v>0.4</v>
      </c>
      <c r="T216" s="2" t="n">
        <v>-14.6958</v>
      </c>
      <c r="U216">
        <f>D216-C216</f>
        <v/>
      </c>
      <c r="V216" s="3">
        <f>IF(Q216=0,0,T216/Q216)</f>
        <v/>
      </c>
    </row>
    <row r="217">
      <c r="A217" t="n">
        <v>216</v>
      </c>
      <c r="B217" t="inlineStr">
        <is>
          <t>CA-2015-146262</t>
        </is>
      </c>
      <c r="C217" t="inlineStr">
        <is>
          <t>2015-01-02</t>
        </is>
      </c>
      <c r="D217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s="2" t="n">
        <v>1188</v>
      </c>
      <c r="R217" t="n">
        <v>9</v>
      </c>
      <c r="S217" s="3" t="n">
        <v>0.7</v>
      </c>
      <c r="T217" s="2" t="n">
        <v>-950.4</v>
      </c>
      <c r="U217">
        <f>D217-C217</f>
        <v/>
      </c>
      <c r="V217" s="3">
        <f>IF(Q217=0,0,T217/Q217)</f>
        <v/>
      </c>
    </row>
    <row r="218">
      <c r="A218" t="n">
        <v>217</v>
      </c>
      <c r="B218" t="inlineStr">
        <is>
          <t>CA-2015-146262</t>
        </is>
      </c>
      <c r="C218" t="inlineStr">
        <is>
          <t>2015-01-02</t>
        </is>
      </c>
      <c r="D2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s="2" t="n">
        <v>89.584</v>
      </c>
      <c r="R218" t="n">
        <v>2</v>
      </c>
      <c r="S218" s="3" t="n">
        <v>0.2</v>
      </c>
      <c r="T218" s="2" t="n">
        <v>4.4792</v>
      </c>
      <c r="U218">
        <f>D218-C218</f>
        <v/>
      </c>
      <c r="V218" s="3">
        <f>IF(Q218=0,0,T218/Q218)</f>
        <v/>
      </c>
    </row>
    <row r="219">
      <c r="A219" t="n">
        <v>218</v>
      </c>
      <c r="B219" t="inlineStr">
        <is>
          <t>CA-2016-130162</t>
        </is>
      </c>
      <c r="C219" t="inlineStr">
        <is>
          <t>2016-10-28</t>
        </is>
      </c>
      <c r="D219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s="2" t="n">
        <v>93.06</v>
      </c>
      <c r="R219" t="n">
        <v>6</v>
      </c>
      <c r="S219" s="3" t="n">
        <v>0</v>
      </c>
      <c r="T219" s="2" t="n">
        <v>26.0568</v>
      </c>
      <c r="U219">
        <f>D219-C219</f>
        <v/>
      </c>
      <c r="V219" s="3">
        <f>IF(Q219=0,0,T219/Q219)</f>
        <v/>
      </c>
    </row>
    <row r="220">
      <c r="A220" t="n">
        <v>219</v>
      </c>
      <c r="B220" t="inlineStr">
        <is>
          <t>CA-2016-130162</t>
        </is>
      </c>
      <c r="C220" t="inlineStr">
        <is>
          <t>2016-10-28</t>
        </is>
      </c>
      <c r="D220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s="2" t="n">
        <v>302.376</v>
      </c>
      <c r="R220" t="n">
        <v>3</v>
      </c>
      <c r="S220" s="3" t="n">
        <v>0.2</v>
      </c>
      <c r="T220" s="2" t="n">
        <v>22.6782</v>
      </c>
      <c r="U220">
        <f>D220-C220</f>
        <v/>
      </c>
      <c r="V220" s="3">
        <f>IF(Q220=0,0,T220/Q220)</f>
        <v/>
      </c>
    </row>
    <row r="221">
      <c r="A221" t="n">
        <v>220</v>
      </c>
      <c r="B221" t="inlineStr">
        <is>
          <t>CA-2015-169397</t>
        </is>
      </c>
      <c r="C221" t="inlineStr">
        <is>
          <t>2015-12-24</t>
        </is>
      </c>
      <c r="D221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s="2" t="n">
        <v>5.584</v>
      </c>
      <c r="R221" t="n">
        <v>2</v>
      </c>
      <c r="S221" s="3" t="n">
        <v>0.2</v>
      </c>
      <c r="T221" s="2" t="n">
        <v>1.8148</v>
      </c>
      <c r="U221">
        <f>D221-C221</f>
        <v/>
      </c>
      <c r="V221" s="3">
        <f>IF(Q221=0,0,T221/Q221)</f>
        <v/>
      </c>
    </row>
    <row r="222">
      <c r="A222" t="n">
        <v>221</v>
      </c>
      <c r="B222" t="inlineStr">
        <is>
          <t>CA-2015-169397</t>
        </is>
      </c>
      <c r="C222" t="inlineStr">
        <is>
          <t>2015-12-24</t>
        </is>
      </c>
      <c r="D222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s="2" t="n">
        <v>22.704</v>
      </c>
      <c r="R222" t="n">
        <v>6</v>
      </c>
      <c r="S222" s="3" t="n">
        <v>0.2</v>
      </c>
      <c r="T222" s="2" t="n">
        <v>8.2302</v>
      </c>
      <c r="U222">
        <f>D222-C222</f>
        <v/>
      </c>
      <c r="V222" s="3">
        <f>IF(Q222=0,0,T222/Q222)</f>
        <v/>
      </c>
    </row>
    <row r="223">
      <c r="A223" t="n">
        <v>222</v>
      </c>
      <c r="B223" t="inlineStr">
        <is>
          <t>CA-2015-169397</t>
        </is>
      </c>
      <c r="C223" t="inlineStr">
        <is>
          <t>2015-12-24</t>
        </is>
      </c>
      <c r="D223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s="2" t="n">
        <v>19.776</v>
      </c>
      <c r="R223" t="n">
        <v>4</v>
      </c>
      <c r="S223" s="3" t="n">
        <v>0.7</v>
      </c>
      <c r="T223" s="2" t="n">
        <v>-13.8432</v>
      </c>
      <c r="U223">
        <f>D223-C223</f>
        <v/>
      </c>
      <c r="V223" s="3">
        <f>IF(Q223=0,0,T223/Q223)</f>
        <v/>
      </c>
    </row>
    <row r="224">
      <c r="A224" t="n">
        <v>223</v>
      </c>
      <c r="B224" t="inlineStr">
        <is>
          <t>CA-2015-169397</t>
        </is>
      </c>
      <c r="C224" t="inlineStr">
        <is>
          <t>2015-12-24</t>
        </is>
      </c>
      <c r="D224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s="2" t="n">
        <v>72.70399999999999</v>
      </c>
      <c r="R224" t="n">
        <v>4</v>
      </c>
      <c r="S224" s="3" t="n">
        <v>0.2</v>
      </c>
      <c r="T224" s="2" t="n">
        <v>19.0848</v>
      </c>
      <c r="U224">
        <f>D224-C224</f>
        <v/>
      </c>
      <c r="V224" s="3">
        <f>IF(Q224=0,0,T224/Q224)</f>
        <v/>
      </c>
    </row>
    <row r="225">
      <c r="A225" t="n">
        <v>224</v>
      </c>
      <c r="B225" t="inlineStr">
        <is>
          <t>CA-2015-169397</t>
        </is>
      </c>
      <c r="C225" t="inlineStr">
        <is>
          <t>2015-12-24</t>
        </is>
      </c>
      <c r="D225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s="2" t="n">
        <v>479.988</v>
      </c>
      <c r="R225" t="n">
        <v>4</v>
      </c>
      <c r="S225" s="3" t="n">
        <v>0.7</v>
      </c>
      <c r="T225" s="2" t="n">
        <v>-383.9904</v>
      </c>
      <c r="U225">
        <f>D225-C225</f>
        <v/>
      </c>
      <c r="V225" s="3">
        <f>IF(Q225=0,0,T225/Q225)</f>
        <v/>
      </c>
    </row>
    <row r="226">
      <c r="A226" t="n">
        <v>225</v>
      </c>
      <c r="B226" t="inlineStr">
        <is>
          <t>CA-2015-169397</t>
        </is>
      </c>
      <c r="C226" t="inlineStr">
        <is>
          <t>2015-12-24</t>
        </is>
      </c>
      <c r="D226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s="2" t="n">
        <v>27.168</v>
      </c>
      <c r="R226" t="n">
        <v>2</v>
      </c>
      <c r="S226" s="3" t="n">
        <v>0.2</v>
      </c>
      <c r="T226" s="2" t="n">
        <v>2.7168</v>
      </c>
      <c r="U226">
        <f>D226-C226</f>
        <v/>
      </c>
      <c r="V226" s="3">
        <f>IF(Q226=0,0,T226/Q226)</f>
        <v/>
      </c>
    </row>
    <row r="227">
      <c r="A227" t="n">
        <v>226</v>
      </c>
      <c r="B227" t="inlineStr">
        <is>
          <t>CA-2015-163055</t>
        </is>
      </c>
      <c r="C227" t="inlineStr">
        <is>
          <t>2015-08-09</t>
        </is>
      </c>
      <c r="D227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s="2" t="n">
        <v>2.2</v>
      </c>
      <c r="R227" t="n">
        <v>1</v>
      </c>
      <c r="S227" s="3" t="n">
        <v>0</v>
      </c>
      <c r="T227" s="2" t="n">
        <v>0.968</v>
      </c>
      <c r="U227">
        <f>D227-C227</f>
        <v/>
      </c>
      <c r="V227" s="3">
        <f>IF(Q227=0,0,T227/Q227)</f>
        <v/>
      </c>
    </row>
    <row r="228">
      <c r="A228" t="n">
        <v>227</v>
      </c>
      <c r="B228" t="inlineStr">
        <is>
          <t>CA-2015-163055</t>
        </is>
      </c>
      <c r="C228" t="inlineStr">
        <is>
          <t>2015-08-09</t>
        </is>
      </c>
      <c r="D22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s="2" t="n">
        <v>622.45</v>
      </c>
      <c r="R228" t="n">
        <v>5</v>
      </c>
      <c r="S228" s="3" t="n">
        <v>0</v>
      </c>
      <c r="T228" s="2" t="n">
        <v>136.939</v>
      </c>
      <c r="U228">
        <f>D228-C228</f>
        <v/>
      </c>
      <c r="V228" s="3">
        <f>IF(Q228=0,0,T228/Q228)</f>
        <v/>
      </c>
    </row>
    <row r="229">
      <c r="A229" t="n">
        <v>228</v>
      </c>
      <c r="B229" t="inlineStr">
        <is>
          <t>CA-2015-163055</t>
        </is>
      </c>
      <c r="C229" t="inlineStr">
        <is>
          <t>2015-08-09</t>
        </is>
      </c>
      <c r="D229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s="2" t="n">
        <v>21.98</v>
      </c>
      <c r="R229" t="n">
        <v>1</v>
      </c>
      <c r="S229" s="3" t="n">
        <v>0</v>
      </c>
      <c r="T229" s="2" t="n">
        <v>0.2198</v>
      </c>
      <c r="U229">
        <f>D229-C229</f>
        <v/>
      </c>
      <c r="V229" s="3">
        <f>IF(Q229=0,0,T229/Q229)</f>
        <v/>
      </c>
    </row>
    <row r="230">
      <c r="A230" t="n">
        <v>229</v>
      </c>
      <c r="B230" t="inlineStr">
        <is>
          <t>US-2015-145436</t>
        </is>
      </c>
      <c r="C230" t="inlineStr">
        <is>
          <t>2015-02-28</t>
        </is>
      </c>
      <c r="D230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s="2" t="n">
        <v>161.568</v>
      </c>
      <c r="R230" t="n">
        <v>2</v>
      </c>
      <c r="S230" s="3" t="n">
        <v>0.2</v>
      </c>
      <c r="T230" s="2" t="n">
        <v>-28.2744</v>
      </c>
      <c r="U230">
        <f>D230-C230</f>
        <v/>
      </c>
      <c r="V230" s="3">
        <f>IF(Q230=0,0,T230/Q230)</f>
        <v/>
      </c>
    </row>
    <row r="231">
      <c r="A231" t="n">
        <v>230</v>
      </c>
      <c r="B231" t="inlineStr">
        <is>
          <t>US-2015-145436</t>
        </is>
      </c>
      <c r="C231" t="inlineStr">
        <is>
          <t>2015-02-28</t>
        </is>
      </c>
      <c r="D231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s="2" t="n">
        <v>389.696</v>
      </c>
      <c r="R231" t="n">
        <v>8</v>
      </c>
      <c r="S231" s="3" t="n">
        <v>0.2</v>
      </c>
      <c r="T231" s="2" t="n">
        <v>43.8408</v>
      </c>
      <c r="U231">
        <f>D231-C231</f>
        <v/>
      </c>
      <c r="V231" s="3">
        <f>IF(Q231=0,0,T231/Q231)</f>
        <v/>
      </c>
    </row>
    <row r="232">
      <c r="A232" t="n">
        <v>231</v>
      </c>
      <c r="B232" t="inlineStr">
        <is>
          <t>US-2014-156216</t>
        </is>
      </c>
      <c r="C232" t="inlineStr">
        <is>
          <t>2014-09-13</t>
        </is>
      </c>
      <c r="D232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s="2" t="n">
        <v>18.648</v>
      </c>
      <c r="R232" t="n">
        <v>7</v>
      </c>
      <c r="S232" s="3" t="n">
        <v>0.7</v>
      </c>
      <c r="T232" s="2" t="n">
        <v>-12.432</v>
      </c>
      <c r="U232">
        <f>D232-C232</f>
        <v/>
      </c>
      <c r="V232" s="3">
        <f>IF(Q232=0,0,T232/Q232)</f>
        <v/>
      </c>
    </row>
    <row r="233">
      <c r="A233" t="n">
        <v>232</v>
      </c>
      <c r="B233" t="inlineStr">
        <is>
          <t>US-2017-100930</t>
        </is>
      </c>
      <c r="C233" t="inlineStr">
        <is>
          <t>2017-04-07</t>
        </is>
      </c>
      <c r="D233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s="2" t="n">
        <v>233.86</v>
      </c>
      <c r="R233" t="n">
        <v>2</v>
      </c>
      <c r="S233" s="3" t="n">
        <v>0.45</v>
      </c>
      <c r="T233" s="2" t="n">
        <v>-102.048</v>
      </c>
      <c r="U233">
        <f>D233-C233</f>
        <v/>
      </c>
      <c r="V233" s="3">
        <f>IF(Q233=0,0,T233/Q233)</f>
        <v/>
      </c>
    </row>
    <row r="234">
      <c r="A234" t="n">
        <v>233</v>
      </c>
      <c r="B234" t="inlineStr">
        <is>
          <t>US-2017-100930</t>
        </is>
      </c>
      <c r="C234" t="inlineStr">
        <is>
          <t>2017-04-07</t>
        </is>
      </c>
      <c r="D234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s="2" t="n">
        <v>620.6145</v>
      </c>
      <c r="R234" t="n">
        <v>3</v>
      </c>
      <c r="S234" s="3" t="n">
        <v>0.45</v>
      </c>
      <c r="T234" s="2" t="n">
        <v>-248.2458</v>
      </c>
      <c r="U234">
        <f>D234-C234</f>
        <v/>
      </c>
      <c r="V234" s="3">
        <f>IF(Q234=0,0,T234/Q234)</f>
        <v/>
      </c>
    </row>
    <row r="235">
      <c r="A235" t="n">
        <v>234</v>
      </c>
      <c r="B235" t="inlineStr">
        <is>
          <t>US-2017-100930</t>
        </is>
      </c>
      <c r="C235" t="inlineStr">
        <is>
          <t>2017-04-07</t>
        </is>
      </c>
      <c r="D235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s="2" t="n">
        <v>5.328</v>
      </c>
      <c r="R235" t="n">
        <v>2</v>
      </c>
      <c r="S235" s="3" t="n">
        <v>0.7</v>
      </c>
      <c r="T235" s="2" t="n">
        <v>-3.552</v>
      </c>
      <c r="U235">
        <f>D235-C235</f>
        <v/>
      </c>
      <c r="V235" s="3">
        <f>IF(Q235=0,0,T235/Q235)</f>
        <v/>
      </c>
    </row>
    <row r="236">
      <c r="A236" t="n">
        <v>235</v>
      </c>
      <c r="B236" t="inlineStr">
        <is>
          <t>US-2017-100930</t>
        </is>
      </c>
      <c r="C236" t="inlineStr">
        <is>
          <t>2017-04-07</t>
        </is>
      </c>
      <c r="D236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s="2" t="n">
        <v>258.072</v>
      </c>
      <c r="R236" t="n">
        <v>3</v>
      </c>
      <c r="S236" s="3" t="n">
        <v>0.2</v>
      </c>
      <c r="T236" s="2" t="n">
        <v>0</v>
      </c>
      <c r="U236">
        <f>D236-C236</f>
        <v/>
      </c>
      <c r="V236" s="3">
        <f>IF(Q236=0,0,T236/Q236)</f>
        <v/>
      </c>
    </row>
    <row r="237">
      <c r="A237" t="n">
        <v>236</v>
      </c>
      <c r="B237" t="inlineStr">
        <is>
          <t>US-2017-100930</t>
        </is>
      </c>
      <c r="C237" t="inlineStr">
        <is>
          <t>2017-04-07</t>
        </is>
      </c>
      <c r="D237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s="2" t="n">
        <v>617.976</v>
      </c>
      <c r="R237" t="n">
        <v>3</v>
      </c>
      <c r="S237" s="3" t="n">
        <v>0.2</v>
      </c>
      <c r="T237" s="2" t="n">
        <v>-7.7247</v>
      </c>
      <c r="U237">
        <f>D237-C237</f>
        <v/>
      </c>
      <c r="V237" s="3">
        <f>IF(Q237=0,0,T237/Q237)</f>
        <v/>
      </c>
    </row>
    <row r="238">
      <c r="A238" t="n">
        <v>237</v>
      </c>
      <c r="B238" t="inlineStr">
        <is>
          <t>CA-2017-160514</t>
        </is>
      </c>
      <c r="C238" t="inlineStr">
        <is>
          <t>2017-11-12</t>
        </is>
      </c>
      <c r="D23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s="2" t="n">
        <v>10.56</v>
      </c>
      <c r="R238" t="n">
        <v>2</v>
      </c>
      <c r="S238" s="3" t="n">
        <v>0</v>
      </c>
      <c r="T238" s="2" t="n">
        <v>4.752</v>
      </c>
      <c r="U238">
        <f>D238-C238</f>
        <v/>
      </c>
      <c r="V238" s="3">
        <f>IF(Q238=0,0,T238/Q238)</f>
        <v/>
      </c>
    </row>
    <row r="239">
      <c r="A239" t="n">
        <v>238</v>
      </c>
      <c r="B239" t="inlineStr">
        <is>
          <t>CA-2016-157749</t>
        </is>
      </c>
      <c r="C239" t="inlineStr">
        <is>
          <t>2016-06-04</t>
        </is>
      </c>
      <c r="D239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s="2" t="n">
        <v>25.92</v>
      </c>
      <c r="R239" t="n">
        <v>5</v>
      </c>
      <c r="S239" s="3" t="n">
        <v>0.2</v>
      </c>
      <c r="T239" s="2" t="n">
        <v>9.396000000000001</v>
      </c>
      <c r="U239">
        <f>D239-C239</f>
        <v/>
      </c>
      <c r="V239" s="3">
        <f>IF(Q239=0,0,T239/Q239)</f>
        <v/>
      </c>
    </row>
    <row r="240">
      <c r="A240" t="n">
        <v>239</v>
      </c>
      <c r="B240" t="inlineStr">
        <is>
          <t>CA-2016-157749</t>
        </is>
      </c>
      <c r="C240" t="inlineStr">
        <is>
          <t>2016-06-04</t>
        </is>
      </c>
      <c r="D240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s="2" t="n">
        <v>419.68</v>
      </c>
      <c r="R240" t="n">
        <v>5</v>
      </c>
      <c r="S240" s="3" t="n">
        <v>0.6</v>
      </c>
      <c r="T240" s="2" t="n">
        <v>-356.728</v>
      </c>
      <c r="U240">
        <f>D240-C240</f>
        <v/>
      </c>
      <c r="V240" s="3">
        <f>IF(Q240=0,0,T240/Q240)</f>
        <v/>
      </c>
    </row>
    <row r="241">
      <c r="A241" t="n">
        <v>240</v>
      </c>
      <c r="B241" t="inlineStr">
        <is>
          <t>CA-2016-157749</t>
        </is>
      </c>
      <c r="C241" t="inlineStr">
        <is>
          <t>2016-06-04</t>
        </is>
      </c>
      <c r="D241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s="2" t="n">
        <v>11.688</v>
      </c>
      <c r="R241" t="n">
        <v>3</v>
      </c>
      <c r="S241" s="3" t="n">
        <v>0.6</v>
      </c>
      <c r="T241" s="2" t="n">
        <v>-4.6752</v>
      </c>
      <c r="U241">
        <f>D241-C241</f>
        <v/>
      </c>
      <c r="V241" s="3">
        <f>IF(Q241=0,0,T241/Q241)</f>
        <v/>
      </c>
    </row>
    <row r="242">
      <c r="A242" t="n">
        <v>241</v>
      </c>
      <c r="B242" t="inlineStr">
        <is>
          <t>CA-2016-157749</t>
        </is>
      </c>
      <c r="C242" t="inlineStr">
        <is>
          <t>2016-06-04</t>
        </is>
      </c>
      <c r="D242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s="2" t="n">
        <v>31.984</v>
      </c>
      <c r="R242" t="n">
        <v>2</v>
      </c>
      <c r="S242" s="3" t="n">
        <v>0.2</v>
      </c>
      <c r="T242" s="2" t="n">
        <v>11.1944</v>
      </c>
      <c r="U242">
        <f>D242-C242</f>
        <v/>
      </c>
      <c r="V242" s="3">
        <f>IF(Q242=0,0,T242/Q242)</f>
        <v/>
      </c>
    </row>
    <row r="243">
      <c r="A243" t="n">
        <v>242</v>
      </c>
      <c r="B243" t="inlineStr">
        <is>
          <t>CA-2016-157749</t>
        </is>
      </c>
      <c r="C243" t="inlineStr">
        <is>
          <t>2016-06-04</t>
        </is>
      </c>
      <c r="D243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s="2" t="n">
        <v>177.225</v>
      </c>
      <c r="R243" t="n">
        <v>5</v>
      </c>
      <c r="S243" s="3" t="n">
        <v>0.5</v>
      </c>
      <c r="T243" s="2" t="n">
        <v>-120.513</v>
      </c>
      <c r="U243">
        <f>D243-C243</f>
        <v/>
      </c>
      <c r="V243" s="3">
        <f>IF(Q243=0,0,T243/Q243)</f>
        <v/>
      </c>
    </row>
    <row r="244">
      <c r="A244" t="n">
        <v>243</v>
      </c>
      <c r="B244" t="inlineStr">
        <is>
          <t>CA-2016-157749</t>
        </is>
      </c>
      <c r="C244" t="inlineStr">
        <is>
          <t>2016-06-04</t>
        </is>
      </c>
      <c r="D244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s="2" t="n">
        <v>4.044</v>
      </c>
      <c r="R244" t="n">
        <v>3</v>
      </c>
      <c r="S244" s="3" t="n">
        <v>0.6</v>
      </c>
      <c r="T244" s="2" t="n">
        <v>-2.8308</v>
      </c>
      <c r="U244">
        <f>D244-C244</f>
        <v/>
      </c>
      <c r="V244" s="3">
        <f>IF(Q244=0,0,T244/Q244)</f>
        <v/>
      </c>
    </row>
    <row r="245">
      <c r="A245" t="n">
        <v>244</v>
      </c>
      <c r="B245" t="inlineStr">
        <is>
          <t>CA-2016-157749</t>
        </is>
      </c>
      <c r="C245" t="inlineStr">
        <is>
          <t>2016-06-04</t>
        </is>
      </c>
      <c r="D245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s="2" t="n">
        <v>7.408</v>
      </c>
      <c r="R245" t="n">
        <v>2</v>
      </c>
      <c r="S245" s="3" t="n">
        <v>0.2</v>
      </c>
      <c r="T245" s="2" t="n">
        <v>1.2038</v>
      </c>
      <c r="U245">
        <f>D245-C245</f>
        <v/>
      </c>
      <c r="V245" s="3">
        <f>IF(Q245=0,0,T245/Q245)</f>
        <v/>
      </c>
    </row>
    <row r="246">
      <c r="A246" t="n">
        <v>245</v>
      </c>
      <c r="B246" t="inlineStr">
        <is>
          <t>CA-2014-131926</t>
        </is>
      </c>
      <c r="C246" t="inlineStr">
        <is>
          <t>2014-06-01</t>
        </is>
      </c>
      <c r="D246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s="2" t="n">
        <v>2001.86</v>
      </c>
      <c r="R246" t="n">
        <v>7</v>
      </c>
      <c r="S246" s="3" t="n">
        <v>0</v>
      </c>
      <c r="T246" s="2" t="n">
        <v>580.5394</v>
      </c>
      <c r="U246">
        <f>D246-C246</f>
        <v/>
      </c>
      <c r="V246" s="3">
        <f>IF(Q246=0,0,T246/Q246)</f>
        <v/>
      </c>
    </row>
    <row r="247">
      <c r="A247" t="n">
        <v>246</v>
      </c>
      <c r="B247" t="inlineStr">
        <is>
          <t>CA-2014-131926</t>
        </is>
      </c>
      <c r="C247" t="inlineStr">
        <is>
          <t>2014-06-01</t>
        </is>
      </c>
      <c r="D247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s="2" t="n">
        <v>166.72</v>
      </c>
      <c r="R247" t="n">
        <v>2</v>
      </c>
      <c r="S247" s="3" t="n">
        <v>0</v>
      </c>
      <c r="T247" s="2" t="n">
        <v>41.68</v>
      </c>
      <c r="U247">
        <f>D247-C247</f>
        <v/>
      </c>
      <c r="V247" s="3">
        <f>IF(Q247=0,0,T247/Q247)</f>
        <v/>
      </c>
    </row>
    <row r="248">
      <c r="A248" t="n">
        <v>247</v>
      </c>
      <c r="B248" t="inlineStr">
        <is>
          <t>CA-2014-131926</t>
        </is>
      </c>
      <c r="C248" t="inlineStr">
        <is>
          <t>2014-06-01</t>
        </is>
      </c>
      <c r="D24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s="2" t="n">
        <v>47.88</v>
      </c>
      <c r="R248" t="n">
        <v>6</v>
      </c>
      <c r="S248" s="3" t="n">
        <v>0</v>
      </c>
      <c r="T248" s="2" t="n">
        <v>23.94</v>
      </c>
      <c r="U248">
        <f>D248-C248</f>
        <v/>
      </c>
      <c r="V248" s="3">
        <f>IF(Q248=0,0,T248/Q248)</f>
        <v/>
      </c>
    </row>
    <row r="249">
      <c r="A249" t="n">
        <v>248</v>
      </c>
      <c r="B249" t="inlineStr">
        <is>
          <t>CA-2014-131926</t>
        </is>
      </c>
      <c r="C249" t="inlineStr">
        <is>
          <t>2014-06-01</t>
        </is>
      </c>
      <c r="D249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s="2" t="n">
        <v>1503.25</v>
      </c>
      <c r="R249" t="n">
        <v>5</v>
      </c>
      <c r="S249" s="3" t="n">
        <v>0</v>
      </c>
      <c r="T249" s="2" t="n">
        <v>496.0725</v>
      </c>
      <c r="U249">
        <f>D249-C249</f>
        <v/>
      </c>
      <c r="V249" s="3">
        <f>IF(Q249=0,0,T249/Q249)</f>
        <v/>
      </c>
    </row>
    <row r="250">
      <c r="A250" t="n">
        <v>249</v>
      </c>
      <c r="B250" t="inlineStr">
        <is>
          <t>CA-2014-131926</t>
        </is>
      </c>
      <c r="C250" t="inlineStr">
        <is>
          <t>2014-06-01</t>
        </is>
      </c>
      <c r="D250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s="2" t="n">
        <v>25.92</v>
      </c>
      <c r="R250" t="n">
        <v>4</v>
      </c>
      <c r="S250" s="3" t="n">
        <v>0</v>
      </c>
      <c r="T250" s="2" t="n">
        <v>12.4416</v>
      </c>
      <c r="U250">
        <f>D250-C250</f>
        <v/>
      </c>
      <c r="V250" s="3">
        <f>IF(Q250=0,0,T250/Q250)</f>
        <v/>
      </c>
    </row>
    <row r="251">
      <c r="A251" t="n">
        <v>250</v>
      </c>
      <c r="B251" t="inlineStr">
        <is>
          <t>CA-2016-154739</t>
        </is>
      </c>
      <c r="C251" t="inlineStr">
        <is>
          <t>2016-12-10</t>
        </is>
      </c>
      <c r="D251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s="2" t="n">
        <v>321.568</v>
      </c>
      <c r="R251" t="n">
        <v>2</v>
      </c>
      <c r="S251" s="3" t="n">
        <v>0.2</v>
      </c>
      <c r="T251" s="2" t="n">
        <v>28.1372</v>
      </c>
      <c r="U251">
        <f>D251-C251</f>
        <v/>
      </c>
      <c r="V251" s="3">
        <f>IF(Q251=0,0,T251/Q251)</f>
        <v/>
      </c>
    </row>
    <row r="252">
      <c r="A252" t="n">
        <v>251</v>
      </c>
      <c r="B252" t="inlineStr">
        <is>
          <t>CA-2016-145625</t>
        </is>
      </c>
      <c r="C252" t="inlineStr">
        <is>
          <t>2016-09-11</t>
        </is>
      </c>
      <c r="D252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s="2" t="n">
        <v>7.61</v>
      </c>
      <c r="R252" t="n">
        <v>1</v>
      </c>
      <c r="S252" s="3" t="n">
        <v>0</v>
      </c>
      <c r="T252" s="2" t="n">
        <v>3.5767</v>
      </c>
      <c r="U252">
        <f>D252-C252</f>
        <v/>
      </c>
      <c r="V252" s="3">
        <f>IF(Q252=0,0,T252/Q252)</f>
        <v/>
      </c>
    </row>
    <row r="253">
      <c r="A253" t="n">
        <v>252</v>
      </c>
      <c r="B253" t="inlineStr">
        <is>
          <t>CA-2016-145625</t>
        </is>
      </c>
      <c r="C253" t="inlineStr">
        <is>
          <t>2016-09-11</t>
        </is>
      </c>
      <c r="D253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s="2" t="n">
        <v>3347.37</v>
      </c>
      <c r="R253" t="n">
        <v>13</v>
      </c>
      <c r="S253" s="3" t="n">
        <v>0</v>
      </c>
      <c r="T253" s="2" t="n">
        <v>636.0003</v>
      </c>
      <c r="U253">
        <f>D253-C253</f>
        <v/>
      </c>
      <c r="V253" s="3">
        <f>IF(Q253=0,0,T253/Q253)</f>
        <v/>
      </c>
    </row>
    <row r="254">
      <c r="A254" t="n">
        <v>253</v>
      </c>
      <c r="B254" t="inlineStr">
        <is>
          <t>CA-2016-146941</t>
        </is>
      </c>
      <c r="C254" t="inlineStr">
        <is>
          <t>2016-12-10</t>
        </is>
      </c>
      <c r="D254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s="2" t="n">
        <v>80.58</v>
      </c>
      <c r="R254" t="n">
        <v>6</v>
      </c>
      <c r="S254" s="3" t="n">
        <v>0</v>
      </c>
      <c r="T254" s="2" t="n">
        <v>22.5624</v>
      </c>
      <c r="U254">
        <f>D254-C254</f>
        <v/>
      </c>
      <c r="V254" s="3">
        <f>IF(Q254=0,0,T254/Q254)</f>
        <v/>
      </c>
    </row>
    <row r="255">
      <c r="A255" t="n">
        <v>254</v>
      </c>
      <c r="B255" t="inlineStr">
        <is>
          <t>CA-2016-146941</t>
        </is>
      </c>
      <c r="C255" t="inlineStr">
        <is>
          <t>2016-12-10</t>
        </is>
      </c>
      <c r="D255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s="2" t="n">
        <v>361.92</v>
      </c>
      <c r="R255" t="n">
        <v>4</v>
      </c>
      <c r="S255" s="3" t="n">
        <v>0</v>
      </c>
      <c r="T255" s="2" t="n">
        <v>162.864</v>
      </c>
      <c r="U255">
        <f>D255-C255</f>
        <v/>
      </c>
      <c r="V255" s="3">
        <f>IF(Q255=0,0,T255/Q255)</f>
        <v/>
      </c>
    </row>
    <row r="256">
      <c r="A256" t="n">
        <v>255</v>
      </c>
      <c r="B256" t="inlineStr">
        <is>
          <t>US-2015-159982</t>
        </is>
      </c>
      <c r="C256" t="inlineStr">
        <is>
          <t>2015-11-28</t>
        </is>
      </c>
      <c r="D256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s="2" t="n">
        <v>12.132</v>
      </c>
      <c r="R256" t="n">
        <v>9</v>
      </c>
      <c r="S256" s="3" t="n">
        <v>0.6</v>
      </c>
      <c r="T256" s="2" t="n">
        <v>-8.4924</v>
      </c>
      <c r="U256">
        <f>D256-C256</f>
        <v/>
      </c>
      <c r="V256" s="3">
        <f>IF(Q256=0,0,T256/Q256)</f>
        <v/>
      </c>
    </row>
    <row r="257">
      <c r="A257" t="n">
        <v>256</v>
      </c>
      <c r="B257" t="inlineStr">
        <is>
          <t>US-2015-159982</t>
        </is>
      </c>
      <c r="C257" t="inlineStr">
        <is>
          <t>2015-11-28</t>
        </is>
      </c>
      <c r="D257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s="2" t="n">
        <v>82.36799999999999</v>
      </c>
      <c r="R257" t="n">
        <v>2</v>
      </c>
      <c r="S257" s="3" t="n">
        <v>0.2</v>
      </c>
      <c r="T257" s="2" t="n">
        <v>-19.5624</v>
      </c>
      <c r="U257">
        <f>D257-C257</f>
        <v/>
      </c>
      <c r="V257" s="3">
        <f>IF(Q257=0,0,T257/Q257)</f>
        <v/>
      </c>
    </row>
    <row r="258">
      <c r="A258" t="n">
        <v>257</v>
      </c>
      <c r="B258" t="inlineStr">
        <is>
          <t>US-2015-159982</t>
        </is>
      </c>
      <c r="C258" t="inlineStr">
        <is>
          <t>2015-11-28</t>
        </is>
      </c>
      <c r="D25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s="2" t="n">
        <v>53.92</v>
      </c>
      <c r="R258" t="n">
        <v>5</v>
      </c>
      <c r="S258" s="3" t="n">
        <v>0.2</v>
      </c>
      <c r="T258" s="2" t="n">
        <v>4.044</v>
      </c>
      <c r="U258">
        <f>D258-C258</f>
        <v/>
      </c>
      <c r="V258" s="3">
        <f>IF(Q258=0,0,T258/Q258)</f>
        <v/>
      </c>
    </row>
    <row r="259">
      <c r="A259" t="n">
        <v>258</v>
      </c>
      <c r="B259" t="inlineStr">
        <is>
          <t>US-2015-159982</t>
        </is>
      </c>
      <c r="C259" t="inlineStr">
        <is>
          <t>2015-11-28</t>
        </is>
      </c>
      <c r="D259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s="2" t="n">
        <v>647.904</v>
      </c>
      <c r="R259" t="n">
        <v>6</v>
      </c>
      <c r="S259" s="3" t="n">
        <v>0.2</v>
      </c>
      <c r="T259" s="2" t="n">
        <v>56.6916</v>
      </c>
      <c r="U259">
        <f>D259-C259</f>
        <v/>
      </c>
      <c r="V259" s="3">
        <f>IF(Q259=0,0,T259/Q259)</f>
        <v/>
      </c>
    </row>
    <row r="260">
      <c r="A260" t="n">
        <v>259</v>
      </c>
      <c r="B260" t="inlineStr">
        <is>
          <t>CA-2017-163139</t>
        </is>
      </c>
      <c r="C260" t="inlineStr">
        <is>
          <t>2017-12-01</t>
        </is>
      </c>
      <c r="D260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s="2" t="n">
        <v>20.37</v>
      </c>
      <c r="R260" t="n">
        <v>3</v>
      </c>
      <c r="S260" s="3" t="n">
        <v>0</v>
      </c>
      <c r="T260" s="2" t="n">
        <v>6.9258</v>
      </c>
      <c r="U260">
        <f>D260-C260</f>
        <v/>
      </c>
      <c r="V260" s="3">
        <f>IF(Q260=0,0,T260/Q260)</f>
        <v/>
      </c>
    </row>
    <row r="261">
      <c r="A261" t="n">
        <v>260</v>
      </c>
      <c r="B261" t="inlineStr">
        <is>
          <t>CA-2017-163139</t>
        </is>
      </c>
      <c r="C261" t="inlineStr">
        <is>
          <t>2017-12-01</t>
        </is>
      </c>
      <c r="D261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s="2" t="n">
        <v>221.55</v>
      </c>
      <c r="R261" t="n">
        <v>3</v>
      </c>
      <c r="S261" s="3" t="n">
        <v>0</v>
      </c>
      <c r="T261" s="2" t="n">
        <v>6.6465</v>
      </c>
      <c r="U261">
        <f>D261-C261</f>
        <v/>
      </c>
      <c r="V261" s="3">
        <f>IF(Q261=0,0,T261/Q261)</f>
        <v/>
      </c>
    </row>
    <row r="262">
      <c r="A262" t="n">
        <v>261</v>
      </c>
      <c r="B262" t="inlineStr">
        <is>
          <t>CA-2017-163139</t>
        </is>
      </c>
      <c r="C262" t="inlineStr">
        <is>
          <t>2017-12-01</t>
        </is>
      </c>
      <c r="D262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s="2" t="n">
        <v>17.52</v>
      </c>
      <c r="R262" t="n">
        <v>5</v>
      </c>
      <c r="S262" s="3" t="n">
        <v>0.2</v>
      </c>
      <c r="T262" s="2" t="n">
        <v>6.132</v>
      </c>
      <c r="U262">
        <f>D262-C262</f>
        <v/>
      </c>
      <c r="V262" s="3">
        <f>IF(Q262=0,0,T262/Q262)</f>
        <v/>
      </c>
    </row>
    <row r="263">
      <c r="A263" t="n">
        <v>262</v>
      </c>
      <c r="B263" t="inlineStr">
        <is>
          <t>US-2017-155299</t>
        </is>
      </c>
      <c r="C263" t="inlineStr">
        <is>
          <t>2017-06-08</t>
        </is>
      </c>
      <c r="D263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s="2" t="n">
        <v>1.624</v>
      </c>
      <c r="R263" t="n">
        <v>2</v>
      </c>
      <c r="S263" s="3" t="n">
        <v>0.8</v>
      </c>
      <c r="T263" s="2" t="n">
        <v>-4.466</v>
      </c>
      <c r="U263">
        <f>D263-C263</f>
        <v/>
      </c>
      <c r="V263" s="3">
        <f>IF(Q263=0,0,T263/Q263)</f>
        <v/>
      </c>
    </row>
    <row r="264">
      <c r="A264" t="n">
        <v>263</v>
      </c>
      <c r="B264" t="inlineStr">
        <is>
          <t>US-2014-106992</t>
        </is>
      </c>
      <c r="C264" t="inlineStr">
        <is>
          <t>2014-09-19</t>
        </is>
      </c>
      <c r="D264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s="2" t="n">
        <v>3059.982</v>
      </c>
      <c r="R264" t="n">
        <v>3</v>
      </c>
      <c r="S264" s="3" t="n">
        <v>0.4</v>
      </c>
      <c r="T264" s="2" t="n">
        <v>-509.997</v>
      </c>
      <c r="U264">
        <f>D264-C264</f>
        <v/>
      </c>
      <c r="V264" s="3">
        <f>IF(Q264=0,0,T264/Q264)</f>
        <v/>
      </c>
    </row>
    <row r="265">
      <c r="A265" t="n">
        <v>264</v>
      </c>
      <c r="B265" t="inlineStr">
        <is>
          <t>US-2014-106992</t>
        </is>
      </c>
      <c r="C265" t="inlineStr">
        <is>
          <t>2014-09-19</t>
        </is>
      </c>
      <c r="D265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s="2" t="n">
        <v>2519.958</v>
      </c>
      <c r="R265" t="n">
        <v>7</v>
      </c>
      <c r="S265" s="3" t="n">
        <v>0.4</v>
      </c>
      <c r="T265" s="2" t="n">
        <v>-251.9958</v>
      </c>
      <c r="U265">
        <f>D265-C265</f>
        <v/>
      </c>
      <c r="V265" s="3">
        <f>IF(Q265=0,0,T265/Q265)</f>
        <v/>
      </c>
    </row>
    <row r="266">
      <c r="A266" t="n">
        <v>265</v>
      </c>
      <c r="B266" t="inlineStr">
        <is>
          <t>CA-2016-125318</t>
        </is>
      </c>
      <c r="C266" t="inlineStr">
        <is>
          <t>2016-06-06</t>
        </is>
      </c>
      <c r="D266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s="2" t="n">
        <v>328.224</v>
      </c>
      <c r="R266" t="n">
        <v>4</v>
      </c>
      <c r="S266" s="3" t="n">
        <v>0.2</v>
      </c>
      <c r="T266" s="2" t="n">
        <v>28.7196</v>
      </c>
      <c r="U266">
        <f>D266-C266</f>
        <v/>
      </c>
      <c r="V266" s="3">
        <f>IF(Q266=0,0,T266/Q266)</f>
        <v/>
      </c>
    </row>
    <row r="267">
      <c r="A267" t="n">
        <v>266</v>
      </c>
      <c r="B267" t="inlineStr">
        <is>
          <t>CA-2015-155040</t>
        </is>
      </c>
      <c r="C267" t="inlineStr">
        <is>
          <t>2015-11-10</t>
        </is>
      </c>
      <c r="D267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s="2" t="n">
        <v>79.90000000000001</v>
      </c>
      <c r="R267" t="n">
        <v>2</v>
      </c>
      <c r="S267" s="3" t="n">
        <v>0</v>
      </c>
      <c r="T267" s="2" t="n">
        <v>35.156</v>
      </c>
      <c r="U267">
        <f>D267-C267</f>
        <v/>
      </c>
      <c r="V267" s="3">
        <f>IF(Q267=0,0,T267/Q267)</f>
        <v/>
      </c>
    </row>
    <row r="268">
      <c r="A268" t="n">
        <v>267</v>
      </c>
      <c r="B268" t="inlineStr">
        <is>
          <t>CA-2017-136826</t>
        </is>
      </c>
      <c r="C268" t="inlineStr">
        <is>
          <t>2017-06-16</t>
        </is>
      </c>
      <c r="D26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s="2" t="n">
        <v>14.016</v>
      </c>
      <c r="R268" t="n">
        <v>3</v>
      </c>
      <c r="S268" s="3" t="n">
        <v>0.2</v>
      </c>
      <c r="T268" s="2" t="n">
        <v>4.7304</v>
      </c>
      <c r="U268">
        <f>D268-C268</f>
        <v/>
      </c>
      <c r="V268" s="3">
        <f>IF(Q268=0,0,T268/Q268)</f>
        <v/>
      </c>
    </row>
    <row r="269">
      <c r="A269" t="n">
        <v>268</v>
      </c>
      <c r="B269" t="inlineStr">
        <is>
          <t>CA-2016-111010</t>
        </is>
      </c>
      <c r="C269" t="inlineStr">
        <is>
          <t>2016-01-22</t>
        </is>
      </c>
      <c r="D269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s="2" t="n">
        <v>7.56</v>
      </c>
      <c r="R269" t="n">
        <v>6</v>
      </c>
      <c r="S269" s="3" t="n">
        <v>0</v>
      </c>
      <c r="T269" s="2" t="n">
        <v>0.3024</v>
      </c>
      <c r="U269">
        <f>D269-C269</f>
        <v/>
      </c>
      <c r="V269" s="3">
        <f>IF(Q269=0,0,T269/Q269)</f>
        <v/>
      </c>
    </row>
    <row r="270">
      <c r="A270" t="n">
        <v>269</v>
      </c>
      <c r="B270" t="inlineStr">
        <is>
          <t>US-2017-145366</t>
        </is>
      </c>
      <c r="C270" t="inlineStr">
        <is>
          <t>2017-12-09</t>
        </is>
      </c>
      <c r="D270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s="2" t="n">
        <v>37.208</v>
      </c>
      <c r="R270" t="n">
        <v>1</v>
      </c>
      <c r="S270" s="3" t="n">
        <v>0.2</v>
      </c>
      <c r="T270" s="2" t="n">
        <v>-7.4416</v>
      </c>
      <c r="U270">
        <f>D270-C270</f>
        <v/>
      </c>
      <c r="V270" s="3">
        <f>IF(Q270=0,0,T270/Q270)</f>
        <v/>
      </c>
    </row>
    <row r="271">
      <c r="A271" t="n">
        <v>270</v>
      </c>
      <c r="B271" t="inlineStr">
        <is>
          <t>US-2017-145366</t>
        </is>
      </c>
      <c r="C271" t="inlineStr">
        <is>
          <t>2017-12-09</t>
        </is>
      </c>
      <c r="D271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s="2" t="n">
        <v>57.576</v>
      </c>
      <c r="R271" t="n">
        <v>3</v>
      </c>
      <c r="S271" s="3" t="n">
        <v>0.2</v>
      </c>
      <c r="T271" s="2" t="n">
        <v>21.591</v>
      </c>
      <c r="U271">
        <f>D271-C271</f>
        <v/>
      </c>
      <c r="V271" s="3">
        <f>IF(Q271=0,0,T271/Q271)</f>
        <v/>
      </c>
    </row>
    <row r="272">
      <c r="A272" t="n">
        <v>271</v>
      </c>
      <c r="B272" t="inlineStr">
        <is>
          <t>CA-2017-163979</t>
        </is>
      </c>
      <c r="C272" t="inlineStr">
        <is>
          <t>2017-12-28</t>
        </is>
      </c>
      <c r="D272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s="2" t="n">
        <v>725.84</v>
      </c>
      <c r="R272" t="n">
        <v>4</v>
      </c>
      <c r="S272" s="3" t="n">
        <v>0</v>
      </c>
      <c r="T272" s="2" t="n">
        <v>210.4936</v>
      </c>
      <c r="U272">
        <f>D272-C272</f>
        <v/>
      </c>
      <c r="V272" s="3">
        <f>IF(Q272=0,0,T272/Q272)</f>
        <v/>
      </c>
    </row>
    <row r="273">
      <c r="A273" t="n">
        <v>272</v>
      </c>
      <c r="B273" t="inlineStr">
        <is>
          <t>CA-2015-155334</t>
        </is>
      </c>
      <c r="C273" t="inlineStr">
        <is>
          <t>2015-07-30</t>
        </is>
      </c>
      <c r="D273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s="2" t="n">
        <v>209.93</v>
      </c>
      <c r="R273" t="n">
        <v>7</v>
      </c>
      <c r="S273" s="3" t="n">
        <v>0</v>
      </c>
      <c r="T273" s="2" t="n">
        <v>92.36920000000001</v>
      </c>
      <c r="U273">
        <f>D273-C273</f>
        <v/>
      </c>
      <c r="V273" s="3">
        <f>IF(Q273=0,0,T273/Q273)</f>
        <v/>
      </c>
    </row>
    <row r="274">
      <c r="A274" t="n">
        <v>273</v>
      </c>
      <c r="B274" t="inlineStr">
        <is>
          <t>CA-2015-155334</t>
        </is>
      </c>
      <c r="C274" t="inlineStr">
        <is>
          <t>2015-07-30</t>
        </is>
      </c>
      <c r="D274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s="2" t="n">
        <v>5.28</v>
      </c>
      <c r="R274" t="n">
        <v>3</v>
      </c>
      <c r="S274" s="3" t="n">
        <v>0</v>
      </c>
      <c r="T274" s="2" t="n">
        <v>2.3232</v>
      </c>
      <c r="U274">
        <f>D274-C274</f>
        <v/>
      </c>
      <c r="V274" s="3">
        <f>IF(Q274=0,0,T274/Q274)</f>
        <v/>
      </c>
    </row>
    <row r="275">
      <c r="A275" t="n">
        <v>274</v>
      </c>
      <c r="B275" t="inlineStr">
        <is>
          <t>CA-2015-155334</t>
        </is>
      </c>
      <c r="C275" t="inlineStr">
        <is>
          <t>2015-07-30</t>
        </is>
      </c>
      <c r="D275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s="2" t="n">
        <v>10.92</v>
      </c>
      <c r="R275" t="n">
        <v>3</v>
      </c>
      <c r="S275" s="3" t="n">
        <v>0.2</v>
      </c>
      <c r="T275" s="2" t="n">
        <v>4.095</v>
      </c>
      <c r="U275">
        <f>D275-C275</f>
        <v/>
      </c>
      <c r="V275" s="3">
        <f>IF(Q275=0,0,T275/Q275)</f>
        <v/>
      </c>
    </row>
    <row r="276">
      <c r="A276" t="n">
        <v>275</v>
      </c>
      <c r="B276" t="inlineStr">
        <is>
          <t>CA-2017-118136</t>
        </is>
      </c>
      <c r="C276" t="inlineStr">
        <is>
          <t>2017-09-16</t>
        </is>
      </c>
      <c r="D276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s="2" t="n">
        <v>8.82</v>
      </c>
      <c r="R276" t="n">
        <v>2</v>
      </c>
      <c r="S276" s="3" t="n">
        <v>0</v>
      </c>
      <c r="T276" s="2" t="n">
        <v>4.0572</v>
      </c>
      <c r="U276">
        <f>D276-C276</f>
        <v/>
      </c>
      <c r="V276" s="3">
        <f>IF(Q276=0,0,T276/Q276)</f>
        <v/>
      </c>
    </row>
    <row r="277">
      <c r="A277" t="n">
        <v>276</v>
      </c>
      <c r="B277" t="inlineStr">
        <is>
          <t>CA-2017-118136</t>
        </is>
      </c>
      <c r="C277" t="inlineStr">
        <is>
          <t>2017-09-16</t>
        </is>
      </c>
      <c r="D277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s="2" t="n">
        <v>5.98</v>
      </c>
      <c r="R277" t="n">
        <v>1</v>
      </c>
      <c r="S277" s="3" t="n">
        <v>0</v>
      </c>
      <c r="T277" s="2" t="n">
        <v>1.5548</v>
      </c>
      <c r="U277">
        <f>D277-C277</f>
        <v/>
      </c>
      <c r="V277" s="3">
        <f>IF(Q277=0,0,T277/Q277)</f>
        <v/>
      </c>
    </row>
    <row r="278">
      <c r="A278" t="n">
        <v>277</v>
      </c>
      <c r="B278" t="inlineStr">
        <is>
          <t>CA-2017-132976</t>
        </is>
      </c>
      <c r="C278" t="inlineStr">
        <is>
          <t>2017-10-13</t>
        </is>
      </c>
      <c r="D27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“Important Message” Note Pad, Neon Colors, 50 Sheets/Pad</t>
        </is>
      </c>
      <c r="Q278" s="2" t="n">
        <v>11.648</v>
      </c>
      <c r="R278" t="n">
        <v>2</v>
      </c>
      <c r="S278" s="3" t="n">
        <v>0.2</v>
      </c>
      <c r="T278" s="2" t="n">
        <v>4.0768</v>
      </c>
      <c r="U278">
        <f>D278-C278</f>
        <v/>
      </c>
      <c r="V278" s="3">
        <f>IF(Q278=0,0,T278/Q278)</f>
        <v/>
      </c>
    </row>
    <row r="279">
      <c r="A279" t="n">
        <v>278</v>
      </c>
      <c r="B279" t="inlineStr">
        <is>
          <t>CA-2017-132976</t>
        </is>
      </c>
      <c r="C279" t="inlineStr">
        <is>
          <t>2017-10-13</t>
        </is>
      </c>
      <c r="D279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s="2" t="n">
        <v>18.176</v>
      </c>
      <c r="R279" t="n">
        <v>4</v>
      </c>
      <c r="S279" s="3" t="n">
        <v>0.2</v>
      </c>
      <c r="T279" s="2" t="n">
        <v>5.9072</v>
      </c>
      <c r="U279">
        <f>D279-C279</f>
        <v/>
      </c>
      <c r="V279" s="3">
        <f>IF(Q279=0,0,T279/Q279)</f>
        <v/>
      </c>
    </row>
    <row r="280">
      <c r="A280" t="n">
        <v>279</v>
      </c>
      <c r="B280" t="inlineStr">
        <is>
          <t>CA-2017-132976</t>
        </is>
      </c>
      <c r="C280" t="inlineStr">
        <is>
          <t>2017-10-13</t>
        </is>
      </c>
      <c r="D280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s="2" t="n">
        <v>59.712</v>
      </c>
      <c r="R280" t="n">
        <v>6</v>
      </c>
      <c r="S280" s="3" t="n">
        <v>0.2</v>
      </c>
      <c r="T280" s="2" t="n">
        <v>5.9712</v>
      </c>
      <c r="U280">
        <f>D280-C280</f>
        <v/>
      </c>
      <c r="V280" s="3">
        <f>IF(Q280=0,0,T280/Q280)</f>
        <v/>
      </c>
    </row>
    <row r="281">
      <c r="A281" t="n">
        <v>280</v>
      </c>
      <c r="B281" t="inlineStr">
        <is>
          <t>CA-2017-132976</t>
        </is>
      </c>
      <c r="C281" t="inlineStr">
        <is>
          <t>2017-10-13</t>
        </is>
      </c>
      <c r="D281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s="2" t="n">
        <v>24.84</v>
      </c>
      <c r="R281" t="n">
        <v>3</v>
      </c>
      <c r="S281" s="3" t="n">
        <v>0.2</v>
      </c>
      <c r="T281" s="2" t="n">
        <v>8.694000000000001</v>
      </c>
      <c r="U281">
        <f>D281-C281</f>
        <v/>
      </c>
      <c r="V281" s="3">
        <f>IF(Q281=0,0,T281/Q281)</f>
        <v/>
      </c>
    </row>
    <row r="282">
      <c r="A282" t="n">
        <v>281</v>
      </c>
      <c r="B282" t="inlineStr">
        <is>
          <t>US-2015-161991</t>
        </is>
      </c>
      <c r="C282" t="inlineStr">
        <is>
          <t>2015-09-26</t>
        </is>
      </c>
      <c r="D282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s="2" t="n">
        <v>2.08</v>
      </c>
      <c r="R282" t="n">
        <v>5</v>
      </c>
      <c r="S282" s="3" t="n">
        <v>0.8</v>
      </c>
      <c r="T282" s="2" t="n">
        <v>-3.432</v>
      </c>
      <c r="U282">
        <f>D282-C282</f>
        <v/>
      </c>
      <c r="V282" s="3">
        <f>IF(Q282=0,0,T282/Q282)</f>
        <v/>
      </c>
    </row>
    <row r="283">
      <c r="A283" t="n">
        <v>282</v>
      </c>
      <c r="B283" t="inlineStr">
        <is>
          <t>US-2015-161991</t>
        </is>
      </c>
      <c r="C283" t="inlineStr">
        <is>
          <t>2015-09-26</t>
        </is>
      </c>
      <c r="D283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s="2" t="n">
        <v>1114.4</v>
      </c>
      <c r="R283" t="n">
        <v>7</v>
      </c>
      <c r="S283" s="3" t="n">
        <v>0.2</v>
      </c>
      <c r="T283" s="2" t="n">
        <v>376.11</v>
      </c>
      <c r="U283">
        <f>D283-C283</f>
        <v/>
      </c>
      <c r="V283" s="3">
        <f>IF(Q283=0,0,T283/Q283)</f>
        <v/>
      </c>
    </row>
    <row r="284">
      <c r="A284" t="n">
        <v>283</v>
      </c>
      <c r="B284" t="inlineStr">
        <is>
          <t>CA-2015-130890</t>
        </is>
      </c>
      <c r="C284" t="inlineStr">
        <is>
          <t>2015-11-02</t>
        </is>
      </c>
      <c r="D284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s="2" t="n">
        <v>1038.84</v>
      </c>
      <c r="R284" t="n">
        <v>5</v>
      </c>
      <c r="S284" s="3" t="n">
        <v>0.2</v>
      </c>
      <c r="T284" s="2" t="n">
        <v>51.942</v>
      </c>
      <c r="U284">
        <f>D284-C284</f>
        <v/>
      </c>
      <c r="V284" s="3">
        <f>IF(Q284=0,0,T284/Q284)</f>
        <v/>
      </c>
    </row>
    <row r="285">
      <c r="A285" t="n">
        <v>284</v>
      </c>
      <c r="B285" t="inlineStr">
        <is>
          <t>CA-2015-130883</t>
        </is>
      </c>
      <c r="C285" t="inlineStr">
        <is>
          <t>2015-09-26</t>
        </is>
      </c>
      <c r="D285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s="2" t="n">
        <v>141.76</v>
      </c>
      <c r="R285" t="n">
        <v>5</v>
      </c>
      <c r="S285" s="3" t="n">
        <v>0.2</v>
      </c>
      <c r="T285" s="2" t="n">
        <v>47.844</v>
      </c>
      <c r="U285">
        <f>D285-C285</f>
        <v/>
      </c>
      <c r="V285" s="3">
        <f>IF(Q285=0,0,T285/Q285)</f>
        <v/>
      </c>
    </row>
    <row r="286">
      <c r="A286" t="n">
        <v>285</v>
      </c>
      <c r="B286" t="inlineStr">
        <is>
          <t>CA-2015-130883</t>
        </is>
      </c>
      <c r="C286" t="inlineStr">
        <is>
          <t>2015-09-26</t>
        </is>
      </c>
      <c r="D286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s="2" t="n">
        <v>239.8</v>
      </c>
      <c r="R286" t="n">
        <v>5</v>
      </c>
      <c r="S286" s="3" t="n">
        <v>0.2</v>
      </c>
      <c r="T286" s="2" t="n">
        <v>47.96</v>
      </c>
      <c r="U286">
        <f>D286-C286</f>
        <v/>
      </c>
      <c r="V286" s="3">
        <f>IF(Q286=0,0,T286/Q286)</f>
        <v/>
      </c>
    </row>
    <row r="287">
      <c r="A287" t="n">
        <v>286</v>
      </c>
      <c r="B287" t="inlineStr">
        <is>
          <t>CA-2015-130883</t>
        </is>
      </c>
      <c r="C287" t="inlineStr">
        <is>
          <t>2015-09-26</t>
        </is>
      </c>
      <c r="D287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s="2" t="n">
        <v>31.104</v>
      </c>
      <c r="R287" t="n">
        <v>6</v>
      </c>
      <c r="S287" s="3" t="n">
        <v>0.2</v>
      </c>
      <c r="T287" s="2" t="n">
        <v>10.8864</v>
      </c>
      <c r="U287">
        <f>D287-C287</f>
        <v/>
      </c>
      <c r="V287" s="3">
        <f>IF(Q287=0,0,T287/Q287)</f>
        <v/>
      </c>
    </row>
    <row r="288">
      <c r="A288" t="n">
        <v>287</v>
      </c>
      <c r="B288" t="inlineStr">
        <is>
          <t>CA-2016-112697</t>
        </is>
      </c>
      <c r="C288" t="inlineStr">
        <is>
          <t>2016-12-18</t>
        </is>
      </c>
      <c r="D28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s="2" t="n">
        <v>254.058</v>
      </c>
      <c r="R288" t="n">
        <v>7</v>
      </c>
      <c r="S288" s="3" t="n">
        <v>0.7</v>
      </c>
      <c r="T288" s="2" t="n">
        <v>-169.372</v>
      </c>
      <c r="U288">
        <f>D288-C288</f>
        <v/>
      </c>
      <c r="V288" s="3">
        <f>IF(Q288=0,0,T288/Q288)</f>
        <v/>
      </c>
    </row>
    <row r="289">
      <c r="A289" t="n">
        <v>288</v>
      </c>
      <c r="B289" t="inlineStr">
        <is>
          <t>CA-2016-112697</t>
        </is>
      </c>
      <c r="C289" t="inlineStr">
        <is>
          <t>2016-12-18</t>
        </is>
      </c>
      <c r="D289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s="2" t="n">
        <v>194.528</v>
      </c>
      <c r="R289" t="n">
        <v>2</v>
      </c>
      <c r="S289" s="3" t="n">
        <v>0.2</v>
      </c>
      <c r="T289" s="2" t="n">
        <v>24.316</v>
      </c>
      <c r="U289">
        <f>D289-C289</f>
        <v/>
      </c>
      <c r="V289" s="3">
        <f>IF(Q289=0,0,T289/Q289)</f>
        <v/>
      </c>
    </row>
    <row r="290">
      <c r="A290" t="n">
        <v>289</v>
      </c>
      <c r="B290" t="inlineStr">
        <is>
          <t>CA-2016-112697</t>
        </is>
      </c>
      <c r="C290" t="inlineStr">
        <is>
          <t>2016-12-18</t>
        </is>
      </c>
      <c r="D290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s="2" t="n">
        <v>961.48</v>
      </c>
      <c r="R290" t="n">
        <v>5</v>
      </c>
      <c r="S290" s="3" t="n">
        <v>0.2</v>
      </c>
      <c r="T290" s="2" t="n">
        <v>-204.3145</v>
      </c>
      <c r="U290">
        <f>D290-C290</f>
        <v/>
      </c>
      <c r="V290" s="3">
        <f>IF(Q290=0,0,T290/Q290)</f>
        <v/>
      </c>
    </row>
    <row r="291">
      <c r="A291" t="n">
        <v>290</v>
      </c>
      <c r="B291" t="inlineStr">
        <is>
          <t>CA-2016-110772</t>
        </is>
      </c>
      <c r="C291" t="inlineStr">
        <is>
          <t>2016-11-20</t>
        </is>
      </c>
      <c r="D291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s="2" t="n">
        <v>19.096</v>
      </c>
      <c r="R291" t="n">
        <v>7</v>
      </c>
      <c r="S291" s="3" t="n">
        <v>0.2</v>
      </c>
      <c r="T291" s="2" t="n">
        <v>6.6836</v>
      </c>
      <c r="U291">
        <f>D291-C291</f>
        <v/>
      </c>
      <c r="V291" s="3">
        <f>IF(Q291=0,0,T291/Q291)</f>
        <v/>
      </c>
    </row>
    <row r="292">
      <c r="A292" t="n">
        <v>291</v>
      </c>
      <c r="B292" t="inlineStr">
        <is>
          <t>CA-2016-110772</t>
        </is>
      </c>
      <c r="C292" t="inlineStr">
        <is>
          <t>2016-11-20</t>
        </is>
      </c>
      <c r="D292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s="2" t="n">
        <v>18.496</v>
      </c>
      <c r="R292" t="n">
        <v>8</v>
      </c>
      <c r="S292" s="3" t="n">
        <v>0.2</v>
      </c>
      <c r="T292" s="2" t="n">
        <v>6.2424</v>
      </c>
      <c r="U292">
        <f>D292-C292</f>
        <v/>
      </c>
      <c r="V292" s="3">
        <f>IF(Q292=0,0,T292/Q292)</f>
        <v/>
      </c>
    </row>
    <row r="293">
      <c r="A293" t="n">
        <v>292</v>
      </c>
      <c r="B293" t="inlineStr">
        <is>
          <t>CA-2016-110772</t>
        </is>
      </c>
      <c r="C293" t="inlineStr">
        <is>
          <t>2016-11-20</t>
        </is>
      </c>
      <c r="D293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s="2" t="n">
        <v>255.984</v>
      </c>
      <c r="R293" t="n">
        <v>2</v>
      </c>
      <c r="S293" s="3" t="n">
        <v>0.2</v>
      </c>
      <c r="T293" s="2" t="n">
        <v>54.3966</v>
      </c>
      <c r="U293">
        <f>D293-C293</f>
        <v/>
      </c>
      <c r="V293" s="3">
        <f>IF(Q293=0,0,T293/Q293)</f>
        <v/>
      </c>
    </row>
    <row r="294">
      <c r="A294" t="n">
        <v>293</v>
      </c>
      <c r="B294" t="inlineStr">
        <is>
          <t>CA-2016-110772</t>
        </is>
      </c>
      <c r="C294" t="inlineStr">
        <is>
          <t>2016-11-20</t>
        </is>
      </c>
      <c r="D294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s="2" t="n">
        <v>86.97</v>
      </c>
      <c r="R294" t="n">
        <v>3</v>
      </c>
      <c r="S294" s="3" t="n">
        <v>0.5</v>
      </c>
      <c r="T294" s="2" t="n">
        <v>-48.7032</v>
      </c>
      <c r="U294">
        <f>D294-C294</f>
        <v/>
      </c>
      <c r="V294" s="3">
        <f>IF(Q294=0,0,T294/Q294)</f>
        <v/>
      </c>
    </row>
    <row r="295">
      <c r="A295" t="n">
        <v>294</v>
      </c>
      <c r="B295" t="inlineStr">
        <is>
          <t>CA-2014-111451</t>
        </is>
      </c>
      <c r="C295" t="inlineStr">
        <is>
          <t>2014-12-26</t>
        </is>
      </c>
      <c r="D295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s="2" t="n">
        <v>300.416</v>
      </c>
      <c r="R295" t="n">
        <v>8</v>
      </c>
      <c r="S295" s="3" t="n">
        <v>0.2</v>
      </c>
      <c r="T295" s="2" t="n">
        <v>78.8592</v>
      </c>
      <c r="U295">
        <f>D295-C295</f>
        <v/>
      </c>
      <c r="V295" s="3">
        <f>IF(Q295=0,0,T295/Q295)</f>
        <v/>
      </c>
    </row>
    <row r="296">
      <c r="A296" t="n">
        <v>295</v>
      </c>
      <c r="B296" t="inlineStr">
        <is>
          <t>CA-2014-111451</t>
        </is>
      </c>
      <c r="C296" t="inlineStr">
        <is>
          <t>2014-12-26</t>
        </is>
      </c>
      <c r="D296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s="2" t="n">
        <v>230.352</v>
      </c>
      <c r="R296" t="n">
        <v>3</v>
      </c>
      <c r="S296" s="3" t="n">
        <v>0.2</v>
      </c>
      <c r="T296" s="2" t="n">
        <v>20.1558</v>
      </c>
      <c r="U296">
        <f>D296-C296</f>
        <v/>
      </c>
      <c r="V296" s="3">
        <f>IF(Q296=0,0,T296/Q296)</f>
        <v/>
      </c>
    </row>
    <row r="297">
      <c r="A297" t="n">
        <v>296</v>
      </c>
      <c r="B297" t="inlineStr">
        <is>
          <t>CA-2014-111451</t>
        </is>
      </c>
      <c r="C297" t="inlineStr">
        <is>
          <t>2014-12-26</t>
        </is>
      </c>
      <c r="D297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s="2" t="n">
        <v>218.352</v>
      </c>
      <c r="R297" t="n">
        <v>3</v>
      </c>
      <c r="S297" s="3" t="n">
        <v>0.2</v>
      </c>
      <c r="T297" s="2" t="n">
        <v>-24.5646</v>
      </c>
      <c r="U297">
        <f>D297-C297</f>
        <v/>
      </c>
      <c r="V297" s="3">
        <f>IF(Q297=0,0,T297/Q297)</f>
        <v/>
      </c>
    </row>
    <row r="298">
      <c r="A298" t="n">
        <v>297</v>
      </c>
      <c r="B298" t="inlineStr">
        <is>
          <t>CA-2014-111451</t>
        </is>
      </c>
      <c r="C298" t="inlineStr">
        <is>
          <t>2014-12-26</t>
        </is>
      </c>
      <c r="D29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s="2" t="n">
        <v>78.59999999999999</v>
      </c>
      <c r="R298" t="n">
        <v>5</v>
      </c>
      <c r="S298" s="3" t="n">
        <v>0.7</v>
      </c>
      <c r="T298" s="2" t="n">
        <v>-62.88</v>
      </c>
      <c r="U298">
        <f>D298-C298</f>
        <v/>
      </c>
      <c r="V298" s="3">
        <f>IF(Q298=0,0,T298/Q298)</f>
        <v/>
      </c>
    </row>
    <row r="299">
      <c r="A299" t="n">
        <v>298</v>
      </c>
      <c r="B299" t="inlineStr">
        <is>
          <t>CA-2014-111451</t>
        </is>
      </c>
      <c r="C299" t="inlineStr">
        <is>
          <t>2014-12-26</t>
        </is>
      </c>
      <c r="D299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s="2" t="n">
        <v>27.552</v>
      </c>
      <c r="R299" t="n">
        <v>3</v>
      </c>
      <c r="S299" s="3" t="n">
        <v>0.2</v>
      </c>
      <c r="T299" s="2" t="n">
        <v>9.2988</v>
      </c>
      <c r="U299">
        <f>D299-C299</f>
        <v/>
      </c>
      <c r="V299" s="3">
        <f>IF(Q299=0,0,T299/Q299)</f>
        <v/>
      </c>
    </row>
    <row r="300">
      <c r="A300" t="n">
        <v>299</v>
      </c>
      <c r="B300" t="inlineStr">
        <is>
          <t>CA-2016-142545</t>
        </is>
      </c>
      <c r="C300" t="inlineStr">
        <is>
          <t>2016-10-28</t>
        </is>
      </c>
      <c r="D300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s="2" t="n">
        <v>32.4</v>
      </c>
      <c r="R300" t="n">
        <v>5</v>
      </c>
      <c r="S300" s="3" t="n">
        <v>0</v>
      </c>
      <c r="T300" s="2" t="n">
        <v>15.552</v>
      </c>
      <c r="U300">
        <f>D300-C300</f>
        <v/>
      </c>
      <c r="V300" s="3">
        <f>IF(Q300=0,0,T300/Q300)</f>
        <v/>
      </c>
    </row>
    <row r="301">
      <c r="A301" t="n">
        <v>300</v>
      </c>
      <c r="B301" t="inlineStr">
        <is>
          <t>CA-2016-142545</t>
        </is>
      </c>
      <c r="C301" t="inlineStr">
        <is>
          <t>2016-10-28</t>
        </is>
      </c>
      <c r="D301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s="2" t="n">
        <v>1082.48</v>
      </c>
      <c r="R301" t="n">
        <v>8</v>
      </c>
      <c r="S301" s="3" t="n">
        <v>0</v>
      </c>
      <c r="T301" s="2" t="n">
        <v>10.8248</v>
      </c>
      <c r="U301">
        <f>D301-C301</f>
        <v/>
      </c>
      <c r="V301" s="3">
        <f>IF(Q301=0,0,T301/Q301)</f>
        <v/>
      </c>
    </row>
    <row r="302">
      <c r="A302" t="n">
        <v>301</v>
      </c>
      <c r="B302" t="inlineStr">
        <is>
          <t>CA-2016-142545</t>
        </is>
      </c>
      <c r="C302" t="inlineStr">
        <is>
          <t>2016-10-28</t>
        </is>
      </c>
      <c r="D302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s="2" t="n">
        <v>56.91</v>
      </c>
      <c r="R302" t="n">
        <v>3</v>
      </c>
      <c r="S302" s="3" t="n">
        <v>0</v>
      </c>
      <c r="T302" s="2" t="n">
        <v>27.3168</v>
      </c>
      <c r="U302">
        <f>D302-C302</f>
        <v/>
      </c>
      <c r="V302" s="3">
        <f>IF(Q302=0,0,T302/Q302)</f>
        <v/>
      </c>
    </row>
    <row r="303">
      <c r="A303" t="n">
        <v>302</v>
      </c>
      <c r="B303" t="inlineStr">
        <is>
          <t>CA-2016-142545</t>
        </is>
      </c>
      <c r="C303" t="inlineStr">
        <is>
          <t>2016-10-28</t>
        </is>
      </c>
      <c r="D303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s="2" t="n">
        <v>77.59999999999999</v>
      </c>
      <c r="R303" t="n">
        <v>4</v>
      </c>
      <c r="S303" s="3" t="n">
        <v>0</v>
      </c>
      <c r="T303" s="2" t="n">
        <v>38.024</v>
      </c>
      <c r="U303">
        <f>D303-C303</f>
        <v/>
      </c>
      <c r="V303" s="3">
        <f>IF(Q303=0,0,T303/Q303)</f>
        <v/>
      </c>
    </row>
    <row r="304">
      <c r="A304" t="n">
        <v>303</v>
      </c>
      <c r="B304" t="inlineStr">
        <is>
          <t>CA-2016-142545</t>
        </is>
      </c>
      <c r="C304" t="inlineStr">
        <is>
          <t>2016-10-28</t>
        </is>
      </c>
      <c r="D304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s="2" t="n">
        <v>14.28</v>
      </c>
      <c r="R304" t="n">
        <v>1</v>
      </c>
      <c r="S304" s="3" t="n">
        <v>0</v>
      </c>
      <c r="T304" s="2" t="n">
        <v>6.5688</v>
      </c>
      <c r="U304">
        <f>D304-C304</f>
        <v/>
      </c>
      <c r="V304" s="3">
        <f>IF(Q304=0,0,T304/Q304)</f>
        <v/>
      </c>
    </row>
    <row r="305">
      <c r="A305" t="n">
        <v>304</v>
      </c>
      <c r="B305" t="inlineStr">
        <is>
          <t>US-2017-152380</t>
        </is>
      </c>
      <c r="C305" t="inlineStr">
        <is>
          <t>2017-11-19</t>
        </is>
      </c>
      <c r="D305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s="2" t="n">
        <v>219.075</v>
      </c>
      <c r="R305" t="n">
        <v>3</v>
      </c>
      <c r="S305" s="3" t="n">
        <v>0.5</v>
      </c>
      <c r="T305" s="2" t="n">
        <v>-131.445</v>
      </c>
      <c r="U305">
        <f>D305-C305</f>
        <v/>
      </c>
      <c r="V305" s="3">
        <f>IF(Q305=0,0,T305/Q305)</f>
        <v/>
      </c>
    </row>
    <row r="306">
      <c r="A306" t="n">
        <v>305</v>
      </c>
      <c r="B306" t="inlineStr">
        <is>
          <t>CA-2015-144253</t>
        </is>
      </c>
      <c r="C306" t="inlineStr">
        <is>
          <t>2015-05-04</t>
        </is>
      </c>
      <c r="D306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s="2" t="n">
        <v>26.8</v>
      </c>
      <c r="R306" t="n">
        <v>2</v>
      </c>
      <c r="S306" s="3" t="n">
        <v>0</v>
      </c>
      <c r="T306" s="2" t="n">
        <v>12.864</v>
      </c>
      <c r="U306">
        <f>D306-C306</f>
        <v/>
      </c>
      <c r="V306" s="3">
        <f>IF(Q306=0,0,T306/Q306)</f>
        <v/>
      </c>
    </row>
    <row r="307">
      <c r="A307" t="n">
        <v>306</v>
      </c>
      <c r="B307" t="inlineStr">
        <is>
          <t>CA-2014-130960</t>
        </is>
      </c>
      <c r="C307" t="inlineStr">
        <is>
          <t>2014-12-30</t>
        </is>
      </c>
      <c r="D307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s="2" t="n">
        <v>9.84</v>
      </c>
      <c r="R307" t="n">
        <v>3</v>
      </c>
      <c r="S307" s="3" t="n">
        <v>0</v>
      </c>
      <c r="T307" s="2" t="n">
        <v>2.8536</v>
      </c>
      <c r="U307">
        <f>D307-C307</f>
        <v/>
      </c>
      <c r="V307" s="3">
        <f>IF(Q307=0,0,T307/Q307)</f>
        <v/>
      </c>
    </row>
    <row r="308">
      <c r="A308" t="n">
        <v>307</v>
      </c>
      <c r="B308" t="inlineStr">
        <is>
          <t>CA-2014-111003</t>
        </is>
      </c>
      <c r="C308" t="inlineStr">
        <is>
          <t>2014-06-01</t>
        </is>
      </c>
      <c r="D30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s="2" t="n">
        <v>45.48</v>
      </c>
      <c r="R308" t="n">
        <v>3</v>
      </c>
      <c r="S308" s="3" t="n">
        <v>0</v>
      </c>
      <c r="T308" s="2" t="n">
        <v>20.9208</v>
      </c>
      <c r="U308">
        <f>D308-C308</f>
        <v/>
      </c>
      <c r="V308" s="3">
        <f>IF(Q308=0,0,T308/Q308)</f>
        <v/>
      </c>
    </row>
    <row r="309">
      <c r="A309" t="n">
        <v>308</v>
      </c>
      <c r="B309" t="inlineStr">
        <is>
          <t>CA-2014-111003</t>
        </is>
      </c>
      <c r="C309" t="inlineStr">
        <is>
          <t>2014-06-01</t>
        </is>
      </c>
      <c r="D309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s="2" t="n">
        <v>289.2</v>
      </c>
      <c r="R309" t="n">
        <v>6</v>
      </c>
      <c r="S309" s="3" t="n">
        <v>0</v>
      </c>
      <c r="T309" s="2" t="n">
        <v>83.86799999999999</v>
      </c>
      <c r="U309">
        <f>D309-C309</f>
        <v/>
      </c>
      <c r="V309" s="3">
        <f>IF(Q309=0,0,T309/Q309)</f>
        <v/>
      </c>
    </row>
    <row r="310">
      <c r="A310" t="n">
        <v>309</v>
      </c>
      <c r="B310" t="inlineStr">
        <is>
          <t>CA-2017-126774</t>
        </is>
      </c>
      <c r="C310" t="inlineStr">
        <is>
          <t>2017-04-15</t>
        </is>
      </c>
      <c r="D310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s="2" t="n">
        <v>4.89</v>
      </c>
      <c r="R310" t="n">
        <v>1</v>
      </c>
      <c r="S310" s="3" t="n">
        <v>0</v>
      </c>
      <c r="T310" s="2" t="n">
        <v>2.0049</v>
      </c>
      <c r="U310">
        <f>D310-C310</f>
        <v/>
      </c>
      <c r="V310" s="3">
        <f>IF(Q310=0,0,T310/Q310)</f>
        <v/>
      </c>
    </row>
    <row r="311">
      <c r="A311" t="n">
        <v>310</v>
      </c>
      <c r="B311" t="inlineStr">
        <is>
          <t>CA-2016-142902</t>
        </is>
      </c>
      <c r="C311" t="inlineStr">
        <is>
          <t>2016-09-12</t>
        </is>
      </c>
      <c r="D311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s="2" t="n">
        <v>15.136</v>
      </c>
      <c r="R311" t="n">
        <v>4</v>
      </c>
      <c r="S311" s="3" t="n">
        <v>0.2</v>
      </c>
      <c r="T311" s="2" t="n">
        <v>3.5948</v>
      </c>
      <c r="U311">
        <f>D311-C311</f>
        <v/>
      </c>
      <c r="V311" s="3">
        <f>IF(Q311=0,0,T311/Q311)</f>
        <v/>
      </c>
    </row>
    <row r="312">
      <c r="A312" t="n">
        <v>311</v>
      </c>
      <c r="B312" t="inlineStr">
        <is>
          <t>CA-2016-142902</t>
        </is>
      </c>
      <c r="C312" t="inlineStr">
        <is>
          <t>2016-09-12</t>
        </is>
      </c>
      <c r="D312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s="2" t="n">
        <v>466.768</v>
      </c>
      <c r="R312" t="n">
        <v>2</v>
      </c>
      <c r="S312" s="3" t="n">
        <v>0.2</v>
      </c>
      <c r="T312" s="2" t="n">
        <v>52.5114</v>
      </c>
      <c r="U312">
        <f>D312-C312</f>
        <v/>
      </c>
      <c r="V312" s="3">
        <f>IF(Q312=0,0,T312/Q312)</f>
        <v/>
      </c>
    </row>
    <row r="313">
      <c r="A313" t="n">
        <v>312</v>
      </c>
      <c r="B313" t="inlineStr">
        <is>
          <t>CA-2016-142902</t>
        </is>
      </c>
      <c r="C313" t="inlineStr">
        <is>
          <t>2016-09-12</t>
        </is>
      </c>
      <c r="D313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s="2" t="n">
        <v>15.232</v>
      </c>
      <c r="R313" t="n">
        <v>1</v>
      </c>
      <c r="S313" s="3" t="n">
        <v>0.2</v>
      </c>
      <c r="T313" s="2" t="n">
        <v>1.7136</v>
      </c>
      <c r="U313">
        <f>D313-C313</f>
        <v/>
      </c>
      <c r="V313" s="3">
        <f>IF(Q313=0,0,T313/Q313)</f>
        <v/>
      </c>
    </row>
    <row r="314">
      <c r="A314" t="n">
        <v>313</v>
      </c>
      <c r="B314" t="inlineStr">
        <is>
          <t>CA-2016-142902</t>
        </is>
      </c>
      <c r="C314" t="inlineStr">
        <is>
          <t>2016-09-12</t>
        </is>
      </c>
      <c r="D314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s="2" t="n">
        <v>6.264</v>
      </c>
      <c r="R314" t="n">
        <v>3</v>
      </c>
      <c r="S314" s="3" t="n">
        <v>0.2</v>
      </c>
      <c r="T314" s="2" t="n">
        <v>2.0358</v>
      </c>
      <c r="U314">
        <f>D314-C314</f>
        <v/>
      </c>
      <c r="V314" s="3">
        <f>IF(Q314=0,0,T314/Q314)</f>
        <v/>
      </c>
    </row>
    <row r="315">
      <c r="A315" t="n">
        <v>314</v>
      </c>
      <c r="B315" t="inlineStr">
        <is>
          <t>CA-2014-120887</t>
        </is>
      </c>
      <c r="C315" t="inlineStr">
        <is>
          <t>2014-09-27</t>
        </is>
      </c>
      <c r="D315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s="2" t="n">
        <v>87.54000000000001</v>
      </c>
      <c r="R315" t="n">
        <v>3</v>
      </c>
      <c r="S315" s="3" t="n">
        <v>0</v>
      </c>
      <c r="T315" s="2" t="n">
        <v>37.6422</v>
      </c>
      <c r="U315">
        <f>D315-C315</f>
        <v/>
      </c>
      <c r="V315" s="3">
        <f>IF(Q315=0,0,T315/Q315)</f>
        <v/>
      </c>
    </row>
    <row r="316">
      <c r="A316" t="n">
        <v>315</v>
      </c>
      <c r="B316" t="inlineStr">
        <is>
          <t>CA-2014-167850</t>
        </is>
      </c>
      <c r="C316" t="inlineStr">
        <is>
          <t>2014-08-09</t>
        </is>
      </c>
      <c r="D316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s="2" t="n">
        <v>178.384</v>
      </c>
      <c r="R316" t="n">
        <v>2</v>
      </c>
      <c r="S316" s="3" t="n">
        <v>0.2</v>
      </c>
      <c r="T316" s="2" t="n">
        <v>22.298</v>
      </c>
      <c r="U316">
        <f>D316-C316</f>
        <v/>
      </c>
      <c r="V316" s="3">
        <f>IF(Q316=0,0,T316/Q316)</f>
        <v/>
      </c>
    </row>
    <row r="317">
      <c r="A317" t="n">
        <v>316</v>
      </c>
      <c r="B317" t="inlineStr">
        <is>
          <t>CA-2014-167850</t>
        </is>
      </c>
      <c r="C317" t="inlineStr">
        <is>
          <t>2014-08-09</t>
        </is>
      </c>
      <c r="D317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s="2" t="n">
        <v>15.552</v>
      </c>
      <c r="R317" t="n">
        <v>3</v>
      </c>
      <c r="S317" s="3" t="n">
        <v>0.2</v>
      </c>
      <c r="T317" s="2" t="n">
        <v>5.4432</v>
      </c>
      <c r="U317">
        <f>D317-C317</f>
        <v/>
      </c>
      <c r="V317" s="3">
        <f>IF(Q317=0,0,T317/Q317)</f>
        <v/>
      </c>
    </row>
    <row r="318">
      <c r="A318" t="n">
        <v>317</v>
      </c>
      <c r="B318" t="inlineStr">
        <is>
          <t>CA-2014-164259</t>
        </is>
      </c>
      <c r="C318" t="inlineStr">
        <is>
          <t>2014-12-28</t>
        </is>
      </c>
      <c r="D3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s="2" t="n">
        <v>99.136</v>
      </c>
      <c r="R318" t="n">
        <v>4</v>
      </c>
      <c r="S318" s="3" t="n">
        <v>0.2</v>
      </c>
      <c r="T318" s="2" t="n">
        <v>8.6744</v>
      </c>
      <c r="U318">
        <f>D318-C318</f>
        <v/>
      </c>
      <c r="V318" s="3">
        <f>IF(Q318=0,0,T318/Q318)</f>
        <v/>
      </c>
    </row>
    <row r="319">
      <c r="A319" t="n">
        <v>318</v>
      </c>
      <c r="B319" t="inlineStr">
        <is>
          <t>CA-2014-164973</t>
        </is>
      </c>
      <c r="C319" t="inlineStr">
        <is>
          <t>2014-11-04</t>
        </is>
      </c>
      <c r="D319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s="2" t="n">
        <v>135.882</v>
      </c>
      <c r="R319" t="n">
        <v>1</v>
      </c>
      <c r="S319" s="3" t="n">
        <v>0.1</v>
      </c>
      <c r="T319" s="2" t="n">
        <v>24.1568</v>
      </c>
      <c r="U319">
        <f>D319-C319</f>
        <v/>
      </c>
      <c r="V319" s="3">
        <f>IF(Q319=0,0,T319/Q319)</f>
        <v/>
      </c>
    </row>
    <row r="320">
      <c r="A320" t="n">
        <v>319</v>
      </c>
      <c r="B320" t="inlineStr">
        <is>
          <t>CA-2014-164973</t>
        </is>
      </c>
      <c r="C320" t="inlineStr">
        <is>
          <t>2014-11-04</t>
        </is>
      </c>
      <c r="D320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s="2" t="n">
        <v>3991.98</v>
      </c>
      <c r="R320" t="n">
        <v>2</v>
      </c>
      <c r="S320" s="3" t="n">
        <v>0</v>
      </c>
      <c r="T320" s="2" t="n">
        <v>1995.99</v>
      </c>
      <c r="U320">
        <f>D320-C320</f>
        <v/>
      </c>
      <c r="V320" s="3">
        <f>IF(Q320=0,0,T320/Q320)</f>
        <v/>
      </c>
    </row>
    <row r="321">
      <c r="A321" t="n">
        <v>320</v>
      </c>
      <c r="B321" t="inlineStr">
        <is>
          <t>CA-2014-164973</t>
        </is>
      </c>
      <c r="C321" t="inlineStr">
        <is>
          <t>2014-11-04</t>
        </is>
      </c>
      <c r="D321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s="2" t="n">
        <v>275.94</v>
      </c>
      <c r="R321" t="n">
        <v>6</v>
      </c>
      <c r="S321" s="3" t="n">
        <v>0</v>
      </c>
      <c r="T321" s="2" t="n">
        <v>80.0226</v>
      </c>
      <c r="U321">
        <f>D321-C321</f>
        <v/>
      </c>
      <c r="V321" s="3">
        <f>IF(Q321=0,0,T321/Q321)</f>
        <v/>
      </c>
    </row>
    <row r="322">
      <c r="A322" t="n">
        <v>321</v>
      </c>
      <c r="B322" t="inlineStr">
        <is>
          <t>CA-2014-164973</t>
        </is>
      </c>
      <c r="C322" t="inlineStr">
        <is>
          <t>2014-11-04</t>
        </is>
      </c>
      <c r="D322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s="2" t="n">
        <v>360</v>
      </c>
      <c r="R322" t="n">
        <v>4</v>
      </c>
      <c r="S322" s="3" t="n">
        <v>0</v>
      </c>
      <c r="T322" s="2" t="n">
        <v>129.6</v>
      </c>
      <c r="U322">
        <f>D322-C322</f>
        <v/>
      </c>
      <c r="V322" s="3">
        <f>IF(Q322=0,0,T322/Q322)</f>
        <v/>
      </c>
    </row>
    <row r="323">
      <c r="A323" t="n">
        <v>322</v>
      </c>
      <c r="B323" t="inlineStr">
        <is>
          <t>CA-2014-164973</t>
        </is>
      </c>
      <c r="C323" t="inlineStr">
        <is>
          <t>2014-11-04</t>
        </is>
      </c>
      <c r="D323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s="2" t="n">
        <v>43.57</v>
      </c>
      <c r="R323" t="n">
        <v>1</v>
      </c>
      <c r="S323" s="3" t="n">
        <v>0</v>
      </c>
      <c r="T323" s="2" t="n">
        <v>13.071</v>
      </c>
      <c r="U323">
        <f>D323-C323</f>
        <v/>
      </c>
      <c r="V323" s="3">
        <f>IF(Q323=0,0,T323/Q323)</f>
        <v/>
      </c>
    </row>
    <row r="324">
      <c r="A324" t="n">
        <v>323</v>
      </c>
      <c r="B324" t="inlineStr">
        <is>
          <t>CA-2014-156601</t>
        </is>
      </c>
      <c r="C324" t="inlineStr">
        <is>
          <t>2014-09-19</t>
        </is>
      </c>
      <c r="D324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s="2" t="n">
        <v>7.16</v>
      </c>
      <c r="R324" t="n">
        <v>2</v>
      </c>
      <c r="S324" s="3" t="n">
        <v>0</v>
      </c>
      <c r="T324" s="2" t="n">
        <v>3.58</v>
      </c>
      <c r="U324">
        <f>D324-C324</f>
        <v/>
      </c>
      <c r="V324" s="3">
        <f>IF(Q324=0,0,T324/Q324)</f>
        <v/>
      </c>
    </row>
    <row r="325">
      <c r="A325" t="n">
        <v>324</v>
      </c>
      <c r="B325" t="inlineStr">
        <is>
          <t>CA-2016-162138</t>
        </is>
      </c>
      <c r="C325" t="inlineStr">
        <is>
          <t>2016-04-23</t>
        </is>
      </c>
      <c r="D325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s="2" t="n">
        <v>251.52</v>
      </c>
      <c r="R325" t="n">
        <v>6</v>
      </c>
      <c r="S325" s="3" t="n">
        <v>0.2</v>
      </c>
      <c r="T325" s="2" t="n">
        <v>81.744</v>
      </c>
      <c r="U325">
        <f>D325-C325</f>
        <v/>
      </c>
      <c r="V325" s="3">
        <f>IF(Q325=0,0,T325/Q325)</f>
        <v/>
      </c>
    </row>
    <row r="326">
      <c r="A326" t="n">
        <v>325</v>
      </c>
      <c r="B326" t="inlineStr">
        <is>
          <t>CA-2016-162138</t>
        </is>
      </c>
      <c r="C326" t="inlineStr">
        <is>
          <t>2016-04-23</t>
        </is>
      </c>
      <c r="D326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s="2" t="n">
        <v>99.98999999999999</v>
      </c>
      <c r="R326" t="n">
        <v>1</v>
      </c>
      <c r="S326" s="3" t="n">
        <v>0</v>
      </c>
      <c r="T326" s="2" t="n">
        <v>34.9965</v>
      </c>
      <c r="U326">
        <f>D326-C326</f>
        <v/>
      </c>
      <c r="V326" s="3">
        <f>IF(Q326=0,0,T326/Q326)</f>
        <v/>
      </c>
    </row>
    <row r="327">
      <c r="A327" t="n">
        <v>326</v>
      </c>
      <c r="B327" t="inlineStr">
        <is>
          <t>CA-2017-153339</t>
        </is>
      </c>
      <c r="C327" t="inlineStr">
        <is>
          <t>2017-11-03</t>
        </is>
      </c>
      <c r="D327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s="2" t="n">
        <v>15.992</v>
      </c>
      <c r="R327" t="n">
        <v>1</v>
      </c>
      <c r="S327" s="3" t="n">
        <v>0.2</v>
      </c>
      <c r="T327" s="2" t="n">
        <v>0.9995000000000001</v>
      </c>
      <c r="U327">
        <f>D327-C327</f>
        <v/>
      </c>
      <c r="V327" s="3">
        <f>IF(Q327=0,0,T327/Q327)</f>
        <v/>
      </c>
    </row>
    <row r="328">
      <c r="A328" t="n">
        <v>327</v>
      </c>
      <c r="B328" t="inlineStr">
        <is>
          <t>US-2016-141544</t>
        </is>
      </c>
      <c r="C328" t="inlineStr">
        <is>
          <t>2016-08-30</t>
        </is>
      </c>
      <c r="D32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s="2" t="n">
        <v>290.898</v>
      </c>
      <c r="R328" t="n">
        <v>3</v>
      </c>
      <c r="S328" s="3" t="n">
        <v>0.4</v>
      </c>
      <c r="T328" s="2" t="n">
        <v>-67.8762</v>
      </c>
      <c r="U328">
        <f>D328-C328</f>
        <v/>
      </c>
      <c r="V328" s="3">
        <f>IF(Q328=0,0,T328/Q328)</f>
        <v/>
      </c>
    </row>
    <row r="329">
      <c r="A329" t="n">
        <v>328</v>
      </c>
      <c r="B329" t="inlineStr">
        <is>
          <t>US-2016-141544</t>
        </is>
      </c>
      <c r="C329" t="inlineStr">
        <is>
          <t>2016-08-30</t>
        </is>
      </c>
      <c r="D329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s="2" t="n">
        <v>54.224</v>
      </c>
      <c r="R329" t="n">
        <v>2</v>
      </c>
      <c r="S329" s="3" t="n">
        <v>0.2</v>
      </c>
      <c r="T329" s="2" t="n">
        <v>3.389</v>
      </c>
      <c r="U329">
        <f>D329-C329</f>
        <v/>
      </c>
      <c r="V329" s="3">
        <f>IF(Q329=0,0,T329/Q329)</f>
        <v/>
      </c>
    </row>
    <row r="330">
      <c r="A330" t="n">
        <v>329</v>
      </c>
      <c r="B330" t="inlineStr">
        <is>
          <t>US-2016-141544</t>
        </is>
      </c>
      <c r="C330" t="inlineStr">
        <is>
          <t>2016-08-30</t>
        </is>
      </c>
      <c r="D330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“Pillow Soft” Series Mid Back Swivel/Tilt Chairs</t>
        </is>
      </c>
      <c r="Q330" s="2" t="n">
        <v>786.744</v>
      </c>
      <c r="R330" t="n">
        <v>4</v>
      </c>
      <c r="S330" s="3" t="n">
        <v>0.3</v>
      </c>
      <c r="T330" s="2" t="n">
        <v>-258.5016</v>
      </c>
      <c r="U330">
        <f>D330-C330</f>
        <v/>
      </c>
      <c r="V330" s="3">
        <f>IF(Q330=0,0,T330/Q330)</f>
        <v/>
      </c>
    </row>
    <row r="331">
      <c r="A331" t="n">
        <v>330</v>
      </c>
      <c r="B331" t="inlineStr">
        <is>
          <t>US-2016-141544</t>
        </is>
      </c>
      <c r="C331" t="inlineStr">
        <is>
          <t>2016-08-30</t>
        </is>
      </c>
      <c r="D331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s="2" t="n">
        <v>100.24</v>
      </c>
      <c r="R331" t="n">
        <v>10</v>
      </c>
      <c r="S331" s="3" t="n">
        <v>0.2</v>
      </c>
      <c r="T331" s="2" t="n">
        <v>33.831</v>
      </c>
      <c r="U331">
        <f>D331-C331</f>
        <v/>
      </c>
      <c r="V331" s="3">
        <f>IF(Q331=0,0,T331/Q331)</f>
        <v/>
      </c>
    </row>
    <row r="332">
      <c r="A332" t="n">
        <v>331</v>
      </c>
      <c r="B332" t="inlineStr">
        <is>
          <t>US-2016-141544</t>
        </is>
      </c>
      <c r="C332" t="inlineStr">
        <is>
          <t>2016-08-30</t>
        </is>
      </c>
      <c r="D332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s="2" t="n">
        <v>37.764</v>
      </c>
      <c r="R332" t="n">
        <v>6</v>
      </c>
      <c r="S332" s="3" t="n">
        <v>0.7</v>
      </c>
      <c r="T332" s="2" t="n">
        <v>-27.6936</v>
      </c>
      <c r="U332">
        <f>D332-C332</f>
        <v/>
      </c>
      <c r="V332" s="3">
        <f>IF(Q332=0,0,T332/Q332)</f>
        <v/>
      </c>
    </row>
    <row r="333">
      <c r="A333" t="n">
        <v>332</v>
      </c>
      <c r="B333" t="inlineStr">
        <is>
          <t>US-2016-150147</t>
        </is>
      </c>
      <c r="C333" t="inlineStr">
        <is>
          <t>2016-04-25</t>
        </is>
      </c>
      <c r="D333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s="2" t="n">
        <v>82.8</v>
      </c>
      <c r="R333" t="n">
        <v>2</v>
      </c>
      <c r="S333" s="3" t="n">
        <v>0.4</v>
      </c>
      <c r="T333" s="2" t="n">
        <v>-20.7</v>
      </c>
      <c r="U333">
        <f>D333-C333</f>
        <v/>
      </c>
      <c r="V333" s="3">
        <f>IF(Q333=0,0,T333/Q333)</f>
        <v/>
      </c>
    </row>
    <row r="334">
      <c r="A334" t="n">
        <v>333</v>
      </c>
      <c r="B334" t="inlineStr">
        <is>
          <t>US-2016-150147</t>
        </is>
      </c>
      <c r="C334" t="inlineStr">
        <is>
          <t>2016-04-25</t>
        </is>
      </c>
      <c r="D334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s="2" t="n">
        <v>20.724</v>
      </c>
      <c r="R334" t="n">
        <v>2</v>
      </c>
      <c r="S334" s="3" t="n">
        <v>0.7</v>
      </c>
      <c r="T334" s="2" t="n">
        <v>-13.816</v>
      </c>
      <c r="U334">
        <f>D334-C334</f>
        <v/>
      </c>
      <c r="V334" s="3">
        <f>IF(Q334=0,0,T334/Q334)</f>
        <v/>
      </c>
    </row>
    <row r="335">
      <c r="A335" t="n">
        <v>334</v>
      </c>
      <c r="B335" t="inlineStr">
        <is>
          <t>US-2016-150147</t>
        </is>
      </c>
      <c r="C335" t="inlineStr">
        <is>
          <t>2016-04-25</t>
        </is>
      </c>
      <c r="D335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s="2" t="n">
        <v>4.896</v>
      </c>
      <c r="R335" t="n">
        <v>3</v>
      </c>
      <c r="S335" s="3" t="n">
        <v>0.7</v>
      </c>
      <c r="T335" s="2" t="n">
        <v>-3.4272</v>
      </c>
      <c r="U335">
        <f>D335-C335</f>
        <v/>
      </c>
      <c r="V335" s="3">
        <f>IF(Q335=0,0,T335/Q335)</f>
        <v/>
      </c>
    </row>
    <row r="336">
      <c r="A336" t="n">
        <v>335</v>
      </c>
      <c r="B336" t="inlineStr">
        <is>
          <t>CA-2015-137946</t>
        </is>
      </c>
      <c r="C336" t="inlineStr">
        <is>
          <t>2015-09-01</t>
        </is>
      </c>
      <c r="D336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s="2" t="n">
        <v>4.752</v>
      </c>
      <c r="R336" t="n">
        <v>1</v>
      </c>
      <c r="S336" s="3" t="n">
        <v>0.2</v>
      </c>
      <c r="T336" s="2" t="n">
        <v>1.6038</v>
      </c>
      <c r="U336">
        <f>D336-C336</f>
        <v/>
      </c>
      <c r="V336" s="3">
        <f>IF(Q336=0,0,T336/Q336)</f>
        <v/>
      </c>
    </row>
    <row r="337">
      <c r="A337" t="n">
        <v>336</v>
      </c>
      <c r="B337" t="inlineStr">
        <is>
          <t>CA-2015-137946</t>
        </is>
      </c>
      <c r="C337" t="inlineStr">
        <is>
          <t>2015-09-01</t>
        </is>
      </c>
      <c r="D337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s="2" t="n">
        <v>959.984</v>
      </c>
      <c r="R337" t="n">
        <v>2</v>
      </c>
      <c r="S337" s="3" t="n">
        <v>0.2</v>
      </c>
      <c r="T337" s="2" t="n">
        <v>335.9944</v>
      </c>
      <c r="U337">
        <f>D337-C337</f>
        <v/>
      </c>
      <c r="V337" s="3">
        <f>IF(Q337=0,0,T337/Q337)</f>
        <v/>
      </c>
    </row>
    <row r="338">
      <c r="A338" t="n">
        <v>337</v>
      </c>
      <c r="B338" t="inlineStr">
        <is>
          <t>CA-2015-137946</t>
        </is>
      </c>
      <c r="C338" t="inlineStr">
        <is>
          <t>2015-09-01</t>
        </is>
      </c>
      <c r="D33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s="2" t="n">
        <v>14.368</v>
      </c>
      <c r="R338" t="n">
        <v>4</v>
      </c>
      <c r="S338" s="3" t="n">
        <v>0.2</v>
      </c>
      <c r="T338" s="2" t="n">
        <v>4.49</v>
      </c>
      <c r="U338">
        <f>D338-C338</f>
        <v/>
      </c>
      <c r="V338" s="3">
        <f>IF(Q338=0,0,T338/Q338)</f>
        <v/>
      </c>
    </row>
    <row r="339">
      <c r="A339" t="n">
        <v>338</v>
      </c>
      <c r="B339" t="inlineStr">
        <is>
          <t>CA-2014-129924</t>
        </is>
      </c>
      <c r="C339" t="inlineStr">
        <is>
          <t>2014-07-12</t>
        </is>
      </c>
      <c r="D339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s="2" t="n">
        <v>7.712</v>
      </c>
      <c r="R339" t="n">
        <v>2</v>
      </c>
      <c r="S339" s="3" t="n">
        <v>0.2</v>
      </c>
      <c r="T339" s="2" t="n">
        <v>2.7956</v>
      </c>
      <c r="U339">
        <f>D339-C339</f>
        <v/>
      </c>
      <c r="V339" s="3">
        <f>IF(Q339=0,0,T339/Q339)</f>
        <v/>
      </c>
    </row>
    <row r="340">
      <c r="A340" t="n">
        <v>339</v>
      </c>
      <c r="B340" t="inlineStr">
        <is>
          <t>CA-2014-129924</t>
        </is>
      </c>
      <c r="C340" t="inlineStr">
        <is>
          <t>2014-07-12</t>
        </is>
      </c>
      <c r="D340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s="2" t="n">
        <v>698.352</v>
      </c>
      <c r="R340" t="n">
        <v>3</v>
      </c>
      <c r="S340" s="3" t="n">
        <v>0.2</v>
      </c>
      <c r="T340" s="2" t="n">
        <v>-17.4588</v>
      </c>
      <c r="U340">
        <f>D340-C340</f>
        <v/>
      </c>
      <c r="V340" s="3">
        <f>IF(Q340=0,0,T340/Q340)</f>
        <v/>
      </c>
    </row>
    <row r="341">
      <c r="A341" t="n">
        <v>340</v>
      </c>
      <c r="B341" t="inlineStr">
        <is>
          <t>CA-2015-128167</t>
        </is>
      </c>
      <c r="C341" t="inlineStr">
        <is>
          <t>2015-06-22</t>
        </is>
      </c>
      <c r="D341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s="2" t="n">
        <v>4.96</v>
      </c>
      <c r="R341" t="n">
        <v>4</v>
      </c>
      <c r="S341" s="3" t="n">
        <v>0</v>
      </c>
      <c r="T341" s="2" t="n">
        <v>2.3312</v>
      </c>
      <c r="U341">
        <f>D341-C341</f>
        <v/>
      </c>
      <c r="V341" s="3">
        <f>IF(Q341=0,0,T341/Q341)</f>
        <v/>
      </c>
    </row>
    <row r="342">
      <c r="A342" t="n">
        <v>341</v>
      </c>
      <c r="B342" t="inlineStr">
        <is>
          <t>CA-2014-122336</t>
        </is>
      </c>
      <c r="C342" t="inlineStr">
        <is>
          <t>2014-04-13</t>
        </is>
      </c>
      <c r="D342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s="2" t="n">
        <v>17.856</v>
      </c>
      <c r="R342" t="n">
        <v>4</v>
      </c>
      <c r="S342" s="3" t="n">
        <v>0.2</v>
      </c>
      <c r="T342" s="2" t="n">
        <v>1.116</v>
      </c>
      <c r="U342">
        <f>D342-C342</f>
        <v/>
      </c>
      <c r="V342" s="3">
        <f>IF(Q342=0,0,T342/Q342)</f>
        <v/>
      </c>
    </row>
    <row r="343">
      <c r="A343" t="n">
        <v>342</v>
      </c>
      <c r="B343" t="inlineStr">
        <is>
          <t>CA-2014-122336</t>
        </is>
      </c>
      <c r="C343" t="inlineStr">
        <is>
          <t>2014-04-13</t>
        </is>
      </c>
      <c r="D343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s="2" t="n">
        <v>509.97</v>
      </c>
      <c r="R343" t="n">
        <v>10</v>
      </c>
      <c r="S343" s="3" t="n">
        <v>0.7</v>
      </c>
      <c r="T343" s="2" t="n">
        <v>-407.976</v>
      </c>
      <c r="U343">
        <f>D343-C343</f>
        <v/>
      </c>
      <c r="V343" s="3">
        <f>IF(Q343=0,0,T343/Q343)</f>
        <v/>
      </c>
    </row>
    <row r="344">
      <c r="A344" t="n">
        <v>343</v>
      </c>
      <c r="B344" t="inlineStr">
        <is>
          <t>CA-2014-122336</t>
        </is>
      </c>
      <c r="C344" t="inlineStr">
        <is>
          <t>2014-04-13</t>
        </is>
      </c>
      <c r="D344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s="2" t="n">
        <v>30.992</v>
      </c>
      <c r="R344" t="n">
        <v>13</v>
      </c>
      <c r="S344" s="3" t="n">
        <v>0.2</v>
      </c>
      <c r="T344" s="2" t="n">
        <v>10.0724</v>
      </c>
      <c r="U344">
        <f>D344-C344</f>
        <v/>
      </c>
      <c r="V344" s="3">
        <f>IF(Q344=0,0,T344/Q344)</f>
        <v/>
      </c>
    </row>
    <row r="345">
      <c r="A345" t="n">
        <v>344</v>
      </c>
      <c r="B345" t="inlineStr">
        <is>
          <t>CA-2014-122336</t>
        </is>
      </c>
      <c r="C345" t="inlineStr">
        <is>
          <t>2014-04-13</t>
        </is>
      </c>
      <c r="D345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s="2" t="n">
        <v>71.928</v>
      </c>
      <c r="R345" t="n">
        <v>12</v>
      </c>
      <c r="S345" s="3" t="n">
        <v>0.4</v>
      </c>
      <c r="T345" s="2" t="n">
        <v>8.3916</v>
      </c>
      <c r="U345">
        <f>D345-C345</f>
        <v/>
      </c>
      <c r="V345" s="3">
        <f>IF(Q345=0,0,T345/Q345)</f>
        <v/>
      </c>
    </row>
    <row r="346">
      <c r="A346" t="n">
        <v>345</v>
      </c>
      <c r="B346" t="inlineStr">
        <is>
          <t>US-2015-120712</t>
        </is>
      </c>
      <c r="C346" t="inlineStr">
        <is>
          <t>2015-12-20</t>
        </is>
      </c>
      <c r="D346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s="2" t="n">
        <v>88.8</v>
      </c>
      <c r="R346" t="n">
        <v>4</v>
      </c>
      <c r="S346" s="3" t="n">
        <v>0.2</v>
      </c>
      <c r="T346" s="2" t="n">
        <v>-2.22</v>
      </c>
      <c r="U346">
        <f>D346-C346</f>
        <v/>
      </c>
      <c r="V346" s="3">
        <f>IF(Q346=0,0,T346/Q346)</f>
        <v/>
      </c>
    </row>
    <row r="347">
      <c r="A347" t="n">
        <v>346</v>
      </c>
      <c r="B347" t="inlineStr">
        <is>
          <t>CA-2017-169901</t>
        </is>
      </c>
      <c r="C347" t="inlineStr">
        <is>
          <t>2017-06-15</t>
        </is>
      </c>
      <c r="D347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s="2" t="n">
        <v>47.976</v>
      </c>
      <c r="R347" t="n">
        <v>3</v>
      </c>
      <c r="S347" s="3" t="n">
        <v>0.2</v>
      </c>
      <c r="T347" s="2" t="n">
        <v>4.7976</v>
      </c>
      <c r="U347">
        <f>D347-C347</f>
        <v/>
      </c>
      <c r="V347" s="3">
        <f>IF(Q347=0,0,T347/Q347)</f>
        <v/>
      </c>
    </row>
    <row r="348">
      <c r="A348" t="n">
        <v>347</v>
      </c>
      <c r="B348" t="inlineStr">
        <is>
          <t>CA-2017-134306</t>
        </is>
      </c>
      <c r="C348" t="inlineStr">
        <is>
          <t>2017-07-08</t>
        </is>
      </c>
      <c r="D34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s="2" t="n">
        <v>7.56</v>
      </c>
      <c r="R348" t="n">
        <v>3</v>
      </c>
      <c r="S348" s="3" t="n">
        <v>0</v>
      </c>
      <c r="T348" s="2" t="n">
        <v>3.0996</v>
      </c>
      <c r="U348">
        <f>D348-C348</f>
        <v/>
      </c>
      <c r="V348" s="3">
        <f>IF(Q348=0,0,T348/Q348)</f>
        <v/>
      </c>
    </row>
    <row r="349">
      <c r="A349" t="n">
        <v>348</v>
      </c>
      <c r="B349" t="inlineStr">
        <is>
          <t>CA-2017-134306</t>
        </is>
      </c>
      <c r="C349" t="inlineStr">
        <is>
          <t>2017-07-08</t>
        </is>
      </c>
      <c r="D349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s="2" t="n">
        <v>24.56</v>
      </c>
      <c r="R349" t="n">
        <v>2</v>
      </c>
      <c r="S349" s="3" t="n">
        <v>0</v>
      </c>
      <c r="T349" s="2" t="n">
        <v>11.5432</v>
      </c>
      <c r="U349">
        <f>D349-C349</f>
        <v/>
      </c>
      <c r="V349" s="3">
        <f>IF(Q349=0,0,T349/Q349)</f>
        <v/>
      </c>
    </row>
    <row r="350">
      <c r="A350" t="n">
        <v>349</v>
      </c>
      <c r="B350" t="inlineStr">
        <is>
          <t>CA-2017-134306</t>
        </is>
      </c>
      <c r="C350" t="inlineStr">
        <is>
          <t>2017-07-08</t>
        </is>
      </c>
      <c r="D350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s="2" t="n">
        <v>12.96</v>
      </c>
      <c r="R350" t="n">
        <v>2</v>
      </c>
      <c r="S350" s="3" t="n">
        <v>0</v>
      </c>
      <c r="T350" s="2" t="n">
        <v>4.1472</v>
      </c>
      <c r="U350">
        <f>D350-C350</f>
        <v/>
      </c>
      <c r="V350" s="3">
        <f>IF(Q350=0,0,T350/Q350)</f>
        <v/>
      </c>
    </row>
    <row r="351">
      <c r="A351" t="n">
        <v>350</v>
      </c>
      <c r="B351" t="inlineStr">
        <is>
          <t>CA-2016-129714</t>
        </is>
      </c>
      <c r="C351" t="inlineStr">
        <is>
          <t>2016-09-01</t>
        </is>
      </c>
      <c r="D351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s="2" t="n">
        <v>6.79</v>
      </c>
      <c r="R351" t="n">
        <v>1</v>
      </c>
      <c r="S351" s="3" t="n">
        <v>0</v>
      </c>
      <c r="T351" s="2" t="n">
        <v>2.3086</v>
      </c>
      <c r="U351">
        <f>D351-C351</f>
        <v/>
      </c>
      <c r="V351" s="3">
        <f>IF(Q351=0,0,T351/Q351)</f>
        <v/>
      </c>
    </row>
    <row r="352">
      <c r="A352" t="n">
        <v>351</v>
      </c>
      <c r="B352" t="inlineStr">
        <is>
          <t>CA-2016-129714</t>
        </is>
      </c>
      <c r="C352" t="inlineStr">
        <is>
          <t>2016-09-01</t>
        </is>
      </c>
      <c r="D352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s="2" t="n">
        <v>24.56</v>
      </c>
      <c r="R352" t="n">
        <v>2</v>
      </c>
      <c r="S352" s="3" t="n">
        <v>0</v>
      </c>
      <c r="T352" s="2" t="n">
        <v>11.5432</v>
      </c>
      <c r="U352">
        <f>D352-C352</f>
        <v/>
      </c>
      <c r="V352" s="3">
        <f>IF(Q352=0,0,T352/Q352)</f>
        <v/>
      </c>
    </row>
    <row r="353">
      <c r="A353" t="n">
        <v>352</v>
      </c>
      <c r="B353" t="inlineStr">
        <is>
          <t>CA-2016-129714</t>
        </is>
      </c>
      <c r="C353" t="inlineStr">
        <is>
          <t>2016-09-01</t>
        </is>
      </c>
      <c r="D353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s="2" t="n">
        <v>3.048</v>
      </c>
      <c r="R353" t="n">
        <v>1</v>
      </c>
      <c r="S353" s="3" t="n">
        <v>0.2</v>
      </c>
      <c r="T353" s="2" t="n">
        <v>1.0668</v>
      </c>
      <c r="U353">
        <f>D353-C353</f>
        <v/>
      </c>
      <c r="V353" s="3">
        <f>IF(Q353=0,0,T353/Q353)</f>
        <v/>
      </c>
    </row>
    <row r="354">
      <c r="A354" t="n">
        <v>353</v>
      </c>
      <c r="B354" t="inlineStr">
        <is>
          <t>CA-2016-129714</t>
        </is>
      </c>
      <c r="C354" t="inlineStr">
        <is>
          <t>2016-09-01</t>
        </is>
      </c>
      <c r="D354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s="2" t="n">
        <v>49.12</v>
      </c>
      <c r="R354" t="n">
        <v>4</v>
      </c>
      <c r="S354" s="3" t="n">
        <v>0</v>
      </c>
      <c r="T354" s="2" t="n">
        <v>23.0864</v>
      </c>
      <c r="U354">
        <f>D354-C354</f>
        <v/>
      </c>
      <c r="V354" s="3">
        <f>IF(Q354=0,0,T354/Q354)</f>
        <v/>
      </c>
    </row>
    <row r="355">
      <c r="A355" t="n">
        <v>354</v>
      </c>
      <c r="B355" t="inlineStr">
        <is>
          <t>CA-2016-129714</t>
        </is>
      </c>
      <c r="C355" t="inlineStr">
        <is>
          <t>2016-09-01</t>
        </is>
      </c>
      <c r="D355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s="2" t="n">
        <v>4355.168</v>
      </c>
      <c r="R355" t="n">
        <v>4</v>
      </c>
      <c r="S355" s="3" t="n">
        <v>0.2</v>
      </c>
      <c r="T355" s="2" t="n">
        <v>1415.4296</v>
      </c>
      <c r="U355">
        <f>D355-C355</f>
        <v/>
      </c>
      <c r="V355" s="3">
        <f>IF(Q355=0,0,T355/Q355)</f>
        <v/>
      </c>
    </row>
    <row r="356">
      <c r="A356" t="n">
        <v>355</v>
      </c>
      <c r="B356" t="inlineStr">
        <is>
          <t>CA-2016-138520</t>
        </is>
      </c>
      <c r="C356" t="inlineStr">
        <is>
          <t>2016-04-08</t>
        </is>
      </c>
      <c r="D356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s="2" t="n">
        <v>388.704</v>
      </c>
      <c r="R356" t="n">
        <v>6</v>
      </c>
      <c r="S356" s="3" t="n">
        <v>0.2</v>
      </c>
      <c r="T356" s="2" t="n">
        <v>-4.8588</v>
      </c>
      <c r="U356">
        <f>D356-C356</f>
        <v/>
      </c>
      <c r="V356" s="3">
        <f>IF(Q356=0,0,T356/Q356)</f>
        <v/>
      </c>
    </row>
    <row r="357">
      <c r="A357" t="n">
        <v>356</v>
      </c>
      <c r="B357" t="inlineStr">
        <is>
          <t>CA-2016-138520</t>
        </is>
      </c>
      <c r="C357" t="inlineStr">
        <is>
          <t>2016-04-08</t>
        </is>
      </c>
      <c r="D357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s="2" t="n">
        <v>8.26</v>
      </c>
      <c r="R357" t="n">
        <v>2</v>
      </c>
      <c r="S357" s="3" t="n">
        <v>0</v>
      </c>
      <c r="T357" s="2" t="n">
        <v>3.7996</v>
      </c>
      <c r="U357">
        <f>D357-C357</f>
        <v/>
      </c>
      <c r="V357" s="3">
        <f>IF(Q357=0,0,T357/Q357)</f>
        <v/>
      </c>
    </row>
    <row r="358">
      <c r="A358" t="n">
        <v>357</v>
      </c>
      <c r="B358" t="inlineStr">
        <is>
          <t>CA-2016-138520</t>
        </is>
      </c>
      <c r="C358" t="inlineStr">
        <is>
          <t>2016-04-08</t>
        </is>
      </c>
      <c r="D35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s="2" t="n">
        <v>17.04</v>
      </c>
      <c r="R358" t="n">
        <v>4</v>
      </c>
      <c r="S358" s="3" t="n">
        <v>0</v>
      </c>
      <c r="T358" s="2" t="n">
        <v>6.9864</v>
      </c>
      <c r="U358">
        <f>D358-C358</f>
        <v/>
      </c>
      <c r="V358" s="3">
        <f>IF(Q358=0,0,T358/Q358)</f>
        <v/>
      </c>
    </row>
    <row r="359">
      <c r="A359" t="n">
        <v>358</v>
      </c>
      <c r="B359" t="inlineStr">
        <is>
          <t>CA-2016-138520</t>
        </is>
      </c>
      <c r="C359" t="inlineStr">
        <is>
          <t>2016-04-08</t>
        </is>
      </c>
      <c r="D359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1/16” x 11”</t>
        </is>
      </c>
      <c r="Q359" s="2" t="n">
        <v>34.4</v>
      </c>
      <c r="R359" t="n">
        <v>5</v>
      </c>
      <c r="S359" s="3" t="n">
        <v>0</v>
      </c>
      <c r="T359" s="2" t="n">
        <v>15.824</v>
      </c>
      <c r="U359">
        <f>D359-C359</f>
        <v/>
      </c>
      <c r="V359" s="3">
        <f>IF(Q359=0,0,T359/Q359)</f>
        <v/>
      </c>
    </row>
    <row r="360">
      <c r="A360" t="n">
        <v>359</v>
      </c>
      <c r="B360" t="inlineStr">
        <is>
          <t>CA-2016-130001</t>
        </is>
      </c>
      <c r="C360" t="inlineStr">
        <is>
          <t>2016-04-23</t>
        </is>
      </c>
      <c r="D360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s="2" t="n">
        <v>36.24</v>
      </c>
      <c r="R360" t="n">
        <v>5</v>
      </c>
      <c r="S360" s="3" t="n">
        <v>0.2</v>
      </c>
      <c r="T360" s="2" t="n">
        <v>11.325</v>
      </c>
      <c r="U360">
        <f>D360-C360</f>
        <v/>
      </c>
      <c r="V360" s="3">
        <f>IF(Q360=0,0,T360/Q360)</f>
        <v/>
      </c>
    </row>
    <row r="361">
      <c r="A361" t="n">
        <v>360</v>
      </c>
      <c r="B361" t="inlineStr">
        <is>
          <t>CA-2017-155698</t>
        </is>
      </c>
      <c r="C361" t="inlineStr">
        <is>
          <t>2017-03-08</t>
        </is>
      </c>
      <c r="D361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s="2" t="n">
        <v>647.84</v>
      </c>
      <c r="R361" t="n">
        <v>8</v>
      </c>
      <c r="S361" s="3" t="n">
        <v>0</v>
      </c>
      <c r="T361" s="2" t="n">
        <v>168.4384</v>
      </c>
      <c r="U361">
        <f>D361-C361</f>
        <v/>
      </c>
      <c r="V361" s="3">
        <f>IF(Q361=0,0,T361/Q361)</f>
        <v/>
      </c>
    </row>
    <row r="362">
      <c r="A362" t="n">
        <v>361</v>
      </c>
      <c r="B362" t="inlineStr">
        <is>
          <t>CA-2017-155698</t>
        </is>
      </c>
      <c r="C362" t="inlineStr">
        <is>
          <t>2017-03-08</t>
        </is>
      </c>
      <c r="D362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s="2" t="n">
        <v>20.7</v>
      </c>
      <c r="R362" t="n">
        <v>2</v>
      </c>
      <c r="S362" s="3" t="n">
        <v>0</v>
      </c>
      <c r="T362" s="2" t="n">
        <v>9.936</v>
      </c>
      <c r="U362">
        <f>D362-C362</f>
        <v/>
      </c>
      <c r="V362" s="3">
        <f>IF(Q362=0,0,T362/Q362)</f>
        <v/>
      </c>
    </row>
    <row r="363">
      <c r="A363" t="n">
        <v>362</v>
      </c>
      <c r="B363" t="inlineStr">
        <is>
          <t>CA-2017-144904</t>
        </is>
      </c>
      <c r="C363" t="inlineStr">
        <is>
          <t>2017-09-25</t>
        </is>
      </c>
      <c r="D363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s="2" t="n">
        <v>20.7</v>
      </c>
      <c r="R363" t="n">
        <v>2</v>
      </c>
      <c r="S363" s="3" t="n">
        <v>0</v>
      </c>
      <c r="T363" s="2" t="n">
        <v>9.936</v>
      </c>
      <c r="U363">
        <f>D363-C363</f>
        <v/>
      </c>
      <c r="V363" s="3">
        <f>IF(Q363=0,0,T363/Q363)</f>
        <v/>
      </c>
    </row>
    <row r="364">
      <c r="A364" t="n">
        <v>363</v>
      </c>
      <c r="B364" t="inlineStr">
        <is>
          <t>CA-2017-144904</t>
        </is>
      </c>
      <c r="C364" t="inlineStr">
        <is>
          <t>2017-09-25</t>
        </is>
      </c>
      <c r="D364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s="2" t="n">
        <v>488.646</v>
      </c>
      <c r="R364" t="n">
        <v>3</v>
      </c>
      <c r="S364" s="3" t="n">
        <v>0.1</v>
      </c>
      <c r="T364" s="2" t="n">
        <v>86.8704</v>
      </c>
      <c r="U364">
        <f>D364-C364</f>
        <v/>
      </c>
      <c r="V364" s="3">
        <f>IF(Q364=0,0,T364/Q364)</f>
        <v/>
      </c>
    </row>
    <row r="365">
      <c r="A365" t="n">
        <v>364</v>
      </c>
      <c r="B365" t="inlineStr">
        <is>
          <t>CA-2017-144904</t>
        </is>
      </c>
      <c r="C365" t="inlineStr">
        <is>
          <t>2017-09-25</t>
        </is>
      </c>
      <c r="D365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s="2" t="n">
        <v>5.56</v>
      </c>
      <c r="R365" t="n">
        <v>2</v>
      </c>
      <c r="S365" s="3" t="n">
        <v>0</v>
      </c>
      <c r="T365" s="2" t="n">
        <v>1.4456</v>
      </c>
      <c r="U365">
        <f>D365-C365</f>
        <v/>
      </c>
      <c r="V365" s="3">
        <f>IF(Q365=0,0,T365/Q365)</f>
        <v/>
      </c>
    </row>
    <row r="366">
      <c r="A366" t="n">
        <v>365</v>
      </c>
      <c r="B366" t="inlineStr">
        <is>
          <t>CA-2017-144904</t>
        </is>
      </c>
      <c r="C366" t="inlineStr">
        <is>
          <t>2017-09-25</t>
        </is>
      </c>
      <c r="D366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s="2" t="n">
        <v>47.12</v>
      </c>
      <c r="R366" t="n">
        <v>8</v>
      </c>
      <c r="S366" s="3" t="n">
        <v>0</v>
      </c>
      <c r="T366" s="2" t="n">
        <v>20.7328</v>
      </c>
      <c r="U366">
        <f>D366-C366</f>
        <v/>
      </c>
      <c r="V366" s="3">
        <f>IF(Q366=0,0,T366/Q366)</f>
        <v/>
      </c>
    </row>
    <row r="367">
      <c r="A367" t="n">
        <v>366</v>
      </c>
      <c r="B367" t="inlineStr">
        <is>
          <t>CA-2014-123344</t>
        </is>
      </c>
      <c r="C367" t="inlineStr">
        <is>
          <t>2014-09-24</t>
        </is>
      </c>
      <c r="D367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s="2" t="n">
        <v>211.96</v>
      </c>
      <c r="R367" t="n">
        <v>4</v>
      </c>
      <c r="S367" s="3" t="n">
        <v>0</v>
      </c>
      <c r="T367" s="2" t="n">
        <v>8.478400000000001</v>
      </c>
      <c r="U367">
        <f>D367-C367</f>
        <v/>
      </c>
      <c r="V367" s="3">
        <f>IF(Q367=0,0,T367/Q367)</f>
        <v/>
      </c>
    </row>
    <row r="368">
      <c r="A368" t="n">
        <v>367</v>
      </c>
      <c r="B368" t="inlineStr">
        <is>
          <t>CA-2016-155516</t>
        </is>
      </c>
      <c r="C368" t="inlineStr">
        <is>
          <t>2016-10-21</t>
        </is>
      </c>
      <c r="D36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“Snap” Scratch Pad Binder Tool for Ring Binders</t>
        </is>
      </c>
      <c r="Q368" s="2" t="n">
        <v>23.2</v>
      </c>
      <c r="R368" t="n">
        <v>4</v>
      </c>
      <c r="S368" s="3" t="n">
        <v>0</v>
      </c>
      <c r="T368" s="2" t="n">
        <v>10.44</v>
      </c>
      <c r="U368">
        <f>D368-C368</f>
        <v/>
      </c>
      <c r="V368" s="3">
        <f>IF(Q368=0,0,T368/Q368)</f>
        <v/>
      </c>
    </row>
    <row r="369">
      <c r="A369" t="n">
        <v>368</v>
      </c>
      <c r="B369" t="inlineStr">
        <is>
          <t>CA-2016-155516</t>
        </is>
      </c>
      <c r="C369" t="inlineStr">
        <is>
          <t>2016-10-21</t>
        </is>
      </c>
      <c r="D369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s="2" t="n">
        <v>7.36</v>
      </c>
      <c r="R369" t="n">
        <v>2</v>
      </c>
      <c r="S369" s="3" t="n">
        <v>0</v>
      </c>
      <c r="T369" s="2" t="n">
        <v>0.1472</v>
      </c>
      <c r="U369">
        <f>D369-C369</f>
        <v/>
      </c>
      <c r="V369" s="3">
        <f>IF(Q369=0,0,T369/Q369)</f>
        <v/>
      </c>
    </row>
    <row r="370">
      <c r="A370" t="n">
        <v>369</v>
      </c>
      <c r="B370" t="inlineStr">
        <is>
          <t>CA-2016-155516</t>
        </is>
      </c>
      <c r="C370" t="inlineStr">
        <is>
          <t>2016-10-21</t>
        </is>
      </c>
      <c r="D370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s="2" t="n">
        <v>104.79</v>
      </c>
      <c r="R370" t="n">
        <v>7</v>
      </c>
      <c r="S370" s="3" t="n">
        <v>0</v>
      </c>
      <c r="T370" s="2" t="n">
        <v>29.3412</v>
      </c>
      <c r="U370">
        <f>D370-C370</f>
        <v/>
      </c>
      <c r="V370" s="3">
        <f>IF(Q370=0,0,T370/Q370)</f>
        <v/>
      </c>
    </row>
    <row r="371">
      <c r="A371" t="n">
        <v>370</v>
      </c>
      <c r="B371" t="inlineStr">
        <is>
          <t>CA-2016-155516</t>
        </is>
      </c>
      <c r="C371" t="inlineStr">
        <is>
          <t>2016-10-21</t>
        </is>
      </c>
      <c r="D371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s="2" t="n">
        <v>1043.92</v>
      </c>
      <c r="R371" t="n">
        <v>4</v>
      </c>
      <c r="S371" s="3" t="n">
        <v>0</v>
      </c>
      <c r="T371" s="2" t="n">
        <v>271.4192</v>
      </c>
      <c r="U371">
        <f>D371-C371</f>
        <v/>
      </c>
      <c r="V371" s="3">
        <f>IF(Q371=0,0,T371/Q371)</f>
        <v/>
      </c>
    </row>
    <row r="372">
      <c r="A372" t="n">
        <v>371</v>
      </c>
      <c r="B372" t="inlineStr">
        <is>
          <t>CA-2017-104745</t>
        </is>
      </c>
      <c r="C372" t="inlineStr">
        <is>
          <t>2017-05-29</t>
        </is>
      </c>
      <c r="D372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s="2" t="n">
        <v>25.92</v>
      </c>
      <c r="R372" t="n">
        <v>5</v>
      </c>
      <c r="S372" s="3" t="n">
        <v>0.2</v>
      </c>
      <c r="T372" s="2" t="n">
        <v>9.396000000000001</v>
      </c>
      <c r="U372">
        <f>D372-C372</f>
        <v/>
      </c>
      <c r="V372" s="3">
        <f>IF(Q372=0,0,T372/Q372)</f>
        <v/>
      </c>
    </row>
    <row r="373">
      <c r="A373" t="n">
        <v>372</v>
      </c>
      <c r="B373" t="inlineStr">
        <is>
          <t>CA-2017-104745</t>
        </is>
      </c>
      <c r="C373" t="inlineStr">
        <is>
          <t>2017-05-29</t>
        </is>
      </c>
      <c r="D373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s="2" t="n">
        <v>53.424</v>
      </c>
      <c r="R373" t="n">
        <v>3</v>
      </c>
      <c r="S373" s="3" t="n">
        <v>0.2</v>
      </c>
      <c r="T373" s="2" t="n">
        <v>4.6746</v>
      </c>
      <c r="U373">
        <f>D373-C373</f>
        <v/>
      </c>
      <c r="V373" s="3">
        <f>IF(Q373=0,0,T373/Q373)</f>
        <v/>
      </c>
    </row>
    <row r="374">
      <c r="A374" t="n">
        <v>373</v>
      </c>
      <c r="B374" t="inlineStr">
        <is>
          <t>US-2014-119137</t>
        </is>
      </c>
      <c r="C374" t="inlineStr">
        <is>
          <t>2014-07-23</t>
        </is>
      </c>
      <c r="D374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s="2" t="n">
        <v>8.16</v>
      </c>
      <c r="R374" t="n">
        <v>5</v>
      </c>
      <c r="S374" s="3" t="n">
        <v>0.7</v>
      </c>
      <c r="T374" s="2" t="n">
        <v>-5.712</v>
      </c>
      <c r="U374">
        <f>D374-C374</f>
        <v/>
      </c>
      <c r="V374" s="3">
        <f>IF(Q374=0,0,T374/Q374)</f>
        <v/>
      </c>
    </row>
    <row r="375">
      <c r="A375" t="n">
        <v>374</v>
      </c>
      <c r="B375" t="inlineStr">
        <is>
          <t>US-2014-119137</t>
        </is>
      </c>
      <c r="C375" t="inlineStr">
        <is>
          <t>2014-07-23</t>
        </is>
      </c>
      <c r="D375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s="2" t="n">
        <v>1023.936</v>
      </c>
      <c r="R375" t="n">
        <v>8</v>
      </c>
      <c r="S375" s="3" t="n">
        <v>0.2</v>
      </c>
      <c r="T375" s="2" t="n">
        <v>179.1888</v>
      </c>
      <c r="U375">
        <f>D375-C375</f>
        <v/>
      </c>
      <c r="V375" s="3">
        <f>IF(Q375=0,0,T375/Q375)</f>
        <v/>
      </c>
    </row>
    <row r="376">
      <c r="A376" t="n">
        <v>375</v>
      </c>
      <c r="B376" t="inlineStr">
        <is>
          <t>US-2014-119137</t>
        </is>
      </c>
      <c r="C376" t="inlineStr">
        <is>
          <t>2014-07-23</t>
        </is>
      </c>
      <c r="D376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s="2" t="n">
        <v>9.24</v>
      </c>
      <c r="R376" t="n">
        <v>1</v>
      </c>
      <c r="S376" s="3" t="n">
        <v>0.2</v>
      </c>
      <c r="T376" s="2" t="n">
        <v>0.924</v>
      </c>
      <c r="U376">
        <f>D376-C376</f>
        <v/>
      </c>
      <c r="V376" s="3">
        <f>IF(Q376=0,0,T376/Q376)</f>
        <v/>
      </c>
    </row>
    <row r="377">
      <c r="A377" t="n">
        <v>376</v>
      </c>
      <c r="B377" t="inlineStr">
        <is>
          <t>US-2014-119137</t>
        </is>
      </c>
      <c r="C377" t="inlineStr">
        <is>
          <t>2014-07-23</t>
        </is>
      </c>
      <c r="D377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s="2" t="n">
        <v>479.04</v>
      </c>
      <c r="R377" t="n">
        <v>10</v>
      </c>
      <c r="S377" s="3" t="n">
        <v>0.2</v>
      </c>
      <c r="T377" s="2" t="n">
        <v>-29.94</v>
      </c>
      <c r="U377">
        <f>D377-C377</f>
        <v/>
      </c>
      <c r="V377" s="3">
        <f>IF(Q377=0,0,T377/Q377)</f>
        <v/>
      </c>
    </row>
    <row r="378">
      <c r="A378" t="n">
        <v>377</v>
      </c>
      <c r="B378" t="inlineStr">
        <is>
          <t>US-2016-134656</t>
        </is>
      </c>
      <c r="C378" t="inlineStr">
        <is>
          <t>2016-09-28</t>
        </is>
      </c>
      <c r="D37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s="2" t="n">
        <v>99.136</v>
      </c>
      <c r="R378" t="n">
        <v>4</v>
      </c>
      <c r="S378" s="3" t="n">
        <v>0.2</v>
      </c>
      <c r="T378" s="2" t="n">
        <v>30.98</v>
      </c>
      <c r="U378">
        <f>D378-C378</f>
        <v/>
      </c>
      <c r="V378" s="3">
        <f>IF(Q378=0,0,T378/Q378)</f>
        <v/>
      </c>
    </row>
    <row r="379">
      <c r="A379" t="n">
        <v>378</v>
      </c>
      <c r="B379" t="inlineStr">
        <is>
          <t>US-2017-134481</t>
        </is>
      </c>
      <c r="C379" t="inlineStr">
        <is>
          <t>2017-08-27</t>
        </is>
      </c>
      <c r="D379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s="2" t="n">
        <v>1488.424</v>
      </c>
      <c r="R379" t="n">
        <v>7</v>
      </c>
      <c r="S379" s="3" t="n">
        <v>0.3</v>
      </c>
      <c r="T379" s="2" t="n">
        <v>-297.6848</v>
      </c>
      <c r="U379">
        <f>D379-C379</f>
        <v/>
      </c>
      <c r="V379" s="3">
        <f>IF(Q379=0,0,T379/Q379)</f>
        <v/>
      </c>
    </row>
    <row r="380">
      <c r="A380" t="n">
        <v>379</v>
      </c>
      <c r="B380" t="inlineStr">
        <is>
          <t>CA-2015-130792</t>
        </is>
      </c>
      <c r="C380" t="inlineStr">
        <is>
          <t>2015-04-28</t>
        </is>
      </c>
      <c r="D380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s="2" t="n">
        <v>8.651999999999999</v>
      </c>
      <c r="R380" t="n">
        <v>3</v>
      </c>
      <c r="S380" s="3" t="n">
        <v>0.8</v>
      </c>
      <c r="T380" s="2" t="n">
        <v>-20.3322</v>
      </c>
      <c r="U380">
        <f>D380-C380</f>
        <v/>
      </c>
      <c r="V380" s="3">
        <f>IF(Q380=0,0,T380/Q380)</f>
        <v/>
      </c>
    </row>
    <row r="381">
      <c r="A381" t="n">
        <v>380</v>
      </c>
      <c r="B381" t="inlineStr">
        <is>
          <t>CA-2015-130792</t>
        </is>
      </c>
      <c r="C381" t="inlineStr">
        <is>
          <t>2015-04-28</t>
        </is>
      </c>
      <c r="D381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s="2" t="n">
        <v>23.832</v>
      </c>
      <c r="R381" t="n">
        <v>3</v>
      </c>
      <c r="S381" s="3" t="n">
        <v>0.2</v>
      </c>
      <c r="T381" s="2" t="n">
        <v>2.6811</v>
      </c>
      <c r="U381">
        <f>D381-C381</f>
        <v/>
      </c>
      <c r="V381" s="3">
        <f>IF(Q381=0,0,T381/Q381)</f>
        <v/>
      </c>
    </row>
    <row r="382">
      <c r="A382" t="n">
        <v>381</v>
      </c>
      <c r="B382" t="inlineStr">
        <is>
          <t>CA-2015-130792</t>
        </is>
      </c>
      <c r="C382" t="inlineStr">
        <is>
          <t>2015-04-28</t>
        </is>
      </c>
      <c r="D382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s="2" t="n">
        <v>12.176</v>
      </c>
      <c r="R382" t="n">
        <v>4</v>
      </c>
      <c r="S382" s="3" t="n">
        <v>0.8</v>
      </c>
      <c r="T382" s="2" t="n">
        <v>-18.8728</v>
      </c>
      <c r="U382">
        <f>D382-C382</f>
        <v/>
      </c>
      <c r="V382" s="3">
        <f>IF(Q382=0,0,T382/Q382)</f>
        <v/>
      </c>
    </row>
    <row r="383">
      <c r="A383" t="n">
        <v>382</v>
      </c>
      <c r="B383" t="inlineStr">
        <is>
          <t>CA-2016-134775</t>
        </is>
      </c>
      <c r="C383" t="inlineStr">
        <is>
          <t>2016-10-28</t>
        </is>
      </c>
      <c r="D383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s="2" t="n">
        <v>50.96</v>
      </c>
      <c r="R383" t="n">
        <v>7</v>
      </c>
      <c r="S383" s="3" t="n">
        <v>0</v>
      </c>
      <c r="T383" s="2" t="n">
        <v>25.48</v>
      </c>
      <c r="U383">
        <f>D383-C383</f>
        <v/>
      </c>
      <c r="V383" s="3">
        <f>IF(Q383=0,0,T383/Q383)</f>
        <v/>
      </c>
    </row>
    <row r="384">
      <c r="A384" t="n">
        <v>383</v>
      </c>
      <c r="B384" t="inlineStr">
        <is>
          <t>CA-2016-134775</t>
        </is>
      </c>
      <c r="C384" t="inlineStr">
        <is>
          <t>2016-10-28</t>
        </is>
      </c>
      <c r="D384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s="2" t="n">
        <v>49.536</v>
      </c>
      <c r="R384" t="n">
        <v>3</v>
      </c>
      <c r="S384" s="3" t="n">
        <v>0.2</v>
      </c>
      <c r="T384" s="2" t="n">
        <v>17.3376</v>
      </c>
      <c r="U384">
        <f>D384-C384</f>
        <v/>
      </c>
      <c r="V384" s="3">
        <f>IF(Q384=0,0,T384/Q384)</f>
        <v/>
      </c>
    </row>
    <row r="385">
      <c r="A385" t="n">
        <v>384</v>
      </c>
      <c r="B385" t="inlineStr">
        <is>
          <t>CA-2015-125395</t>
        </is>
      </c>
      <c r="C385" t="inlineStr">
        <is>
          <t>2015-06-26</t>
        </is>
      </c>
      <c r="D385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s="2" t="n">
        <v>41.9</v>
      </c>
      <c r="R385" t="n">
        <v>2</v>
      </c>
      <c r="S385" s="3" t="n">
        <v>0</v>
      </c>
      <c r="T385" s="2" t="n">
        <v>8.798999999999999</v>
      </c>
      <c r="U385">
        <f>D385-C385</f>
        <v/>
      </c>
      <c r="V385" s="3">
        <f>IF(Q385=0,0,T385/Q385)</f>
        <v/>
      </c>
    </row>
    <row r="386">
      <c r="A386" t="n">
        <v>385</v>
      </c>
      <c r="B386" t="inlineStr">
        <is>
          <t>US-2015-168935</t>
        </is>
      </c>
      <c r="C386" t="inlineStr">
        <is>
          <t>2015-11-27</t>
        </is>
      </c>
      <c r="D386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s="2" t="n">
        <v>375.4575</v>
      </c>
      <c r="R386" t="n">
        <v>3</v>
      </c>
      <c r="S386" s="3" t="n">
        <v>0.45</v>
      </c>
      <c r="T386" s="2" t="n">
        <v>-157.0095</v>
      </c>
      <c r="U386">
        <f>D386-C386</f>
        <v/>
      </c>
      <c r="V386" s="3">
        <f>IF(Q386=0,0,T386/Q386)</f>
        <v/>
      </c>
    </row>
    <row r="387">
      <c r="A387" t="n">
        <v>386</v>
      </c>
      <c r="B387" t="inlineStr">
        <is>
          <t>US-2015-168935</t>
        </is>
      </c>
      <c r="C387" t="inlineStr">
        <is>
          <t>2015-11-27</t>
        </is>
      </c>
      <c r="D387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s="2" t="n">
        <v>83.976</v>
      </c>
      <c r="R387" t="n">
        <v>3</v>
      </c>
      <c r="S387" s="3" t="n">
        <v>0.2</v>
      </c>
      <c r="T387" s="2" t="n">
        <v>-1.0497</v>
      </c>
      <c r="U387">
        <f>D387-C387</f>
        <v/>
      </c>
      <c r="V387" s="3">
        <f>IF(Q387=0,0,T387/Q387)</f>
        <v/>
      </c>
    </row>
    <row r="388">
      <c r="A388" t="n">
        <v>387</v>
      </c>
      <c r="B388" t="inlineStr">
        <is>
          <t>CA-2015-122756</t>
        </is>
      </c>
      <c r="C388" t="inlineStr">
        <is>
          <t>2015-12-03</t>
        </is>
      </c>
      <c r="D38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s="2" t="n">
        <v>482.34</v>
      </c>
      <c r="R388" t="n">
        <v>4</v>
      </c>
      <c r="S388" s="3" t="n">
        <v>0.7</v>
      </c>
      <c r="T388" s="2" t="n">
        <v>-337.638</v>
      </c>
      <c r="U388">
        <f>D388-C388</f>
        <v/>
      </c>
      <c r="V388" s="3">
        <f>IF(Q388=0,0,T388/Q388)</f>
        <v/>
      </c>
    </row>
    <row r="389">
      <c r="A389" t="n">
        <v>388</v>
      </c>
      <c r="B389" t="inlineStr">
        <is>
          <t>CA-2015-122756</t>
        </is>
      </c>
      <c r="C389" t="inlineStr">
        <is>
          <t>2015-12-03</t>
        </is>
      </c>
      <c r="D389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s="2" t="n">
        <v>2.96</v>
      </c>
      <c r="R389" t="n">
        <v>1</v>
      </c>
      <c r="S389" s="3" t="n">
        <v>0.2</v>
      </c>
      <c r="T389" s="2" t="n">
        <v>0.777</v>
      </c>
      <c r="U389">
        <f>D389-C389</f>
        <v/>
      </c>
      <c r="V389" s="3">
        <f>IF(Q389=0,0,T389/Q389)</f>
        <v/>
      </c>
    </row>
    <row r="390">
      <c r="A390" t="n">
        <v>389</v>
      </c>
      <c r="B390" t="inlineStr">
        <is>
          <t>CA-2014-115973</t>
        </is>
      </c>
      <c r="C390" t="inlineStr">
        <is>
          <t>2014-11-24</t>
        </is>
      </c>
      <c r="D390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s="2" t="n">
        <v>2.624</v>
      </c>
      <c r="R390" t="n">
        <v>1</v>
      </c>
      <c r="S390" s="3" t="n">
        <v>0.2</v>
      </c>
      <c r="T390" s="2" t="n">
        <v>0.4264</v>
      </c>
      <c r="U390">
        <f>D390-C390</f>
        <v/>
      </c>
      <c r="V390" s="3">
        <f>IF(Q390=0,0,T390/Q390)</f>
        <v/>
      </c>
    </row>
    <row r="391">
      <c r="A391" t="n">
        <v>390</v>
      </c>
      <c r="B391" t="inlineStr">
        <is>
          <t>CA-2017-101798</t>
        </is>
      </c>
      <c r="C391" t="inlineStr">
        <is>
          <t>2017-12-11</t>
        </is>
      </c>
      <c r="D391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s="2" t="n">
        <v>23.36</v>
      </c>
      <c r="R391" t="n">
        <v>4</v>
      </c>
      <c r="S391" s="3" t="n">
        <v>0.2</v>
      </c>
      <c r="T391" s="2" t="n">
        <v>7.884</v>
      </c>
      <c r="U391">
        <f>D391-C391</f>
        <v/>
      </c>
      <c r="V391" s="3">
        <f>IF(Q391=0,0,T391/Q391)</f>
        <v/>
      </c>
    </row>
    <row r="392">
      <c r="A392" t="n">
        <v>391</v>
      </c>
      <c r="B392" t="inlineStr">
        <is>
          <t>CA-2017-101798</t>
        </is>
      </c>
      <c r="C392" t="inlineStr">
        <is>
          <t>2017-12-11</t>
        </is>
      </c>
      <c r="D392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s="2" t="n">
        <v>39.98</v>
      </c>
      <c r="R392" t="n">
        <v>2</v>
      </c>
      <c r="S392" s="3" t="n">
        <v>0</v>
      </c>
      <c r="T392" s="2" t="n">
        <v>13.5932</v>
      </c>
      <c r="U392">
        <f>D392-C392</f>
        <v/>
      </c>
      <c r="V392" s="3">
        <f>IF(Q392=0,0,T392/Q392)</f>
        <v/>
      </c>
    </row>
    <row r="393">
      <c r="A393" t="n">
        <v>392</v>
      </c>
      <c r="B393" t="inlineStr">
        <is>
          <t>US-2014-135972</t>
        </is>
      </c>
      <c r="C393" t="inlineStr">
        <is>
          <t>2014-09-21</t>
        </is>
      </c>
      <c r="D393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s="2" t="n">
        <v>246.384</v>
      </c>
      <c r="R393" t="n">
        <v>2</v>
      </c>
      <c r="S393" s="3" t="n">
        <v>0.2</v>
      </c>
      <c r="T393" s="2" t="n">
        <v>27.7182</v>
      </c>
      <c r="U393">
        <f>D393-C393</f>
        <v/>
      </c>
      <c r="V393" s="3">
        <f>IF(Q393=0,0,T393/Q393)</f>
        <v/>
      </c>
    </row>
    <row r="394">
      <c r="A394" t="n">
        <v>393</v>
      </c>
      <c r="B394" t="inlineStr">
        <is>
          <t>US-2014-135972</t>
        </is>
      </c>
      <c r="C394" t="inlineStr">
        <is>
          <t>2014-09-21</t>
        </is>
      </c>
      <c r="D394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s="2" t="n">
        <v>1799.97</v>
      </c>
      <c r="R394" t="n">
        <v>3</v>
      </c>
      <c r="S394" s="3" t="n">
        <v>0</v>
      </c>
      <c r="T394" s="2" t="n">
        <v>701.9883</v>
      </c>
      <c r="U394">
        <f>D394-C394</f>
        <v/>
      </c>
      <c r="V394" s="3">
        <f>IF(Q394=0,0,T394/Q394)</f>
        <v/>
      </c>
    </row>
    <row r="395">
      <c r="A395" t="n">
        <v>394</v>
      </c>
      <c r="B395" t="inlineStr">
        <is>
          <t>US-2014-134971</t>
        </is>
      </c>
      <c r="C395" t="inlineStr">
        <is>
          <t>2014-06-07</t>
        </is>
      </c>
      <c r="D395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s="2" t="n">
        <v>12.462</v>
      </c>
      <c r="R395" t="n">
        <v>3</v>
      </c>
      <c r="S395" s="3" t="n">
        <v>0.8</v>
      </c>
      <c r="T395" s="2" t="n">
        <v>-20.5623</v>
      </c>
      <c r="U395">
        <f>D395-C395</f>
        <v/>
      </c>
      <c r="V395" s="3">
        <f>IF(Q395=0,0,T395/Q395)</f>
        <v/>
      </c>
    </row>
    <row r="396">
      <c r="A396" t="n">
        <v>395</v>
      </c>
      <c r="B396" t="inlineStr">
        <is>
          <t>CA-2017-102946</t>
        </is>
      </c>
      <c r="C396" t="inlineStr">
        <is>
          <t>2017-06-30</t>
        </is>
      </c>
      <c r="D396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s="2" t="n">
        <v>75.792</v>
      </c>
      <c r="R396" t="n">
        <v>3</v>
      </c>
      <c r="S396" s="3" t="n">
        <v>0.2</v>
      </c>
      <c r="T396" s="2" t="n">
        <v>25.5798</v>
      </c>
      <c r="U396">
        <f>D396-C396</f>
        <v/>
      </c>
      <c r="V396" s="3">
        <f>IF(Q396=0,0,T396/Q396)</f>
        <v/>
      </c>
    </row>
    <row r="397">
      <c r="A397" t="n">
        <v>396</v>
      </c>
      <c r="B397" t="inlineStr">
        <is>
          <t>CA-2017-165603</t>
        </is>
      </c>
      <c r="C397" t="inlineStr">
        <is>
          <t>2017-10-17</t>
        </is>
      </c>
      <c r="D397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s="2" t="n">
        <v>49.96</v>
      </c>
      <c r="R397" t="n">
        <v>2</v>
      </c>
      <c r="S397" s="3" t="n">
        <v>0</v>
      </c>
      <c r="T397" s="2" t="n">
        <v>9.4924</v>
      </c>
      <c r="U397">
        <f>D397-C397</f>
        <v/>
      </c>
      <c r="V397" s="3">
        <f>IF(Q397=0,0,T397/Q397)</f>
        <v/>
      </c>
    </row>
    <row r="398">
      <c r="A398" t="n">
        <v>397</v>
      </c>
      <c r="B398" t="inlineStr">
        <is>
          <t>CA-2017-165603</t>
        </is>
      </c>
      <c r="C398" t="inlineStr">
        <is>
          <t>2017-10-17</t>
        </is>
      </c>
      <c r="D39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s="2" t="n">
        <v>12.96</v>
      </c>
      <c r="R398" t="n">
        <v>2</v>
      </c>
      <c r="S398" s="3" t="n">
        <v>0</v>
      </c>
      <c r="T398" s="2" t="n">
        <v>6.2208</v>
      </c>
      <c r="U398">
        <f>D398-C398</f>
        <v/>
      </c>
      <c r="V398" s="3">
        <f>IF(Q398=0,0,T398/Q398)</f>
        <v/>
      </c>
    </row>
    <row r="399">
      <c r="A399" t="n">
        <v>398</v>
      </c>
      <c r="B399" t="inlineStr">
        <is>
          <t>CA-2015-122259</t>
        </is>
      </c>
      <c r="C399" t="inlineStr">
        <is>
          <t>2015-10-31</t>
        </is>
      </c>
      <c r="D399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s="2" t="n">
        <v>70.12</v>
      </c>
      <c r="R399" t="n">
        <v>4</v>
      </c>
      <c r="S399" s="3" t="n">
        <v>0</v>
      </c>
      <c r="T399" s="2" t="n">
        <v>21.036</v>
      </c>
      <c r="U399">
        <f>D399-C399</f>
        <v/>
      </c>
      <c r="V399" s="3">
        <f>IF(Q399=0,0,T399/Q399)</f>
        <v/>
      </c>
    </row>
    <row r="400">
      <c r="A400" t="n">
        <v>399</v>
      </c>
      <c r="B400" t="inlineStr">
        <is>
          <t>CA-2016-108987</t>
        </is>
      </c>
      <c r="C400" t="inlineStr">
        <is>
          <t>2016-09-08</t>
        </is>
      </c>
      <c r="D400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s="2" t="n">
        <v>35.952</v>
      </c>
      <c r="R400" t="n">
        <v>3</v>
      </c>
      <c r="S400" s="3" t="n">
        <v>0.2</v>
      </c>
      <c r="T400" s="2" t="n">
        <v>3.5952</v>
      </c>
      <c r="U400">
        <f>D400-C400</f>
        <v/>
      </c>
      <c r="V400" s="3">
        <f>IF(Q400=0,0,T400/Q400)</f>
        <v/>
      </c>
    </row>
    <row r="401">
      <c r="A401" t="n">
        <v>400</v>
      </c>
      <c r="B401" t="inlineStr">
        <is>
          <t>CA-2016-108987</t>
        </is>
      </c>
      <c r="C401" t="inlineStr">
        <is>
          <t>2016-09-08</t>
        </is>
      </c>
      <c r="D401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s="2" t="n">
        <v>2396.2656</v>
      </c>
      <c r="R401" t="n">
        <v>4</v>
      </c>
      <c r="S401" s="3" t="n">
        <v>0.32</v>
      </c>
      <c r="T401" s="2" t="n">
        <v>-317.1528</v>
      </c>
      <c r="U401">
        <f>D401-C401</f>
        <v/>
      </c>
      <c r="V401" s="3">
        <f>IF(Q401=0,0,T401/Q401)</f>
        <v/>
      </c>
    </row>
    <row r="402">
      <c r="A402" t="n">
        <v>401</v>
      </c>
      <c r="B402" t="inlineStr">
        <is>
          <t>CA-2016-108987</t>
        </is>
      </c>
      <c r="C402" t="inlineStr">
        <is>
          <t>2016-09-08</t>
        </is>
      </c>
      <c r="D402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s="2" t="n">
        <v>131.136</v>
      </c>
      <c r="R402" t="n">
        <v>4</v>
      </c>
      <c r="S402" s="3" t="n">
        <v>0.2</v>
      </c>
      <c r="T402" s="2" t="n">
        <v>-32.784</v>
      </c>
      <c r="U402">
        <f>D402-C402</f>
        <v/>
      </c>
      <c r="V402" s="3">
        <f>IF(Q402=0,0,T402/Q402)</f>
        <v/>
      </c>
    </row>
    <row r="403">
      <c r="A403" t="n">
        <v>402</v>
      </c>
      <c r="B403" t="inlineStr">
        <is>
          <t>CA-2016-108987</t>
        </is>
      </c>
      <c r="C403" t="inlineStr">
        <is>
          <t>2016-09-08</t>
        </is>
      </c>
      <c r="D403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s="2" t="n">
        <v>57.584</v>
      </c>
      <c r="R403" t="n">
        <v>2</v>
      </c>
      <c r="S403" s="3" t="n">
        <v>0.2</v>
      </c>
      <c r="T403" s="2" t="n">
        <v>0.7198</v>
      </c>
      <c r="U403">
        <f>D403-C403</f>
        <v/>
      </c>
      <c r="V403" s="3">
        <f>IF(Q403=0,0,T403/Q403)</f>
        <v/>
      </c>
    </row>
    <row r="404">
      <c r="A404" t="n">
        <v>403</v>
      </c>
      <c r="B404" t="inlineStr">
        <is>
          <t>CA-2014-113166</t>
        </is>
      </c>
      <c r="C404" t="inlineStr">
        <is>
          <t>2014-12-24</t>
        </is>
      </c>
      <c r="D404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s="2" t="n">
        <v>9.568</v>
      </c>
      <c r="R404" t="n">
        <v>2</v>
      </c>
      <c r="S404" s="3" t="n">
        <v>0.2</v>
      </c>
      <c r="T404" s="2" t="n">
        <v>3.4684</v>
      </c>
      <c r="U404">
        <f>D404-C404</f>
        <v/>
      </c>
      <c r="V404" s="3">
        <f>IF(Q404=0,0,T404/Q404)</f>
        <v/>
      </c>
    </row>
    <row r="405">
      <c r="A405" t="n">
        <v>404</v>
      </c>
      <c r="B405" t="inlineStr">
        <is>
          <t>CA-2014-155208</t>
        </is>
      </c>
      <c r="C405" t="inlineStr">
        <is>
          <t>2014-04-16</t>
        </is>
      </c>
      <c r="D405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s="2" t="n">
        <v>39.072</v>
      </c>
      <c r="R405" t="n">
        <v>6</v>
      </c>
      <c r="S405" s="3" t="n">
        <v>0.2</v>
      </c>
      <c r="T405" s="2" t="n">
        <v>9.768000000000001</v>
      </c>
      <c r="U405">
        <f>D405-C405</f>
        <v/>
      </c>
      <c r="V405" s="3">
        <f>IF(Q405=0,0,T405/Q405)</f>
        <v/>
      </c>
    </row>
    <row r="406">
      <c r="A406" t="n">
        <v>405</v>
      </c>
      <c r="B406" t="inlineStr">
        <is>
          <t>CA-2017-117933</t>
        </is>
      </c>
      <c r="C406" t="inlineStr">
        <is>
          <t>2017-12-24</t>
        </is>
      </c>
      <c r="D406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s="2" t="n">
        <v>35.91</v>
      </c>
      <c r="R406" t="n">
        <v>3</v>
      </c>
      <c r="S406" s="3" t="n">
        <v>0</v>
      </c>
      <c r="T406" s="2" t="n">
        <v>9.6957</v>
      </c>
      <c r="U406">
        <f>D406-C406</f>
        <v/>
      </c>
      <c r="V406" s="3">
        <f>IF(Q406=0,0,T406/Q406)</f>
        <v/>
      </c>
    </row>
    <row r="407">
      <c r="A407" t="n">
        <v>406</v>
      </c>
      <c r="B407" t="inlineStr">
        <is>
          <t>CA-2017-117457</t>
        </is>
      </c>
      <c r="C407" t="inlineStr">
        <is>
          <t>2017-12-08</t>
        </is>
      </c>
      <c r="D407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s="2" t="n">
        <v>179.95</v>
      </c>
      <c r="R407" t="n">
        <v>5</v>
      </c>
      <c r="S407" s="3" t="n">
        <v>0</v>
      </c>
      <c r="T407" s="2" t="n">
        <v>37.7895</v>
      </c>
      <c r="U407">
        <f>D407-C407</f>
        <v/>
      </c>
      <c r="V407" s="3">
        <f>IF(Q407=0,0,T407/Q407)</f>
        <v/>
      </c>
    </row>
    <row r="408">
      <c r="A408" t="n">
        <v>407</v>
      </c>
      <c r="B408" t="inlineStr">
        <is>
          <t>CA-2017-117457</t>
        </is>
      </c>
      <c r="C408" t="inlineStr">
        <is>
          <t>2017-12-08</t>
        </is>
      </c>
      <c r="D40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s="2" t="n">
        <v>1199.976</v>
      </c>
      <c r="R408" t="n">
        <v>3</v>
      </c>
      <c r="S408" s="3" t="n">
        <v>0.2</v>
      </c>
      <c r="T408" s="2" t="n">
        <v>434.9913</v>
      </c>
      <c r="U408">
        <f>D408-C408</f>
        <v/>
      </c>
      <c r="V408" s="3">
        <f>IF(Q408=0,0,T408/Q408)</f>
        <v/>
      </c>
    </row>
    <row r="409">
      <c r="A409" t="n">
        <v>408</v>
      </c>
      <c r="B409" t="inlineStr">
        <is>
          <t>CA-2017-117457</t>
        </is>
      </c>
      <c r="C409" t="inlineStr">
        <is>
          <t>2017-12-08</t>
        </is>
      </c>
      <c r="D409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s="2" t="n">
        <v>27.15</v>
      </c>
      <c r="R409" t="n">
        <v>5</v>
      </c>
      <c r="S409" s="3" t="n">
        <v>0</v>
      </c>
      <c r="T409" s="2" t="n">
        <v>13.3035</v>
      </c>
      <c r="U409">
        <f>D409-C409</f>
        <v/>
      </c>
      <c r="V409" s="3">
        <f>IF(Q409=0,0,T409/Q409)</f>
        <v/>
      </c>
    </row>
    <row r="410">
      <c r="A410" t="n">
        <v>409</v>
      </c>
      <c r="B410" t="inlineStr">
        <is>
          <t>CA-2017-117457</t>
        </is>
      </c>
      <c r="C410" t="inlineStr">
        <is>
          <t>2017-12-08</t>
        </is>
      </c>
      <c r="D410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s="2" t="n">
        <v>1004.024</v>
      </c>
      <c r="R410" t="n">
        <v>7</v>
      </c>
      <c r="S410" s="3" t="n">
        <v>0.2</v>
      </c>
      <c r="T410" s="2" t="n">
        <v>-112.9527</v>
      </c>
      <c r="U410">
        <f>D410-C410</f>
        <v/>
      </c>
      <c r="V410" s="3">
        <f>IF(Q410=0,0,T410/Q410)</f>
        <v/>
      </c>
    </row>
    <row r="411">
      <c r="A411" t="n">
        <v>410</v>
      </c>
      <c r="B411" t="inlineStr">
        <is>
          <t>CA-2017-117457</t>
        </is>
      </c>
      <c r="C411" t="inlineStr">
        <is>
          <t>2017-12-08</t>
        </is>
      </c>
      <c r="D411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s="2" t="n">
        <v>9.68</v>
      </c>
      <c r="R411" t="n">
        <v>1</v>
      </c>
      <c r="S411" s="3" t="n">
        <v>0</v>
      </c>
      <c r="T411" s="2" t="n">
        <v>4.6464</v>
      </c>
      <c r="U411">
        <f>D411-C411</f>
        <v/>
      </c>
      <c r="V411" s="3">
        <f>IF(Q411=0,0,T411/Q411)</f>
        <v/>
      </c>
    </row>
    <row r="412">
      <c r="A412" t="n">
        <v>411</v>
      </c>
      <c r="B412" t="inlineStr">
        <is>
          <t>CA-2017-117457</t>
        </is>
      </c>
      <c r="C412" t="inlineStr">
        <is>
          <t>2017-12-08</t>
        </is>
      </c>
      <c r="D412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s="2" t="n">
        <v>28.35</v>
      </c>
      <c r="R412" t="n">
        <v>9</v>
      </c>
      <c r="S412" s="3" t="n">
        <v>0</v>
      </c>
      <c r="T412" s="2" t="n">
        <v>13.608</v>
      </c>
      <c r="U412">
        <f>D412-C412</f>
        <v/>
      </c>
      <c r="V412" s="3">
        <f>IF(Q412=0,0,T412/Q412)</f>
        <v/>
      </c>
    </row>
    <row r="413">
      <c r="A413" t="n">
        <v>412</v>
      </c>
      <c r="B413" t="inlineStr">
        <is>
          <t>CA-2017-117457</t>
        </is>
      </c>
      <c r="C413" t="inlineStr">
        <is>
          <t>2017-12-08</t>
        </is>
      </c>
      <c r="D413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s="2" t="n">
        <v>55.98</v>
      </c>
      <c r="R413" t="n">
        <v>1</v>
      </c>
      <c r="S413" s="3" t="n">
        <v>0</v>
      </c>
      <c r="T413" s="2" t="n">
        <v>27.4302</v>
      </c>
      <c r="U413">
        <f>D413-C413</f>
        <v/>
      </c>
      <c r="V413" s="3">
        <f>IF(Q413=0,0,T413/Q413)</f>
        <v/>
      </c>
    </row>
    <row r="414">
      <c r="A414" t="n">
        <v>413</v>
      </c>
      <c r="B414" t="inlineStr">
        <is>
          <t>CA-2017-117457</t>
        </is>
      </c>
      <c r="C414" t="inlineStr">
        <is>
          <t>2017-12-08</t>
        </is>
      </c>
      <c r="D414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s="2" t="n">
        <v>1336.829</v>
      </c>
      <c r="R414" t="n">
        <v>13</v>
      </c>
      <c r="S414" s="3" t="n">
        <v>0.15</v>
      </c>
      <c r="T414" s="2" t="n">
        <v>31.4548</v>
      </c>
      <c r="U414">
        <f>D414-C414</f>
        <v/>
      </c>
      <c r="V414" s="3">
        <f>IF(Q414=0,0,T414/Q414)</f>
        <v/>
      </c>
    </row>
    <row r="415">
      <c r="A415" t="n">
        <v>414</v>
      </c>
      <c r="B415" t="inlineStr">
        <is>
          <t>CA-2017-117457</t>
        </is>
      </c>
      <c r="C415" t="inlineStr">
        <is>
          <t>2017-12-08</t>
        </is>
      </c>
      <c r="D415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s="2" t="n">
        <v>113.568</v>
      </c>
      <c r="R415" t="n">
        <v>2</v>
      </c>
      <c r="S415" s="3" t="n">
        <v>0.2</v>
      </c>
      <c r="T415" s="2" t="n">
        <v>-18.4548</v>
      </c>
      <c r="U415">
        <f>D415-C415</f>
        <v/>
      </c>
      <c r="V415" s="3">
        <f>IF(Q415=0,0,T415/Q415)</f>
        <v/>
      </c>
    </row>
    <row r="416">
      <c r="A416" t="n">
        <v>415</v>
      </c>
      <c r="B416" t="inlineStr">
        <is>
          <t>CA-2017-142636</t>
        </is>
      </c>
      <c r="C416" t="inlineStr">
        <is>
          <t>2017-11-03</t>
        </is>
      </c>
      <c r="D416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s="2" t="n">
        <v>139.86</v>
      </c>
      <c r="R416" t="n">
        <v>7</v>
      </c>
      <c r="S416" s="3" t="n">
        <v>0</v>
      </c>
      <c r="T416" s="2" t="n">
        <v>65.7342</v>
      </c>
      <c r="U416">
        <f>D416-C416</f>
        <v/>
      </c>
      <c r="V416" s="3">
        <f>IF(Q416=0,0,T416/Q416)</f>
        <v/>
      </c>
    </row>
    <row r="417">
      <c r="A417" t="n">
        <v>416</v>
      </c>
      <c r="B417" t="inlineStr">
        <is>
          <t>CA-2017-142636</t>
        </is>
      </c>
      <c r="C417" t="inlineStr">
        <is>
          <t>2017-11-03</t>
        </is>
      </c>
      <c r="D417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s="2" t="n">
        <v>307.136</v>
      </c>
      <c r="R417" t="n">
        <v>4</v>
      </c>
      <c r="S417" s="3" t="n">
        <v>0.2</v>
      </c>
      <c r="T417" s="2" t="n">
        <v>26.8744</v>
      </c>
      <c r="U417">
        <f>D417-C417</f>
        <v/>
      </c>
      <c r="V417" s="3">
        <f>IF(Q417=0,0,T417/Q417)</f>
        <v/>
      </c>
    </row>
    <row r="418">
      <c r="A418" t="n">
        <v>417</v>
      </c>
      <c r="B418" t="inlineStr">
        <is>
          <t>CA-2017-122105</t>
        </is>
      </c>
      <c r="C418" t="inlineStr">
        <is>
          <t>2017-06-24</t>
        </is>
      </c>
      <c r="D4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s="2" t="n">
        <v>95.92</v>
      </c>
      <c r="R418" t="n">
        <v>8</v>
      </c>
      <c r="S418" s="3" t="n">
        <v>0</v>
      </c>
      <c r="T418" s="2" t="n">
        <v>25.8984</v>
      </c>
      <c r="U418">
        <f>D418-C418</f>
        <v/>
      </c>
      <c r="V418" s="3">
        <f>IF(Q418=0,0,T418/Q418)</f>
        <v/>
      </c>
    </row>
    <row r="419">
      <c r="A419" t="n">
        <v>418</v>
      </c>
      <c r="B419" t="inlineStr">
        <is>
          <t>CA-2016-148796</t>
        </is>
      </c>
      <c r="C419" t="inlineStr">
        <is>
          <t>2016-04-14</t>
        </is>
      </c>
      <c r="D419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s="2" t="n">
        <v>383.8</v>
      </c>
      <c r="R419" t="n">
        <v>5</v>
      </c>
      <c r="S419" s="3" t="n">
        <v>0.2</v>
      </c>
      <c r="T419" s="2" t="n">
        <v>38.38</v>
      </c>
      <c r="U419">
        <f>D419-C419</f>
        <v/>
      </c>
      <c r="V419" s="3">
        <f>IF(Q419=0,0,T419/Q419)</f>
        <v/>
      </c>
    </row>
    <row r="420">
      <c r="A420" t="n">
        <v>419</v>
      </c>
      <c r="B420" t="inlineStr">
        <is>
          <t>CA-2017-154816</t>
        </is>
      </c>
      <c r="C420" t="inlineStr">
        <is>
          <t>2017-11-06</t>
        </is>
      </c>
      <c r="D420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s="2" t="n">
        <v>5.78</v>
      </c>
      <c r="R420" t="n">
        <v>1</v>
      </c>
      <c r="S420" s="3" t="n">
        <v>0</v>
      </c>
      <c r="T420" s="2" t="n">
        <v>2.8322</v>
      </c>
      <c r="U420">
        <f>D420-C420</f>
        <v/>
      </c>
      <c r="V420" s="3">
        <f>IF(Q420=0,0,T420/Q420)</f>
        <v/>
      </c>
    </row>
    <row r="421">
      <c r="A421" t="n">
        <v>420</v>
      </c>
      <c r="B421" t="inlineStr">
        <is>
          <t>CA-2017-110478</t>
        </is>
      </c>
      <c r="C421" t="inlineStr">
        <is>
          <t>2017-03-04</t>
        </is>
      </c>
      <c r="D421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s="2" t="n">
        <v>9.32</v>
      </c>
      <c r="R421" t="n">
        <v>4</v>
      </c>
      <c r="S421" s="3" t="n">
        <v>0</v>
      </c>
      <c r="T421" s="2" t="n">
        <v>2.7028</v>
      </c>
      <c r="U421">
        <f>D421-C421</f>
        <v/>
      </c>
      <c r="V421" s="3">
        <f>IF(Q421=0,0,T421/Q421)</f>
        <v/>
      </c>
    </row>
    <row r="422">
      <c r="A422" t="n">
        <v>421</v>
      </c>
      <c r="B422" t="inlineStr">
        <is>
          <t>CA-2017-110478</t>
        </is>
      </c>
      <c r="C422" t="inlineStr">
        <is>
          <t>2017-03-04</t>
        </is>
      </c>
      <c r="D422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s="2" t="n">
        <v>15.25</v>
      </c>
      <c r="R422" t="n">
        <v>1</v>
      </c>
      <c r="S422" s="3" t="n">
        <v>0</v>
      </c>
      <c r="T422" s="2" t="n">
        <v>7.015</v>
      </c>
      <c r="U422">
        <f>D422-C422</f>
        <v/>
      </c>
      <c r="V422" s="3">
        <f>IF(Q422=0,0,T422/Q422)</f>
        <v/>
      </c>
    </row>
    <row r="423">
      <c r="A423" t="n">
        <v>422</v>
      </c>
      <c r="B423" t="inlineStr">
        <is>
          <t>CA-2014-142048</t>
        </is>
      </c>
      <c r="C423" t="inlineStr">
        <is>
          <t>2014-06-22</t>
        </is>
      </c>
      <c r="D423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s="2" t="n">
        <v>196.752</v>
      </c>
      <c r="R423" t="n">
        <v>6</v>
      </c>
      <c r="S423" s="3" t="n">
        <v>0.2</v>
      </c>
      <c r="T423" s="2" t="n">
        <v>56.5662</v>
      </c>
      <c r="U423">
        <f>D423-C423</f>
        <v/>
      </c>
      <c r="V423" s="3">
        <f>IF(Q423=0,0,T423/Q423)</f>
        <v/>
      </c>
    </row>
    <row r="424">
      <c r="A424" t="n">
        <v>423</v>
      </c>
      <c r="B424" t="inlineStr">
        <is>
          <t>CA-2017-125388</t>
        </is>
      </c>
      <c r="C424" t="inlineStr">
        <is>
          <t>2017-10-19</t>
        </is>
      </c>
      <c r="D424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s="2" t="n">
        <v>56.56</v>
      </c>
      <c r="R424" t="n">
        <v>4</v>
      </c>
      <c r="S424" s="3" t="n">
        <v>0</v>
      </c>
      <c r="T424" s="2" t="n">
        <v>14.7056</v>
      </c>
      <c r="U424">
        <f>D424-C424</f>
        <v/>
      </c>
      <c r="V424" s="3">
        <f>IF(Q424=0,0,T424/Q424)</f>
        <v/>
      </c>
    </row>
    <row r="425">
      <c r="A425" t="n">
        <v>424</v>
      </c>
      <c r="B425" t="inlineStr">
        <is>
          <t>CA-2017-125388</t>
        </is>
      </c>
      <c r="C425" t="inlineStr">
        <is>
          <t>2017-10-19</t>
        </is>
      </c>
      <c r="D425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s="2" t="n">
        <v>32.7</v>
      </c>
      <c r="R425" t="n">
        <v>3</v>
      </c>
      <c r="S425" s="3" t="n">
        <v>0</v>
      </c>
      <c r="T425" s="2" t="n">
        <v>8.502000000000001</v>
      </c>
      <c r="U425">
        <f>D425-C425</f>
        <v/>
      </c>
      <c r="V425" s="3">
        <f>IF(Q425=0,0,T425/Q425)</f>
        <v/>
      </c>
    </row>
    <row r="426">
      <c r="A426" t="n">
        <v>425</v>
      </c>
      <c r="B426" t="inlineStr">
        <is>
          <t>CA-2017-155705</t>
        </is>
      </c>
      <c r="C426" t="inlineStr">
        <is>
          <t>2017-08-21</t>
        </is>
      </c>
      <c r="D426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s="2" t="n">
        <v>866.4</v>
      </c>
      <c r="R426" t="n">
        <v>4</v>
      </c>
      <c r="S426" s="3" t="n">
        <v>0</v>
      </c>
      <c r="T426" s="2" t="n">
        <v>225.264</v>
      </c>
      <c r="U426">
        <f>D426-C426</f>
        <v/>
      </c>
      <c r="V426" s="3">
        <f>IF(Q426=0,0,T426/Q426)</f>
        <v/>
      </c>
    </row>
    <row r="427">
      <c r="A427" t="n">
        <v>426</v>
      </c>
      <c r="B427" t="inlineStr">
        <is>
          <t>CA-2017-149160</t>
        </is>
      </c>
      <c r="C427" t="inlineStr">
        <is>
          <t>2017-11-23</t>
        </is>
      </c>
      <c r="D427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s="2" t="n">
        <v>28.4</v>
      </c>
      <c r="R427" t="n">
        <v>2</v>
      </c>
      <c r="S427" s="3" t="n">
        <v>0</v>
      </c>
      <c r="T427" s="2" t="n">
        <v>11.076</v>
      </c>
      <c r="U427">
        <f>D427-C427</f>
        <v/>
      </c>
      <c r="V427" s="3">
        <f>IF(Q427=0,0,T427/Q427)</f>
        <v/>
      </c>
    </row>
    <row r="428">
      <c r="A428" t="n">
        <v>427</v>
      </c>
      <c r="B428" t="inlineStr">
        <is>
          <t>CA-2017-149160</t>
        </is>
      </c>
      <c r="C428" t="inlineStr">
        <is>
          <t>2017-11-23</t>
        </is>
      </c>
      <c r="D42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s="2" t="n">
        <v>287.92</v>
      </c>
      <c r="R428" t="n">
        <v>8</v>
      </c>
      <c r="S428" s="3" t="n">
        <v>0</v>
      </c>
      <c r="T428" s="2" t="n">
        <v>138.2016</v>
      </c>
      <c r="U428">
        <f>D428-C428</f>
        <v/>
      </c>
      <c r="V428" s="3">
        <f>IF(Q428=0,0,T428/Q428)</f>
        <v/>
      </c>
    </row>
    <row r="429">
      <c r="A429" t="n">
        <v>428</v>
      </c>
      <c r="B429" t="inlineStr">
        <is>
          <t>CA-2014-101476</t>
        </is>
      </c>
      <c r="C429" t="inlineStr">
        <is>
          <t>2014-09-12</t>
        </is>
      </c>
      <c r="D429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s="2" t="n">
        <v>69.98999999999999</v>
      </c>
      <c r="R429" t="n">
        <v>1</v>
      </c>
      <c r="S429" s="3" t="n">
        <v>0</v>
      </c>
      <c r="T429" s="2" t="n">
        <v>30.0957</v>
      </c>
      <c r="U429">
        <f>D429-C429</f>
        <v/>
      </c>
      <c r="V429" s="3">
        <f>IF(Q429=0,0,T429/Q429)</f>
        <v/>
      </c>
    </row>
    <row r="430">
      <c r="A430" t="n">
        <v>429</v>
      </c>
      <c r="B430" t="inlineStr">
        <is>
          <t>CA-2017-152275</t>
        </is>
      </c>
      <c r="C430" t="inlineStr">
        <is>
          <t>2017-10-01</t>
        </is>
      </c>
      <c r="D430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s="2" t="n">
        <v>6.672</v>
      </c>
      <c r="R430" t="n">
        <v>6</v>
      </c>
      <c r="S430" s="3" t="n">
        <v>0.2</v>
      </c>
      <c r="T430" s="2" t="n">
        <v>0.5004</v>
      </c>
      <c r="U430">
        <f>D430-C430</f>
        <v/>
      </c>
      <c r="V430" s="3">
        <f>IF(Q430=0,0,T430/Q430)</f>
        <v/>
      </c>
    </row>
    <row r="431">
      <c r="A431" t="n">
        <v>430</v>
      </c>
      <c r="B431" t="inlineStr">
        <is>
          <t>US-2016-123750</t>
        </is>
      </c>
      <c r="C431" t="inlineStr">
        <is>
          <t>2016-04-15</t>
        </is>
      </c>
      <c r="D431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s="2" t="n">
        <v>189.588</v>
      </c>
      <c r="R431" t="n">
        <v>2</v>
      </c>
      <c r="S431" s="3" t="n">
        <v>0.7</v>
      </c>
      <c r="T431" s="2" t="n">
        <v>-145.3508</v>
      </c>
      <c r="U431">
        <f>D431-C431</f>
        <v/>
      </c>
      <c r="V431" s="3">
        <f>IF(Q431=0,0,T431/Q431)</f>
        <v/>
      </c>
    </row>
    <row r="432">
      <c r="A432" t="n">
        <v>431</v>
      </c>
      <c r="B432" t="inlineStr">
        <is>
          <t>US-2016-123750</t>
        </is>
      </c>
      <c r="C432" t="inlineStr">
        <is>
          <t>2016-04-15</t>
        </is>
      </c>
      <c r="D432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s="2" t="n">
        <v>408.744</v>
      </c>
      <c r="R432" t="n">
        <v>7</v>
      </c>
      <c r="S432" s="3" t="n">
        <v>0.2</v>
      </c>
      <c r="T432" s="2" t="n">
        <v>76.6395</v>
      </c>
      <c r="U432">
        <f>D432-C432</f>
        <v/>
      </c>
      <c r="V432" s="3">
        <f>IF(Q432=0,0,T432/Q432)</f>
        <v/>
      </c>
    </row>
    <row r="433">
      <c r="A433" t="n">
        <v>432</v>
      </c>
      <c r="B433" t="inlineStr">
        <is>
          <t>US-2016-123750</t>
        </is>
      </c>
      <c r="C433" t="inlineStr">
        <is>
          <t>2016-04-15</t>
        </is>
      </c>
      <c r="D433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s="2" t="n">
        <v>291.96</v>
      </c>
      <c r="R433" t="n">
        <v>5</v>
      </c>
      <c r="S433" s="3" t="n">
        <v>0.2</v>
      </c>
      <c r="T433" s="2" t="n">
        <v>54.7425</v>
      </c>
      <c r="U433">
        <f>D433-C433</f>
        <v/>
      </c>
      <c r="V433" s="3">
        <f>IF(Q433=0,0,T433/Q433)</f>
        <v/>
      </c>
    </row>
    <row r="434">
      <c r="A434" t="n">
        <v>433</v>
      </c>
      <c r="B434" t="inlineStr">
        <is>
          <t>US-2016-123750</t>
        </is>
      </c>
      <c r="C434" t="inlineStr">
        <is>
          <t>2016-04-15</t>
        </is>
      </c>
      <c r="D434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s="2" t="n">
        <v>4.768</v>
      </c>
      <c r="R434" t="n">
        <v>2</v>
      </c>
      <c r="S434" s="3" t="n">
        <v>0.2</v>
      </c>
      <c r="T434" s="2" t="n">
        <v>-0.7748</v>
      </c>
      <c r="U434">
        <f>D434-C434</f>
        <v/>
      </c>
      <c r="V434" s="3">
        <f>IF(Q434=0,0,T434/Q434)</f>
        <v/>
      </c>
    </row>
    <row r="435">
      <c r="A435" t="n">
        <v>434</v>
      </c>
      <c r="B435" t="inlineStr">
        <is>
          <t>CA-2016-127369</t>
        </is>
      </c>
      <c r="C435" t="inlineStr">
        <is>
          <t>2016-06-06</t>
        </is>
      </c>
      <c r="D435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s="2" t="n">
        <v>714.3</v>
      </c>
      <c r="R435" t="n">
        <v>5</v>
      </c>
      <c r="S435" s="3" t="n">
        <v>0</v>
      </c>
      <c r="T435" s="2" t="n">
        <v>207.147</v>
      </c>
      <c r="U435">
        <f>D435-C435</f>
        <v/>
      </c>
      <c r="V435" s="3">
        <f>IF(Q435=0,0,T435/Q435)</f>
        <v/>
      </c>
    </row>
    <row r="436">
      <c r="A436" t="n">
        <v>435</v>
      </c>
      <c r="B436" t="inlineStr">
        <is>
          <t>US-2014-150574</t>
        </is>
      </c>
      <c r="C436" t="inlineStr">
        <is>
          <t>2014-12-19</t>
        </is>
      </c>
      <c r="D436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s="2" t="n">
        <v>4.812</v>
      </c>
      <c r="R436" t="n">
        <v>2</v>
      </c>
      <c r="S436" s="3" t="n">
        <v>0.7</v>
      </c>
      <c r="T436" s="2" t="n">
        <v>-3.6892</v>
      </c>
      <c r="U436">
        <f>D436-C436</f>
        <v/>
      </c>
      <c r="V436" s="3">
        <f>IF(Q436=0,0,T436/Q436)</f>
        <v/>
      </c>
    </row>
    <row r="437">
      <c r="A437" t="n">
        <v>436</v>
      </c>
      <c r="B437" t="inlineStr">
        <is>
          <t>US-2014-150574</t>
        </is>
      </c>
      <c r="C437" t="inlineStr">
        <is>
          <t>2014-12-19</t>
        </is>
      </c>
      <c r="D437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s="2" t="n">
        <v>247.8</v>
      </c>
      <c r="R437" t="n">
        <v>5</v>
      </c>
      <c r="S437" s="3" t="n">
        <v>0.2</v>
      </c>
      <c r="T437" s="2" t="n">
        <v>-18.585</v>
      </c>
      <c r="U437">
        <f>D437-C437</f>
        <v/>
      </c>
      <c r="V437" s="3">
        <f>IF(Q437=0,0,T437/Q437)</f>
        <v/>
      </c>
    </row>
    <row r="438">
      <c r="A438" t="n">
        <v>437</v>
      </c>
      <c r="B438" t="inlineStr">
        <is>
          <t>CA-2016-147375</t>
        </is>
      </c>
      <c r="C438" t="inlineStr">
        <is>
          <t>2016-06-12</t>
        </is>
      </c>
      <c r="D43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s="2" t="n">
        <v>1007.979</v>
      </c>
      <c r="R438" t="n">
        <v>3</v>
      </c>
      <c r="S438" s="3" t="n">
        <v>0.3</v>
      </c>
      <c r="T438" s="2" t="n">
        <v>43.1991</v>
      </c>
      <c r="U438">
        <f>D438-C438</f>
        <v/>
      </c>
      <c r="V438" s="3">
        <f>IF(Q438=0,0,T438/Q438)</f>
        <v/>
      </c>
    </row>
    <row r="439">
      <c r="A439" t="n">
        <v>438</v>
      </c>
      <c r="B439" t="inlineStr">
        <is>
          <t>CA-2016-147375</t>
        </is>
      </c>
      <c r="C439" t="inlineStr">
        <is>
          <t>2016-06-12</t>
        </is>
      </c>
      <c r="D439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s="2" t="n">
        <v>313.488</v>
      </c>
      <c r="R439" t="n">
        <v>7</v>
      </c>
      <c r="S439" s="3" t="n">
        <v>0.2</v>
      </c>
      <c r="T439" s="2" t="n">
        <v>113.6394</v>
      </c>
      <c r="U439">
        <f>D439-C439</f>
        <v/>
      </c>
      <c r="V439" s="3">
        <f>IF(Q439=0,0,T439/Q439)</f>
        <v/>
      </c>
    </row>
    <row r="440">
      <c r="A440" t="n">
        <v>439</v>
      </c>
      <c r="B440" t="inlineStr">
        <is>
          <t>CA-2017-130043</t>
        </is>
      </c>
      <c r="C440" t="inlineStr">
        <is>
          <t>2017-09-15</t>
        </is>
      </c>
      <c r="D440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s="2" t="n">
        <v>31.872</v>
      </c>
      <c r="R440" t="n">
        <v>8</v>
      </c>
      <c r="S440" s="3" t="n">
        <v>0.2</v>
      </c>
      <c r="T440" s="2" t="n">
        <v>11.5536</v>
      </c>
      <c r="U440">
        <f>D440-C440</f>
        <v/>
      </c>
      <c r="V440" s="3">
        <f>IF(Q440=0,0,T440/Q440)</f>
        <v/>
      </c>
    </row>
    <row r="441">
      <c r="A441" t="n">
        <v>440</v>
      </c>
      <c r="B441" t="inlineStr">
        <is>
          <t>CA-2017-157252</t>
        </is>
      </c>
      <c r="C441" t="inlineStr">
        <is>
          <t>2017-01-20</t>
        </is>
      </c>
      <c r="D441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s="2" t="n">
        <v>207.846</v>
      </c>
      <c r="R441" t="n">
        <v>3</v>
      </c>
      <c r="S441" s="3" t="n">
        <v>0.1</v>
      </c>
      <c r="T441" s="2" t="n">
        <v>2.3094</v>
      </c>
      <c r="U441">
        <f>D441-C441</f>
        <v/>
      </c>
      <c r="V441" s="3">
        <f>IF(Q441=0,0,T441/Q441)</f>
        <v/>
      </c>
    </row>
    <row r="442">
      <c r="A442" t="n">
        <v>441</v>
      </c>
      <c r="B442" t="inlineStr">
        <is>
          <t>CA-2016-115756</t>
        </is>
      </c>
      <c r="C442" t="inlineStr">
        <is>
          <t>2016-09-05</t>
        </is>
      </c>
      <c r="D442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s="2" t="n">
        <v>12.22</v>
      </c>
      <c r="R442" t="n">
        <v>1</v>
      </c>
      <c r="S442" s="3" t="n">
        <v>0</v>
      </c>
      <c r="T442" s="2" t="n">
        <v>3.666</v>
      </c>
      <c r="U442">
        <f>D442-C442</f>
        <v/>
      </c>
      <c r="V442" s="3">
        <f>IF(Q442=0,0,T442/Q442)</f>
        <v/>
      </c>
    </row>
    <row r="443">
      <c r="A443" t="n">
        <v>442</v>
      </c>
      <c r="B443" t="inlineStr">
        <is>
          <t>CA-2016-115756</t>
        </is>
      </c>
      <c r="C443" t="inlineStr">
        <is>
          <t>2016-09-05</t>
        </is>
      </c>
      <c r="D443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s="2" t="n">
        <v>194.94</v>
      </c>
      <c r="R443" t="n">
        <v>3</v>
      </c>
      <c r="S443" s="3" t="n">
        <v>0</v>
      </c>
      <c r="T443" s="2" t="n">
        <v>23.3928</v>
      </c>
      <c r="U443">
        <f>D443-C443</f>
        <v/>
      </c>
      <c r="V443" s="3">
        <f>IF(Q443=0,0,T443/Q443)</f>
        <v/>
      </c>
    </row>
    <row r="444">
      <c r="A444" t="n">
        <v>443</v>
      </c>
      <c r="B444" t="inlineStr">
        <is>
          <t>CA-2016-115756</t>
        </is>
      </c>
      <c r="C444" t="inlineStr">
        <is>
          <t>2016-09-05</t>
        </is>
      </c>
      <c r="D444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s="2" t="n">
        <v>70.95</v>
      </c>
      <c r="R444" t="n">
        <v>3</v>
      </c>
      <c r="S444" s="3" t="n">
        <v>0</v>
      </c>
      <c r="T444" s="2" t="n">
        <v>20.5755</v>
      </c>
      <c r="U444">
        <f>D444-C444</f>
        <v/>
      </c>
      <c r="V444" s="3">
        <f>IF(Q444=0,0,T444/Q444)</f>
        <v/>
      </c>
    </row>
    <row r="445">
      <c r="A445" t="n">
        <v>444</v>
      </c>
      <c r="B445" t="inlineStr">
        <is>
          <t>CA-2016-115756</t>
        </is>
      </c>
      <c r="C445" t="inlineStr">
        <is>
          <t>2016-09-05</t>
        </is>
      </c>
      <c r="D445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s="2" t="n">
        <v>91.36</v>
      </c>
      <c r="R445" t="n">
        <v>4</v>
      </c>
      <c r="S445" s="3" t="n">
        <v>0</v>
      </c>
      <c r="T445" s="2" t="n">
        <v>42.0256</v>
      </c>
      <c r="U445">
        <f>D445-C445</f>
        <v/>
      </c>
      <c r="V445" s="3">
        <f>IF(Q445=0,0,T445/Q445)</f>
        <v/>
      </c>
    </row>
    <row r="446">
      <c r="A446" t="n">
        <v>445</v>
      </c>
      <c r="B446" t="inlineStr">
        <is>
          <t>CA-2016-115756</t>
        </is>
      </c>
      <c r="C446" t="inlineStr">
        <is>
          <t>2016-09-05</t>
        </is>
      </c>
      <c r="D446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s="2" t="n">
        <v>242.94</v>
      </c>
      <c r="R446" t="n">
        <v>3</v>
      </c>
      <c r="S446" s="3" t="n">
        <v>0</v>
      </c>
      <c r="T446" s="2" t="n">
        <v>29.1528</v>
      </c>
      <c r="U446">
        <f>D446-C446</f>
        <v/>
      </c>
      <c r="V446" s="3">
        <f>IF(Q446=0,0,T446/Q446)</f>
        <v/>
      </c>
    </row>
    <row r="447">
      <c r="A447" t="n">
        <v>446</v>
      </c>
      <c r="B447" t="inlineStr">
        <is>
          <t>CA-2016-115756</t>
        </is>
      </c>
      <c r="C447" t="inlineStr">
        <is>
          <t>2016-09-05</t>
        </is>
      </c>
      <c r="D447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s="2" t="n">
        <v>22.05</v>
      </c>
      <c r="R447" t="n">
        <v>7</v>
      </c>
      <c r="S447" s="3" t="n">
        <v>0</v>
      </c>
      <c r="T447" s="2" t="n">
        <v>10.584</v>
      </c>
      <c r="U447">
        <f>D447-C447</f>
        <v/>
      </c>
      <c r="V447" s="3">
        <f>IF(Q447=0,0,T447/Q447)</f>
        <v/>
      </c>
    </row>
    <row r="448">
      <c r="A448" t="n">
        <v>447</v>
      </c>
      <c r="B448" t="inlineStr">
        <is>
          <t>CA-2017-154214</t>
        </is>
      </c>
      <c r="C448" t="inlineStr">
        <is>
          <t>2017-03-20</t>
        </is>
      </c>
      <c r="D44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s="2" t="n">
        <v>2.91</v>
      </c>
      <c r="R448" t="n">
        <v>1</v>
      </c>
      <c r="S448" s="3" t="n">
        <v>0</v>
      </c>
      <c r="T448" s="2" t="n">
        <v>1.3677</v>
      </c>
      <c r="U448">
        <f>D448-C448</f>
        <v/>
      </c>
      <c r="V448" s="3">
        <f>IF(Q448=0,0,T448/Q448)</f>
        <v/>
      </c>
    </row>
    <row r="449">
      <c r="A449" t="n">
        <v>448</v>
      </c>
      <c r="B449" t="inlineStr">
        <is>
          <t>CA-2016-166674</t>
        </is>
      </c>
      <c r="C449" t="inlineStr">
        <is>
          <t>2016-04-01</t>
        </is>
      </c>
      <c r="D449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s="2" t="n">
        <v>59.52</v>
      </c>
      <c r="R449" t="n">
        <v>3</v>
      </c>
      <c r="S449" s="3" t="n">
        <v>0</v>
      </c>
      <c r="T449" s="2" t="n">
        <v>15.4752</v>
      </c>
      <c r="U449">
        <f>D449-C449</f>
        <v/>
      </c>
      <c r="V449" s="3">
        <f>IF(Q449=0,0,T449/Q449)</f>
        <v/>
      </c>
    </row>
    <row r="450">
      <c r="A450" t="n">
        <v>449</v>
      </c>
      <c r="B450" t="inlineStr">
        <is>
          <t>CA-2016-166674</t>
        </is>
      </c>
      <c r="C450" t="inlineStr">
        <is>
          <t>2016-04-01</t>
        </is>
      </c>
      <c r="D450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s="2" t="n">
        <v>161.94</v>
      </c>
      <c r="R450" t="n">
        <v>3</v>
      </c>
      <c r="S450" s="3" t="n">
        <v>0</v>
      </c>
      <c r="T450" s="2" t="n">
        <v>9.7164</v>
      </c>
      <c r="U450">
        <f>D450-C450</f>
        <v/>
      </c>
      <c r="V450" s="3">
        <f>IF(Q450=0,0,T450/Q450)</f>
        <v/>
      </c>
    </row>
    <row r="451">
      <c r="A451" t="n">
        <v>450</v>
      </c>
      <c r="B451" t="inlineStr">
        <is>
          <t>CA-2016-166674</t>
        </is>
      </c>
      <c r="C451" t="inlineStr">
        <is>
          <t>2016-04-01</t>
        </is>
      </c>
      <c r="D451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s="2" t="n">
        <v>263.88</v>
      </c>
      <c r="R451" t="n">
        <v>6</v>
      </c>
      <c r="S451" s="3" t="n">
        <v>0</v>
      </c>
      <c r="T451" s="2" t="n">
        <v>71.24760000000001</v>
      </c>
      <c r="U451">
        <f>D451-C451</f>
        <v/>
      </c>
      <c r="V451" s="3">
        <f>IF(Q451=0,0,T451/Q451)</f>
        <v/>
      </c>
    </row>
    <row r="452">
      <c r="A452" t="n">
        <v>451</v>
      </c>
      <c r="B452" t="inlineStr">
        <is>
          <t>CA-2016-166674</t>
        </is>
      </c>
      <c r="C452" t="inlineStr">
        <is>
          <t>2016-04-01</t>
        </is>
      </c>
      <c r="D452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s="2" t="n">
        <v>30.48</v>
      </c>
      <c r="R452" t="n">
        <v>3</v>
      </c>
      <c r="S452" s="3" t="n">
        <v>0</v>
      </c>
      <c r="T452" s="2" t="n">
        <v>7.9248</v>
      </c>
      <c r="U452">
        <f>D452-C452</f>
        <v/>
      </c>
      <c r="V452" s="3">
        <f>IF(Q452=0,0,T452/Q452)</f>
        <v/>
      </c>
    </row>
    <row r="453">
      <c r="A453" t="n">
        <v>452</v>
      </c>
      <c r="B453" t="inlineStr">
        <is>
          <t>CA-2016-166674</t>
        </is>
      </c>
      <c r="C453" t="inlineStr">
        <is>
          <t>2016-04-01</t>
        </is>
      </c>
      <c r="D453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s="2" t="n">
        <v>9.84</v>
      </c>
      <c r="R453" t="n">
        <v>3</v>
      </c>
      <c r="S453" s="3" t="n">
        <v>0</v>
      </c>
      <c r="T453" s="2" t="n">
        <v>2.8536</v>
      </c>
      <c r="U453">
        <f>D453-C453</f>
        <v/>
      </c>
      <c r="V453" s="3">
        <f>IF(Q453=0,0,T453/Q453)</f>
        <v/>
      </c>
    </row>
    <row r="454">
      <c r="A454" t="n">
        <v>453</v>
      </c>
      <c r="B454" t="inlineStr">
        <is>
          <t>CA-2016-166674</t>
        </is>
      </c>
      <c r="C454" t="inlineStr">
        <is>
          <t>2016-04-01</t>
        </is>
      </c>
      <c r="D454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s="2" t="n">
        <v>35.12</v>
      </c>
      <c r="R454" t="n">
        <v>4</v>
      </c>
      <c r="S454" s="3" t="n">
        <v>0</v>
      </c>
      <c r="T454" s="2" t="n">
        <v>9.1312</v>
      </c>
      <c r="U454">
        <f>D454-C454</f>
        <v/>
      </c>
      <c r="V454" s="3">
        <f>IF(Q454=0,0,T454/Q454)</f>
        <v/>
      </c>
    </row>
    <row r="455">
      <c r="A455" t="n">
        <v>454</v>
      </c>
      <c r="B455" t="inlineStr">
        <is>
          <t>CA-2017-147277</t>
        </is>
      </c>
      <c r="C455" t="inlineStr">
        <is>
          <t>2017-10-20</t>
        </is>
      </c>
      <c r="D455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s="2" t="n">
        <v>284.364</v>
      </c>
      <c r="R455" t="n">
        <v>2</v>
      </c>
      <c r="S455" s="3" t="n">
        <v>0.4</v>
      </c>
      <c r="T455" s="2" t="n">
        <v>-75.8304</v>
      </c>
      <c r="U455">
        <f>D455-C455</f>
        <v/>
      </c>
      <c r="V455" s="3">
        <f>IF(Q455=0,0,T455/Q455)</f>
        <v/>
      </c>
    </row>
    <row r="456">
      <c r="A456" t="n">
        <v>455</v>
      </c>
      <c r="B456" t="inlineStr">
        <is>
          <t>CA-2017-147277</t>
        </is>
      </c>
      <c r="C456" t="inlineStr">
        <is>
          <t>2017-10-20</t>
        </is>
      </c>
      <c r="D456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s="2" t="n">
        <v>665.408</v>
      </c>
      <c r="R456" t="n">
        <v>2</v>
      </c>
      <c r="S456" s="3" t="n">
        <v>0.2</v>
      </c>
      <c r="T456" s="2" t="n">
        <v>66.5408</v>
      </c>
      <c r="U456">
        <f>D456-C456</f>
        <v/>
      </c>
      <c r="V456" s="3">
        <f>IF(Q456=0,0,T456/Q456)</f>
        <v/>
      </c>
    </row>
    <row r="457">
      <c r="A457" t="n">
        <v>456</v>
      </c>
      <c r="B457" t="inlineStr">
        <is>
          <t>CA-2016-100153</t>
        </is>
      </c>
      <c r="C457" t="inlineStr">
        <is>
          <t>2016-12-13</t>
        </is>
      </c>
      <c r="D457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s="2" t="n">
        <v>63.88</v>
      </c>
      <c r="R457" t="n">
        <v>4</v>
      </c>
      <c r="S457" s="3" t="n">
        <v>0</v>
      </c>
      <c r="T457" s="2" t="n">
        <v>24.9132</v>
      </c>
      <c r="U457">
        <f>D457-C457</f>
        <v/>
      </c>
      <c r="V457" s="3">
        <f>IF(Q457=0,0,T457/Q457)</f>
        <v/>
      </c>
    </row>
    <row r="458">
      <c r="A458" t="n">
        <v>457</v>
      </c>
      <c r="B458" t="inlineStr">
        <is>
          <t>US-2014-110674</t>
        </is>
      </c>
      <c r="C458" t="inlineStr">
        <is>
          <t>2014-02-12</t>
        </is>
      </c>
      <c r="D45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s="2" t="n">
        <v>129.568</v>
      </c>
      <c r="R458" t="n">
        <v>2</v>
      </c>
      <c r="S458" s="3" t="n">
        <v>0.2</v>
      </c>
      <c r="T458" s="2" t="n">
        <v>-24.294</v>
      </c>
      <c r="U458">
        <f>D458-C458</f>
        <v/>
      </c>
      <c r="V458" s="3">
        <f>IF(Q458=0,0,T458/Q458)</f>
        <v/>
      </c>
    </row>
    <row r="459">
      <c r="A459" t="n">
        <v>458</v>
      </c>
      <c r="B459" t="inlineStr">
        <is>
          <t>US-2016-157945</t>
        </is>
      </c>
      <c r="C459" t="inlineStr">
        <is>
          <t>2016-09-26</t>
        </is>
      </c>
      <c r="D459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s="2" t="n">
        <v>747.558</v>
      </c>
      <c r="R459" t="n">
        <v>3</v>
      </c>
      <c r="S459" s="3" t="n">
        <v>0.3</v>
      </c>
      <c r="T459" s="2" t="n">
        <v>-96.1146</v>
      </c>
      <c r="U459">
        <f>D459-C459</f>
        <v/>
      </c>
      <c r="V459" s="3">
        <f>IF(Q459=0,0,T459/Q459)</f>
        <v/>
      </c>
    </row>
    <row r="460">
      <c r="A460" t="n">
        <v>459</v>
      </c>
      <c r="B460" t="inlineStr">
        <is>
          <t>US-2016-157945</t>
        </is>
      </c>
      <c r="C460" t="inlineStr">
        <is>
          <t>2016-09-26</t>
        </is>
      </c>
      <c r="D460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s="2" t="n">
        <v>8.928000000000001</v>
      </c>
      <c r="R460" t="n">
        <v>2</v>
      </c>
      <c r="S460" s="3" t="n">
        <v>0.2</v>
      </c>
      <c r="T460" s="2" t="n">
        <v>3.348</v>
      </c>
      <c r="U460">
        <f>D460-C460</f>
        <v/>
      </c>
      <c r="V460" s="3">
        <f>IF(Q460=0,0,T460/Q460)</f>
        <v/>
      </c>
    </row>
    <row r="461">
      <c r="A461" t="n">
        <v>460</v>
      </c>
      <c r="B461" t="inlineStr">
        <is>
          <t>CA-2015-109638</t>
        </is>
      </c>
      <c r="C461" t="inlineStr">
        <is>
          <t>2015-12-15</t>
        </is>
      </c>
      <c r="D461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s="2" t="n">
        <v>103.92</v>
      </c>
      <c r="R461" t="n">
        <v>4</v>
      </c>
      <c r="S461" s="3" t="n">
        <v>0</v>
      </c>
      <c r="T461" s="2" t="n">
        <v>36.372</v>
      </c>
      <c r="U461">
        <f>D461-C461</f>
        <v/>
      </c>
      <c r="V461" s="3">
        <f>IF(Q461=0,0,T461/Q461)</f>
        <v/>
      </c>
    </row>
    <row r="462">
      <c r="A462" t="n">
        <v>461</v>
      </c>
      <c r="B462" t="inlineStr">
        <is>
          <t>CA-2015-109638</t>
        </is>
      </c>
      <c r="C462" t="inlineStr">
        <is>
          <t>2015-12-15</t>
        </is>
      </c>
      <c r="D462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s="2" t="n">
        <v>899.91</v>
      </c>
      <c r="R462" t="n">
        <v>9</v>
      </c>
      <c r="S462" s="3" t="n">
        <v>0</v>
      </c>
      <c r="T462" s="2" t="n">
        <v>377.9622</v>
      </c>
      <c r="U462">
        <f>D462-C462</f>
        <v/>
      </c>
      <c r="V462" s="3">
        <f>IF(Q462=0,0,T462/Q462)</f>
        <v/>
      </c>
    </row>
    <row r="463">
      <c r="A463" t="n">
        <v>462</v>
      </c>
      <c r="B463" t="inlineStr">
        <is>
          <t>CA-2015-109638</t>
        </is>
      </c>
      <c r="C463" t="inlineStr">
        <is>
          <t>2015-12-15</t>
        </is>
      </c>
      <c r="D463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s="2" t="n">
        <v>51.312</v>
      </c>
      <c r="R463" t="n">
        <v>3</v>
      </c>
      <c r="S463" s="3" t="n">
        <v>0.2</v>
      </c>
      <c r="T463" s="2" t="n">
        <v>18.6006</v>
      </c>
      <c r="U463">
        <f>D463-C463</f>
        <v/>
      </c>
      <c r="V463" s="3">
        <f>IF(Q463=0,0,T463/Q463)</f>
        <v/>
      </c>
    </row>
    <row r="464">
      <c r="A464" t="n">
        <v>463</v>
      </c>
      <c r="B464" t="inlineStr">
        <is>
          <t>CA-2016-109869</t>
        </is>
      </c>
      <c r="C464" t="inlineStr">
        <is>
          <t>2016-04-22</t>
        </is>
      </c>
      <c r="D464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s="2" t="n">
        <v>23.56</v>
      </c>
      <c r="R464" t="n">
        <v>5</v>
      </c>
      <c r="S464" s="3" t="n">
        <v>0.2</v>
      </c>
      <c r="T464" s="2" t="n">
        <v>7.068</v>
      </c>
      <c r="U464">
        <f>D464-C464</f>
        <v/>
      </c>
      <c r="V464" s="3">
        <f>IF(Q464=0,0,T464/Q464)</f>
        <v/>
      </c>
    </row>
    <row r="465">
      <c r="A465" t="n">
        <v>464</v>
      </c>
      <c r="B465" t="inlineStr">
        <is>
          <t>CA-2016-109869</t>
        </is>
      </c>
      <c r="C465" t="inlineStr">
        <is>
          <t>2016-04-22</t>
        </is>
      </c>
      <c r="D465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s="2" t="n">
        <v>1272.63</v>
      </c>
      <c r="R465" t="n">
        <v>6</v>
      </c>
      <c r="S465" s="3" t="n">
        <v>0.5</v>
      </c>
      <c r="T465" s="2" t="n">
        <v>-814.4832</v>
      </c>
      <c r="U465">
        <f>D465-C465</f>
        <v/>
      </c>
      <c r="V465" s="3">
        <f>IF(Q465=0,0,T465/Q465)</f>
        <v/>
      </c>
    </row>
    <row r="466">
      <c r="A466" t="n">
        <v>465</v>
      </c>
      <c r="B466" t="inlineStr">
        <is>
          <t>CA-2016-109869</t>
        </is>
      </c>
      <c r="C466" t="inlineStr">
        <is>
          <t>2016-04-22</t>
        </is>
      </c>
      <c r="D466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s="2" t="n">
        <v>28.485</v>
      </c>
      <c r="R466" t="n">
        <v>5</v>
      </c>
      <c r="S466" s="3" t="n">
        <v>0.7</v>
      </c>
      <c r="T466" s="2" t="n">
        <v>-20.889</v>
      </c>
      <c r="U466">
        <f>D466-C466</f>
        <v/>
      </c>
      <c r="V466" s="3">
        <f>IF(Q466=0,0,T466/Q466)</f>
        <v/>
      </c>
    </row>
    <row r="467">
      <c r="A467" t="n">
        <v>466</v>
      </c>
      <c r="B467" t="inlineStr">
        <is>
          <t>CA-2016-109869</t>
        </is>
      </c>
      <c r="C467" t="inlineStr">
        <is>
          <t>2016-04-22</t>
        </is>
      </c>
      <c r="D467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s="2" t="n">
        <v>185.376</v>
      </c>
      <c r="R467" t="n">
        <v>2</v>
      </c>
      <c r="S467" s="3" t="n">
        <v>0.2</v>
      </c>
      <c r="T467" s="2" t="n">
        <v>-34.758</v>
      </c>
      <c r="U467">
        <f>D467-C467</f>
        <v/>
      </c>
      <c r="V467" s="3">
        <f>IF(Q467=0,0,T467/Q467)</f>
        <v/>
      </c>
    </row>
    <row r="468">
      <c r="A468" t="n">
        <v>467</v>
      </c>
      <c r="B468" t="inlineStr">
        <is>
          <t>CA-2016-109869</t>
        </is>
      </c>
      <c r="C468" t="inlineStr">
        <is>
          <t>2016-04-22</t>
        </is>
      </c>
      <c r="D46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s="2" t="n">
        <v>78.27200000000001</v>
      </c>
      <c r="R468" t="n">
        <v>2</v>
      </c>
      <c r="S468" s="3" t="n">
        <v>0.2</v>
      </c>
      <c r="T468" s="2" t="n">
        <v>5.8704</v>
      </c>
      <c r="U468">
        <f>D468-C468</f>
        <v/>
      </c>
      <c r="V468" s="3">
        <f>IF(Q468=0,0,T468/Q468)</f>
        <v/>
      </c>
    </row>
    <row r="469">
      <c r="A469" t="n">
        <v>468</v>
      </c>
      <c r="B469" t="inlineStr">
        <is>
          <t>US-2015-101399</t>
        </is>
      </c>
      <c r="C469" t="inlineStr">
        <is>
          <t>2015-01-17</t>
        </is>
      </c>
      <c r="D469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s="2" t="n">
        <v>254.744</v>
      </c>
      <c r="R469" t="n">
        <v>7</v>
      </c>
      <c r="S469" s="3" t="n">
        <v>0.6</v>
      </c>
      <c r="T469" s="2" t="n">
        <v>-312.0614</v>
      </c>
      <c r="U469">
        <f>D469-C469</f>
        <v/>
      </c>
      <c r="V469" s="3">
        <f>IF(Q469=0,0,T469/Q469)</f>
        <v/>
      </c>
    </row>
    <row r="470">
      <c r="A470" t="n">
        <v>469</v>
      </c>
      <c r="B470" t="inlineStr">
        <is>
          <t>CA-2017-154907</t>
        </is>
      </c>
      <c r="C470" t="inlineStr">
        <is>
          <t>2017-03-31</t>
        </is>
      </c>
      <c r="D470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s="2" t="n">
        <v>205.3328</v>
      </c>
      <c r="R470" t="n">
        <v>2</v>
      </c>
      <c r="S470" s="3" t="n">
        <v>0.32</v>
      </c>
      <c r="T470" s="2" t="n">
        <v>-36.2352</v>
      </c>
      <c r="U470">
        <f>D470-C470</f>
        <v/>
      </c>
      <c r="V470" s="3">
        <f>IF(Q470=0,0,T470/Q470)</f>
        <v/>
      </c>
    </row>
    <row r="471">
      <c r="A471" t="n">
        <v>470</v>
      </c>
      <c r="B471" t="inlineStr">
        <is>
          <t>US-2016-100419</t>
        </is>
      </c>
      <c r="C471" t="inlineStr">
        <is>
          <t>2016-12-16</t>
        </is>
      </c>
      <c r="D471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s="2" t="n">
        <v>4.788</v>
      </c>
      <c r="R471" t="n">
        <v>3</v>
      </c>
      <c r="S471" s="3" t="n">
        <v>0.8</v>
      </c>
      <c r="T471" s="2" t="n">
        <v>-7.9002</v>
      </c>
      <c r="U471">
        <f>D471-C471</f>
        <v/>
      </c>
      <c r="V471" s="3">
        <f>IF(Q471=0,0,T471/Q471)</f>
        <v/>
      </c>
    </row>
    <row r="472">
      <c r="A472" t="n">
        <v>471</v>
      </c>
      <c r="B472" t="inlineStr">
        <is>
          <t>CA-2015-154144</t>
        </is>
      </c>
      <c r="C472" t="inlineStr">
        <is>
          <t>2015-12-20</t>
        </is>
      </c>
      <c r="D472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s="2" t="n">
        <v>55.48</v>
      </c>
      <c r="R472" t="n">
        <v>1</v>
      </c>
      <c r="S472" s="3" t="n">
        <v>0</v>
      </c>
      <c r="T472" s="2" t="n">
        <v>26.6304</v>
      </c>
      <c r="U472">
        <f>D472-C472</f>
        <v/>
      </c>
      <c r="V472" s="3">
        <f>IF(Q472=0,0,T472/Q472)</f>
        <v/>
      </c>
    </row>
    <row r="473">
      <c r="A473" t="n">
        <v>472</v>
      </c>
      <c r="B473" t="inlineStr">
        <is>
          <t>CA-2014-144666</t>
        </is>
      </c>
      <c r="C473" t="inlineStr">
        <is>
          <t>2014-11-09</t>
        </is>
      </c>
      <c r="D473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s="2" t="n">
        <v>340.92</v>
      </c>
      <c r="R473" t="n">
        <v>3</v>
      </c>
      <c r="S473" s="3" t="n">
        <v>0</v>
      </c>
      <c r="T473" s="2" t="n">
        <v>3.4092</v>
      </c>
      <c r="U473">
        <f>D473-C473</f>
        <v/>
      </c>
      <c r="V473" s="3">
        <f>IF(Q473=0,0,T473/Q473)</f>
        <v/>
      </c>
    </row>
    <row r="474">
      <c r="A474" t="n">
        <v>473</v>
      </c>
      <c r="B474" t="inlineStr">
        <is>
          <t>CA-2014-144666</t>
        </is>
      </c>
      <c r="C474" t="inlineStr">
        <is>
          <t>2014-11-09</t>
        </is>
      </c>
      <c r="D474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s="2" t="n">
        <v>222.666</v>
      </c>
      <c r="R474" t="n">
        <v>2</v>
      </c>
      <c r="S474" s="3" t="n">
        <v>0.15</v>
      </c>
      <c r="T474" s="2" t="n">
        <v>10.4784</v>
      </c>
      <c r="U474">
        <f>D474-C474</f>
        <v/>
      </c>
      <c r="V474" s="3">
        <f>IF(Q474=0,0,T474/Q474)</f>
        <v/>
      </c>
    </row>
    <row r="475">
      <c r="A475" t="n">
        <v>474</v>
      </c>
      <c r="B475" t="inlineStr">
        <is>
          <t>CA-2014-144666</t>
        </is>
      </c>
      <c r="C475" t="inlineStr">
        <is>
          <t>2014-11-09</t>
        </is>
      </c>
      <c r="D475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s="2" t="n">
        <v>703.968</v>
      </c>
      <c r="R475" t="n">
        <v>4</v>
      </c>
      <c r="S475" s="3" t="n">
        <v>0.2</v>
      </c>
      <c r="T475" s="2" t="n">
        <v>87.996</v>
      </c>
      <c r="U475">
        <f>D475-C475</f>
        <v/>
      </c>
      <c r="V475" s="3">
        <f>IF(Q475=0,0,T475/Q475)</f>
        <v/>
      </c>
    </row>
    <row r="476">
      <c r="A476" t="n">
        <v>475</v>
      </c>
      <c r="B476" t="inlineStr">
        <is>
          <t>CA-2014-144666</t>
        </is>
      </c>
      <c r="C476" t="inlineStr">
        <is>
          <t>2014-11-09</t>
        </is>
      </c>
      <c r="D476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s="2" t="n">
        <v>92.52</v>
      </c>
      <c r="R476" t="n">
        <v>6</v>
      </c>
      <c r="S476" s="3" t="n">
        <v>0</v>
      </c>
      <c r="T476" s="2" t="n">
        <v>24.9804</v>
      </c>
      <c r="U476">
        <f>D476-C476</f>
        <v/>
      </c>
      <c r="V476" s="3">
        <f>IF(Q476=0,0,T476/Q476)</f>
        <v/>
      </c>
    </row>
    <row r="477">
      <c r="A477" t="n">
        <v>476</v>
      </c>
      <c r="B477" t="inlineStr">
        <is>
          <t>CA-2014-144666</t>
        </is>
      </c>
      <c r="C477" t="inlineStr">
        <is>
          <t>2014-11-09</t>
        </is>
      </c>
      <c r="D477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s="2" t="n">
        <v>62.65</v>
      </c>
      <c r="R477" t="n">
        <v>7</v>
      </c>
      <c r="S477" s="3" t="n">
        <v>0</v>
      </c>
      <c r="T477" s="2" t="n">
        <v>28.819</v>
      </c>
      <c r="U477">
        <f>D477-C477</f>
        <v/>
      </c>
      <c r="V477" s="3">
        <f>IF(Q477=0,0,T477/Q477)</f>
        <v/>
      </c>
    </row>
    <row r="478">
      <c r="A478" t="n">
        <v>477</v>
      </c>
      <c r="B478" t="inlineStr">
        <is>
          <t>CA-2014-144666</t>
        </is>
      </c>
      <c r="C478" t="inlineStr">
        <is>
          <t>2014-11-09</t>
        </is>
      </c>
      <c r="D47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s="2" t="n">
        <v>94.84999999999999</v>
      </c>
      <c r="R478" t="n">
        <v>5</v>
      </c>
      <c r="S478" s="3" t="n">
        <v>0</v>
      </c>
      <c r="T478" s="2" t="n">
        <v>45.528</v>
      </c>
      <c r="U478">
        <f>D478-C478</f>
        <v/>
      </c>
      <c r="V478" s="3">
        <f>IF(Q478=0,0,T478/Q478)</f>
        <v/>
      </c>
    </row>
    <row r="479">
      <c r="A479" t="n">
        <v>478</v>
      </c>
      <c r="B479" t="inlineStr">
        <is>
          <t>CA-2016-103891</t>
        </is>
      </c>
      <c r="C479" t="inlineStr">
        <is>
          <t>2016-07-12</t>
        </is>
      </c>
      <c r="D479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s="2" t="n">
        <v>95.76000000000001</v>
      </c>
      <c r="R479" t="n">
        <v>6</v>
      </c>
      <c r="S479" s="3" t="n">
        <v>0.2</v>
      </c>
      <c r="T479" s="2" t="n">
        <v>7.182</v>
      </c>
      <c r="U479">
        <f>D479-C479</f>
        <v/>
      </c>
      <c r="V479" s="3">
        <f>IF(Q479=0,0,T479/Q479)</f>
        <v/>
      </c>
    </row>
    <row r="480">
      <c r="A480" t="n">
        <v>479</v>
      </c>
      <c r="B480" t="inlineStr">
        <is>
          <t>CA-2016-152632</t>
        </is>
      </c>
      <c r="C480" t="inlineStr">
        <is>
          <t>2016-10-27</t>
        </is>
      </c>
      <c r="D480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s="2" t="n">
        <v>40.2</v>
      </c>
      <c r="R480" t="n">
        <v>3</v>
      </c>
      <c r="S480" s="3" t="n">
        <v>0</v>
      </c>
      <c r="T480" s="2" t="n">
        <v>19.296</v>
      </c>
      <c r="U480">
        <f>D480-C480</f>
        <v/>
      </c>
      <c r="V480" s="3">
        <f>IF(Q480=0,0,T480/Q480)</f>
        <v/>
      </c>
    </row>
    <row r="481">
      <c r="A481" t="n">
        <v>480</v>
      </c>
      <c r="B481" t="inlineStr">
        <is>
          <t>CA-2016-100790</t>
        </is>
      </c>
      <c r="C481" t="inlineStr">
        <is>
          <t>2016-06-26</t>
        </is>
      </c>
      <c r="D481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s="2" t="n">
        <v>14.7</v>
      </c>
      <c r="R481" t="n">
        <v>5</v>
      </c>
      <c r="S481" s="3" t="n">
        <v>0</v>
      </c>
      <c r="T481" s="2" t="n">
        <v>6.615</v>
      </c>
      <c r="U481">
        <f>D481-C481</f>
        <v/>
      </c>
      <c r="V481" s="3">
        <f>IF(Q481=0,0,T481/Q481)</f>
        <v/>
      </c>
    </row>
    <row r="482">
      <c r="A482" t="n">
        <v>481</v>
      </c>
      <c r="B482" t="inlineStr">
        <is>
          <t>CA-2016-100790</t>
        </is>
      </c>
      <c r="C482" t="inlineStr">
        <is>
          <t>2016-06-26</t>
        </is>
      </c>
      <c r="D482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s="2" t="n">
        <v>704.25</v>
      </c>
      <c r="R482" t="n">
        <v>5</v>
      </c>
      <c r="S482" s="3" t="n">
        <v>0</v>
      </c>
      <c r="T482" s="2" t="n">
        <v>84.51000000000001</v>
      </c>
      <c r="U482">
        <f>D482-C482</f>
        <v/>
      </c>
      <c r="V482" s="3">
        <f>IF(Q482=0,0,T482/Q482)</f>
        <v/>
      </c>
    </row>
    <row r="483">
      <c r="A483" t="n">
        <v>482</v>
      </c>
      <c r="B483" t="inlineStr">
        <is>
          <t>CA-2014-134677</t>
        </is>
      </c>
      <c r="C483" t="inlineStr">
        <is>
          <t>2014-10-06</t>
        </is>
      </c>
      <c r="D483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s="2" t="n">
        <v>9.09</v>
      </c>
      <c r="R483" t="n">
        <v>3</v>
      </c>
      <c r="S483" s="3" t="n">
        <v>0</v>
      </c>
      <c r="T483" s="2" t="n">
        <v>1.9089</v>
      </c>
      <c r="U483">
        <f>D483-C483</f>
        <v/>
      </c>
      <c r="V483" s="3">
        <f>IF(Q483=0,0,T483/Q483)</f>
        <v/>
      </c>
    </row>
    <row r="484">
      <c r="A484" t="n">
        <v>483</v>
      </c>
      <c r="B484" t="inlineStr">
        <is>
          <t>CA-2014-127691</t>
        </is>
      </c>
      <c r="C484" t="inlineStr">
        <is>
          <t>2014-07-22</t>
        </is>
      </c>
      <c r="D484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s="2" t="n">
        <v>5.96</v>
      </c>
      <c r="R484" t="n">
        <v>2</v>
      </c>
      <c r="S484" s="3" t="n">
        <v>0</v>
      </c>
      <c r="T484" s="2" t="n">
        <v>1.6688</v>
      </c>
      <c r="U484">
        <f>D484-C484</f>
        <v/>
      </c>
      <c r="V484" s="3">
        <f>IF(Q484=0,0,T484/Q484)</f>
        <v/>
      </c>
    </row>
    <row r="485">
      <c r="A485" t="n">
        <v>484</v>
      </c>
      <c r="B485" t="inlineStr">
        <is>
          <t>CA-2014-127691</t>
        </is>
      </c>
      <c r="C485" t="inlineStr">
        <is>
          <t>2014-07-22</t>
        </is>
      </c>
      <c r="D485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s="2" t="n">
        <v>159.98</v>
      </c>
      <c r="R485" t="n">
        <v>2</v>
      </c>
      <c r="S485" s="3" t="n">
        <v>0</v>
      </c>
      <c r="T485" s="2" t="n">
        <v>57.5928</v>
      </c>
      <c r="U485">
        <f>D485-C485</f>
        <v/>
      </c>
      <c r="V485" s="3">
        <f>IF(Q485=0,0,T485/Q485)</f>
        <v/>
      </c>
    </row>
    <row r="486">
      <c r="A486" t="n">
        <v>485</v>
      </c>
      <c r="B486" t="inlineStr">
        <is>
          <t>CA-2017-140963</t>
        </is>
      </c>
      <c r="C486" t="inlineStr">
        <is>
          <t>2017-06-10</t>
        </is>
      </c>
      <c r="D486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s="2" t="n">
        <v>29.6</v>
      </c>
      <c r="R486" t="n">
        <v>2</v>
      </c>
      <c r="S486" s="3" t="n">
        <v>0</v>
      </c>
      <c r="T486" s="2" t="n">
        <v>14.8</v>
      </c>
      <c r="U486">
        <f>D486-C486</f>
        <v/>
      </c>
      <c r="V486" s="3">
        <f>IF(Q486=0,0,T486/Q486)</f>
        <v/>
      </c>
    </row>
    <row r="487">
      <c r="A487" t="n">
        <v>486</v>
      </c>
      <c r="B487" t="inlineStr">
        <is>
          <t>CA-2017-140963</t>
        </is>
      </c>
      <c r="C487" t="inlineStr">
        <is>
          <t>2017-06-10</t>
        </is>
      </c>
      <c r="D487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s="2" t="n">
        <v>514.165</v>
      </c>
      <c r="R487" t="n">
        <v>5</v>
      </c>
      <c r="S487" s="3" t="n">
        <v>0.15</v>
      </c>
      <c r="T487" s="2" t="n">
        <v>-30.245</v>
      </c>
      <c r="U487">
        <f>D487-C487</f>
        <v/>
      </c>
      <c r="V487" s="3">
        <f>IF(Q487=0,0,T487/Q487)</f>
        <v/>
      </c>
    </row>
    <row r="488">
      <c r="A488" t="n">
        <v>487</v>
      </c>
      <c r="B488" t="inlineStr">
        <is>
          <t>CA-2017-140963</t>
        </is>
      </c>
      <c r="C488" t="inlineStr">
        <is>
          <t>2017-06-10</t>
        </is>
      </c>
      <c r="D48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s="2" t="n">
        <v>279.96</v>
      </c>
      <c r="R488" t="n">
        <v>5</v>
      </c>
      <c r="S488" s="3" t="n">
        <v>0.2</v>
      </c>
      <c r="T488" s="2" t="n">
        <v>17.4975</v>
      </c>
      <c r="U488">
        <f>D488-C488</f>
        <v/>
      </c>
      <c r="V488" s="3">
        <f>IF(Q488=0,0,T488/Q488)</f>
        <v/>
      </c>
    </row>
    <row r="489">
      <c r="A489" t="n">
        <v>488</v>
      </c>
      <c r="B489" t="inlineStr">
        <is>
          <t>CA-2014-154627</t>
        </is>
      </c>
      <c r="C489" t="inlineStr">
        <is>
          <t>2014-10-29</t>
        </is>
      </c>
      <c r="D489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s="2" t="n">
        <v>2735.952</v>
      </c>
      <c r="R489" t="n">
        <v>6</v>
      </c>
      <c r="S489" s="3" t="n">
        <v>0.2</v>
      </c>
      <c r="T489" s="2" t="n">
        <v>341.994</v>
      </c>
      <c r="U489">
        <f>D489-C489</f>
        <v/>
      </c>
      <c r="V489" s="3">
        <f>IF(Q489=0,0,T489/Q489)</f>
        <v/>
      </c>
    </row>
    <row r="490">
      <c r="A490" t="n">
        <v>489</v>
      </c>
      <c r="B490" t="inlineStr">
        <is>
          <t>CA-2014-133753</t>
        </is>
      </c>
      <c r="C490" t="inlineStr">
        <is>
          <t>2014-06-09</t>
        </is>
      </c>
      <c r="D490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s="2" t="n">
        <v>7.992</v>
      </c>
      <c r="R490" t="n">
        <v>1</v>
      </c>
      <c r="S490" s="3" t="n">
        <v>0.2</v>
      </c>
      <c r="T490" s="2" t="n">
        <v>0.5994</v>
      </c>
      <c r="U490">
        <f>D490-C490</f>
        <v/>
      </c>
      <c r="V490" s="3">
        <f>IF(Q490=0,0,T490/Q490)</f>
        <v/>
      </c>
    </row>
    <row r="491">
      <c r="A491" t="n">
        <v>490</v>
      </c>
      <c r="B491" t="inlineStr">
        <is>
          <t>CA-2014-133753</t>
        </is>
      </c>
      <c r="C491" t="inlineStr">
        <is>
          <t>2014-06-09</t>
        </is>
      </c>
      <c r="D491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s="2" t="n">
        <v>63.984</v>
      </c>
      <c r="R491" t="n">
        <v>2</v>
      </c>
      <c r="S491" s="3" t="n">
        <v>0.2</v>
      </c>
      <c r="T491" s="2" t="n">
        <v>10.3974</v>
      </c>
      <c r="U491">
        <f>D491-C491</f>
        <v/>
      </c>
      <c r="V491" s="3">
        <f>IF(Q491=0,0,T491/Q491)</f>
        <v/>
      </c>
    </row>
    <row r="492">
      <c r="A492" t="n">
        <v>491</v>
      </c>
      <c r="B492" t="inlineStr">
        <is>
          <t>CA-2014-133753</t>
        </is>
      </c>
      <c r="C492" t="inlineStr">
        <is>
          <t>2014-06-09</t>
        </is>
      </c>
      <c r="D492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s="2" t="n">
        <v>70.36799999999999</v>
      </c>
      <c r="R492" t="n">
        <v>2</v>
      </c>
      <c r="S492" s="3" t="n">
        <v>0.2</v>
      </c>
      <c r="T492" s="2" t="n">
        <v>6.1572</v>
      </c>
      <c r="U492">
        <f>D492-C492</f>
        <v/>
      </c>
      <c r="V492" s="3">
        <f>IF(Q492=0,0,T492/Q492)</f>
        <v/>
      </c>
    </row>
    <row r="493">
      <c r="A493" t="n">
        <v>492</v>
      </c>
      <c r="B493" t="inlineStr">
        <is>
          <t>CA-2014-113362</t>
        </is>
      </c>
      <c r="C493" t="inlineStr">
        <is>
          <t>2014-09-14</t>
        </is>
      </c>
      <c r="D493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s="2" t="n">
        <v>449.15</v>
      </c>
      <c r="R493" t="n">
        <v>5</v>
      </c>
      <c r="S493" s="3" t="n">
        <v>0</v>
      </c>
      <c r="T493" s="2" t="n">
        <v>8.983000000000001</v>
      </c>
      <c r="U493">
        <f>D493-C493</f>
        <v/>
      </c>
      <c r="V493" s="3">
        <f>IF(Q493=0,0,T493/Q493)</f>
        <v/>
      </c>
    </row>
    <row r="494">
      <c r="A494" t="n">
        <v>493</v>
      </c>
      <c r="B494" t="inlineStr">
        <is>
          <t>CA-2014-113362</t>
        </is>
      </c>
      <c r="C494" t="inlineStr">
        <is>
          <t>2014-09-14</t>
        </is>
      </c>
      <c r="D494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s="2" t="n">
        <v>11.07</v>
      </c>
      <c r="R494" t="n">
        <v>3</v>
      </c>
      <c r="S494" s="3" t="n">
        <v>0</v>
      </c>
      <c r="T494" s="2" t="n">
        <v>5.0922</v>
      </c>
      <c r="U494">
        <f>D494-C494</f>
        <v/>
      </c>
      <c r="V494" s="3">
        <f>IF(Q494=0,0,T494/Q494)</f>
        <v/>
      </c>
    </row>
    <row r="495">
      <c r="A495" t="n">
        <v>494</v>
      </c>
      <c r="B495" t="inlineStr">
        <is>
          <t>CA-2016-169166</t>
        </is>
      </c>
      <c r="C495" t="inlineStr">
        <is>
          <t>2016-05-09</t>
        </is>
      </c>
      <c r="D495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s="2" t="n">
        <v>93.98</v>
      </c>
      <c r="R495" t="n">
        <v>2</v>
      </c>
      <c r="S495" s="3" t="n">
        <v>0</v>
      </c>
      <c r="T495" s="2" t="n">
        <v>13.1572</v>
      </c>
      <c r="U495">
        <f>D495-C495</f>
        <v/>
      </c>
      <c r="V495" s="3">
        <f>IF(Q495=0,0,T495/Q495)</f>
        <v/>
      </c>
    </row>
    <row r="496">
      <c r="A496" t="n">
        <v>495</v>
      </c>
      <c r="B496" t="inlineStr">
        <is>
          <t>US-2016-120929</t>
        </is>
      </c>
      <c r="C496" t="inlineStr">
        <is>
          <t>2016-03-18</t>
        </is>
      </c>
      <c r="D496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s="2" t="n">
        <v>189.882</v>
      </c>
      <c r="R496" t="n">
        <v>3</v>
      </c>
      <c r="S496" s="3" t="n">
        <v>0.4</v>
      </c>
      <c r="T496" s="2" t="n">
        <v>-94.941</v>
      </c>
      <c r="U496">
        <f>D496-C496</f>
        <v/>
      </c>
      <c r="V496" s="3">
        <f>IF(Q496=0,0,T496/Q496)</f>
        <v/>
      </c>
    </row>
    <row r="497">
      <c r="A497" t="n">
        <v>496</v>
      </c>
      <c r="B497" t="inlineStr">
        <is>
          <t>CA-2015-134782</t>
        </is>
      </c>
      <c r="C497" t="inlineStr">
        <is>
          <t>2015-12-27</t>
        </is>
      </c>
      <c r="D497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s="2" t="n">
        <v>105.42</v>
      </c>
      <c r="R497" t="n">
        <v>2</v>
      </c>
      <c r="S497" s="3" t="n">
        <v>0</v>
      </c>
      <c r="T497" s="2" t="n">
        <v>51.6558</v>
      </c>
      <c r="U497">
        <f>D497-C497</f>
        <v/>
      </c>
      <c r="V497" s="3">
        <f>IF(Q497=0,0,T497/Q497)</f>
        <v/>
      </c>
    </row>
    <row r="498">
      <c r="A498" t="n">
        <v>497</v>
      </c>
      <c r="B498" t="inlineStr">
        <is>
          <t>CA-2016-126158</t>
        </is>
      </c>
      <c r="C498" t="inlineStr">
        <is>
          <t>2016-07-25</t>
        </is>
      </c>
      <c r="D49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s="2" t="n">
        <v>119.616</v>
      </c>
      <c r="R498" t="n">
        <v>8</v>
      </c>
      <c r="S498" s="3" t="n">
        <v>0.2</v>
      </c>
      <c r="T498" s="2" t="n">
        <v>40.3704</v>
      </c>
      <c r="U498">
        <f>D498-C498</f>
        <v/>
      </c>
      <c r="V498" s="3">
        <f>IF(Q498=0,0,T498/Q498)</f>
        <v/>
      </c>
    </row>
    <row r="499">
      <c r="A499" t="n">
        <v>498</v>
      </c>
      <c r="B499" t="inlineStr">
        <is>
          <t>CA-2016-126158</t>
        </is>
      </c>
      <c r="C499" t="inlineStr">
        <is>
          <t>2016-07-25</t>
        </is>
      </c>
      <c r="D499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s="2" t="n">
        <v>255.76</v>
      </c>
      <c r="R499" t="n">
        <v>4</v>
      </c>
      <c r="S499" s="3" t="n">
        <v>0</v>
      </c>
      <c r="T499" s="2" t="n">
        <v>81.8432</v>
      </c>
      <c r="U499">
        <f>D499-C499</f>
        <v/>
      </c>
      <c r="V499" s="3">
        <f>IF(Q499=0,0,T499/Q499)</f>
        <v/>
      </c>
    </row>
    <row r="500">
      <c r="A500" t="n">
        <v>499</v>
      </c>
      <c r="B500" t="inlineStr">
        <is>
          <t>CA-2016-126158</t>
        </is>
      </c>
      <c r="C500" t="inlineStr">
        <is>
          <t>2016-07-25</t>
        </is>
      </c>
      <c r="D500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s="2" t="n">
        <v>241.568</v>
      </c>
      <c r="R500" t="n">
        <v>2</v>
      </c>
      <c r="S500" s="3" t="n">
        <v>0.2</v>
      </c>
      <c r="T500" s="2" t="n">
        <v>18.1176</v>
      </c>
      <c r="U500">
        <f>D500-C500</f>
        <v/>
      </c>
      <c r="V500" s="3">
        <f>IF(Q500=0,0,T500/Q500)</f>
        <v/>
      </c>
    </row>
    <row r="501">
      <c r="A501" t="n">
        <v>500</v>
      </c>
      <c r="B501" t="inlineStr">
        <is>
          <t>CA-2016-126158</t>
        </is>
      </c>
      <c r="C501" t="inlineStr">
        <is>
          <t>2016-07-25</t>
        </is>
      </c>
      <c r="D501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s="2" t="n">
        <v>69.3</v>
      </c>
      <c r="R501" t="n">
        <v>9</v>
      </c>
      <c r="S501" s="3" t="n">
        <v>0</v>
      </c>
      <c r="T501" s="2" t="n">
        <v>22.869</v>
      </c>
      <c r="U501">
        <f>D501-C501</f>
        <v/>
      </c>
      <c r="V501" s="3">
        <f>IF(Q501=0,0,T501/Q501)</f>
        <v/>
      </c>
    </row>
    <row r="502">
      <c r="A502" t="n">
        <v>501</v>
      </c>
      <c r="B502" t="inlineStr">
        <is>
          <t>US-2016-105578</t>
        </is>
      </c>
      <c r="C502" t="inlineStr">
        <is>
          <t>2016-05-30</t>
        </is>
      </c>
      <c r="D502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s="2" t="n">
        <v>22.62</v>
      </c>
      <c r="R502" t="n">
        <v>2</v>
      </c>
      <c r="S502" s="3" t="n">
        <v>0.7</v>
      </c>
      <c r="T502" s="2" t="n">
        <v>-15.08</v>
      </c>
      <c r="U502">
        <f>D502-C502</f>
        <v/>
      </c>
      <c r="V502" s="3">
        <f>IF(Q502=0,0,T502/Q502)</f>
        <v/>
      </c>
    </row>
    <row r="503">
      <c r="A503" t="n">
        <v>502</v>
      </c>
      <c r="B503" t="inlineStr">
        <is>
          <t>US-2016-105578</t>
        </is>
      </c>
      <c r="C503" t="inlineStr">
        <is>
          <t>2016-05-30</t>
        </is>
      </c>
      <c r="D503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s="2" t="n">
        <v>14.952</v>
      </c>
      <c r="R503" t="n">
        <v>2</v>
      </c>
      <c r="S503" s="3" t="n">
        <v>0.7</v>
      </c>
      <c r="T503" s="2" t="n">
        <v>-11.9616</v>
      </c>
      <c r="U503">
        <f>D503-C503</f>
        <v/>
      </c>
      <c r="V503" s="3">
        <f>IF(Q503=0,0,T503/Q503)</f>
        <v/>
      </c>
    </row>
    <row r="504">
      <c r="A504" t="n">
        <v>503</v>
      </c>
      <c r="B504" t="inlineStr">
        <is>
          <t>US-2016-105578</t>
        </is>
      </c>
      <c r="C504" t="inlineStr">
        <is>
          <t>2016-05-30</t>
        </is>
      </c>
      <c r="D504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s="2" t="n">
        <v>801.568</v>
      </c>
      <c r="R504" t="n">
        <v>2</v>
      </c>
      <c r="S504" s="3" t="n">
        <v>0.2</v>
      </c>
      <c r="T504" s="2" t="n">
        <v>50.098</v>
      </c>
      <c r="U504">
        <f>D504-C504</f>
        <v/>
      </c>
      <c r="V504" s="3">
        <f>IF(Q504=0,0,T504/Q504)</f>
        <v/>
      </c>
    </row>
    <row r="505">
      <c r="A505" t="n">
        <v>504</v>
      </c>
      <c r="B505" t="inlineStr">
        <is>
          <t>US-2016-105578</t>
        </is>
      </c>
      <c r="C505" t="inlineStr">
        <is>
          <t>2016-05-30</t>
        </is>
      </c>
      <c r="D505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s="2" t="n">
        <v>2.376</v>
      </c>
      <c r="R505" t="n">
        <v>3</v>
      </c>
      <c r="S505" s="3" t="n">
        <v>0.7</v>
      </c>
      <c r="T505" s="2" t="n">
        <v>-1.9008</v>
      </c>
      <c r="U505">
        <f>D505-C505</f>
        <v/>
      </c>
      <c r="V505" s="3">
        <f>IF(Q505=0,0,T505/Q505)</f>
        <v/>
      </c>
    </row>
    <row r="506">
      <c r="A506" t="n">
        <v>505</v>
      </c>
      <c r="B506" t="inlineStr">
        <is>
          <t>US-2016-105578</t>
        </is>
      </c>
      <c r="C506" t="inlineStr">
        <is>
          <t>2016-05-30</t>
        </is>
      </c>
      <c r="D506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s="2" t="n">
        <v>32.792</v>
      </c>
      <c r="R506" t="n">
        <v>1</v>
      </c>
      <c r="S506" s="3" t="n">
        <v>0.2</v>
      </c>
      <c r="T506" s="2" t="n">
        <v>11.8871</v>
      </c>
      <c r="U506">
        <f>D506-C506</f>
        <v/>
      </c>
      <c r="V506" s="3">
        <f>IF(Q506=0,0,T506/Q506)</f>
        <v/>
      </c>
    </row>
    <row r="507">
      <c r="A507" t="n">
        <v>506</v>
      </c>
      <c r="B507" t="inlineStr">
        <is>
          <t>CA-2017-134978</t>
        </is>
      </c>
      <c r="C507" t="inlineStr">
        <is>
          <t>2017-11-12</t>
        </is>
      </c>
      <c r="D507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s="2" t="n">
        <v>15.92</v>
      </c>
      <c r="R507" t="n">
        <v>5</v>
      </c>
      <c r="S507" s="3" t="n">
        <v>0.2</v>
      </c>
      <c r="T507" s="2" t="n">
        <v>5.373</v>
      </c>
      <c r="U507">
        <f>D507-C507</f>
        <v/>
      </c>
      <c r="V507" s="3">
        <f>IF(Q507=0,0,T507/Q507)</f>
        <v/>
      </c>
    </row>
    <row r="508">
      <c r="A508" t="n">
        <v>507</v>
      </c>
      <c r="B508" t="inlineStr">
        <is>
          <t>CA-2015-145352</t>
        </is>
      </c>
      <c r="C508" t="inlineStr">
        <is>
          <t>2015-03-16</t>
        </is>
      </c>
      <c r="D50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s="2" t="n">
        <v>2.74</v>
      </c>
      <c r="R508" t="n">
        <v>1</v>
      </c>
      <c r="S508" s="3" t="n">
        <v>0</v>
      </c>
      <c r="T508" s="2" t="n">
        <v>0.7398</v>
      </c>
      <c r="U508">
        <f>D508-C508</f>
        <v/>
      </c>
      <c r="V508" s="3">
        <f>IF(Q508=0,0,T508/Q508)</f>
        <v/>
      </c>
    </row>
    <row r="509">
      <c r="A509" t="n">
        <v>508</v>
      </c>
      <c r="B509" t="inlineStr">
        <is>
          <t>CA-2015-145352</t>
        </is>
      </c>
      <c r="C509" t="inlineStr">
        <is>
          <t>2015-03-16</t>
        </is>
      </c>
      <c r="D509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s="2" t="n">
        <v>8.34</v>
      </c>
      <c r="R509" t="n">
        <v>3</v>
      </c>
      <c r="S509" s="3" t="n">
        <v>0</v>
      </c>
      <c r="T509" s="2" t="n">
        <v>2.1684</v>
      </c>
      <c r="U509">
        <f>D509-C509</f>
        <v/>
      </c>
      <c r="V509" s="3">
        <f>IF(Q509=0,0,T509/Q509)</f>
        <v/>
      </c>
    </row>
    <row r="510">
      <c r="A510" t="n">
        <v>509</v>
      </c>
      <c r="B510" t="inlineStr">
        <is>
          <t>CA-2015-145352</t>
        </is>
      </c>
      <c r="C510" t="inlineStr">
        <is>
          <t>2015-03-16</t>
        </is>
      </c>
      <c r="D510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s="2" t="n">
        <v>46.74</v>
      </c>
      <c r="R510" t="n">
        <v>3</v>
      </c>
      <c r="S510" s="3" t="n">
        <v>0</v>
      </c>
      <c r="T510" s="2" t="n">
        <v>11.685</v>
      </c>
      <c r="U510">
        <f>D510-C510</f>
        <v/>
      </c>
      <c r="V510" s="3">
        <f>IF(Q510=0,0,T510/Q510)</f>
        <v/>
      </c>
    </row>
    <row r="511">
      <c r="A511" t="n">
        <v>510</v>
      </c>
      <c r="B511" t="inlineStr">
        <is>
          <t>CA-2015-145352</t>
        </is>
      </c>
      <c r="C511" t="inlineStr">
        <is>
          <t>2015-03-16</t>
        </is>
      </c>
      <c r="D511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s="2" t="n">
        <v>6354.95</v>
      </c>
      <c r="R511" t="n">
        <v>5</v>
      </c>
      <c r="S511" s="3" t="n">
        <v>0</v>
      </c>
      <c r="T511" s="2" t="n">
        <v>3177.475</v>
      </c>
      <c r="U511">
        <f>D511-C511</f>
        <v/>
      </c>
      <c r="V511" s="3">
        <f>IF(Q511=0,0,T511/Q511)</f>
        <v/>
      </c>
    </row>
    <row r="512">
      <c r="A512" t="n">
        <v>511</v>
      </c>
      <c r="B512" t="inlineStr">
        <is>
          <t>CA-2017-135307</t>
        </is>
      </c>
      <c r="C512" t="inlineStr">
        <is>
          <t>2017-11-26</t>
        </is>
      </c>
      <c r="D512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s="2" t="n">
        <v>126.3</v>
      </c>
      <c r="R512" t="n">
        <v>3</v>
      </c>
      <c r="S512" s="3" t="n">
        <v>0</v>
      </c>
      <c r="T512" s="2" t="n">
        <v>40.416</v>
      </c>
      <c r="U512">
        <f>D512-C512</f>
        <v/>
      </c>
      <c r="V512" s="3">
        <f>IF(Q512=0,0,T512/Q512)</f>
        <v/>
      </c>
    </row>
    <row r="513">
      <c r="A513" t="n">
        <v>512</v>
      </c>
      <c r="B513" t="inlineStr">
        <is>
          <t>CA-2017-135307</t>
        </is>
      </c>
      <c r="C513" t="inlineStr">
        <is>
          <t>2017-11-26</t>
        </is>
      </c>
      <c r="D513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s="2" t="n">
        <v>38.04</v>
      </c>
      <c r="R513" t="n">
        <v>2</v>
      </c>
      <c r="S513" s="3" t="n">
        <v>0</v>
      </c>
      <c r="T513" s="2" t="n">
        <v>12.1728</v>
      </c>
      <c r="U513">
        <f>D513-C513</f>
        <v/>
      </c>
      <c r="V513" s="3">
        <f>IF(Q513=0,0,T513/Q513)</f>
        <v/>
      </c>
    </row>
    <row r="514">
      <c r="A514" t="n">
        <v>513</v>
      </c>
      <c r="B514" t="inlineStr">
        <is>
          <t>CA-2016-106341</t>
        </is>
      </c>
      <c r="C514" t="inlineStr">
        <is>
          <t>2016-10-20</t>
        </is>
      </c>
      <c r="D514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s="2" t="n">
        <v>7.152</v>
      </c>
      <c r="R514" t="n">
        <v>3</v>
      </c>
      <c r="S514" s="3" t="n">
        <v>0.2</v>
      </c>
      <c r="T514" s="2" t="n">
        <v>0.7151999999999999</v>
      </c>
      <c r="U514">
        <f>D514-C514</f>
        <v/>
      </c>
      <c r="V514" s="3">
        <f>IF(Q514=0,0,T514/Q514)</f>
        <v/>
      </c>
    </row>
    <row r="515">
      <c r="A515" t="n">
        <v>514</v>
      </c>
      <c r="B515" t="inlineStr">
        <is>
          <t>CA-2017-163405</t>
        </is>
      </c>
      <c r="C515" t="inlineStr">
        <is>
          <t>2017-12-21</t>
        </is>
      </c>
      <c r="D515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s="2" t="n">
        <v>6.63</v>
      </c>
      <c r="R515" t="n">
        <v>3</v>
      </c>
      <c r="S515" s="3" t="n">
        <v>0</v>
      </c>
      <c r="T515" s="2" t="n">
        <v>1.7901</v>
      </c>
      <c r="U515">
        <f>D515-C515</f>
        <v/>
      </c>
      <c r="V515" s="3">
        <f>IF(Q515=0,0,T515/Q515)</f>
        <v/>
      </c>
    </row>
    <row r="516">
      <c r="A516" t="n">
        <v>515</v>
      </c>
      <c r="B516" t="inlineStr">
        <is>
          <t>CA-2017-163405</t>
        </is>
      </c>
      <c r="C516" t="inlineStr">
        <is>
          <t>2017-12-21</t>
        </is>
      </c>
      <c r="D516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s="2" t="n">
        <v>5.88</v>
      </c>
      <c r="R516" t="n">
        <v>2</v>
      </c>
      <c r="S516" s="3" t="n">
        <v>0</v>
      </c>
      <c r="T516" s="2" t="n">
        <v>1.7052</v>
      </c>
      <c r="U516">
        <f>D516-C516</f>
        <v/>
      </c>
      <c r="V516" s="3">
        <f>IF(Q516=0,0,T516/Q516)</f>
        <v/>
      </c>
    </row>
    <row r="517">
      <c r="A517" t="n">
        <v>516</v>
      </c>
      <c r="B517" t="inlineStr">
        <is>
          <t>CA-2017-127432</t>
        </is>
      </c>
      <c r="C517" t="inlineStr">
        <is>
          <t>2017-01-22</t>
        </is>
      </c>
      <c r="D517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s="2" t="n">
        <v>2999.95</v>
      </c>
      <c r="R517" t="n">
        <v>5</v>
      </c>
      <c r="S517" s="3" t="n">
        <v>0</v>
      </c>
      <c r="T517" s="2" t="n">
        <v>1379.977</v>
      </c>
      <c r="U517">
        <f>D517-C517</f>
        <v/>
      </c>
      <c r="V517" s="3">
        <f>IF(Q517=0,0,T517/Q517)</f>
        <v/>
      </c>
    </row>
    <row r="518">
      <c r="A518" t="n">
        <v>517</v>
      </c>
      <c r="B518" t="inlineStr">
        <is>
          <t>CA-2017-127432</t>
        </is>
      </c>
      <c r="C518" t="inlineStr">
        <is>
          <t>2017-01-22</t>
        </is>
      </c>
      <c r="D5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s="2" t="n">
        <v>51.45</v>
      </c>
      <c r="R518" t="n">
        <v>3</v>
      </c>
      <c r="S518" s="3" t="n">
        <v>0</v>
      </c>
      <c r="T518" s="2" t="n">
        <v>13.8915</v>
      </c>
      <c r="U518">
        <f>D518-C518</f>
        <v/>
      </c>
      <c r="V518" s="3">
        <f>IF(Q518=0,0,T518/Q518)</f>
        <v/>
      </c>
    </row>
    <row r="519">
      <c r="A519" t="n">
        <v>518</v>
      </c>
      <c r="B519" t="inlineStr">
        <is>
          <t>CA-2017-127432</t>
        </is>
      </c>
      <c r="C519" t="inlineStr">
        <is>
          <t>2017-01-22</t>
        </is>
      </c>
      <c r="D519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s="2" t="n">
        <v>11.96</v>
      </c>
      <c r="R519" t="n">
        <v>2</v>
      </c>
      <c r="S519" s="3" t="n">
        <v>0</v>
      </c>
      <c r="T519" s="2" t="n">
        <v>5.382</v>
      </c>
      <c r="U519">
        <f>D519-C519</f>
        <v/>
      </c>
      <c r="V519" s="3">
        <f>IF(Q519=0,0,T519/Q519)</f>
        <v/>
      </c>
    </row>
    <row r="520">
      <c r="A520" t="n">
        <v>519</v>
      </c>
      <c r="B520" t="inlineStr">
        <is>
          <t>CA-2017-127432</t>
        </is>
      </c>
      <c r="C520" t="inlineStr">
        <is>
          <t>2017-01-22</t>
        </is>
      </c>
      <c r="D520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s="2" t="n">
        <v>1126.02</v>
      </c>
      <c r="R520" t="n">
        <v>3</v>
      </c>
      <c r="S520" s="3" t="n">
        <v>0</v>
      </c>
      <c r="T520" s="2" t="n">
        <v>56.301</v>
      </c>
      <c r="U520">
        <f>D520-C520</f>
        <v/>
      </c>
      <c r="V520" s="3">
        <f>IF(Q520=0,0,T520/Q520)</f>
        <v/>
      </c>
    </row>
    <row r="521">
      <c r="A521" t="n">
        <v>520</v>
      </c>
      <c r="B521" t="inlineStr">
        <is>
          <t>CA-2015-157812</t>
        </is>
      </c>
      <c r="C521" t="inlineStr">
        <is>
          <t>2015-03-22</t>
        </is>
      </c>
      <c r="D521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s="2" t="n">
        <v>18.392</v>
      </c>
      <c r="R521" t="n">
        <v>1</v>
      </c>
      <c r="S521" s="3" t="n">
        <v>0.2</v>
      </c>
      <c r="T521" s="2" t="n">
        <v>5.2877</v>
      </c>
      <c r="U521">
        <f>D521-C521</f>
        <v/>
      </c>
      <c r="V521" s="3">
        <f>IF(Q521=0,0,T521/Q521)</f>
        <v/>
      </c>
    </row>
    <row r="522">
      <c r="A522" t="n">
        <v>521</v>
      </c>
      <c r="B522" t="inlineStr">
        <is>
          <t>CA-2015-157812</t>
        </is>
      </c>
      <c r="C522" t="inlineStr">
        <is>
          <t>2015-03-22</t>
        </is>
      </c>
      <c r="D522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s="2" t="n">
        <v>129.568</v>
      </c>
      <c r="R522" t="n">
        <v>2</v>
      </c>
      <c r="S522" s="3" t="n">
        <v>0.2</v>
      </c>
      <c r="T522" s="2" t="n">
        <v>-25.9136</v>
      </c>
      <c r="U522">
        <f>D522-C522</f>
        <v/>
      </c>
      <c r="V522" s="3">
        <f>IF(Q522=0,0,T522/Q522)</f>
        <v/>
      </c>
    </row>
    <row r="523">
      <c r="A523" t="n">
        <v>522</v>
      </c>
      <c r="B523" t="inlineStr">
        <is>
          <t>CA-2015-157812</t>
        </is>
      </c>
      <c r="C523" t="inlineStr">
        <is>
          <t>2015-03-22</t>
        </is>
      </c>
      <c r="D523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s="2" t="n">
        <v>14.112</v>
      </c>
      <c r="R523" t="n">
        <v>9</v>
      </c>
      <c r="S523" s="3" t="n">
        <v>0.8</v>
      </c>
      <c r="T523" s="2" t="n">
        <v>-21.168</v>
      </c>
      <c r="U523">
        <f>D523-C523</f>
        <v/>
      </c>
      <c r="V523" s="3">
        <f>IF(Q523=0,0,T523/Q523)</f>
        <v/>
      </c>
    </row>
    <row r="524">
      <c r="A524" t="n">
        <v>523</v>
      </c>
      <c r="B524" t="inlineStr">
        <is>
          <t>CA-2017-145142</t>
        </is>
      </c>
      <c r="C524" t="inlineStr">
        <is>
          <t>2017-01-23</t>
        </is>
      </c>
      <c r="D524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s="2" t="n">
        <v>210.98</v>
      </c>
      <c r="R524" t="n">
        <v>2</v>
      </c>
      <c r="S524" s="3" t="n">
        <v>0</v>
      </c>
      <c r="T524" s="2" t="n">
        <v>21.098</v>
      </c>
      <c r="U524">
        <f>D524-C524</f>
        <v/>
      </c>
      <c r="V524" s="3">
        <f>IF(Q524=0,0,T524/Q524)</f>
        <v/>
      </c>
    </row>
    <row r="525">
      <c r="A525" t="n">
        <v>524</v>
      </c>
      <c r="B525" t="inlineStr">
        <is>
          <t>US-2016-139486</t>
        </is>
      </c>
      <c r="C525" t="inlineStr">
        <is>
          <t>2016-05-21</t>
        </is>
      </c>
      <c r="D525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s="2" t="n">
        <v>55.176</v>
      </c>
      <c r="R525" t="n">
        <v>3</v>
      </c>
      <c r="S525" s="3" t="n">
        <v>0.2</v>
      </c>
      <c r="T525" s="2" t="n">
        <v>-12.4146</v>
      </c>
      <c r="U525">
        <f>D525-C525</f>
        <v/>
      </c>
      <c r="V525" s="3">
        <f>IF(Q525=0,0,T525/Q525)</f>
        <v/>
      </c>
    </row>
    <row r="526">
      <c r="A526" t="n">
        <v>525</v>
      </c>
      <c r="B526" t="inlineStr">
        <is>
          <t>US-2016-139486</t>
        </is>
      </c>
      <c r="C526" t="inlineStr">
        <is>
          <t>2016-05-21</t>
        </is>
      </c>
      <c r="D526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s="2" t="n">
        <v>66.26000000000001</v>
      </c>
      <c r="R526" t="n">
        <v>2</v>
      </c>
      <c r="S526" s="3" t="n">
        <v>0</v>
      </c>
      <c r="T526" s="2" t="n">
        <v>27.1666</v>
      </c>
      <c r="U526">
        <f>D526-C526</f>
        <v/>
      </c>
      <c r="V526" s="3">
        <f>IF(Q526=0,0,T526/Q526)</f>
        <v/>
      </c>
    </row>
    <row r="527">
      <c r="A527" t="n">
        <v>526</v>
      </c>
      <c r="B527" t="inlineStr">
        <is>
          <t>CA-2015-158792</t>
        </is>
      </c>
      <c r="C527" t="inlineStr">
        <is>
          <t>2015-12-26</t>
        </is>
      </c>
      <c r="D527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s="2" t="n">
        <v>22.2</v>
      </c>
      <c r="R527" t="n">
        <v>5</v>
      </c>
      <c r="S527" s="3" t="n">
        <v>0</v>
      </c>
      <c r="T527" s="2" t="n">
        <v>10.434</v>
      </c>
      <c r="U527">
        <f>D527-C527</f>
        <v/>
      </c>
      <c r="V527" s="3">
        <f>IF(Q527=0,0,T527/Q527)</f>
        <v/>
      </c>
    </row>
    <row r="528">
      <c r="A528" t="n">
        <v>527</v>
      </c>
      <c r="B528" t="inlineStr">
        <is>
          <t>CA-2017-113558</t>
        </is>
      </c>
      <c r="C528" t="inlineStr">
        <is>
          <t>2017-10-21</t>
        </is>
      </c>
      <c r="D52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s="2" t="n">
        <v>683.952</v>
      </c>
      <c r="R528" t="n">
        <v>3</v>
      </c>
      <c r="S528" s="3" t="n">
        <v>0.2</v>
      </c>
      <c r="T528" s="2" t="n">
        <v>42.747</v>
      </c>
      <c r="U528">
        <f>D528-C528</f>
        <v/>
      </c>
      <c r="V528" s="3">
        <f>IF(Q528=0,0,T528/Q528)</f>
        <v/>
      </c>
    </row>
    <row r="529">
      <c r="A529" t="n">
        <v>528</v>
      </c>
      <c r="B529" t="inlineStr">
        <is>
          <t>CA-2017-113558</t>
        </is>
      </c>
      <c r="C529" t="inlineStr">
        <is>
          <t>2017-10-21</t>
        </is>
      </c>
      <c r="D529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s="2" t="n">
        <v>45.696</v>
      </c>
      <c r="R529" t="n">
        <v>3</v>
      </c>
      <c r="S529" s="3" t="n">
        <v>0.2</v>
      </c>
      <c r="T529" s="2" t="n">
        <v>5.1408</v>
      </c>
      <c r="U529">
        <f>D529-C529</f>
        <v/>
      </c>
      <c r="V529" s="3">
        <f>IF(Q529=0,0,T529/Q529)</f>
        <v/>
      </c>
    </row>
    <row r="530">
      <c r="A530" t="n">
        <v>529</v>
      </c>
      <c r="B530" t="inlineStr">
        <is>
          <t>US-2015-138303</t>
        </is>
      </c>
      <c r="C530" t="inlineStr">
        <is>
          <t>2015-09-03</t>
        </is>
      </c>
      <c r="D530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s="2" t="n">
        <v>36.336</v>
      </c>
      <c r="R530" t="n">
        <v>3</v>
      </c>
      <c r="S530" s="3" t="n">
        <v>0.2</v>
      </c>
      <c r="T530" s="2" t="n">
        <v>-7.2672</v>
      </c>
      <c r="U530">
        <f>D530-C530</f>
        <v/>
      </c>
      <c r="V530" s="3">
        <f>IF(Q530=0,0,T530/Q530)</f>
        <v/>
      </c>
    </row>
    <row r="531">
      <c r="A531" t="n">
        <v>530</v>
      </c>
      <c r="B531" t="inlineStr">
        <is>
          <t>US-2015-138303</t>
        </is>
      </c>
      <c r="C531" t="inlineStr">
        <is>
          <t>2015-09-03</t>
        </is>
      </c>
      <c r="D531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s="2" t="n">
        <v>666.248</v>
      </c>
      <c r="R531" t="n">
        <v>1</v>
      </c>
      <c r="S531" s="3" t="n">
        <v>0.2</v>
      </c>
      <c r="T531" s="2" t="n">
        <v>-149.9058</v>
      </c>
      <c r="U531">
        <f>D531-C531</f>
        <v/>
      </c>
      <c r="V531" s="3">
        <f>IF(Q531=0,0,T531/Q531)</f>
        <v/>
      </c>
    </row>
    <row r="532">
      <c r="A532" t="n">
        <v>531</v>
      </c>
      <c r="B532" t="inlineStr">
        <is>
          <t>US-2015-138303</t>
        </is>
      </c>
      <c r="C532" t="inlineStr">
        <is>
          <t>2015-09-03</t>
        </is>
      </c>
      <c r="D532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s="2" t="n">
        <v>52.512</v>
      </c>
      <c r="R532" t="n">
        <v>6</v>
      </c>
      <c r="S532" s="3" t="n">
        <v>0.2</v>
      </c>
      <c r="T532" s="2" t="n">
        <v>19.692</v>
      </c>
      <c r="U532">
        <f>D532-C532</f>
        <v/>
      </c>
      <c r="V532" s="3">
        <f>IF(Q532=0,0,T532/Q532)</f>
        <v/>
      </c>
    </row>
    <row r="533">
      <c r="A533" t="n">
        <v>532</v>
      </c>
      <c r="B533" t="inlineStr">
        <is>
          <t>CA-2015-102848</t>
        </is>
      </c>
      <c r="C533" t="inlineStr">
        <is>
          <t>2015-11-07</t>
        </is>
      </c>
      <c r="D533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s="2" t="n">
        <v>190.72</v>
      </c>
      <c r="R533" t="n">
        <v>1</v>
      </c>
      <c r="S533" s="3" t="n">
        <v>0.2</v>
      </c>
      <c r="T533" s="2" t="n">
        <v>11.92</v>
      </c>
      <c r="U533">
        <f>D533-C533</f>
        <v/>
      </c>
      <c r="V533" s="3">
        <f>IF(Q533=0,0,T533/Q533)</f>
        <v/>
      </c>
    </row>
    <row r="534">
      <c r="A534" t="n">
        <v>533</v>
      </c>
      <c r="B534" t="inlineStr">
        <is>
          <t>US-2017-129441</t>
        </is>
      </c>
      <c r="C534" t="inlineStr">
        <is>
          <t>2017-09-07</t>
        </is>
      </c>
      <c r="D534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s="2" t="n">
        <v>47.94</v>
      </c>
      <c r="R534" t="n">
        <v>3</v>
      </c>
      <c r="S534" s="3" t="n">
        <v>0</v>
      </c>
      <c r="T534" s="2" t="n">
        <v>2.397</v>
      </c>
      <c r="U534">
        <f>D534-C534</f>
        <v/>
      </c>
      <c r="V534" s="3">
        <f>IF(Q534=0,0,T534/Q534)</f>
        <v/>
      </c>
    </row>
    <row r="535">
      <c r="A535" t="n">
        <v>534</v>
      </c>
      <c r="B535" t="inlineStr">
        <is>
          <t>CA-2016-168753</t>
        </is>
      </c>
      <c r="C535" t="inlineStr">
        <is>
          <t>2016-05-29</t>
        </is>
      </c>
      <c r="D535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s="2" t="n">
        <v>979.95</v>
      </c>
      <c r="R535" t="n">
        <v>5</v>
      </c>
      <c r="S535" s="3" t="n">
        <v>0</v>
      </c>
      <c r="T535" s="2" t="n">
        <v>274.386</v>
      </c>
      <c r="U535">
        <f>D535-C535</f>
        <v/>
      </c>
      <c r="V535" s="3">
        <f>IF(Q535=0,0,T535/Q535)</f>
        <v/>
      </c>
    </row>
    <row r="536">
      <c r="A536" t="n">
        <v>535</v>
      </c>
      <c r="B536" t="inlineStr">
        <is>
          <t>CA-2016-168753</t>
        </is>
      </c>
      <c r="C536" t="inlineStr">
        <is>
          <t>2016-05-29</t>
        </is>
      </c>
      <c r="D536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s="2" t="n">
        <v>22.75</v>
      </c>
      <c r="R536" t="n">
        <v>5</v>
      </c>
      <c r="S536" s="3" t="n">
        <v>0</v>
      </c>
      <c r="T536" s="2" t="n">
        <v>11.375</v>
      </c>
      <c r="U536">
        <f>D536-C536</f>
        <v/>
      </c>
      <c r="V536" s="3">
        <f>IF(Q536=0,0,T536/Q536)</f>
        <v/>
      </c>
    </row>
    <row r="537">
      <c r="A537" t="n">
        <v>536</v>
      </c>
      <c r="B537" t="inlineStr">
        <is>
          <t>CA-2016-126613</t>
        </is>
      </c>
      <c r="C537" t="inlineStr">
        <is>
          <t>2016-07-10</t>
        </is>
      </c>
      <c r="D537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s="2" t="n">
        <v>16.768</v>
      </c>
      <c r="R537" t="n">
        <v>2</v>
      </c>
      <c r="S537" s="3" t="n">
        <v>0.2</v>
      </c>
      <c r="T537" s="2" t="n">
        <v>1.4672</v>
      </c>
      <c r="U537">
        <f>D537-C537</f>
        <v/>
      </c>
      <c r="V537" s="3">
        <f>IF(Q537=0,0,T537/Q537)</f>
        <v/>
      </c>
    </row>
    <row r="538">
      <c r="A538" t="n">
        <v>537</v>
      </c>
      <c r="B538" t="inlineStr">
        <is>
          <t>US-2017-122637</t>
        </is>
      </c>
      <c r="C538" t="inlineStr">
        <is>
          <t>2017-09-03</t>
        </is>
      </c>
      <c r="D53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s="2" t="n">
        <v>42.616</v>
      </c>
      <c r="R538" t="n">
        <v>7</v>
      </c>
      <c r="S538" s="3" t="n">
        <v>0.8</v>
      </c>
      <c r="T538" s="2" t="n">
        <v>-68.18559999999999</v>
      </c>
      <c r="U538">
        <f>D538-C538</f>
        <v/>
      </c>
      <c r="V538" s="3">
        <f>IF(Q538=0,0,T538/Q538)</f>
        <v/>
      </c>
    </row>
    <row r="539">
      <c r="A539" t="n">
        <v>538</v>
      </c>
      <c r="B539" t="inlineStr">
        <is>
          <t>CA-2015-147851</t>
        </is>
      </c>
      <c r="C539" t="inlineStr">
        <is>
          <t>2015-12-03</t>
        </is>
      </c>
      <c r="D539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s="2" t="n">
        <v>10.752</v>
      </c>
      <c r="R539" t="n">
        <v>4</v>
      </c>
      <c r="S539" s="3" t="n">
        <v>0.2</v>
      </c>
      <c r="T539" s="2" t="n">
        <v>3.36</v>
      </c>
      <c r="U539">
        <f>D539-C539</f>
        <v/>
      </c>
      <c r="V539" s="3">
        <f>IF(Q539=0,0,T539/Q539)</f>
        <v/>
      </c>
    </row>
    <row r="540">
      <c r="A540" t="n">
        <v>539</v>
      </c>
      <c r="B540" t="inlineStr">
        <is>
          <t>CA-2015-134894</t>
        </is>
      </c>
      <c r="C540" t="inlineStr">
        <is>
          <t>2015-12-07</t>
        </is>
      </c>
      <c r="D540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s="2" t="n">
        <v>152.94</v>
      </c>
      <c r="R540" t="n">
        <v>3</v>
      </c>
      <c r="S540" s="3" t="n">
        <v>0</v>
      </c>
      <c r="T540" s="2" t="n">
        <v>41.2938</v>
      </c>
      <c r="U540">
        <f>D540-C540</f>
        <v/>
      </c>
      <c r="V540" s="3">
        <f>IF(Q540=0,0,T540/Q540)</f>
        <v/>
      </c>
    </row>
    <row r="541">
      <c r="A541" t="n">
        <v>540</v>
      </c>
      <c r="B541" t="inlineStr">
        <is>
          <t>CA-2015-134894</t>
        </is>
      </c>
      <c r="C541" t="inlineStr">
        <is>
          <t>2015-12-07</t>
        </is>
      </c>
      <c r="D541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s="2" t="n">
        <v>283.92</v>
      </c>
      <c r="R541" t="n">
        <v>4</v>
      </c>
      <c r="S541" s="3" t="n">
        <v>0</v>
      </c>
      <c r="T541" s="2" t="n">
        <v>70.98</v>
      </c>
      <c r="U541">
        <f>D541-C541</f>
        <v/>
      </c>
      <c r="V541" s="3">
        <f>IF(Q541=0,0,T541/Q541)</f>
        <v/>
      </c>
    </row>
    <row r="542">
      <c r="A542" t="n">
        <v>541</v>
      </c>
      <c r="B542" t="inlineStr">
        <is>
          <t>CA-2014-140795</t>
        </is>
      </c>
      <c r="C542" t="inlineStr">
        <is>
          <t>2014-02-01</t>
        </is>
      </c>
      <c r="D542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s="2" t="n">
        <v>468.9</v>
      </c>
      <c r="R542" t="n">
        <v>6</v>
      </c>
      <c r="S542" s="3" t="n">
        <v>0</v>
      </c>
      <c r="T542" s="2" t="n">
        <v>206.316</v>
      </c>
      <c r="U542">
        <f>D542-C542</f>
        <v/>
      </c>
      <c r="V542" s="3">
        <f>IF(Q542=0,0,T542/Q542)</f>
        <v/>
      </c>
    </row>
    <row r="543">
      <c r="A543" t="n">
        <v>542</v>
      </c>
      <c r="B543" t="inlineStr">
        <is>
          <t>CA-2016-136924</t>
        </is>
      </c>
      <c r="C543" t="inlineStr">
        <is>
          <t>2016-07-14</t>
        </is>
      </c>
      <c r="D543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s="2" t="n">
        <v>380.864</v>
      </c>
      <c r="R543" t="n">
        <v>8</v>
      </c>
      <c r="S543" s="3" t="n">
        <v>0.2</v>
      </c>
      <c r="T543" s="2" t="n">
        <v>38.0864</v>
      </c>
      <c r="U543">
        <f>D543-C543</f>
        <v/>
      </c>
      <c r="V543" s="3">
        <f>IF(Q543=0,0,T543/Q543)</f>
        <v/>
      </c>
    </row>
    <row r="544">
      <c r="A544" t="n">
        <v>543</v>
      </c>
      <c r="B544" t="inlineStr">
        <is>
          <t>US-2015-120161</t>
        </is>
      </c>
      <c r="C544" t="inlineStr">
        <is>
          <t>2015-12-18</t>
        </is>
      </c>
      <c r="D544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s="2" t="n">
        <v>646.776</v>
      </c>
      <c r="R544" t="n">
        <v>9</v>
      </c>
      <c r="S544" s="3" t="n">
        <v>0.2</v>
      </c>
      <c r="T544" s="2" t="n">
        <v>-145.5246</v>
      </c>
      <c r="U544">
        <f>D544-C544</f>
        <v/>
      </c>
      <c r="V544" s="3">
        <f>IF(Q544=0,0,T544/Q544)</f>
        <v/>
      </c>
    </row>
    <row r="545">
      <c r="A545" t="n">
        <v>544</v>
      </c>
      <c r="B545" t="inlineStr">
        <is>
          <t>CA-2014-103849</t>
        </is>
      </c>
      <c r="C545" t="inlineStr">
        <is>
          <t>2014-05-11</t>
        </is>
      </c>
      <c r="D545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s="2" t="n">
        <v>58.112</v>
      </c>
      <c r="R545" t="n">
        <v>2</v>
      </c>
      <c r="S545" s="3" t="n">
        <v>0.2</v>
      </c>
      <c r="T545" s="2" t="n">
        <v>7.264</v>
      </c>
      <c r="U545">
        <f>D545-C545</f>
        <v/>
      </c>
      <c r="V545" s="3">
        <f>IF(Q545=0,0,T545/Q545)</f>
        <v/>
      </c>
    </row>
    <row r="546">
      <c r="A546" t="n">
        <v>545</v>
      </c>
      <c r="B546" t="inlineStr">
        <is>
          <t>CA-2014-103849</t>
        </is>
      </c>
      <c r="C546" t="inlineStr">
        <is>
          <t>2014-05-11</t>
        </is>
      </c>
      <c r="D546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s="2" t="n">
        <v>100.792</v>
      </c>
      <c r="R546" t="n">
        <v>1</v>
      </c>
      <c r="S546" s="3" t="n">
        <v>0.2</v>
      </c>
      <c r="T546" s="2" t="n">
        <v>6.2995</v>
      </c>
      <c r="U546">
        <f>D546-C546</f>
        <v/>
      </c>
      <c r="V546" s="3">
        <f>IF(Q546=0,0,T546/Q546)</f>
        <v/>
      </c>
    </row>
    <row r="547">
      <c r="A547" t="n">
        <v>546</v>
      </c>
      <c r="B547" t="inlineStr">
        <is>
          <t>CA-2014-103849</t>
        </is>
      </c>
      <c r="C547" t="inlineStr">
        <is>
          <t>2014-05-11</t>
        </is>
      </c>
      <c r="D547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s="2" t="n">
        <v>66.11199999999999</v>
      </c>
      <c r="R547" t="n">
        <v>4</v>
      </c>
      <c r="S547" s="3" t="n">
        <v>0.6</v>
      </c>
      <c r="T547" s="2" t="n">
        <v>-84.2928</v>
      </c>
      <c r="U547">
        <f>D547-C547</f>
        <v/>
      </c>
      <c r="V547" s="3">
        <f>IF(Q547=0,0,T547/Q547)</f>
        <v/>
      </c>
    </row>
    <row r="548">
      <c r="A548" t="n">
        <v>547</v>
      </c>
      <c r="B548" t="inlineStr">
        <is>
          <t>CA-2017-162929</t>
        </is>
      </c>
      <c r="C548" t="inlineStr">
        <is>
          <t>2017-11-19</t>
        </is>
      </c>
      <c r="D54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s="2" t="n">
        <v>41.28</v>
      </c>
      <c r="R548" t="n">
        <v>6</v>
      </c>
      <c r="S548" s="3" t="n">
        <v>0.2</v>
      </c>
      <c r="T548" s="2" t="n">
        <v>13.932</v>
      </c>
      <c r="U548">
        <f>D548-C548</f>
        <v/>
      </c>
      <c r="V548" s="3">
        <f>IF(Q548=0,0,T548/Q548)</f>
        <v/>
      </c>
    </row>
    <row r="549">
      <c r="A549" t="n">
        <v>548</v>
      </c>
      <c r="B549" t="inlineStr">
        <is>
          <t>CA-2017-162929</t>
        </is>
      </c>
      <c r="C549" t="inlineStr">
        <is>
          <t>2017-11-19</t>
        </is>
      </c>
      <c r="D549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s="2" t="n">
        <v>13.36</v>
      </c>
      <c r="R549" t="n">
        <v>2</v>
      </c>
      <c r="S549" s="3" t="n">
        <v>0</v>
      </c>
      <c r="T549" s="2" t="n">
        <v>6.4128</v>
      </c>
      <c r="U549">
        <f>D549-C549</f>
        <v/>
      </c>
      <c r="V549" s="3">
        <f>IF(Q549=0,0,T549/Q549)</f>
        <v/>
      </c>
    </row>
    <row r="550">
      <c r="A550" t="n">
        <v>549</v>
      </c>
      <c r="B550" t="inlineStr">
        <is>
          <t>CA-2015-113173</t>
        </is>
      </c>
      <c r="C550" t="inlineStr">
        <is>
          <t>2015-11-15</t>
        </is>
      </c>
      <c r="D550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s="2" t="n">
        <v>250.272</v>
      </c>
      <c r="R550" t="n">
        <v>9</v>
      </c>
      <c r="S550" s="3" t="n">
        <v>0.2</v>
      </c>
      <c r="T550" s="2" t="n">
        <v>15.642</v>
      </c>
      <c r="U550">
        <f>D550-C550</f>
        <v/>
      </c>
      <c r="V550" s="3">
        <f>IF(Q550=0,0,T550/Q550)</f>
        <v/>
      </c>
    </row>
    <row r="551">
      <c r="A551" t="n">
        <v>550</v>
      </c>
      <c r="B551" t="inlineStr">
        <is>
          <t>CA-2015-113173</t>
        </is>
      </c>
      <c r="C551" t="inlineStr">
        <is>
          <t>2015-11-15</t>
        </is>
      </c>
      <c r="D551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s="2" t="n">
        <v>11.364</v>
      </c>
      <c r="R551" t="n">
        <v>3</v>
      </c>
      <c r="S551" s="3" t="n">
        <v>0.8</v>
      </c>
      <c r="T551" s="2" t="n">
        <v>-17.046</v>
      </c>
      <c r="U551">
        <f>D551-C551</f>
        <v/>
      </c>
      <c r="V551" s="3">
        <f>IF(Q551=0,0,T551/Q551)</f>
        <v/>
      </c>
    </row>
    <row r="552">
      <c r="A552" t="n">
        <v>551</v>
      </c>
      <c r="B552" t="inlineStr">
        <is>
          <t>CA-2015-113173</t>
        </is>
      </c>
      <c r="C552" t="inlineStr">
        <is>
          <t>2015-11-15</t>
        </is>
      </c>
      <c r="D552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s="2" t="n">
        <v>8.720000000000001</v>
      </c>
      <c r="R552" t="n">
        <v>5</v>
      </c>
      <c r="S552" s="3" t="n">
        <v>0.2</v>
      </c>
      <c r="T552" s="2" t="n">
        <v>-1.744</v>
      </c>
      <c r="U552">
        <f>D552-C552</f>
        <v/>
      </c>
      <c r="V552" s="3">
        <f>IF(Q552=0,0,T552/Q552)</f>
        <v/>
      </c>
    </row>
    <row r="553">
      <c r="A553" t="n">
        <v>552</v>
      </c>
      <c r="B553" t="inlineStr">
        <is>
          <t>CA-2016-136406</t>
        </is>
      </c>
      <c r="C553" t="inlineStr">
        <is>
          <t>2016-04-15</t>
        </is>
      </c>
      <c r="D553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s="2" t="n">
        <v>1121.568</v>
      </c>
      <c r="R553" t="n">
        <v>2</v>
      </c>
      <c r="S553" s="3" t="n">
        <v>0.2</v>
      </c>
      <c r="T553" s="2" t="n">
        <v>0</v>
      </c>
      <c r="U553">
        <f>D553-C553</f>
        <v/>
      </c>
      <c r="V553" s="3">
        <f>IF(Q553=0,0,T553/Q553)</f>
        <v/>
      </c>
    </row>
    <row r="554">
      <c r="A554" t="n">
        <v>553</v>
      </c>
      <c r="B554" t="inlineStr">
        <is>
          <t>CA-2017-112774</t>
        </is>
      </c>
      <c r="C554" t="inlineStr">
        <is>
          <t>2017-09-11</t>
        </is>
      </c>
      <c r="D554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s="2" t="n">
        <v>34.504</v>
      </c>
      <c r="R554" t="n">
        <v>1</v>
      </c>
      <c r="S554" s="3" t="n">
        <v>0.2</v>
      </c>
      <c r="T554" s="2" t="n">
        <v>6.0382</v>
      </c>
      <c r="U554">
        <f>D554-C554</f>
        <v/>
      </c>
      <c r="V554" s="3">
        <f>IF(Q554=0,0,T554/Q554)</f>
        <v/>
      </c>
    </row>
    <row r="555">
      <c r="A555" t="n">
        <v>554</v>
      </c>
      <c r="B555" t="inlineStr">
        <is>
          <t>CA-2017-101945</t>
        </is>
      </c>
      <c r="C555" t="inlineStr">
        <is>
          <t>2017-11-24</t>
        </is>
      </c>
      <c r="D555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s="2" t="n">
        <v>10.824</v>
      </c>
      <c r="R555" t="n">
        <v>3</v>
      </c>
      <c r="S555" s="3" t="n">
        <v>0.2</v>
      </c>
      <c r="T555" s="2" t="n">
        <v>2.5707</v>
      </c>
      <c r="U555">
        <f>D555-C555</f>
        <v/>
      </c>
      <c r="V555" s="3">
        <f>IF(Q555=0,0,T555/Q555)</f>
        <v/>
      </c>
    </row>
    <row r="556">
      <c r="A556" t="n">
        <v>555</v>
      </c>
      <c r="B556" t="inlineStr">
        <is>
          <t>CA-2017-100650</t>
        </is>
      </c>
      <c r="C556" t="inlineStr">
        <is>
          <t>2017-06-29</t>
        </is>
      </c>
      <c r="D556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s="2" t="n">
        <v>1295.78</v>
      </c>
      <c r="R556" t="n">
        <v>2</v>
      </c>
      <c r="S556" s="3" t="n">
        <v>0</v>
      </c>
      <c r="T556" s="2" t="n">
        <v>310.9872</v>
      </c>
      <c r="U556">
        <f>D556-C556</f>
        <v/>
      </c>
      <c r="V556" s="3">
        <f>IF(Q556=0,0,T556/Q556)</f>
        <v/>
      </c>
    </row>
    <row r="557">
      <c r="A557" t="n">
        <v>556</v>
      </c>
      <c r="B557" t="inlineStr">
        <is>
          <t>CA-2014-155852</t>
        </is>
      </c>
      <c r="C557" t="inlineStr">
        <is>
          <t>2014-03-03</t>
        </is>
      </c>
      <c r="D557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s="2" t="n">
        <v>19.456</v>
      </c>
      <c r="R557" t="n">
        <v>4</v>
      </c>
      <c r="S557" s="3" t="n">
        <v>0.2</v>
      </c>
      <c r="T557" s="2" t="n">
        <v>3.4048</v>
      </c>
      <c r="U557">
        <f>D557-C557</f>
        <v/>
      </c>
      <c r="V557" s="3">
        <f>IF(Q557=0,0,T557/Q557)</f>
        <v/>
      </c>
    </row>
    <row r="558">
      <c r="A558" t="n">
        <v>557</v>
      </c>
      <c r="B558" t="inlineStr">
        <is>
          <t>CA-2016-113243</t>
        </is>
      </c>
      <c r="C558" t="inlineStr">
        <is>
          <t>2016-06-10</t>
        </is>
      </c>
      <c r="D55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s="2" t="n">
        <v>20.7</v>
      </c>
      <c r="R558" t="n">
        <v>2</v>
      </c>
      <c r="S558" s="3" t="n">
        <v>0</v>
      </c>
      <c r="T558" s="2" t="n">
        <v>9.936</v>
      </c>
      <c r="U558">
        <f>D558-C558</f>
        <v/>
      </c>
      <c r="V558" s="3">
        <f>IF(Q558=0,0,T558/Q558)</f>
        <v/>
      </c>
    </row>
    <row r="559">
      <c r="A559" t="n">
        <v>558</v>
      </c>
      <c r="B559" t="inlineStr">
        <is>
          <t>CA-2016-113243</t>
        </is>
      </c>
      <c r="C559" t="inlineStr">
        <is>
          <t>2016-06-10</t>
        </is>
      </c>
      <c r="D559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“Just In Time” Height-Adjustable Multi-Task Work Tables</t>
        </is>
      </c>
      <c r="Q559" s="2" t="n">
        <v>1335.68</v>
      </c>
      <c r="R559" t="n">
        <v>4</v>
      </c>
      <c r="S559" s="3" t="n">
        <v>0.2</v>
      </c>
      <c r="T559" s="2" t="n">
        <v>-217.048</v>
      </c>
      <c r="U559">
        <f>D559-C559</f>
        <v/>
      </c>
      <c r="V559" s="3">
        <f>IF(Q559=0,0,T559/Q559)</f>
        <v/>
      </c>
    </row>
    <row r="560">
      <c r="A560" t="n">
        <v>559</v>
      </c>
      <c r="B560" t="inlineStr">
        <is>
          <t>CA-2016-113243</t>
        </is>
      </c>
      <c r="C560" t="inlineStr">
        <is>
          <t>2016-06-10</t>
        </is>
      </c>
      <c r="D560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s="2" t="n">
        <v>32.4</v>
      </c>
      <c r="R560" t="n">
        <v>5</v>
      </c>
      <c r="S560" s="3" t="n">
        <v>0</v>
      </c>
      <c r="T560" s="2" t="n">
        <v>15.552</v>
      </c>
      <c r="U560">
        <f>D560-C560</f>
        <v/>
      </c>
      <c r="V560" s="3">
        <f>IF(Q560=0,0,T560/Q560)</f>
        <v/>
      </c>
    </row>
    <row r="561">
      <c r="A561" t="n">
        <v>560</v>
      </c>
      <c r="B561" t="inlineStr">
        <is>
          <t>CA-2017-118731</t>
        </is>
      </c>
      <c r="C561" t="inlineStr">
        <is>
          <t>2017-11-20</t>
        </is>
      </c>
      <c r="D561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s="2" t="n">
        <v>42.6</v>
      </c>
      <c r="R561" t="n">
        <v>3</v>
      </c>
      <c r="S561" s="3" t="n">
        <v>0</v>
      </c>
      <c r="T561" s="2" t="n">
        <v>16.614</v>
      </c>
      <c r="U561">
        <f>D561-C561</f>
        <v/>
      </c>
      <c r="V561" s="3">
        <f>IF(Q561=0,0,T561/Q561)</f>
        <v/>
      </c>
    </row>
    <row r="562">
      <c r="A562" t="n">
        <v>561</v>
      </c>
      <c r="B562" t="inlineStr">
        <is>
          <t>CA-2017-118731</t>
        </is>
      </c>
      <c r="C562" t="inlineStr">
        <is>
          <t>2017-11-20</t>
        </is>
      </c>
      <c r="D562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s="2" t="n">
        <v>84.056</v>
      </c>
      <c r="R562" t="n">
        <v>7</v>
      </c>
      <c r="S562" s="3" t="n">
        <v>0.2</v>
      </c>
      <c r="T562" s="2" t="n">
        <v>27.3182</v>
      </c>
      <c r="U562">
        <f>D562-C562</f>
        <v/>
      </c>
      <c r="V562" s="3">
        <f>IF(Q562=0,0,T562/Q562)</f>
        <v/>
      </c>
    </row>
    <row r="563">
      <c r="A563" t="n">
        <v>562</v>
      </c>
      <c r="B563" t="inlineStr">
        <is>
          <t>CA-2014-145576</t>
        </is>
      </c>
      <c r="C563" t="inlineStr">
        <is>
          <t>2014-09-14</t>
        </is>
      </c>
      <c r="D563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s="2" t="n">
        <v>13</v>
      </c>
      <c r="R563" t="n">
        <v>5</v>
      </c>
      <c r="S563" s="3" t="n">
        <v>0.2</v>
      </c>
      <c r="T563" s="2" t="n">
        <v>1.3</v>
      </c>
      <c r="U563">
        <f>D563-C563</f>
        <v/>
      </c>
      <c r="V563" s="3">
        <f>IF(Q563=0,0,T563/Q563)</f>
        <v/>
      </c>
    </row>
    <row r="564">
      <c r="A564" t="n">
        <v>563</v>
      </c>
      <c r="B564" t="inlineStr">
        <is>
          <t>CA-2014-145576</t>
        </is>
      </c>
      <c r="C564" t="inlineStr">
        <is>
          <t>2014-09-14</t>
        </is>
      </c>
      <c r="D564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s="2" t="n">
        <v>13.128</v>
      </c>
      <c r="R564" t="n">
        <v>3</v>
      </c>
      <c r="S564" s="3" t="n">
        <v>0.2</v>
      </c>
      <c r="T564" s="2" t="n">
        <v>3.7743</v>
      </c>
      <c r="U564">
        <f>D564-C564</f>
        <v/>
      </c>
      <c r="V564" s="3">
        <f>IF(Q564=0,0,T564/Q564)</f>
        <v/>
      </c>
    </row>
    <row r="565">
      <c r="A565" t="n">
        <v>564</v>
      </c>
      <c r="B565" t="inlineStr">
        <is>
          <t>CA-2015-130736</t>
        </is>
      </c>
      <c r="C565" t="inlineStr">
        <is>
          <t>2015-12-07</t>
        </is>
      </c>
      <c r="D565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s="2" t="n">
        <v>3.96</v>
      </c>
      <c r="R565" t="n">
        <v>2</v>
      </c>
      <c r="S565" s="3" t="n">
        <v>0</v>
      </c>
      <c r="T565" s="2" t="n">
        <v>0</v>
      </c>
      <c r="U565">
        <f>D565-C565</f>
        <v/>
      </c>
      <c r="V565" s="3">
        <f>IF(Q565=0,0,T565/Q565)</f>
        <v/>
      </c>
    </row>
    <row r="566">
      <c r="A566" t="n">
        <v>565</v>
      </c>
      <c r="B566" t="inlineStr">
        <is>
          <t>CA-2015-130736</t>
        </is>
      </c>
      <c r="C566" t="inlineStr">
        <is>
          <t>2015-12-07</t>
        </is>
      </c>
      <c r="D566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s="2" t="n">
        <v>2.61</v>
      </c>
      <c r="R566" t="n">
        <v>1</v>
      </c>
      <c r="S566" s="3" t="n">
        <v>0</v>
      </c>
      <c r="T566" s="2" t="n">
        <v>1.2006</v>
      </c>
      <c r="U566">
        <f>D566-C566</f>
        <v/>
      </c>
      <c r="V566" s="3">
        <f>IF(Q566=0,0,T566/Q566)</f>
        <v/>
      </c>
    </row>
    <row r="567">
      <c r="A567" t="n">
        <v>566</v>
      </c>
      <c r="B567" t="inlineStr">
        <is>
          <t>CA-2017-137099</t>
        </is>
      </c>
      <c r="C567" t="inlineStr">
        <is>
          <t>2017-12-07</t>
        </is>
      </c>
      <c r="D567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s="2" t="n">
        <v>374.376</v>
      </c>
      <c r="R567" t="n">
        <v>3</v>
      </c>
      <c r="S567" s="3" t="n">
        <v>0.2</v>
      </c>
      <c r="T567" s="2" t="n">
        <v>46.797</v>
      </c>
      <c r="U567">
        <f>D567-C567</f>
        <v/>
      </c>
      <c r="V567" s="3">
        <f>IF(Q567=0,0,T567/Q567)</f>
        <v/>
      </c>
    </row>
    <row r="568">
      <c r="A568" t="n">
        <v>567</v>
      </c>
      <c r="B568" t="inlineStr">
        <is>
          <t>CA-2017-156951</t>
        </is>
      </c>
      <c r="C568" t="inlineStr">
        <is>
          <t>2017-10-01</t>
        </is>
      </c>
      <c r="D56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s="2" t="n">
        <v>91.84</v>
      </c>
      <c r="R568" t="n">
        <v>8</v>
      </c>
      <c r="S568" s="3" t="n">
        <v>0</v>
      </c>
      <c r="T568" s="2" t="n">
        <v>45.0016</v>
      </c>
      <c r="U568">
        <f>D568-C568</f>
        <v/>
      </c>
      <c r="V568" s="3">
        <f>IF(Q568=0,0,T568/Q568)</f>
        <v/>
      </c>
    </row>
    <row r="569">
      <c r="A569" t="n">
        <v>568</v>
      </c>
      <c r="B569" t="inlineStr">
        <is>
          <t>CA-2017-156951</t>
        </is>
      </c>
      <c r="C569" t="inlineStr">
        <is>
          <t>2017-10-01</t>
        </is>
      </c>
      <c r="D569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s="2" t="n">
        <v>81.08799999999999</v>
      </c>
      <c r="R569" t="n">
        <v>7</v>
      </c>
      <c r="S569" s="3" t="n">
        <v>0.2</v>
      </c>
      <c r="T569" s="2" t="n">
        <v>27.3672</v>
      </c>
      <c r="U569">
        <f>D569-C569</f>
        <v/>
      </c>
      <c r="V569" s="3">
        <f>IF(Q569=0,0,T569/Q569)</f>
        <v/>
      </c>
    </row>
    <row r="570">
      <c r="A570" t="n">
        <v>569</v>
      </c>
      <c r="B570" t="inlineStr">
        <is>
          <t>CA-2017-156951</t>
        </is>
      </c>
      <c r="C570" t="inlineStr">
        <is>
          <t>2017-10-01</t>
        </is>
      </c>
      <c r="D570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s="2" t="n">
        <v>19.44</v>
      </c>
      <c r="R570" t="n">
        <v>3</v>
      </c>
      <c r="S570" s="3" t="n">
        <v>0</v>
      </c>
      <c r="T570" s="2" t="n">
        <v>9.331200000000001</v>
      </c>
      <c r="U570">
        <f>D570-C570</f>
        <v/>
      </c>
      <c r="V570" s="3">
        <f>IF(Q570=0,0,T570/Q570)</f>
        <v/>
      </c>
    </row>
    <row r="571">
      <c r="A571" t="n">
        <v>570</v>
      </c>
      <c r="B571" t="inlineStr">
        <is>
          <t>CA-2017-156951</t>
        </is>
      </c>
      <c r="C571" t="inlineStr">
        <is>
          <t>2017-10-01</t>
        </is>
      </c>
      <c r="D571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s="2" t="n">
        <v>451.152</v>
      </c>
      <c r="R571" t="n">
        <v>3</v>
      </c>
      <c r="S571" s="3" t="n">
        <v>0.2</v>
      </c>
      <c r="T571" s="2" t="n">
        <v>0</v>
      </c>
      <c r="U571">
        <f>D571-C571</f>
        <v/>
      </c>
      <c r="V571" s="3">
        <f>IF(Q571=0,0,T571/Q571)</f>
        <v/>
      </c>
    </row>
    <row r="572">
      <c r="A572" t="n">
        <v>571</v>
      </c>
      <c r="B572" t="inlineStr">
        <is>
          <t>CA-2017-164826</t>
        </is>
      </c>
      <c r="C572" t="inlineStr">
        <is>
          <t>2017-12-28</t>
        </is>
      </c>
      <c r="D572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s="2" t="n">
        <v>72.45</v>
      </c>
      <c r="R572" t="n">
        <v>7</v>
      </c>
      <c r="S572" s="3" t="n">
        <v>0</v>
      </c>
      <c r="T572" s="2" t="n">
        <v>34.776</v>
      </c>
      <c r="U572">
        <f>D572-C572</f>
        <v/>
      </c>
      <c r="V572" s="3">
        <f>IF(Q572=0,0,T572/Q572)</f>
        <v/>
      </c>
    </row>
    <row r="573">
      <c r="A573" t="n">
        <v>572</v>
      </c>
      <c r="B573" t="inlineStr">
        <is>
          <t>CA-2017-164826</t>
        </is>
      </c>
      <c r="C573" t="inlineStr">
        <is>
          <t>2017-12-28</t>
        </is>
      </c>
      <c r="D573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s="2" t="n">
        <v>13.96</v>
      </c>
      <c r="R573" t="n">
        <v>4</v>
      </c>
      <c r="S573" s="3" t="n">
        <v>0</v>
      </c>
      <c r="T573" s="2" t="n">
        <v>6.4216</v>
      </c>
      <c r="U573">
        <f>D573-C573</f>
        <v/>
      </c>
      <c r="V573" s="3">
        <f>IF(Q573=0,0,T573/Q573)</f>
        <v/>
      </c>
    </row>
    <row r="574">
      <c r="A574" t="n">
        <v>573</v>
      </c>
      <c r="B574" t="inlineStr">
        <is>
          <t>CA-2017-164826</t>
        </is>
      </c>
      <c r="C574" t="inlineStr">
        <is>
          <t>2017-12-28</t>
        </is>
      </c>
      <c r="D574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s="2" t="n">
        <v>33.264</v>
      </c>
      <c r="R574" t="n">
        <v>7</v>
      </c>
      <c r="S574" s="3" t="n">
        <v>0.2</v>
      </c>
      <c r="T574" s="2" t="n">
        <v>11.2266</v>
      </c>
      <c r="U574">
        <f>D574-C574</f>
        <v/>
      </c>
      <c r="V574" s="3">
        <f>IF(Q574=0,0,T574/Q574)</f>
        <v/>
      </c>
    </row>
    <row r="575">
      <c r="A575" t="n">
        <v>574</v>
      </c>
      <c r="B575" t="inlineStr">
        <is>
          <t>CA-2017-164826</t>
        </is>
      </c>
      <c r="C575" t="inlineStr">
        <is>
          <t>2017-12-28</t>
        </is>
      </c>
      <c r="D575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s="2" t="n">
        <v>14.85</v>
      </c>
      <c r="R575" t="n">
        <v>3</v>
      </c>
      <c r="S575" s="3" t="n">
        <v>0</v>
      </c>
      <c r="T575" s="2" t="n">
        <v>4.0095</v>
      </c>
      <c r="U575">
        <f>D575-C575</f>
        <v/>
      </c>
      <c r="V575" s="3">
        <f>IF(Q575=0,0,T575/Q575)</f>
        <v/>
      </c>
    </row>
    <row r="576">
      <c r="A576" t="n">
        <v>575</v>
      </c>
      <c r="B576" t="inlineStr">
        <is>
          <t>CA-2016-127250</t>
        </is>
      </c>
      <c r="C576" t="inlineStr">
        <is>
          <t>2016-11-03</t>
        </is>
      </c>
      <c r="D576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s="2" t="n">
        <v>8.82</v>
      </c>
      <c r="R576" t="n">
        <v>3</v>
      </c>
      <c r="S576" s="3" t="n">
        <v>0</v>
      </c>
      <c r="T576" s="2" t="n">
        <v>2.3814</v>
      </c>
      <c r="U576">
        <f>D576-C576</f>
        <v/>
      </c>
      <c r="V576" s="3">
        <f>IF(Q576=0,0,T576/Q576)</f>
        <v/>
      </c>
    </row>
    <row r="577">
      <c r="A577" t="n">
        <v>576</v>
      </c>
      <c r="B577" t="inlineStr">
        <is>
          <t>CA-2015-149713</t>
        </is>
      </c>
      <c r="C577" t="inlineStr">
        <is>
          <t>2015-09-18</t>
        </is>
      </c>
      <c r="D577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s="2" t="n">
        <v>160.72</v>
      </c>
      <c r="R577" t="n">
        <v>14</v>
      </c>
      <c r="S577" s="3" t="n">
        <v>0</v>
      </c>
      <c r="T577" s="2" t="n">
        <v>78.75279999999999</v>
      </c>
      <c r="U577">
        <f>D577-C577</f>
        <v/>
      </c>
      <c r="V577" s="3">
        <f>IF(Q577=0,0,T577/Q577)</f>
        <v/>
      </c>
    </row>
    <row r="578">
      <c r="A578" t="n">
        <v>577</v>
      </c>
      <c r="B578" t="inlineStr">
        <is>
          <t>CA-2015-149713</t>
        </is>
      </c>
      <c r="C578" t="inlineStr">
        <is>
          <t>2015-09-18</t>
        </is>
      </c>
      <c r="D57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s="2" t="n">
        <v>19.92</v>
      </c>
      <c r="R578" t="n">
        <v>4</v>
      </c>
      <c r="S578" s="3" t="n">
        <v>0</v>
      </c>
      <c r="T578" s="2" t="n">
        <v>9.7608</v>
      </c>
      <c r="U578">
        <f>D578-C578</f>
        <v/>
      </c>
      <c r="V578" s="3">
        <f>IF(Q578=0,0,T578/Q578)</f>
        <v/>
      </c>
    </row>
    <row r="579">
      <c r="A579" t="n">
        <v>578</v>
      </c>
      <c r="B579" t="inlineStr">
        <is>
          <t>CA-2015-149713</t>
        </is>
      </c>
      <c r="C579" t="inlineStr">
        <is>
          <t>2015-09-18</t>
        </is>
      </c>
      <c r="D579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s="2" t="n">
        <v>7.3</v>
      </c>
      <c r="R579" t="n">
        <v>2</v>
      </c>
      <c r="S579" s="3" t="n">
        <v>0</v>
      </c>
      <c r="T579" s="2" t="n">
        <v>2.19</v>
      </c>
      <c r="U579">
        <f>D579-C579</f>
        <v/>
      </c>
      <c r="V579" s="3">
        <f>IF(Q579=0,0,T579/Q579)</f>
        <v/>
      </c>
    </row>
    <row r="580">
      <c r="A580" t="n">
        <v>579</v>
      </c>
      <c r="B580" t="inlineStr">
        <is>
          <t>CA-2017-118640</t>
        </is>
      </c>
      <c r="C580" t="inlineStr">
        <is>
          <t>2017-07-20</t>
        </is>
      </c>
      <c r="D580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s="2" t="n">
        <v>69.712</v>
      </c>
      <c r="R580" t="n">
        <v>2</v>
      </c>
      <c r="S580" s="3" t="n">
        <v>0.2</v>
      </c>
      <c r="T580" s="2" t="n">
        <v>8.714</v>
      </c>
      <c r="U580">
        <f>D580-C580</f>
        <v/>
      </c>
      <c r="V580" s="3">
        <f>IF(Q580=0,0,T580/Q580)</f>
        <v/>
      </c>
    </row>
    <row r="581">
      <c r="A581" t="n">
        <v>580</v>
      </c>
      <c r="B581" t="inlineStr">
        <is>
          <t>CA-2017-118640</t>
        </is>
      </c>
      <c r="C581" t="inlineStr">
        <is>
          <t>2017-07-20</t>
        </is>
      </c>
      <c r="D581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s="2" t="n">
        <v>8.792</v>
      </c>
      <c r="R581" t="n">
        <v>1</v>
      </c>
      <c r="S581" s="3" t="n">
        <v>0.6</v>
      </c>
      <c r="T581" s="2" t="n">
        <v>-5.7148</v>
      </c>
      <c r="U581">
        <f>D581-C581</f>
        <v/>
      </c>
      <c r="V581" s="3">
        <f>IF(Q581=0,0,T581/Q581)</f>
        <v/>
      </c>
    </row>
    <row r="582">
      <c r="A582" t="n">
        <v>581</v>
      </c>
      <c r="B582" t="inlineStr">
        <is>
          <t>CA-2015-132906</t>
        </is>
      </c>
      <c r="C582" t="inlineStr">
        <is>
          <t>2015-09-10</t>
        </is>
      </c>
      <c r="D582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s="2" t="n">
        <v>51.52</v>
      </c>
      <c r="R582" t="n">
        <v>4</v>
      </c>
      <c r="S582" s="3" t="n">
        <v>0</v>
      </c>
      <c r="T582" s="2" t="n">
        <v>1.5456</v>
      </c>
      <c r="U582">
        <f>D582-C582</f>
        <v/>
      </c>
      <c r="V582" s="3">
        <f>IF(Q582=0,0,T582/Q582)</f>
        <v/>
      </c>
    </row>
    <row r="583">
      <c r="A583" t="n">
        <v>582</v>
      </c>
      <c r="B583" t="inlineStr">
        <is>
          <t>CA-2017-145233</t>
        </is>
      </c>
      <c r="C583" t="inlineStr">
        <is>
          <t>2017-12-01</t>
        </is>
      </c>
      <c r="D583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s="2" t="n">
        <v>470.376</v>
      </c>
      <c r="R583" t="n">
        <v>3</v>
      </c>
      <c r="S583" s="3" t="n">
        <v>0.2</v>
      </c>
      <c r="T583" s="2" t="n">
        <v>52.9173</v>
      </c>
      <c r="U583">
        <f>D583-C583</f>
        <v/>
      </c>
      <c r="V583" s="3">
        <f>IF(Q583=0,0,T583/Q583)</f>
        <v/>
      </c>
    </row>
    <row r="584">
      <c r="A584" t="n">
        <v>583</v>
      </c>
      <c r="B584" t="inlineStr">
        <is>
          <t>CA-2017-145233</t>
        </is>
      </c>
      <c r="C584" t="inlineStr">
        <is>
          <t>2017-12-01</t>
        </is>
      </c>
      <c r="D584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s="2" t="n">
        <v>105.584</v>
      </c>
      <c r="R584" t="n">
        <v>2</v>
      </c>
      <c r="S584" s="3" t="n">
        <v>0.2</v>
      </c>
      <c r="T584" s="2" t="n">
        <v>9.2386</v>
      </c>
      <c r="U584">
        <f>D584-C584</f>
        <v/>
      </c>
      <c r="V584" s="3">
        <f>IF(Q584=0,0,T584/Q584)</f>
        <v/>
      </c>
    </row>
    <row r="585">
      <c r="A585" t="n">
        <v>584</v>
      </c>
      <c r="B585" t="inlineStr">
        <is>
          <t>CA-2017-145233</t>
        </is>
      </c>
      <c r="C585" t="inlineStr">
        <is>
          <t>2017-12-01</t>
        </is>
      </c>
      <c r="D585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s="2" t="n">
        <v>31.152</v>
      </c>
      <c r="R585" t="n">
        <v>3</v>
      </c>
      <c r="S585" s="3" t="n">
        <v>0.2</v>
      </c>
      <c r="T585" s="2" t="n">
        <v>3.5046</v>
      </c>
      <c r="U585">
        <f>D585-C585</f>
        <v/>
      </c>
      <c r="V585" s="3">
        <f>IF(Q585=0,0,T585/Q585)</f>
        <v/>
      </c>
    </row>
    <row r="586">
      <c r="A586" t="n">
        <v>585</v>
      </c>
      <c r="B586" t="inlineStr">
        <is>
          <t>CA-2017-145233</t>
        </is>
      </c>
      <c r="C586" t="inlineStr">
        <is>
          <t>2017-12-01</t>
        </is>
      </c>
      <c r="D586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s="2" t="n">
        <v>6.783</v>
      </c>
      <c r="R586" t="n">
        <v>7</v>
      </c>
      <c r="S586" s="3" t="n">
        <v>0.7</v>
      </c>
      <c r="T586" s="2" t="n">
        <v>-4.7481</v>
      </c>
      <c r="U586">
        <f>D586-C586</f>
        <v/>
      </c>
      <c r="V586" s="3">
        <f>IF(Q586=0,0,T586/Q586)</f>
        <v/>
      </c>
    </row>
    <row r="587">
      <c r="A587" t="n">
        <v>586</v>
      </c>
      <c r="B587" t="inlineStr">
        <is>
          <t>CA-2017-145233</t>
        </is>
      </c>
      <c r="C587" t="inlineStr">
        <is>
          <t>2017-12-01</t>
        </is>
      </c>
      <c r="D587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s="2" t="n">
        <v>406.368</v>
      </c>
      <c r="R587" t="n">
        <v>4</v>
      </c>
      <c r="S587" s="3" t="n">
        <v>0.2</v>
      </c>
      <c r="T587" s="2" t="n">
        <v>30.4776</v>
      </c>
      <c r="U587">
        <f>D587-C587</f>
        <v/>
      </c>
      <c r="V587" s="3">
        <f>IF(Q587=0,0,T587/Q587)</f>
        <v/>
      </c>
    </row>
    <row r="588">
      <c r="A588" t="n">
        <v>587</v>
      </c>
      <c r="B588" t="inlineStr">
        <is>
          <t>CA-2015-128139</t>
        </is>
      </c>
      <c r="C588" t="inlineStr">
        <is>
          <t>2015-07-03</t>
        </is>
      </c>
      <c r="D58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s="2" t="n">
        <v>70.98</v>
      </c>
      <c r="R588" t="n">
        <v>1</v>
      </c>
      <c r="S588" s="3" t="n">
        <v>0</v>
      </c>
      <c r="T588" s="2" t="n">
        <v>4.9686</v>
      </c>
      <c r="U588">
        <f>D588-C588</f>
        <v/>
      </c>
      <c r="V588" s="3">
        <f>IF(Q588=0,0,T588/Q588)</f>
        <v/>
      </c>
    </row>
    <row r="589">
      <c r="A589" t="n">
        <v>588</v>
      </c>
      <c r="B589" t="inlineStr">
        <is>
          <t>CA-2015-128139</t>
        </is>
      </c>
      <c r="C589" t="inlineStr">
        <is>
          <t>2015-07-03</t>
        </is>
      </c>
      <c r="D589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s="2" t="n">
        <v>294.93</v>
      </c>
      <c r="R589" t="n">
        <v>3</v>
      </c>
      <c r="S589" s="3" t="n">
        <v>0</v>
      </c>
      <c r="T589" s="2" t="n">
        <v>144.5157</v>
      </c>
      <c r="U589">
        <f>D589-C589</f>
        <v/>
      </c>
      <c r="V589" s="3">
        <f>IF(Q589=0,0,T589/Q589)</f>
        <v/>
      </c>
    </row>
    <row r="590">
      <c r="A590" t="n">
        <v>589</v>
      </c>
      <c r="B590" t="inlineStr">
        <is>
          <t>US-2016-156986</t>
        </is>
      </c>
      <c r="C590" t="inlineStr">
        <is>
          <t>2016-03-20</t>
        </is>
      </c>
      <c r="D590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s="2" t="n">
        <v>84.78400000000001</v>
      </c>
      <c r="R590" t="n">
        <v>2</v>
      </c>
      <c r="S590" s="3" t="n">
        <v>0.2</v>
      </c>
      <c r="T590" s="2" t="n">
        <v>-20.1362</v>
      </c>
      <c r="U590">
        <f>D590-C590</f>
        <v/>
      </c>
      <c r="V590" s="3">
        <f>IF(Q590=0,0,T590/Q590)</f>
        <v/>
      </c>
    </row>
    <row r="591">
      <c r="A591" t="n">
        <v>590</v>
      </c>
      <c r="B591" t="inlineStr">
        <is>
          <t>US-2016-156986</t>
        </is>
      </c>
      <c r="C591" t="inlineStr">
        <is>
          <t>2016-03-20</t>
        </is>
      </c>
      <c r="D591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s="2" t="n">
        <v>20.736</v>
      </c>
      <c r="R591" t="n">
        <v>4</v>
      </c>
      <c r="S591" s="3" t="n">
        <v>0.2</v>
      </c>
      <c r="T591" s="2" t="n">
        <v>7.2576</v>
      </c>
      <c r="U591">
        <f>D591-C591</f>
        <v/>
      </c>
      <c r="V591" s="3">
        <f>IF(Q591=0,0,T591/Q591)</f>
        <v/>
      </c>
    </row>
    <row r="592">
      <c r="A592" t="n">
        <v>591</v>
      </c>
      <c r="B592" t="inlineStr">
        <is>
          <t>US-2016-156986</t>
        </is>
      </c>
      <c r="C592" t="inlineStr">
        <is>
          <t>2016-03-20</t>
        </is>
      </c>
      <c r="D592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s="2" t="n">
        <v>16.821</v>
      </c>
      <c r="R592" t="n">
        <v>3</v>
      </c>
      <c r="S592" s="3" t="n">
        <v>0.7</v>
      </c>
      <c r="T592" s="2" t="n">
        <v>-12.8961</v>
      </c>
      <c r="U592">
        <f>D592-C592</f>
        <v/>
      </c>
      <c r="V592" s="3">
        <f>IF(Q592=0,0,T592/Q592)</f>
        <v/>
      </c>
    </row>
    <row r="593">
      <c r="A593" t="n">
        <v>592</v>
      </c>
      <c r="B593" t="inlineStr">
        <is>
          <t>US-2016-156986</t>
        </is>
      </c>
      <c r="C593" t="inlineStr">
        <is>
          <t>2016-03-20</t>
        </is>
      </c>
      <c r="D593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s="2" t="n">
        <v>10.368</v>
      </c>
      <c r="R593" t="n">
        <v>2</v>
      </c>
      <c r="S593" s="3" t="n">
        <v>0.2</v>
      </c>
      <c r="T593" s="2" t="n">
        <v>3.6288</v>
      </c>
      <c r="U593">
        <f>D593-C593</f>
        <v/>
      </c>
      <c r="V593" s="3">
        <f>IF(Q593=0,0,T593/Q593)</f>
        <v/>
      </c>
    </row>
    <row r="594">
      <c r="A594" t="n">
        <v>593</v>
      </c>
      <c r="B594" t="inlineStr">
        <is>
          <t>CA-2014-135405</t>
        </is>
      </c>
      <c r="C594" t="inlineStr">
        <is>
          <t>2014-01-09</t>
        </is>
      </c>
      <c r="D594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s="2" t="n">
        <v>9.343999999999999</v>
      </c>
      <c r="R594" t="n">
        <v>2</v>
      </c>
      <c r="S594" s="3" t="n">
        <v>0.2</v>
      </c>
      <c r="T594" s="2" t="n">
        <v>1.168</v>
      </c>
      <c r="U594">
        <f>D594-C594</f>
        <v/>
      </c>
      <c r="V594" s="3">
        <f>IF(Q594=0,0,T594/Q594)</f>
        <v/>
      </c>
    </row>
    <row r="595">
      <c r="A595" t="n">
        <v>594</v>
      </c>
      <c r="B595" t="inlineStr">
        <is>
          <t>CA-2014-135405</t>
        </is>
      </c>
      <c r="C595" t="inlineStr">
        <is>
          <t>2014-01-09</t>
        </is>
      </c>
      <c r="D595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s="2" t="n">
        <v>31.2</v>
      </c>
      <c r="R595" t="n">
        <v>3</v>
      </c>
      <c r="S595" s="3" t="n">
        <v>0.2</v>
      </c>
      <c r="T595" s="2" t="n">
        <v>9.75</v>
      </c>
      <c r="U595">
        <f>D595-C595</f>
        <v/>
      </c>
      <c r="V595" s="3">
        <f>IF(Q595=0,0,T595/Q595)</f>
        <v/>
      </c>
    </row>
    <row r="596">
      <c r="A596" t="n">
        <v>595</v>
      </c>
      <c r="B596" t="inlineStr">
        <is>
          <t>CA-2014-131450</t>
        </is>
      </c>
      <c r="C596" t="inlineStr">
        <is>
          <t>2014-08-08</t>
        </is>
      </c>
      <c r="D596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s="2" t="n">
        <v>76.12</v>
      </c>
      <c r="R596" t="n">
        <v>2</v>
      </c>
      <c r="S596" s="3" t="n">
        <v>0</v>
      </c>
      <c r="T596" s="2" t="n">
        <v>22.0748</v>
      </c>
      <c r="U596">
        <f>D596-C596</f>
        <v/>
      </c>
      <c r="V596" s="3">
        <f>IF(Q596=0,0,T596/Q596)</f>
        <v/>
      </c>
    </row>
    <row r="597">
      <c r="A597" t="n">
        <v>596</v>
      </c>
      <c r="B597" t="inlineStr">
        <is>
          <t>CA-2014-131450</t>
        </is>
      </c>
      <c r="C597" t="inlineStr">
        <is>
          <t>2014-08-08</t>
        </is>
      </c>
      <c r="D597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s="2" t="n">
        <v>1199.976</v>
      </c>
      <c r="R597" t="n">
        <v>3</v>
      </c>
      <c r="S597" s="3" t="n">
        <v>0.2</v>
      </c>
      <c r="T597" s="2" t="n">
        <v>434.9913</v>
      </c>
      <c r="U597">
        <f>D597-C597</f>
        <v/>
      </c>
      <c r="V597" s="3">
        <f>IF(Q597=0,0,T597/Q597)</f>
        <v/>
      </c>
    </row>
    <row r="598">
      <c r="A598" t="n">
        <v>597</v>
      </c>
      <c r="B598" t="inlineStr">
        <is>
          <t>CA-2014-131450</t>
        </is>
      </c>
      <c r="C598" t="inlineStr">
        <is>
          <t>2014-08-08</t>
        </is>
      </c>
      <c r="D59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s="2" t="n">
        <v>445.96</v>
      </c>
      <c r="R598" t="n">
        <v>5</v>
      </c>
      <c r="S598" s="3" t="n">
        <v>0.2</v>
      </c>
      <c r="T598" s="2" t="n">
        <v>55.745</v>
      </c>
      <c r="U598">
        <f>D598-C598</f>
        <v/>
      </c>
      <c r="V598" s="3">
        <f>IF(Q598=0,0,T598/Q598)</f>
        <v/>
      </c>
    </row>
    <row r="599">
      <c r="A599" t="n">
        <v>598</v>
      </c>
      <c r="B599" t="inlineStr">
        <is>
          <t>CA-2014-131450</t>
        </is>
      </c>
      <c r="C599" t="inlineStr">
        <is>
          <t>2014-08-08</t>
        </is>
      </c>
      <c r="D599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s="2" t="n">
        <v>327.76</v>
      </c>
      <c r="R599" t="n">
        <v>8</v>
      </c>
      <c r="S599" s="3" t="n">
        <v>0</v>
      </c>
      <c r="T599" s="2" t="n">
        <v>91.7728</v>
      </c>
      <c r="U599">
        <f>D599-C599</f>
        <v/>
      </c>
      <c r="V599" s="3">
        <f>IF(Q599=0,0,T599/Q599)</f>
        <v/>
      </c>
    </row>
    <row r="600">
      <c r="A600" t="n">
        <v>599</v>
      </c>
      <c r="B600" t="inlineStr">
        <is>
          <t>CA-2016-120180</t>
        </is>
      </c>
      <c r="C600" t="inlineStr">
        <is>
          <t>2016-07-14</t>
        </is>
      </c>
      <c r="D600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s="2" t="n">
        <v>11.632</v>
      </c>
      <c r="R600" t="n">
        <v>2</v>
      </c>
      <c r="S600" s="3" t="n">
        <v>0.2</v>
      </c>
      <c r="T600" s="2" t="n">
        <v>1.0178</v>
      </c>
      <c r="U600">
        <f>D600-C600</f>
        <v/>
      </c>
      <c r="V600" s="3">
        <f>IF(Q600=0,0,T600/Q600)</f>
        <v/>
      </c>
    </row>
    <row r="601">
      <c r="A601" t="n">
        <v>600</v>
      </c>
      <c r="B601" t="inlineStr">
        <is>
          <t>US-2016-100720</t>
        </is>
      </c>
      <c r="C601" t="inlineStr">
        <is>
          <t>2016-07-16</t>
        </is>
      </c>
      <c r="D601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s="2" t="n">
        <v>143.982</v>
      </c>
      <c r="R601" t="n">
        <v>3</v>
      </c>
      <c r="S601" s="3" t="n">
        <v>0.4</v>
      </c>
      <c r="T601" s="2" t="n">
        <v>-28.7964</v>
      </c>
      <c r="U601">
        <f>D601-C601</f>
        <v/>
      </c>
      <c r="V601" s="3">
        <f>IF(Q601=0,0,T601/Q601)</f>
        <v/>
      </c>
    </row>
    <row r="602">
      <c r="A602" t="n">
        <v>601</v>
      </c>
      <c r="B602" t="inlineStr">
        <is>
          <t>US-2016-100720</t>
        </is>
      </c>
      <c r="C602" t="inlineStr">
        <is>
          <t>2016-07-16</t>
        </is>
      </c>
      <c r="D602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s="2" t="n">
        <v>494.376</v>
      </c>
      <c r="R602" t="n">
        <v>4</v>
      </c>
      <c r="S602" s="3" t="n">
        <v>0.4</v>
      </c>
      <c r="T602" s="2" t="n">
        <v>-115.3544</v>
      </c>
      <c r="U602">
        <f>D602-C602</f>
        <v/>
      </c>
      <c r="V602" s="3">
        <f>IF(Q602=0,0,T602/Q602)</f>
        <v/>
      </c>
    </row>
    <row r="603">
      <c r="A603" t="n">
        <v>602</v>
      </c>
      <c r="B603" t="inlineStr">
        <is>
          <t>US-2016-100720</t>
        </is>
      </c>
      <c r="C603" t="inlineStr">
        <is>
          <t>2016-07-16</t>
        </is>
      </c>
      <c r="D603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s="2" t="n">
        <v>5.84</v>
      </c>
      <c r="R603" t="n">
        <v>2</v>
      </c>
      <c r="S603" s="3" t="n">
        <v>0.2</v>
      </c>
      <c r="T603" s="2" t="n">
        <v>0.73</v>
      </c>
      <c r="U603">
        <f>D603-C603</f>
        <v/>
      </c>
      <c r="V603" s="3">
        <f>IF(Q603=0,0,T603/Q603)</f>
        <v/>
      </c>
    </row>
    <row r="604">
      <c r="A604" t="n">
        <v>603</v>
      </c>
      <c r="B604" t="inlineStr">
        <is>
          <t>CA-2014-149958</t>
        </is>
      </c>
      <c r="C604" t="inlineStr">
        <is>
          <t>2014-03-15</t>
        </is>
      </c>
      <c r="D604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s="2" t="n">
        <v>142.776</v>
      </c>
      <c r="R604" t="n">
        <v>1</v>
      </c>
      <c r="S604" s="3" t="n">
        <v>0.2</v>
      </c>
      <c r="T604" s="2" t="n">
        <v>17.847</v>
      </c>
      <c r="U604">
        <f>D604-C604</f>
        <v/>
      </c>
      <c r="V604" s="3">
        <f>IF(Q604=0,0,T604/Q604)</f>
        <v/>
      </c>
    </row>
    <row r="605">
      <c r="A605" t="n">
        <v>604</v>
      </c>
      <c r="B605" t="inlineStr">
        <is>
          <t>CA-2014-149958</t>
        </is>
      </c>
      <c r="C605" t="inlineStr">
        <is>
          <t>2014-03-15</t>
        </is>
      </c>
      <c r="D605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s="2" t="n">
        <v>45.696</v>
      </c>
      <c r="R605" t="n">
        <v>3</v>
      </c>
      <c r="S605" s="3" t="n">
        <v>0.2</v>
      </c>
      <c r="T605" s="2" t="n">
        <v>5.1408</v>
      </c>
      <c r="U605">
        <f>D605-C605</f>
        <v/>
      </c>
      <c r="V605" s="3">
        <f>IF(Q605=0,0,T605/Q605)</f>
        <v/>
      </c>
    </row>
    <row r="606">
      <c r="A606" t="n">
        <v>605</v>
      </c>
      <c r="B606" t="inlineStr">
        <is>
          <t>CA-2014-149958</t>
        </is>
      </c>
      <c r="C606" t="inlineStr">
        <is>
          <t>2014-03-15</t>
        </is>
      </c>
      <c r="D606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s="2" t="n">
        <v>7.218</v>
      </c>
      <c r="R606" t="n">
        <v>3</v>
      </c>
      <c r="S606" s="3" t="n">
        <v>0.7</v>
      </c>
      <c r="T606" s="2" t="n">
        <v>-5.5338</v>
      </c>
      <c r="U606">
        <f>D606-C606</f>
        <v/>
      </c>
      <c r="V606" s="3">
        <f>IF(Q606=0,0,T606/Q606)</f>
        <v/>
      </c>
    </row>
    <row r="607">
      <c r="A607" t="n">
        <v>606</v>
      </c>
      <c r="B607" t="inlineStr">
        <is>
          <t>CA-2014-149958</t>
        </is>
      </c>
      <c r="C607" t="inlineStr">
        <is>
          <t>2014-03-15</t>
        </is>
      </c>
      <c r="D607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s="2" t="n">
        <v>43.188</v>
      </c>
      <c r="R607" t="n">
        <v>4</v>
      </c>
      <c r="S607" s="3" t="n">
        <v>0.7</v>
      </c>
      <c r="T607" s="2" t="n">
        <v>-31.6712</v>
      </c>
      <c r="U607">
        <f>D607-C607</f>
        <v/>
      </c>
      <c r="V607" s="3">
        <f>IF(Q607=0,0,T607/Q607)</f>
        <v/>
      </c>
    </row>
    <row r="608">
      <c r="A608" t="n">
        <v>607</v>
      </c>
      <c r="B608" t="inlineStr">
        <is>
          <t>CA-2014-149958</t>
        </is>
      </c>
      <c r="C608" t="inlineStr">
        <is>
          <t>2014-03-15</t>
        </is>
      </c>
      <c r="D60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s="2" t="n">
        <v>131.904</v>
      </c>
      <c r="R608" t="n">
        <v>3</v>
      </c>
      <c r="S608" s="3" t="n">
        <v>0.2</v>
      </c>
      <c r="T608" s="2" t="n">
        <v>47.8152</v>
      </c>
      <c r="U608">
        <f>D608-C608</f>
        <v/>
      </c>
      <c r="V608" s="3">
        <f>IF(Q608=0,0,T608/Q608)</f>
        <v/>
      </c>
    </row>
    <row r="609">
      <c r="A609" t="n">
        <v>608</v>
      </c>
      <c r="B609" t="inlineStr">
        <is>
          <t>US-2014-105767</t>
        </is>
      </c>
      <c r="C609" t="inlineStr">
        <is>
          <t>2014-05-23</t>
        </is>
      </c>
      <c r="D609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s="2" t="n">
        <v>3.282</v>
      </c>
      <c r="R609" t="n">
        <v>2</v>
      </c>
      <c r="S609" s="3" t="n">
        <v>0.7</v>
      </c>
      <c r="T609" s="2" t="n">
        <v>-2.6256</v>
      </c>
      <c r="U609">
        <f>D609-C609</f>
        <v/>
      </c>
      <c r="V609" s="3">
        <f>IF(Q609=0,0,T609/Q609)</f>
        <v/>
      </c>
    </row>
    <row r="610">
      <c r="A610" t="n">
        <v>609</v>
      </c>
      <c r="B610" t="inlineStr">
        <is>
          <t>US-2014-105767</t>
        </is>
      </c>
      <c r="C610" t="inlineStr">
        <is>
          <t>2014-05-23</t>
        </is>
      </c>
      <c r="D610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s="2" t="n">
        <v>21.168</v>
      </c>
      <c r="R610" t="n">
        <v>9</v>
      </c>
      <c r="S610" s="3" t="n">
        <v>0.2</v>
      </c>
      <c r="T610" s="2" t="n">
        <v>2.3814</v>
      </c>
      <c r="U610">
        <f>D610-C610</f>
        <v/>
      </c>
      <c r="V610" s="3">
        <f>IF(Q610=0,0,T610/Q610)</f>
        <v/>
      </c>
    </row>
    <row r="611">
      <c r="A611" t="n">
        <v>610</v>
      </c>
      <c r="B611" t="inlineStr">
        <is>
          <t>US-2014-105767</t>
        </is>
      </c>
      <c r="C611" t="inlineStr">
        <is>
          <t>2014-05-23</t>
        </is>
      </c>
      <c r="D611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s="2" t="n">
        <v>55.188</v>
      </c>
      <c r="R611" t="n">
        <v>2</v>
      </c>
      <c r="S611" s="3" t="n">
        <v>0.4</v>
      </c>
      <c r="T611" s="2" t="n">
        <v>-10.1178</v>
      </c>
      <c r="U611">
        <f>D611-C611</f>
        <v/>
      </c>
      <c r="V611" s="3">
        <f>IF(Q611=0,0,T611/Q611)</f>
        <v/>
      </c>
    </row>
    <row r="612">
      <c r="A612" t="n">
        <v>611</v>
      </c>
      <c r="B612" t="inlineStr">
        <is>
          <t>CA-2016-161816</t>
        </is>
      </c>
      <c r="C612" t="inlineStr">
        <is>
          <t>2016-04-28</t>
        </is>
      </c>
      <c r="D612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s="2" t="n">
        <v>369.576</v>
      </c>
      <c r="R612" t="n">
        <v>3</v>
      </c>
      <c r="S612" s="3" t="n">
        <v>0.2</v>
      </c>
      <c r="T612" s="2" t="n">
        <v>41.5773</v>
      </c>
      <c r="U612">
        <f>D612-C612</f>
        <v/>
      </c>
      <c r="V612" s="3">
        <f>IF(Q612=0,0,T612/Q612)</f>
        <v/>
      </c>
    </row>
    <row r="613">
      <c r="A613" t="n">
        <v>612</v>
      </c>
      <c r="B613" t="inlineStr">
        <is>
          <t>CA-2016-161816</t>
        </is>
      </c>
      <c r="C613" t="inlineStr">
        <is>
          <t>2016-04-28</t>
        </is>
      </c>
      <c r="D613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s="2" t="n">
        <v>15.712</v>
      </c>
      <c r="R613" t="n">
        <v>4</v>
      </c>
      <c r="S613" s="3" t="n">
        <v>0.2</v>
      </c>
      <c r="T613" s="2" t="n">
        <v>5.6956</v>
      </c>
      <c r="U613">
        <f>D613-C613</f>
        <v/>
      </c>
      <c r="V613" s="3">
        <f>IF(Q613=0,0,T613/Q613)</f>
        <v/>
      </c>
    </row>
    <row r="614">
      <c r="A614" t="n">
        <v>613</v>
      </c>
      <c r="B614" t="inlineStr">
        <is>
          <t>CA-2016-121223</t>
        </is>
      </c>
      <c r="C614" t="inlineStr">
        <is>
          <t>2016-09-11</t>
        </is>
      </c>
      <c r="D614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s="2" t="n">
        <v>8.448</v>
      </c>
      <c r="R614" t="n">
        <v>2</v>
      </c>
      <c r="S614" s="3" t="n">
        <v>0.2</v>
      </c>
      <c r="T614" s="2" t="n">
        <v>2.64</v>
      </c>
      <c r="U614">
        <f>D614-C614</f>
        <v/>
      </c>
      <c r="V614" s="3">
        <f>IF(Q614=0,0,T614/Q614)</f>
        <v/>
      </c>
    </row>
    <row r="615">
      <c r="A615" t="n">
        <v>614</v>
      </c>
      <c r="B615" t="inlineStr">
        <is>
          <t>CA-2016-121223</t>
        </is>
      </c>
      <c r="C615" t="inlineStr">
        <is>
          <t>2016-09-11</t>
        </is>
      </c>
      <c r="D615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s="2" t="n">
        <v>728.946</v>
      </c>
      <c r="R615" t="n">
        <v>9</v>
      </c>
      <c r="S615" s="3" t="n">
        <v>0.4</v>
      </c>
      <c r="T615" s="2" t="n">
        <v>-157.9383</v>
      </c>
      <c r="U615">
        <f>D615-C615</f>
        <v/>
      </c>
      <c r="V615" s="3">
        <f>IF(Q615=0,0,T615/Q615)</f>
        <v/>
      </c>
    </row>
    <row r="616">
      <c r="A616" t="n">
        <v>615</v>
      </c>
      <c r="B616" t="inlineStr">
        <is>
          <t>CA-2017-138611</t>
        </is>
      </c>
      <c r="C616" t="inlineStr">
        <is>
          <t>2017-11-14</t>
        </is>
      </c>
      <c r="D616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s="2" t="n">
        <v>119.94</v>
      </c>
      <c r="R616" t="n">
        <v>10</v>
      </c>
      <c r="S616" s="3" t="n">
        <v>0.4</v>
      </c>
      <c r="T616" s="2" t="n">
        <v>15.992</v>
      </c>
      <c r="U616">
        <f>D616-C616</f>
        <v/>
      </c>
      <c r="V616" s="3">
        <f>IF(Q616=0,0,T616/Q616)</f>
        <v/>
      </c>
    </row>
    <row r="617">
      <c r="A617" t="n">
        <v>616</v>
      </c>
      <c r="B617" t="inlineStr">
        <is>
          <t>CA-2017-138611</t>
        </is>
      </c>
      <c r="C617" t="inlineStr">
        <is>
          <t>2017-11-14</t>
        </is>
      </c>
      <c r="D617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s="2" t="n">
        <v>3.648</v>
      </c>
      <c r="R617" t="n">
        <v>2</v>
      </c>
      <c r="S617" s="3" t="n">
        <v>0.7</v>
      </c>
      <c r="T617" s="2" t="n">
        <v>-2.7968</v>
      </c>
      <c r="U617">
        <f>D617-C617</f>
        <v/>
      </c>
      <c r="V617" s="3">
        <f>IF(Q617=0,0,T617/Q617)</f>
        <v/>
      </c>
    </row>
    <row r="618">
      <c r="A618" t="n">
        <v>617</v>
      </c>
      <c r="B618" t="inlineStr">
        <is>
          <t>CA-2017-117947</t>
        </is>
      </c>
      <c r="C618" t="inlineStr">
        <is>
          <t>2017-08-18</t>
        </is>
      </c>
      <c r="D6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s="2" t="n">
        <v>40.48</v>
      </c>
      <c r="R618" t="n">
        <v>2</v>
      </c>
      <c r="S618" s="3" t="n">
        <v>0</v>
      </c>
      <c r="T618" s="2" t="n">
        <v>15.7872</v>
      </c>
      <c r="U618">
        <f>D618-C618</f>
        <v/>
      </c>
      <c r="V618" s="3">
        <f>IF(Q618=0,0,T618/Q618)</f>
        <v/>
      </c>
    </row>
    <row r="619">
      <c r="A619" t="n">
        <v>618</v>
      </c>
      <c r="B619" t="inlineStr">
        <is>
          <t>CA-2017-117947</t>
        </is>
      </c>
      <c r="C619" t="inlineStr">
        <is>
          <t>2017-08-18</t>
        </is>
      </c>
      <c r="D619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s="2" t="n">
        <v>9.94</v>
      </c>
      <c r="R619" t="n">
        <v>2</v>
      </c>
      <c r="S619" s="3" t="n">
        <v>0</v>
      </c>
      <c r="T619" s="2" t="n">
        <v>3.0814</v>
      </c>
      <c r="U619">
        <f>D619-C619</f>
        <v/>
      </c>
      <c r="V619" s="3">
        <f>IF(Q619=0,0,T619/Q619)</f>
        <v/>
      </c>
    </row>
    <row r="620">
      <c r="A620" t="n">
        <v>619</v>
      </c>
      <c r="B620" t="inlineStr">
        <is>
          <t>CA-2017-117947</t>
        </is>
      </c>
      <c r="C620" t="inlineStr">
        <is>
          <t>2017-08-18</t>
        </is>
      </c>
      <c r="D620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s="2" t="n">
        <v>107.424</v>
      </c>
      <c r="R620" t="n">
        <v>9</v>
      </c>
      <c r="S620" s="3" t="n">
        <v>0.2</v>
      </c>
      <c r="T620" s="2" t="n">
        <v>33.57</v>
      </c>
      <c r="U620">
        <f>D620-C620</f>
        <v/>
      </c>
      <c r="V620" s="3">
        <f>IF(Q620=0,0,T620/Q620)</f>
        <v/>
      </c>
    </row>
    <row r="621">
      <c r="A621" t="n">
        <v>620</v>
      </c>
      <c r="B621" t="inlineStr">
        <is>
          <t>CA-2017-117947</t>
        </is>
      </c>
      <c r="C621" t="inlineStr">
        <is>
          <t>2017-08-18</t>
        </is>
      </c>
      <c r="D621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s="2" t="n">
        <v>37.91</v>
      </c>
      <c r="R621" t="n">
        <v>1</v>
      </c>
      <c r="S621" s="3" t="n">
        <v>0</v>
      </c>
      <c r="T621" s="2" t="n">
        <v>10.9939</v>
      </c>
      <c r="U621">
        <f>D621-C621</f>
        <v/>
      </c>
      <c r="V621" s="3">
        <f>IF(Q621=0,0,T621/Q621)</f>
        <v/>
      </c>
    </row>
    <row r="622">
      <c r="A622" t="n">
        <v>621</v>
      </c>
      <c r="B622" t="inlineStr">
        <is>
          <t>CA-2017-117947</t>
        </is>
      </c>
      <c r="C622" t="inlineStr">
        <is>
          <t>2017-08-18</t>
        </is>
      </c>
      <c r="D622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s="2" t="n">
        <v>88.02</v>
      </c>
      <c r="R622" t="n">
        <v>3</v>
      </c>
      <c r="S622" s="3" t="n">
        <v>0</v>
      </c>
      <c r="T622" s="2" t="n">
        <v>27.2862</v>
      </c>
      <c r="U622">
        <f>D622-C622</f>
        <v/>
      </c>
      <c r="V622" s="3">
        <f>IF(Q622=0,0,T622/Q622)</f>
        <v/>
      </c>
    </row>
    <row r="623">
      <c r="A623" t="n">
        <v>622</v>
      </c>
      <c r="B623" t="inlineStr">
        <is>
          <t>US-2014-111171</t>
        </is>
      </c>
      <c r="C623" t="inlineStr">
        <is>
          <t>2014-12-26</t>
        </is>
      </c>
      <c r="D623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s="2" t="n">
        <v>8.69</v>
      </c>
      <c r="R623" t="n">
        <v>5</v>
      </c>
      <c r="S623" s="3" t="n">
        <v>0.8</v>
      </c>
      <c r="T623" s="2" t="n">
        <v>-14.773</v>
      </c>
      <c r="U623">
        <f>D623-C623</f>
        <v/>
      </c>
      <c r="V623" s="3">
        <f>IF(Q623=0,0,T623/Q623)</f>
        <v/>
      </c>
    </row>
    <row r="624">
      <c r="A624" t="n">
        <v>623</v>
      </c>
      <c r="B624" t="inlineStr">
        <is>
          <t>CA-2015-138009</t>
        </is>
      </c>
      <c r="C624" t="inlineStr">
        <is>
          <t>2015-11-29</t>
        </is>
      </c>
      <c r="D624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s="2" t="n">
        <v>301.96</v>
      </c>
      <c r="R624" t="n">
        <v>2</v>
      </c>
      <c r="S624" s="3" t="n">
        <v>0</v>
      </c>
      <c r="T624" s="2" t="n">
        <v>87.5684</v>
      </c>
      <c r="U624">
        <f>D624-C624</f>
        <v/>
      </c>
      <c r="V624" s="3">
        <f>IF(Q624=0,0,T624/Q624)</f>
        <v/>
      </c>
    </row>
    <row r="625">
      <c r="A625" t="n">
        <v>624</v>
      </c>
      <c r="B625" t="inlineStr">
        <is>
          <t>CA-2015-138009</t>
        </is>
      </c>
      <c r="C625" t="inlineStr">
        <is>
          <t>2015-11-29</t>
        </is>
      </c>
      <c r="D625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s="2" t="n">
        <v>555.21</v>
      </c>
      <c r="R625" t="n">
        <v>5</v>
      </c>
      <c r="S625" s="3" t="n">
        <v>0.1</v>
      </c>
      <c r="T625" s="2" t="n">
        <v>178.901</v>
      </c>
      <c r="U625">
        <f>D625-C625</f>
        <v/>
      </c>
      <c r="V625" s="3">
        <f>IF(Q625=0,0,T625/Q625)</f>
        <v/>
      </c>
    </row>
    <row r="626">
      <c r="A626" t="n">
        <v>625</v>
      </c>
      <c r="B626" t="inlineStr">
        <is>
          <t>CA-2015-138009</t>
        </is>
      </c>
      <c r="C626" t="inlineStr">
        <is>
          <t>2015-11-29</t>
        </is>
      </c>
      <c r="D626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s="2" t="n">
        <v>523.48</v>
      </c>
      <c r="R626" t="n">
        <v>4</v>
      </c>
      <c r="S626" s="3" t="n">
        <v>0</v>
      </c>
      <c r="T626" s="2" t="n">
        <v>130.87</v>
      </c>
      <c r="U626">
        <f>D626-C626</f>
        <v/>
      </c>
      <c r="V626" s="3">
        <f>IF(Q626=0,0,T626/Q626)</f>
        <v/>
      </c>
    </row>
    <row r="627">
      <c r="A627" t="n">
        <v>626</v>
      </c>
      <c r="B627" t="inlineStr">
        <is>
          <t>CA-2015-138009</t>
        </is>
      </c>
      <c r="C627" t="inlineStr">
        <is>
          <t>2015-11-29</t>
        </is>
      </c>
      <c r="D627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s="2" t="n">
        <v>161.82</v>
      </c>
      <c r="R627" t="n">
        <v>9</v>
      </c>
      <c r="S627" s="3" t="n">
        <v>0</v>
      </c>
      <c r="T627" s="2" t="n">
        <v>46.9278</v>
      </c>
      <c r="U627">
        <f>D627-C627</f>
        <v/>
      </c>
      <c r="V627" s="3">
        <f>IF(Q627=0,0,T627/Q627)</f>
        <v/>
      </c>
    </row>
    <row r="628">
      <c r="A628" t="n">
        <v>627</v>
      </c>
      <c r="B628" t="inlineStr">
        <is>
          <t>CA-2017-163020</t>
        </is>
      </c>
      <c r="C628" t="inlineStr">
        <is>
          <t>2017-09-15</t>
        </is>
      </c>
      <c r="D62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s="2" t="n">
        <v>35.56</v>
      </c>
      <c r="R628" t="n">
        <v>7</v>
      </c>
      <c r="S628" s="3" t="n">
        <v>0</v>
      </c>
      <c r="T628" s="2" t="n">
        <v>12.0904</v>
      </c>
      <c r="U628">
        <f>D628-C628</f>
        <v/>
      </c>
      <c r="V628" s="3">
        <f>IF(Q628=0,0,T628/Q628)</f>
        <v/>
      </c>
    </row>
    <row r="629">
      <c r="A629" t="n">
        <v>628</v>
      </c>
      <c r="B629" t="inlineStr">
        <is>
          <t>CA-2017-153787</t>
        </is>
      </c>
      <c r="C629" t="inlineStr">
        <is>
          <t>2017-05-19</t>
        </is>
      </c>
      <c r="D629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s="2" t="n">
        <v>97.16</v>
      </c>
      <c r="R629" t="n">
        <v>2</v>
      </c>
      <c r="S629" s="3" t="n">
        <v>0</v>
      </c>
      <c r="T629" s="2" t="n">
        <v>28.1764</v>
      </c>
      <c r="U629">
        <f>D629-C629</f>
        <v/>
      </c>
      <c r="V629" s="3">
        <f>IF(Q629=0,0,T629/Q629)</f>
        <v/>
      </c>
    </row>
    <row r="630">
      <c r="A630" t="n">
        <v>629</v>
      </c>
      <c r="B630" t="inlineStr">
        <is>
          <t>CA-2017-133431</t>
        </is>
      </c>
      <c r="C630" t="inlineStr">
        <is>
          <t>2017-12-17</t>
        </is>
      </c>
      <c r="D630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s="2" t="n">
        <v>15.24</v>
      </c>
      <c r="R630" t="n">
        <v>5</v>
      </c>
      <c r="S630" s="3" t="n">
        <v>0.2</v>
      </c>
      <c r="T630" s="2" t="n">
        <v>5.1435</v>
      </c>
      <c r="U630">
        <f>D630-C630</f>
        <v/>
      </c>
      <c r="V630" s="3">
        <f>IF(Q630=0,0,T630/Q630)</f>
        <v/>
      </c>
    </row>
    <row r="631">
      <c r="A631" t="n">
        <v>630</v>
      </c>
      <c r="B631" t="inlineStr">
        <is>
          <t>CA-2017-133431</t>
        </is>
      </c>
      <c r="C631" t="inlineStr">
        <is>
          <t>2017-12-17</t>
        </is>
      </c>
      <c r="D631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s="2" t="n">
        <v>13.23</v>
      </c>
      <c r="R631" t="n">
        <v>3</v>
      </c>
      <c r="S631" s="3" t="n">
        <v>0</v>
      </c>
      <c r="T631" s="2" t="n">
        <v>6.0858</v>
      </c>
      <c r="U631">
        <f>D631-C631</f>
        <v/>
      </c>
      <c r="V631" s="3">
        <f>IF(Q631=0,0,T631/Q631)</f>
        <v/>
      </c>
    </row>
    <row r="632">
      <c r="A632" t="n">
        <v>631</v>
      </c>
      <c r="B632" t="inlineStr">
        <is>
          <t>US-2016-135720</t>
        </is>
      </c>
      <c r="C632" t="inlineStr">
        <is>
          <t>2016-12-11</t>
        </is>
      </c>
      <c r="D632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s="2" t="n">
        <v>243.384</v>
      </c>
      <c r="R632" t="n">
        <v>3</v>
      </c>
      <c r="S632" s="3" t="n">
        <v>0.2</v>
      </c>
      <c r="T632" s="2" t="n">
        <v>-51.7191</v>
      </c>
      <c r="U632">
        <f>D632-C632</f>
        <v/>
      </c>
      <c r="V632" s="3">
        <f>IF(Q632=0,0,T632/Q632)</f>
        <v/>
      </c>
    </row>
    <row r="633">
      <c r="A633" t="n">
        <v>632</v>
      </c>
      <c r="B633" t="inlineStr">
        <is>
          <t>US-2016-135720</t>
        </is>
      </c>
      <c r="C633" t="inlineStr">
        <is>
          <t>2016-12-11</t>
        </is>
      </c>
      <c r="D633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s="2" t="n">
        <v>119.8</v>
      </c>
      <c r="R633" t="n">
        <v>5</v>
      </c>
      <c r="S633" s="3" t="n">
        <v>0.2</v>
      </c>
      <c r="T633" s="2" t="n">
        <v>29.95</v>
      </c>
      <c r="U633">
        <f>D633-C633</f>
        <v/>
      </c>
      <c r="V633" s="3">
        <f>IF(Q633=0,0,T633/Q633)</f>
        <v/>
      </c>
    </row>
    <row r="634">
      <c r="A634" t="n">
        <v>633</v>
      </c>
      <c r="B634" t="inlineStr">
        <is>
          <t>US-2016-135720</t>
        </is>
      </c>
      <c r="C634" t="inlineStr">
        <is>
          <t>2016-12-11</t>
        </is>
      </c>
      <c r="D634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s="2" t="n">
        <v>300.768</v>
      </c>
      <c r="R634" t="n">
        <v>4</v>
      </c>
      <c r="S634" s="3" t="n">
        <v>0.2</v>
      </c>
      <c r="T634" s="2" t="n">
        <v>30.0768</v>
      </c>
      <c r="U634">
        <f>D634-C634</f>
        <v/>
      </c>
      <c r="V634" s="3">
        <f>IF(Q634=0,0,T634/Q634)</f>
        <v/>
      </c>
    </row>
    <row r="635">
      <c r="A635" t="n">
        <v>634</v>
      </c>
      <c r="B635" t="inlineStr">
        <is>
          <t>CA-2017-144694</t>
        </is>
      </c>
      <c r="C635" t="inlineStr">
        <is>
          <t>2017-09-24</t>
        </is>
      </c>
      <c r="D635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s="2" t="n">
        <v>17.88</v>
      </c>
      <c r="R635" t="n">
        <v>3</v>
      </c>
      <c r="S635" s="3" t="n">
        <v>0.2</v>
      </c>
      <c r="T635" s="2" t="n">
        <v>2.4585</v>
      </c>
      <c r="U635">
        <f>D635-C635</f>
        <v/>
      </c>
      <c r="V635" s="3">
        <f>IF(Q635=0,0,T635/Q635)</f>
        <v/>
      </c>
    </row>
    <row r="636">
      <c r="A636" t="n">
        <v>635</v>
      </c>
      <c r="B636" t="inlineStr">
        <is>
          <t>CA-2017-144694</t>
        </is>
      </c>
      <c r="C636" t="inlineStr">
        <is>
          <t>2017-09-24</t>
        </is>
      </c>
      <c r="D636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s="2" t="n">
        <v>235.944</v>
      </c>
      <c r="R636" t="n">
        <v>3</v>
      </c>
      <c r="S636" s="3" t="n">
        <v>0.2</v>
      </c>
      <c r="T636" s="2" t="n">
        <v>85.52970000000001</v>
      </c>
      <c r="U636">
        <f>D636-C636</f>
        <v/>
      </c>
      <c r="V636" s="3">
        <f>IF(Q636=0,0,T636/Q636)</f>
        <v/>
      </c>
    </row>
    <row r="637">
      <c r="A637" t="n">
        <v>636</v>
      </c>
      <c r="B637" t="inlineStr">
        <is>
          <t>CA-2015-168004</t>
        </is>
      </c>
      <c r="C637" t="inlineStr">
        <is>
          <t>2015-10-04</t>
        </is>
      </c>
      <c r="D637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s="2" t="n">
        <v>392.94</v>
      </c>
      <c r="R637" t="n">
        <v>3</v>
      </c>
      <c r="S637" s="3" t="n">
        <v>0</v>
      </c>
      <c r="T637" s="2" t="n">
        <v>43.2234</v>
      </c>
      <c r="U637">
        <f>D637-C637</f>
        <v/>
      </c>
      <c r="V637" s="3">
        <f>IF(Q637=0,0,T637/Q637)</f>
        <v/>
      </c>
    </row>
    <row r="638">
      <c r="A638" t="n">
        <v>637</v>
      </c>
      <c r="B638" t="inlineStr">
        <is>
          <t>US-2016-123470</t>
        </is>
      </c>
      <c r="C638" t="inlineStr">
        <is>
          <t>2016-08-15</t>
        </is>
      </c>
      <c r="D63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s="2" t="n">
        <v>18.882</v>
      </c>
      <c r="R638" t="n">
        <v>3</v>
      </c>
      <c r="S638" s="3" t="n">
        <v>0.7</v>
      </c>
      <c r="T638" s="2" t="n">
        <v>-13.8468</v>
      </c>
      <c r="U638">
        <f>D638-C638</f>
        <v/>
      </c>
      <c r="V638" s="3">
        <f>IF(Q638=0,0,T638/Q638)</f>
        <v/>
      </c>
    </row>
    <row r="639">
      <c r="A639" t="n">
        <v>638</v>
      </c>
      <c r="B639" t="inlineStr">
        <is>
          <t>US-2016-123470</t>
        </is>
      </c>
      <c r="C639" t="inlineStr">
        <is>
          <t>2016-08-15</t>
        </is>
      </c>
      <c r="D639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s="2" t="n">
        <v>122.328</v>
      </c>
      <c r="R639" t="n">
        <v>3</v>
      </c>
      <c r="S639" s="3" t="n">
        <v>0.2</v>
      </c>
      <c r="T639" s="2" t="n">
        <v>12.2328</v>
      </c>
      <c r="U639">
        <f>D639-C639</f>
        <v/>
      </c>
      <c r="V639" s="3">
        <f>IF(Q639=0,0,T639/Q639)</f>
        <v/>
      </c>
    </row>
    <row r="640">
      <c r="A640" t="n">
        <v>639</v>
      </c>
      <c r="B640" t="inlineStr">
        <is>
          <t>CA-2016-115917</t>
        </is>
      </c>
      <c r="C640" t="inlineStr">
        <is>
          <t>2016-05-20</t>
        </is>
      </c>
      <c r="D640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s="2" t="n">
        <v>1049.2</v>
      </c>
      <c r="R640" t="n">
        <v>5</v>
      </c>
      <c r="S640" s="3" t="n">
        <v>0</v>
      </c>
      <c r="T640" s="2" t="n">
        <v>272.792</v>
      </c>
      <c r="U640">
        <f>D640-C640</f>
        <v/>
      </c>
      <c r="V640" s="3">
        <f>IF(Q640=0,0,T640/Q640)</f>
        <v/>
      </c>
    </row>
    <row r="641">
      <c r="A641" t="n">
        <v>640</v>
      </c>
      <c r="B641" t="inlineStr">
        <is>
          <t>CA-2016-115917</t>
        </is>
      </c>
      <c r="C641" t="inlineStr">
        <is>
          <t>2016-05-20</t>
        </is>
      </c>
      <c r="D641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s="2" t="n">
        <v>15.424</v>
      </c>
      <c r="R641" t="n">
        <v>4</v>
      </c>
      <c r="S641" s="3" t="n">
        <v>0.2</v>
      </c>
      <c r="T641" s="2" t="n">
        <v>5.0128</v>
      </c>
      <c r="U641">
        <f>D641-C641</f>
        <v/>
      </c>
      <c r="V641" s="3">
        <f>IF(Q641=0,0,T641/Q641)</f>
        <v/>
      </c>
    </row>
    <row r="642">
      <c r="A642" t="n">
        <v>641</v>
      </c>
      <c r="B642" t="inlineStr">
        <is>
          <t>CA-2016-147067</t>
        </is>
      </c>
      <c r="C642" t="inlineStr">
        <is>
          <t>2016-12-18</t>
        </is>
      </c>
      <c r="D642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s="2" t="n">
        <v>18.84</v>
      </c>
      <c r="R642" t="n">
        <v>3</v>
      </c>
      <c r="S642" s="3" t="n">
        <v>0</v>
      </c>
      <c r="T642" s="2" t="n">
        <v>6.0288</v>
      </c>
      <c r="U642">
        <f>D642-C642</f>
        <v/>
      </c>
      <c r="V642" s="3">
        <f>IF(Q642=0,0,T642/Q642)</f>
        <v/>
      </c>
    </row>
    <row r="643">
      <c r="A643" t="n">
        <v>642</v>
      </c>
      <c r="B643" t="inlineStr">
        <is>
          <t>CA-2017-167913</t>
        </is>
      </c>
      <c r="C643" t="inlineStr">
        <is>
          <t>2017-07-30</t>
        </is>
      </c>
      <c r="D643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s="2" t="n">
        <v>330.4</v>
      </c>
      <c r="R643" t="n">
        <v>2</v>
      </c>
      <c r="S643" s="3" t="n">
        <v>0</v>
      </c>
      <c r="T643" s="2" t="n">
        <v>85.904</v>
      </c>
      <c r="U643">
        <f>D643-C643</f>
        <v/>
      </c>
      <c r="V643" s="3">
        <f>IF(Q643=0,0,T643/Q643)</f>
        <v/>
      </c>
    </row>
    <row r="644">
      <c r="A644" t="n">
        <v>643</v>
      </c>
      <c r="B644" t="inlineStr">
        <is>
          <t>CA-2017-167913</t>
        </is>
      </c>
      <c r="C644" t="inlineStr">
        <is>
          <t>2017-07-30</t>
        </is>
      </c>
      <c r="D644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s="2" t="n">
        <v>26.25</v>
      </c>
      <c r="R644" t="n">
        <v>7</v>
      </c>
      <c r="S644" s="3" t="n">
        <v>0</v>
      </c>
      <c r="T644" s="2" t="n">
        <v>12.6</v>
      </c>
      <c r="U644">
        <f>D644-C644</f>
        <v/>
      </c>
      <c r="V644" s="3">
        <f>IF(Q644=0,0,T644/Q644)</f>
        <v/>
      </c>
    </row>
    <row r="645">
      <c r="A645" t="n">
        <v>644</v>
      </c>
      <c r="B645" t="inlineStr">
        <is>
          <t>CA-2017-106103</t>
        </is>
      </c>
      <c r="C645" t="inlineStr">
        <is>
          <t>2017-06-10</t>
        </is>
      </c>
      <c r="D645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s="2" t="n">
        <v>132.52</v>
      </c>
      <c r="R645" t="n">
        <v>4</v>
      </c>
      <c r="S645" s="3" t="n">
        <v>0</v>
      </c>
      <c r="T645" s="2" t="n">
        <v>54.3332</v>
      </c>
      <c r="U645">
        <f>D645-C645</f>
        <v/>
      </c>
      <c r="V645" s="3">
        <f>IF(Q645=0,0,T645/Q645)</f>
        <v/>
      </c>
    </row>
    <row r="646">
      <c r="A646" t="n">
        <v>645</v>
      </c>
      <c r="B646" t="inlineStr">
        <is>
          <t>US-2017-127719</t>
        </is>
      </c>
      <c r="C646" t="inlineStr">
        <is>
          <t>2017-07-21</t>
        </is>
      </c>
      <c r="D646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s="2" t="n">
        <v>6.48</v>
      </c>
      <c r="R646" t="n">
        <v>1</v>
      </c>
      <c r="S646" s="3" t="n">
        <v>0</v>
      </c>
      <c r="T646" s="2" t="n">
        <v>3.1752</v>
      </c>
      <c r="U646">
        <f>D646-C646</f>
        <v/>
      </c>
      <c r="V646" s="3">
        <f>IF(Q646=0,0,T646/Q646)</f>
        <v/>
      </c>
    </row>
    <row r="647">
      <c r="A647" t="n">
        <v>646</v>
      </c>
      <c r="B647" t="inlineStr">
        <is>
          <t>CA-2017-126221</t>
        </is>
      </c>
      <c r="C647" t="inlineStr">
        <is>
          <t>2017-12-30</t>
        </is>
      </c>
      <c r="D647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s="2" t="n">
        <v>209.3</v>
      </c>
      <c r="R647" t="n">
        <v>2</v>
      </c>
      <c r="S647" s="3" t="n">
        <v>0</v>
      </c>
      <c r="T647" s="2" t="n">
        <v>56.511</v>
      </c>
      <c r="U647">
        <f>D647-C647</f>
        <v/>
      </c>
      <c r="V647" s="3">
        <f>IF(Q647=0,0,T647/Q647)</f>
        <v/>
      </c>
    </row>
    <row r="648">
      <c r="A648" t="n">
        <v>647</v>
      </c>
      <c r="B648" t="inlineStr">
        <is>
          <t>CA-2016-103947</t>
        </is>
      </c>
      <c r="C648" t="inlineStr">
        <is>
          <t>2016-04-01</t>
        </is>
      </c>
      <c r="D64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s="2" t="n">
        <v>31.56</v>
      </c>
      <c r="R648" t="n">
        <v>5</v>
      </c>
      <c r="S648" s="3" t="n">
        <v>0.2</v>
      </c>
      <c r="T648" s="2" t="n">
        <v>9.862500000000001</v>
      </c>
      <c r="U648">
        <f>D648-C648</f>
        <v/>
      </c>
      <c r="V648" s="3">
        <f>IF(Q648=0,0,T648/Q648)</f>
        <v/>
      </c>
    </row>
    <row r="649">
      <c r="A649" t="n">
        <v>648</v>
      </c>
      <c r="B649" t="inlineStr">
        <is>
          <t>CA-2016-103947</t>
        </is>
      </c>
      <c r="C649" t="inlineStr">
        <is>
          <t>2016-04-01</t>
        </is>
      </c>
      <c r="D649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s="2" t="n">
        <v>30.144</v>
      </c>
      <c r="R649" t="n">
        <v>2</v>
      </c>
      <c r="S649" s="3" t="n">
        <v>0.2</v>
      </c>
      <c r="T649" s="2" t="n">
        <v>3.0144</v>
      </c>
      <c r="U649">
        <f>D649-C649</f>
        <v/>
      </c>
      <c r="V649" s="3">
        <f>IF(Q649=0,0,T649/Q649)</f>
        <v/>
      </c>
    </row>
    <row r="650">
      <c r="A650" t="n">
        <v>649</v>
      </c>
      <c r="B650" t="inlineStr">
        <is>
          <t>CA-2016-160745</t>
        </is>
      </c>
      <c r="C650" t="inlineStr">
        <is>
          <t>2016-12-11</t>
        </is>
      </c>
      <c r="D650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s="2" t="n">
        <v>14.8</v>
      </c>
      <c r="R650" t="n">
        <v>4</v>
      </c>
      <c r="S650" s="3" t="n">
        <v>0</v>
      </c>
      <c r="T650" s="2" t="n">
        <v>6.068</v>
      </c>
      <c r="U650">
        <f>D650-C650</f>
        <v/>
      </c>
      <c r="V650" s="3">
        <f>IF(Q650=0,0,T650/Q650)</f>
        <v/>
      </c>
    </row>
    <row r="651">
      <c r="A651" t="n">
        <v>650</v>
      </c>
      <c r="B651" t="inlineStr">
        <is>
          <t>CA-2016-160745</t>
        </is>
      </c>
      <c r="C651" t="inlineStr">
        <is>
          <t>2016-12-11</t>
        </is>
      </c>
      <c r="D651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s="2" t="n">
        <v>302.376</v>
      </c>
      <c r="R651" t="n">
        <v>3</v>
      </c>
      <c r="S651" s="3" t="n">
        <v>0.2</v>
      </c>
      <c r="T651" s="2" t="n">
        <v>22.6782</v>
      </c>
      <c r="U651">
        <f>D651-C651</f>
        <v/>
      </c>
      <c r="V651" s="3">
        <f>IF(Q651=0,0,T651/Q651)</f>
        <v/>
      </c>
    </row>
    <row r="652">
      <c r="A652" t="n">
        <v>651</v>
      </c>
      <c r="B652" t="inlineStr">
        <is>
          <t>CA-2016-160745</t>
        </is>
      </c>
      <c r="C652" t="inlineStr">
        <is>
          <t>2016-12-11</t>
        </is>
      </c>
      <c r="D652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s="2" t="n">
        <v>316</v>
      </c>
      <c r="R652" t="n">
        <v>4</v>
      </c>
      <c r="S652" s="3" t="n">
        <v>0</v>
      </c>
      <c r="T652" s="2" t="n">
        <v>31.6</v>
      </c>
      <c r="U652">
        <f>D652-C652</f>
        <v/>
      </c>
      <c r="V652" s="3">
        <f>IF(Q652=0,0,T652/Q652)</f>
        <v/>
      </c>
    </row>
    <row r="653">
      <c r="A653" t="n">
        <v>652</v>
      </c>
      <c r="B653" t="inlineStr">
        <is>
          <t>CA-2016-132661</t>
        </is>
      </c>
      <c r="C653" t="inlineStr">
        <is>
          <t>2016-10-23</t>
        </is>
      </c>
      <c r="D653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s="2" t="n">
        <v>379.4</v>
      </c>
      <c r="R653" t="n">
        <v>10</v>
      </c>
      <c r="S653" s="3" t="n">
        <v>0</v>
      </c>
      <c r="T653" s="2" t="n">
        <v>178.318</v>
      </c>
      <c r="U653">
        <f>D653-C653</f>
        <v/>
      </c>
      <c r="V653" s="3">
        <f>IF(Q653=0,0,T653/Q653)</f>
        <v/>
      </c>
    </row>
    <row r="654">
      <c r="A654" t="n">
        <v>653</v>
      </c>
      <c r="B654" t="inlineStr">
        <is>
          <t>CA-2017-140844</t>
        </is>
      </c>
      <c r="C654" t="inlineStr">
        <is>
          <t>2017-06-19</t>
        </is>
      </c>
      <c r="D654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s="2" t="n">
        <v>97.81999999999999</v>
      </c>
      <c r="R654" t="n">
        <v>2</v>
      </c>
      <c r="S654" s="3" t="n">
        <v>0</v>
      </c>
      <c r="T654" s="2" t="n">
        <v>45.9754</v>
      </c>
      <c r="U654">
        <f>D654-C654</f>
        <v/>
      </c>
      <c r="V654" s="3">
        <f>IF(Q654=0,0,T654/Q654)</f>
        <v/>
      </c>
    </row>
    <row r="655">
      <c r="A655" t="n">
        <v>654</v>
      </c>
      <c r="B655" t="inlineStr">
        <is>
          <t>CA-2017-140844</t>
        </is>
      </c>
      <c r="C655" t="inlineStr">
        <is>
          <t>2017-06-19</t>
        </is>
      </c>
      <c r="D655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s="2" t="n">
        <v>103.12</v>
      </c>
      <c r="R655" t="n">
        <v>8</v>
      </c>
      <c r="S655" s="3" t="n">
        <v>0</v>
      </c>
      <c r="T655" s="2" t="n">
        <v>10.312</v>
      </c>
      <c r="U655">
        <f>D655-C655</f>
        <v/>
      </c>
      <c r="V655" s="3">
        <f>IF(Q655=0,0,T655/Q655)</f>
        <v/>
      </c>
    </row>
    <row r="656">
      <c r="A656" t="n">
        <v>655</v>
      </c>
      <c r="B656" t="inlineStr">
        <is>
          <t>CA-2016-137239</t>
        </is>
      </c>
      <c r="C656" t="inlineStr">
        <is>
          <t>2016-08-22</t>
        </is>
      </c>
      <c r="D656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s="2" t="n">
        <v>113.552</v>
      </c>
      <c r="R656" t="n">
        <v>2</v>
      </c>
      <c r="S656" s="3" t="n">
        <v>0.2</v>
      </c>
      <c r="T656" s="2" t="n">
        <v>8.516400000000001</v>
      </c>
      <c r="U656">
        <f>D656-C656</f>
        <v/>
      </c>
      <c r="V656" s="3">
        <f>IF(Q656=0,0,T656/Q656)</f>
        <v/>
      </c>
    </row>
    <row r="657">
      <c r="A657" t="n">
        <v>656</v>
      </c>
      <c r="B657" t="inlineStr">
        <is>
          <t>CA-2016-137239</t>
        </is>
      </c>
      <c r="C657" t="inlineStr">
        <is>
          <t>2016-08-22</t>
        </is>
      </c>
      <c r="D657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s="2" t="n">
        <v>3.318</v>
      </c>
      <c r="R657" t="n">
        <v>2</v>
      </c>
      <c r="S657" s="3" t="n">
        <v>0.7</v>
      </c>
      <c r="T657" s="2" t="n">
        <v>-2.6544</v>
      </c>
      <c r="U657">
        <f>D657-C657</f>
        <v/>
      </c>
      <c r="V657" s="3">
        <f>IF(Q657=0,0,T657/Q657)</f>
        <v/>
      </c>
    </row>
    <row r="658">
      <c r="A658" t="n">
        <v>657</v>
      </c>
      <c r="B658" t="inlineStr">
        <is>
          <t>CA-2016-137239</t>
        </is>
      </c>
      <c r="C658" t="inlineStr">
        <is>
          <t>2016-08-22</t>
        </is>
      </c>
      <c r="D65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s="2" t="n">
        <v>134.288</v>
      </c>
      <c r="R658" t="n">
        <v>2</v>
      </c>
      <c r="S658" s="3" t="n">
        <v>0.2</v>
      </c>
      <c r="T658" s="2" t="n">
        <v>45.3222</v>
      </c>
      <c r="U658">
        <f>D658-C658</f>
        <v/>
      </c>
      <c r="V658" s="3">
        <f>IF(Q658=0,0,T658/Q658)</f>
        <v/>
      </c>
    </row>
    <row r="659">
      <c r="A659" t="n">
        <v>658</v>
      </c>
      <c r="B659" t="inlineStr">
        <is>
          <t>US-2016-156097</t>
        </is>
      </c>
      <c r="C659" t="inlineStr">
        <is>
          <t>2016-09-19</t>
        </is>
      </c>
      <c r="D659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s="2" t="n">
        <v>701.372</v>
      </c>
      <c r="R659" t="n">
        <v>2</v>
      </c>
      <c r="S659" s="3" t="n">
        <v>0.3</v>
      </c>
      <c r="T659" s="2" t="n">
        <v>-50.098</v>
      </c>
      <c r="U659">
        <f>D659-C659</f>
        <v/>
      </c>
      <c r="V659" s="3">
        <f>IF(Q659=0,0,T659/Q659)</f>
        <v/>
      </c>
    </row>
    <row r="660">
      <c r="A660" t="n">
        <v>659</v>
      </c>
      <c r="B660" t="inlineStr">
        <is>
          <t>US-2016-156097</t>
        </is>
      </c>
      <c r="C660" t="inlineStr">
        <is>
          <t>2016-09-19</t>
        </is>
      </c>
      <c r="D660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s="2" t="n">
        <v>2.308</v>
      </c>
      <c r="R660" t="n">
        <v>2</v>
      </c>
      <c r="S660" s="3" t="n">
        <v>0.8</v>
      </c>
      <c r="T660" s="2" t="n">
        <v>-3.462</v>
      </c>
      <c r="U660">
        <f>D660-C660</f>
        <v/>
      </c>
      <c r="V660" s="3">
        <f>IF(Q660=0,0,T660/Q660)</f>
        <v/>
      </c>
    </row>
    <row r="661">
      <c r="A661" t="n">
        <v>660</v>
      </c>
      <c r="B661" t="inlineStr">
        <is>
          <t>CA-2015-146563</t>
        </is>
      </c>
      <c r="C661" t="inlineStr">
        <is>
          <t>2015-08-24</t>
        </is>
      </c>
      <c r="D661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s="2" t="n">
        <v>999.432</v>
      </c>
      <c r="R661" t="n">
        <v>7</v>
      </c>
      <c r="S661" s="3" t="n">
        <v>0.2</v>
      </c>
      <c r="T661" s="2" t="n">
        <v>124.929</v>
      </c>
      <c r="U661">
        <f>D661-C661</f>
        <v/>
      </c>
      <c r="V661" s="3">
        <f>IF(Q661=0,0,T661/Q661)</f>
        <v/>
      </c>
    </row>
    <row r="662">
      <c r="A662" t="n">
        <v>661</v>
      </c>
      <c r="B662" t="inlineStr">
        <is>
          <t>CA-2015-146563</t>
        </is>
      </c>
      <c r="C662" t="inlineStr">
        <is>
          <t>2015-08-24</t>
        </is>
      </c>
      <c r="D662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s="2" t="n">
        <v>724.08</v>
      </c>
      <c r="R662" t="n">
        <v>14</v>
      </c>
      <c r="S662" s="3" t="n">
        <v>0.2</v>
      </c>
      <c r="T662" s="2" t="n">
        <v>-135.765</v>
      </c>
      <c r="U662">
        <f>D662-C662</f>
        <v/>
      </c>
      <c r="V662" s="3">
        <f>IF(Q662=0,0,T662/Q662)</f>
        <v/>
      </c>
    </row>
    <row r="663">
      <c r="A663" t="n">
        <v>662</v>
      </c>
      <c r="B663" t="inlineStr">
        <is>
          <t>CA-2015-146563</t>
        </is>
      </c>
      <c r="C663" t="inlineStr">
        <is>
          <t>2015-08-24</t>
        </is>
      </c>
      <c r="D663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s="2" t="n">
        <v>918.785</v>
      </c>
      <c r="R663" t="n">
        <v>5</v>
      </c>
      <c r="S663" s="3" t="n">
        <v>0.3</v>
      </c>
      <c r="T663" s="2" t="n">
        <v>-118.1295</v>
      </c>
      <c r="U663">
        <f>D663-C663</f>
        <v/>
      </c>
      <c r="V663" s="3">
        <f>IF(Q663=0,0,T663/Q663)</f>
        <v/>
      </c>
    </row>
    <row r="664">
      <c r="A664" t="n">
        <v>663</v>
      </c>
      <c r="B664" t="inlineStr">
        <is>
          <t>CA-2015-146563</t>
        </is>
      </c>
      <c r="C664" t="inlineStr">
        <is>
          <t>2015-08-24</t>
        </is>
      </c>
      <c r="D664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s="2" t="n">
        <v>2.724</v>
      </c>
      <c r="R664" t="n">
        <v>3</v>
      </c>
      <c r="S664" s="3" t="n">
        <v>0.8</v>
      </c>
      <c r="T664" s="2" t="n">
        <v>-4.2222</v>
      </c>
      <c r="U664">
        <f>D664-C664</f>
        <v/>
      </c>
      <c r="V664" s="3">
        <f>IF(Q664=0,0,T664/Q664)</f>
        <v/>
      </c>
    </row>
    <row r="665">
      <c r="A665" t="n">
        <v>664</v>
      </c>
      <c r="B665" t="inlineStr">
        <is>
          <t>CA-2016-123666</t>
        </is>
      </c>
      <c r="C665" t="inlineStr">
        <is>
          <t>2016-03-26</t>
        </is>
      </c>
      <c r="D665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s="2" t="n">
        <v>459.95</v>
      </c>
      <c r="R665" t="n">
        <v>5</v>
      </c>
      <c r="S665" s="3" t="n">
        <v>0</v>
      </c>
      <c r="T665" s="2" t="n">
        <v>18.398</v>
      </c>
      <c r="U665">
        <f>D665-C665</f>
        <v/>
      </c>
      <c r="V665" s="3">
        <f>IF(Q665=0,0,T665/Q665)</f>
        <v/>
      </c>
    </row>
    <row r="666">
      <c r="A666" t="n">
        <v>665</v>
      </c>
      <c r="B666" t="inlineStr">
        <is>
          <t>CA-2016-143308</t>
        </is>
      </c>
      <c r="C666" t="inlineStr">
        <is>
          <t>2016-11-04</t>
        </is>
      </c>
      <c r="D666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s="2" t="n">
        <v>10.74</v>
      </c>
      <c r="R666" t="n">
        <v>3</v>
      </c>
      <c r="S666" s="3" t="n">
        <v>0</v>
      </c>
      <c r="T666" s="2" t="n">
        <v>5.2626</v>
      </c>
      <c r="U666">
        <f>D666-C666</f>
        <v/>
      </c>
      <c r="V666" s="3">
        <f>IF(Q666=0,0,T666/Q666)</f>
        <v/>
      </c>
    </row>
    <row r="667">
      <c r="A667" t="n">
        <v>666</v>
      </c>
      <c r="B667" t="inlineStr">
        <is>
          <t>CA-2017-132682</t>
        </is>
      </c>
      <c r="C667" t="inlineStr">
        <is>
          <t>2017-06-08</t>
        </is>
      </c>
      <c r="D667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s="2" t="n">
        <v>23.76</v>
      </c>
      <c r="R667" t="n">
        <v>3</v>
      </c>
      <c r="S667" s="3" t="n">
        <v>0.2</v>
      </c>
      <c r="T667" s="2" t="n">
        <v>2.079</v>
      </c>
      <c r="U667">
        <f>D667-C667</f>
        <v/>
      </c>
      <c r="V667" s="3">
        <f>IF(Q667=0,0,T667/Q667)</f>
        <v/>
      </c>
    </row>
    <row r="668">
      <c r="A668" t="n">
        <v>667</v>
      </c>
      <c r="B668" t="inlineStr">
        <is>
          <t>CA-2017-132682</t>
        </is>
      </c>
      <c r="C668" t="inlineStr">
        <is>
          <t>2017-06-08</t>
        </is>
      </c>
      <c r="D66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s="2" t="n">
        <v>85.056</v>
      </c>
      <c r="R668" t="n">
        <v>3</v>
      </c>
      <c r="S668" s="3" t="n">
        <v>0.2</v>
      </c>
      <c r="T668" s="2" t="n">
        <v>28.7064</v>
      </c>
      <c r="U668">
        <f>D668-C668</f>
        <v/>
      </c>
      <c r="V668" s="3">
        <f>IF(Q668=0,0,T668/Q668)</f>
        <v/>
      </c>
    </row>
    <row r="669">
      <c r="A669" t="n">
        <v>668</v>
      </c>
      <c r="B669" t="inlineStr">
        <is>
          <t>CA-2017-132682</t>
        </is>
      </c>
      <c r="C669" t="inlineStr">
        <is>
          <t>2017-06-08</t>
        </is>
      </c>
      <c r="D669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s="2" t="n">
        <v>381.576</v>
      </c>
      <c r="R669" t="n">
        <v>3</v>
      </c>
      <c r="S669" s="3" t="n">
        <v>0.2</v>
      </c>
      <c r="T669" s="2" t="n">
        <v>28.6182</v>
      </c>
      <c r="U669">
        <f>D669-C669</f>
        <v/>
      </c>
      <c r="V669" s="3">
        <f>IF(Q669=0,0,T669/Q669)</f>
        <v/>
      </c>
    </row>
    <row r="670">
      <c r="A670" t="n">
        <v>669</v>
      </c>
      <c r="B670" t="inlineStr">
        <is>
          <t>CA-2014-156314</t>
        </is>
      </c>
      <c r="C670" t="inlineStr">
        <is>
          <t>2014-12-24</t>
        </is>
      </c>
      <c r="D670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s="2" t="n">
        <v>30.36</v>
      </c>
      <c r="R670" t="n">
        <v>5</v>
      </c>
      <c r="S670" s="3" t="n">
        <v>0.2</v>
      </c>
      <c r="T670" s="2" t="n">
        <v>8.7285</v>
      </c>
      <c r="U670">
        <f>D670-C670</f>
        <v/>
      </c>
      <c r="V670" s="3">
        <f>IF(Q670=0,0,T670/Q670)</f>
        <v/>
      </c>
    </row>
    <row r="671">
      <c r="A671" t="n">
        <v>670</v>
      </c>
      <c r="B671" t="inlineStr">
        <is>
          <t>US-2017-106663</t>
        </is>
      </c>
      <c r="C671" t="inlineStr">
        <is>
          <t>2017-06-09</t>
        </is>
      </c>
      <c r="D671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s="2" t="n">
        <v>23.976</v>
      </c>
      <c r="R671" t="n">
        <v>3</v>
      </c>
      <c r="S671" s="3" t="n">
        <v>0.6</v>
      </c>
      <c r="T671" s="2" t="n">
        <v>-14.3856</v>
      </c>
      <c r="U671">
        <f>D671-C671</f>
        <v/>
      </c>
      <c r="V671" s="3">
        <f>IF(Q671=0,0,T671/Q671)</f>
        <v/>
      </c>
    </row>
    <row r="672">
      <c r="A672" t="n">
        <v>671</v>
      </c>
      <c r="B672" t="inlineStr">
        <is>
          <t>US-2017-106663</t>
        </is>
      </c>
      <c r="C672" t="inlineStr">
        <is>
          <t>2017-06-09</t>
        </is>
      </c>
      <c r="D672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s="2" t="n">
        <v>108.925</v>
      </c>
      <c r="R672" t="n">
        <v>1</v>
      </c>
      <c r="S672" s="3" t="n">
        <v>0.5</v>
      </c>
      <c r="T672" s="2" t="n">
        <v>-71.8905</v>
      </c>
      <c r="U672">
        <f>D672-C672</f>
        <v/>
      </c>
      <c r="V672" s="3">
        <f>IF(Q672=0,0,T672/Q672)</f>
        <v/>
      </c>
    </row>
    <row r="673">
      <c r="A673" t="n">
        <v>672</v>
      </c>
      <c r="B673" t="inlineStr">
        <is>
          <t>US-2017-106663</t>
        </is>
      </c>
      <c r="C673" t="inlineStr">
        <is>
          <t>2017-06-09</t>
        </is>
      </c>
      <c r="D673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s="2" t="n">
        <v>36.352</v>
      </c>
      <c r="R673" t="n">
        <v>8</v>
      </c>
      <c r="S673" s="3" t="n">
        <v>0.2</v>
      </c>
      <c r="T673" s="2" t="n">
        <v>11.36</v>
      </c>
      <c r="U673">
        <f>D673-C673</f>
        <v/>
      </c>
      <c r="V673" s="3">
        <f>IF(Q673=0,0,T673/Q673)</f>
        <v/>
      </c>
    </row>
    <row r="674">
      <c r="A674" t="n">
        <v>673</v>
      </c>
      <c r="B674" t="inlineStr">
        <is>
          <t>CA-2017-111178</t>
        </is>
      </c>
      <c r="C674" t="inlineStr">
        <is>
          <t>2017-06-15</t>
        </is>
      </c>
      <c r="D674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s="2" t="n">
        <v>19.56</v>
      </c>
      <c r="R674" t="n">
        <v>5</v>
      </c>
      <c r="S674" s="3" t="n">
        <v>0.2</v>
      </c>
      <c r="T674" s="2" t="n">
        <v>1.7115</v>
      </c>
      <c r="U674">
        <f>D674-C674</f>
        <v/>
      </c>
      <c r="V674" s="3">
        <f>IF(Q674=0,0,T674/Q674)</f>
        <v/>
      </c>
    </row>
    <row r="675">
      <c r="A675" t="n">
        <v>674</v>
      </c>
      <c r="B675" t="inlineStr">
        <is>
          <t>CA-2017-130351</t>
        </is>
      </c>
      <c r="C675" t="inlineStr">
        <is>
          <t>2017-12-05</t>
        </is>
      </c>
      <c r="D675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s="2" t="n">
        <v>61.44</v>
      </c>
      <c r="R675" t="n">
        <v>3</v>
      </c>
      <c r="S675" s="3" t="n">
        <v>0</v>
      </c>
      <c r="T675" s="2" t="n">
        <v>16.5888</v>
      </c>
      <c r="U675">
        <f>D675-C675</f>
        <v/>
      </c>
      <c r="V675" s="3">
        <f>IF(Q675=0,0,T675/Q675)</f>
        <v/>
      </c>
    </row>
    <row r="676">
      <c r="A676" t="n">
        <v>675</v>
      </c>
      <c r="B676" t="inlineStr">
        <is>
          <t>CA-2017-130351</t>
        </is>
      </c>
      <c r="C676" t="inlineStr">
        <is>
          <t>2017-12-05</t>
        </is>
      </c>
      <c r="D676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s="2" t="n">
        <v>38.9</v>
      </c>
      <c r="R676" t="n">
        <v>5</v>
      </c>
      <c r="S676" s="3" t="n">
        <v>0</v>
      </c>
      <c r="T676" s="2" t="n">
        <v>17.505</v>
      </c>
      <c r="U676">
        <f>D676-C676</f>
        <v/>
      </c>
      <c r="V676" s="3">
        <f>IF(Q676=0,0,T676/Q676)</f>
        <v/>
      </c>
    </row>
    <row r="677">
      <c r="A677" t="n">
        <v>676</v>
      </c>
      <c r="B677" t="inlineStr">
        <is>
          <t>CA-2017-130351</t>
        </is>
      </c>
      <c r="C677" t="inlineStr">
        <is>
          <t>2017-12-05</t>
        </is>
      </c>
      <c r="D677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s="2" t="n">
        <v>99.39</v>
      </c>
      <c r="R677" t="n">
        <v>3</v>
      </c>
      <c r="S677" s="3" t="n">
        <v>0</v>
      </c>
      <c r="T677" s="2" t="n">
        <v>40.7499</v>
      </c>
      <c r="U677">
        <f>D677-C677</f>
        <v/>
      </c>
      <c r="V677" s="3">
        <f>IF(Q677=0,0,T677/Q677)</f>
        <v/>
      </c>
    </row>
    <row r="678">
      <c r="A678" t="n">
        <v>677</v>
      </c>
      <c r="B678" t="inlineStr">
        <is>
          <t>US-2017-119438</t>
        </is>
      </c>
      <c r="C678" t="inlineStr">
        <is>
          <t>2017-03-18</t>
        </is>
      </c>
      <c r="D67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s="2" t="n">
        <v>2.688</v>
      </c>
      <c r="R678" t="n">
        <v>3</v>
      </c>
      <c r="S678" s="3" t="n">
        <v>0.8</v>
      </c>
      <c r="T678" s="2" t="n">
        <v>-7.392</v>
      </c>
      <c r="U678">
        <f>D678-C678</f>
        <v/>
      </c>
      <c r="V678" s="3">
        <f>IF(Q678=0,0,T678/Q678)</f>
        <v/>
      </c>
    </row>
    <row r="679">
      <c r="A679" t="n">
        <v>678</v>
      </c>
      <c r="B679" t="inlineStr">
        <is>
          <t>US-2017-119438</t>
        </is>
      </c>
      <c r="C679" t="inlineStr">
        <is>
          <t>2017-03-18</t>
        </is>
      </c>
      <c r="D679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s="2" t="n">
        <v>27.816</v>
      </c>
      <c r="R679" t="n">
        <v>3</v>
      </c>
      <c r="S679" s="3" t="n">
        <v>0.2</v>
      </c>
      <c r="T679" s="2" t="n">
        <v>4.5201</v>
      </c>
      <c r="U679">
        <f>D679-C679</f>
        <v/>
      </c>
      <c r="V679" s="3">
        <f>IF(Q679=0,0,T679/Q679)</f>
        <v/>
      </c>
    </row>
    <row r="680">
      <c r="A680" t="n">
        <v>679</v>
      </c>
      <c r="B680" t="inlineStr">
        <is>
          <t>US-2017-119438</t>
        </is>
      </c>
      <c r="C680" t="inlineStr">
        <is>
          <t>2017-03-18</t>
        </is>
      </c>
      <c r="D680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s="2" t="n">
        <v>82.524</v>
      </c>
      <c r="R680" t="n">
        <v>3</v>
      </c>
      <c r="S680" s="3" t="n">
        <v>0.6</v>
      </c>
      <c r="T680" s="2" t="n">
        <v>-41.262</v>
      </c>
      <c r="U680">
        <f>D680-C680</f>
        <v/>
      </c>
      <c r="V680" s="3">
        <f>IF(Q680=0,0,T680/Q680)</f>
        <v/>
      </c>
    </row>
    <row r="681">
      <c r="A681" t="n">
        <v>680</v>
      </c>
      <c r="B681" t="inlineStr">
        <is>
          <t>US-2017-119438</t>
        </is>
      </c>
      <c r="C681" t="inlineStr">
        <is>
          <t>2017-03-18</t>
        </is>
      </c>
      <c r="D681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s="2" t="n">
        <v>182.994</v>
      </c>
      <c r="R681" t="n">
        <v>3</v>
      </c>
      <c r="S681" s="3" t="n">
        <v>0.8</v>
      </c>
      <c r="T681" s="2" t="n">
        <v>-320.2395</v>
      </c>
      <c r="U681">
        <f>D681-C681</f>
        <v/>
      </c>
      <c r="V681" s="3">
        <f>IF(Q681=0,0,T681/Q681)</f>
        <v/>
      </c>
    </row>
    <row r="682">
      <c r="A682" t="n">
        <v>681</v>
      </c>
      <c r="B682" t="inlineStr">
        <is>
          <t>CA-2016-164511</t>
        </is>
      </c>
      <c r="C682" t="inlineStr">
        <is>
          <t>2016-11-19</t>
        </is>
      </c>
      <c r="D682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s="2" t="n">
        <v>14.352</v>
      </c>
      <c r="R682" t="n">
        <v>3</v>
      </c>
      <c r="S682" s="3" t="n">
        <v>0.2</v>
      </c>
      <c r="T682" s="2" t="n">
        <v>4.6644</v>
      </c>
      <c r="U682">
        <f>D682-C682</f>
        <v/>
      </c>
      <c r="V682" s="3">
        <f>IF(Q682=0,0,T682/Q682)</f>
        <v/>
      </c>
    </row>
    <row r="683">
      <c r="A683" t="n">
        <v>682</v>
      </c>
      <c r="B683" t="inlineStr">
        <is>
          <t>CA-2016-164511</t>
        </is>
      </c>
      <c r="C683" t="inlineStr">
        <is>
          <t>2016-11-19</t>
        </is>
      </c>
      <c r="D683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s="2" t="n">
        <v>64.95999999999999</v>
      </c>
      <c r="R683" t="n">
        <v>2</v>
      </c>
      <c r="S683" s="3" t="n">
        <v>0</v>
      </c>
      <c r="T683" s="2" t="n">
        <v>2.5984</v>
      </c>
      <c r="U683">
        <f>D683-C683</f>
        <v/>
      </c>
      <c r="V683" s="3">
        <f>IF(Q683=0,0,T683/Q683)</f>
        <v/>
      </c>
    </row>
    <row r="684">
      <c r="A684" t="n">
        <v>683</v>
      </c>
      <c r="B684" t="inlineStr">
        <is>
          <t>CA-2016-164511</t>
        </is>
      </c>
      <c r="C684" t="inlineStr">
        <is>
          <t>2016-11-19</t>
        </is>
      </c>
      <c r="D684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s="2" t="n">
        <v>68.59999999999999</v>
      </c>
      <c r="R684" t="n">
        <v>4</v>
      </c>
      <c r="S684" s="3" t="n">
        <v>0</v>
      </c>
      <c r="T684" s="2" t="n">
        <v>18.522</v>
      </c>
      <c r="U684">
        <f>D684-C684</f>
        <v/>
      </c>
      <c r="V684" s="3">
        <f>IF(Q684=0,0,T684/Q684)</f>
        <v/>
      </c>
    </row>
    <row r="685">
      <c r="A685" t="n">
        <v>684</v>
      </c>
      <c r="B685" t="inlineStr">
        <is>
          <t>US-2017-168116</t>
        </is>
      </c>
      <c r="C685" t="inlineStr">
        <is>
          <t>2017-11-04</t>
        </is>
      </c>
      <c r="D685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s="2" t="n">
        <v>7999.98</v>
      </c>
      <c r="R685" t="n">
        <v>4</v>
      </c>
      <c r="S685" s="3" t="n">
        <v>0.5</v>
      </c>
      <c r="T685" s="2" t="n">
        <v>-3839.9904</v>
      </c>
      <c r="U685">
        <f>D685-C685</f>
        <v/>
      </c>
      <c r="V685" s="3">
        <f>IF(Q685=0,0,T685/Q685)</f>
        <v/>
      </c>
    </row>
    <row r="686">
      <c r="A686" t="n">
        <v>685</v>
      </c>
      <c r="B686" t="inlineStr">
        <is>
          <t>US-2017-168116</t>
        </is>
      </c>
      <c r="C686" t="inlineStr">
        <is>
          <t>2017-11-04</t>
        </is>
      </c>
      <c r="D686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s="2" t="n">
        <v>167.44</v>
      </c>
      <c r="R686" t="n">
        <v>2</v>
      </c>
      <c r="S686" s="3" t="n">
        <v>0.2</v>
      </c>
      <c r="T686" s="2" t="n">
        <v>14.651</v>
      </c>
      <c r="U686">
        <f>D686-C686</f>
        <v/>
      </c>
      <c r="V686" s="3">
        <f>IF(Q686=0,0,T686/Q686)</f>
        <v/>
      </c>
    </row>
    <row r="687">
      <c r="A687" t="n">
        <v>686</v>
      </c>
      <c r="B687" t="inlineStr">
        <is>
          <t>CA-2014-157784</t>
        </is>
      </c>
      <c r="C687" t="inlineStr">
        <is>
          <t>2014-07-05</t>
        </is>
      </c>
      <c r="D687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s="2" t="n">
        <v>479.97</v>
      </c>
      <c r="R687" t="n">
        <v>3</v>
      </c>
      <c r="S687" s="3" t="n">
        <v>0</v>
      </c>
      <c r="T687" s="2" t="n">
        <v>163.1898</v>
      </c>
      <c r="U687">
        <f>D687-C687</f>
        <v/>
      </c>
      <c r="V687" s="3">
        <f>IF(Q687=0,0,T687/Q687)</f>
        <v/>
      </c>
    </row>
    <row r="688">
      <c r="A688" t="n">
        <v>687</v>
      </c>
      <c r="B688" t="inlineStr">
        <is>
          <t>CA-2014-157784</t>
        </is>
      </c>
      <c r="C688" t="inlineStr">
        <is>
          <t>2014-07-05</t>
        </is>
      </c>
      <c r="D68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s="2" t="n">
        <v>14.62</v>
      </c>
      <c r="R688" t="n">
        <v>2</v>
      </c>
      <c r="S688" s="3" t="n">
        <v>0</v>
      </c>
      <c r="T688" s="2" t="n">
        <v>6.8714</v>
      </c>
      <c r="U688">
        <f>D688-C688</f>
        <v/>
      </c>
      <c r="V688" s="3">
        <f>IF(Q688=0,0,T688/Q688)</f>
        <v/>
      </c>
    </row>
    <row r="689">
      <c r="A689" t="n">
        <v>688</v>
      </c>
      <c r="B689" t="inlineStr">
        <is>
          <t>CA-2014-157784</t>
        </is>
      </c>
      <c r="C689" t="inlineStr">
        <is>
          <t>2014-07-05</t>
        </is>
      </c>
      <c r="D689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s="2" t="n">
        <v>19.44</v>
      </c>
      <c r="R689" t="n">
        <v>3</v>
      </c>
      <c r="S689" s="3" t="n">
        <v>0</v>
      </c>
      <c r="T689" s="2" t="n">
        <v>9.331200000000001</v>
      </c>
      <c r="U689">
        <f>D689-C689</f>
        <v/>
      </c>
      <c r="V689" s="3">
        <f>IF(Q689=0,0,T689/Q689)</f>
        <v/>
      </c>
    </row>
    <row r="690">
      <c r="A690" t="n">
        <v>689</v>
      </c>
      <c r="B690" t="inlineStr">
        <is>
          <t>CA-2017-161480</t>
        </is>
      </c>
      <c r="C690" t="inlineStr">
        <is>
          <t>2017-12-25</t>
        </is>
      </c>
      <c r="D690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s="2" t="n">
        <v>191.984</v>
      </c>
      <c r="R690" t="n">
        <v>2</v>
      </c>
      <c r="S690" s="3" t="n">
        <v>0.2</v>
      </c>
      <c r="T690" s="2" t="n">
        <v>4.7996</v>
      </c>
      <c r="U690">
        <f>D690-C690</f>
        <v/>
      </c>
      <c r="V690" s="3">
        <f>IF(Q690=0,0,T690/Q690)</f>
        <v/>
      </c>
    </row>
    <row r="691">
      <c r="A691" t="n">
        <v>690</v>
      </c>
      <c r="B691" t="inlineStr">
        <is>
          <t>US-2014-117135</t>
        </is>
      </c>
      <c r="C691" t="inlineStr">
        <is>
          <t>2014-06-21</t>
        </is>
      </c>
      <c r="D691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s="2" t="n">
        <v>104.01</v>
      </c>
      <c r="R691" t="n">
        <v>1</v>
      </c>
      <c r="S691" s="3" t="n">
        <v>0</v>
      </c>
      <c r="T691" s="2" t="n">
        <v>14.5614</v>
      </c>
      <c r="U691">
        <f>D691-C691</f>
        <v/>
      </c>
      <c r="V691" s="3">
        <f>IF(Q691=0,0,T691/Q691)</f>
        <v/>
      </c>
    </row>
    <row r="692">
      <c r="A692" t="n">
        <v>691</v>
      </c>
      <c r="B692" t="inlineStr">
        <is>
          <t>US-2014-117135</t>
        </is>
      </c>
      <c r="C692" t="inlineStr">
        <is>
          <t>2014-06-21</t>
        </is>
      </c>
      <c r="D692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s="2" t="n">
        <v>284.82</v>
      </c>
      <c r="R692" t="n">
        <v>1</v>
      </c>
      <c r="S692" s="3" t="n">
        <v>0</v>
      </c>
      <c r="T692" s="2" t="n">
        <v>74.0532</v>
      </c>
      <c r="U692">
        <f>D692-C692</f>
        <v/>
      </c>
      <c r="V692" s="3">
        <f>IF(Q692=0,0,T692/Q692)</f>
        <v/>
      </c>
    </row>
    <row r="693">
      <c r="A693" t="n">
        <v>692</v>
      </c>
      <c r="B693" t="inlineStr">
        <is>
          <t>US-2014-117135</t>
        </is>
      </c>
      <c r="C693" t="inlineStr">
        <is>
          <t>2014-06-21</t>
        </is>
      </c>
      <c r="D693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s="2" t="n">
        <v>36.84</v>
      </c>
      <c r="R693" t="n">
        <v>3</v>
      </c>
      <c r="S693" s="3" t="n">
        <v>0</v>
      </c>
      <c r="T693" s="2" t="n">
        <v>10.3152</v>
      </c>
      <c r="U693">
        <f>D693-C693</f>
        <v/>
      </c>
      <c r="V693" s="3">
        <f>IF(Q693=0,0,T693/Q693)</f>
        <v/>
      </c>
    </row>
    <row r="694">
      <c r="A694" t="n">
        <v>693</v>
      </c>
      <c r="B694" t="inlineStr">
        <is>
          <t>CA-2015-131534</t>
        </is>
      </c>
      <c r="C694" t="inlineStr">
        <is>
          <t>2015-03-28</t>
        </is>
      </c>
      <c r="D694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s="2" t="n">
        <v>166.24</v>
      </c>
      <c r="R694" t="n">
        <v>1</v>
      </c>
      <c r="S694" s="3" t="n">
        <v>0</v>
      </c>
      <c r="T694" s="2" t="n">
        <v>24.936</v>
      </c>
      <c r="U694">
        <f>D694-C694</f>
        <v/>
      </c>
      <c r="V694" s="3">
        <f>IF(Q694=0,0,T694/Q694)</f>
        <v/>
      </c>
    </row>
    <row r="695">
      <c r="A695" t="n">
        <v>694</v>
      </c>
      <c r="B695" t="inlineStr">
        <is>
          <t>CA-2015-131534</t>
        </is>
      </c>
      <c r="C695" t="inlineStr">
        <is>
          <t>2015-03-28</t>
        </is>
      </c>
      <c r="D695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s="2" t="n">
        <v>33.4</v>
      </c>
      <c r="R695" t="n">
        <v>5</v>
      </c>
      <c r="S695" s="3" t="n">
        <v>0</v>
      </c>
      <c r="T695" s="2" t="n">
        <v>16.032</v>
      </c>
      <c r="U695">
        <f>D695-C695</f>
        <v/>
      </c>
      <c r="V695" s="3">
        <f>IF(Q695=0,0,T695/Q695)</f>
        <v/>
      </c>
    </row>
    <row r="696">
      <c r="A696" t="n">
        <v>695</v>
      </c>
      <c r="B696" t="inlineStr">
        <is>
          <t>CA-2015-119291</t>
        </is>
      </c>
      <c r="C696" t="inlineStr">
        <is>
          <t>2015-05-14</t>
        </is>
      </c>
      <c r="D696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s="2" t="n">
        <v>198.272</v>
      </c>
      <c r="R696" t="n">
        <v>8</v>
      </c>
      <c r="S696" s="3" t="n">
        <v>0.2</v>
      </c>
      <c r="T696" s="2" t="n">
        <v>17.3488</v>
      </c>
      <c r="U696">
        <f>D696-C696</f>
        <v/>
      </c>
      <c r="V696" s="3">
        <f>IF(Q696=0,0,T696/Q696)</f>
        <v/>
      </c>
    </row>
    <row r="697">
      <c r="A697" t="n">
        <v>696</v>
      </c>
      <c r="B697" t="inlineStr">
        <is>
          <t>CA-2015-119291</t>
        </is>
      </c>
      <c r="C697" t="inlineStr">
        <is>
          <t>2015-05-14</t>
        </is>
      </c>
      <c r="D697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s="2" t="n">
        <v>47.36</v>
      </c>
      <c r="R697" t="n">
        <v>4</v>
      </c>
      <c r="S697" s="3" t="n">
        <v>0.2</v>
      </c>
      <c r="T697" s="2" t="n">
        <v>17.76</v>
      </c>
      <c r="U697">
        <f>D697-C697</f>
        <v/>
      </c>
      <c r="V697" s="3">
        <f>IF(Q697=0,0,T697/Q697)</f>
        <v/>
      </c>
    </row>
    <row r="698">
      <c r="A698" t="n">
        <v>697</v>
      </c>
      <c r="B698" t="inlineStr">
        <is>
          <t>CA-2015-119291</t>
        </is>
      </c>
      <c r="C698" t="inlineStr">
        <is>
          <t>2015-05-14</t>
        </is>
      </c>
      <c r="D69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s="2" t="n">
        <v>200.984</v>
      </c>
      <c r="R698" t="n">
        <v>7</v>
      </c>
      <c r="S698" s="3" t="n">
        <v>0.2</v>
      </c>
      <c r="T698" s="2" t="n">
        <v>62.8075</v>
      </c>
      <c r="U698">
        <f>D698-C698</f>
        <v/>
      </c>
      <c r="V698" s="3">
        <f>IF(Q698=0,0,T698/Q698)</f>
        <v/>
      </c>
    </row>
    <row r="699">
      <c r="A699" t="n">
        <v>698</v>
      </c>
      <c r="B699" t="inlineStr">
        <is>
          <t>CA-2015-119291</t>
        </is>
      </c>
      <c r="C699" t="inlineStr">
        <is>
          <t>2015-05-14</t>
        </is>
      </c>
      <c r="D699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s="2" t="n">
        <v>97.696</v>
      </c>
      <c r="R699" t="n">
        <v>4</v>
      </c>
      <c r="S699" s="3" t="n">
        <v>0.2</v>
      </c>
      <c r="T699" s="2" t="n">
        <v>31.7512</v>
      </c>
      <c r="U699">
        <f>D699-C699</f>
        <v/>
      </c>
      <c r="V699" s="3">
        <f>IF(Q699=0,0,T699/Q699)</f>
        <v/>
      </c>
    </row>
    <row r="700">
      <c r="A700" t="n">
        <v>699</v>
      </c>
      <c r="B700" t="inlineStr">
        <is>
          <t>CA-2015-119291</t>
        </is>
      </c>
      <c r="C700" t="inlineStr">
        <is>
          <t>2015-05-14</t>
        </is>
      </c>
      <c r="D700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s="2" t="n">
        <v>2.696</v>
      </c>
      <c r="R700" t="n">
        <v>1</v>
      </c>
      <c r="S700" s="3" t="n">
        <v>0.2</v>
      </c>
      <c r="T700" s="2" t="n">
        <v>0.8088</v>
      </c>
      <c r="U700">
        <f>D700-C700</f>
        <v/>
      </c>
      <c r="V700" s="3">
        <f>IF(Q700=0,0,T700/Q700)</f>
        <v/>
      </c>
    </row>
    <row r="701">
      <c r="A701" t="n">
        <v>700</v>
      </c>
      <c r="B701" t="inlineStr">
        <is>
          <t>CA-2015-119291</t>
        </is>
      </c>
      <c r="C701" t="inlineStr">
        <is>
          <t>2015-05-14</t>
        </is>
      </c>
      <c r="D701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s="2" t="n">
        <v>18.588</v>
      </c>
      <c r="R701" t="n">
        <v>2</v>
      </c>
      <c r="S701" s="3" t="n">
        <v>0.7</v>
      </c>
      <c r="T701" s="2" t="n">
        <v>-13.6312</v>
      </c>
      <c r="U701">
        <f>D701-C701</f>
        <v/>
      </c>
      <c r="V701" s="3">
        <f>IF(Q701=0,0,T701/Q701)</f>
        <v/>
      </c>
    </row>
    <row r="702">
      <c r="A702" t="n">
        <v>701</v>
      </c>
      <c r="B702" t="inlineStr">
        <is>
          <t>CA-2015-119291</t>
        </is>
      </c>
      <c r="C702" t="inlineStr">
        <is>
          <t>2015-05-14</t>
        </is>
      </c>
      <c r="D702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s="2" t="n">
        <v>4.896</v>
      </c>
      <c r="R702" t="n">
        <v>3</v>
      </c>
      <c r="S702" s="3" t="n">
        <v>0.7</v>
      </c>
      <c r="T702" s="2" t="n">
        <v>-3.4272</v>
      </c>
      <c r="U702">
        <f>D702-C702</f>
        <v/>
      </c>
      <c r="V702" s="3">
        <f>IF(Q702=0,0,T702/Q702)</f>
        <v/>
      </c>
    </row>
    <row r="703">
      <c r="A703" t="n">
        <v>702</v>
      </c>
      <c r="B703" t="inlineStr">
        <is>
          <t>CA-2017-114552</t>
        </is>
      </c>
      <c r="C703" t="inlineStr">
        <is>
          <t>2017-09-02</t>
        </is>
      </c>
      <c r="D703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s="2" t="n">
        <v>15.072</v>
      </c>
      <c r="R703" t="n">
        <v>3</v>
      </c>
      <c r="S703" s="3" t="n">
        <v>0.2</v>
      </c>
      <c r="T703" s="2" t="n">
        <v>4.1448</v>
      </c>
      <c r="U703">
        <f>D703-C703</f>
        <v/>
      </c>
      <c r="V703" s="3">
        <f>IF(Q703=0,0,T703/Q703)</f>
        <v/>
      </c>
    </row>
    <row r="704">
      <c r="A704" t="n">
        <v>703</v>
      </c>
      <c r="B704" t="inlineStr">
        <is>
          <t>CA-2016-163755</t>
        </is>
      </c>
      <c r="C704" t="inlineStr">
        <is>
          <t>2016-11-04</t>
        </is>
      </c>
      <c r="D704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s="2" t="n">
        <v>209.88</v>
      </c>
      <c r="R704" t="n">
        <v>3</v>
      </c>
      <c r="S704" s="3" t="n">
        <v>0</v>
      </c>
      <c r="T704" s="2" t="n">
        <v>35.6796</v>
      </c>
      <c r="U704">
        <f>D704-C704</f>
        <v/>
      </c>
      <c r="V704" s="3">
        <f>IF(Q704=0,0,T704/Q704)</f>
        <v/>
      </c>
    </row>
    <row r="705">
      <c r="A705" t="n">
        <v>704</v>
      </c>
      <c r="B705" t="inlineStr">
        <is>
          <t>CA-2015-142027</t>
        </is>
      </c>
      <c r="C705" t="inlineStr">
        <is>
          <t>2015-04-09</t>
        </is>
      </c>
      <c r="D705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s="2" t="n">
        <v>369.912</v>
      </c>
      <c r="R705" t="n">
        <v>3</v>
      </c>
      <c r="S705" s="3" t="n">
        <v>0.2</v>
      </c>
      <c r="T705" s="2" t="n">
        <v>-13.8717</v>
      </c>
      <c r="U705">
        <f>D705-C705</f>
        <v/>
      </c>
      <c r="V705" s="3">
        <f>IF(Q705=0,0,T705/Q705)</f>
        <v/>
      </c>
    </row>
    <row r="706">
      <c r="A706" t="n">
        <v>705</v>
      </c>
      <c r="B706" t="inlineStr">
        <is>
          <t>CA-2014-138527</t>
        </is>
      </c>
      <c r="C706" t="inlineStr">
        <is>
          <t>2014-09-12</t>
        </is>
      </c>
      <c r="D706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s="2" t="n">
        <v>10.368</v>
      </c>
      <c r="R706" t="n">
        <v>2</v>
      </c>
      <c r="S706" s="3" t="n">
        <v>0.2</v>
      </c>
      <c r="T706" s="2" t="n">
        <v>3.6288</v>
      </c>
      <c r="U706">
        <f>D706-C706</f>
        <v/>
      </c>
      <c r="V706" s="3">
        <f>IF(Q706=0,0,T706/Q706)</f>
        <v/>
      </c>
    </row>
    <row r="707">
      <c r="A707" t="n">
        <v>706</v>
      </c>
      <c r="B707" t="inlineStr">
        <is>
          <t>CA-2014-138527</t>
        </is>
      </c>
      <c r="C707" t="inlineStr">
        <is>
          <t>2014-09-12</t>
        </is>
      </c>
      <c r="D707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s="2" t="n">
        <v>166.84</v>
      </c>
      <c r="R707" t="n">
        <v>5</v>
      </c>
      <c r="S707" s="3" t="n">
        <v>0.2</v>
      </c>
      <c r="T707" s="2" t="n">
        <v>18.7695</v>
      </c>
      <c r="U707">
        <f>D707-C707</f>
        <v/>
      </c>
      <c r="V707" s="3">
        <f>IF(Q707=0,0,T707/Q707)</f>
        <v/>
      </c>
    </row>
    <row r="708">
      <c r="A708" t="n">
        <v>707</v>
      </c>
      <c r="B708" t="inlineStr">
        <is>
          <t>CA-2014-138527</t>
        </is>
      </c>
      <c r="C708" t="inlineStr">
        <is>
          <t>2014-09-12</t>
        </is>
      </c>
      <c r="D70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s="2" t="n">
        <v>15.216</v>
      </c>
      <c r="R708" t="n">
        <v>1</v>
      </c>
      <c r="S708" s="3" t="n">
        <v>0.2</v>
      </c>
      <c r="T708" s="2" t="n">
        <v>2.2824</v>
      </c>
      <c r="U708">
        <f>D708-C708</f>
        <v/>
      </c>
      <c r="V708" s="3">
        <f>IF(Q708=0,0,T708/Q708)</f>
        <v/>
      </c>
    </row>
    <row r="709">
      <c r="A709" t="n">
        <v>708</v>
      </c>
      <c r="B709" t="inlineStr">
        <is>
          <t>CA-2014-112158</t>
        </is>
      </c>
      <c r="C709" t="inlineStr">
        <is>
          <t>2014-12-02</t>
        </is>
      </c>
      <c r="D709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s="2" t="n">
        <v>119.96</v>
      </c>
      <c r="R709" t="n">
        <v>4</v>
      </c>
      <c r="S709" s="3" t="n">
        <v>0</v>
      </c>
      <c r="T709" s="2" t="n">
        <v>52.7824</v>
      </c>
      <c r="U709">
        <f>D709-C709</f>
        <v/>
      </c>
      <c r="V709" s="3">
        <f>IF(Q709=0,0,T709/Q709)</f>
        <v/>
      </c>
    </row>
    <row r="710">
      <c r="A710" t="n">
        <v>709</v>
      </c>
      <c r="B710" t="inlineStr">
        <is>
          <t>CA-2014-112158</t>
        </is>
      </c>
      <c r="C710" t="inlineStr">
        <is>
          <t>2014-12-02</t>
        </is>
      </c>
      <c r="D710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s="2" t="n">
        <v>883.92</v>
      </c>
      <c r="R710" t="n">
        <v>5</v>
      </c>
      <c r="S710" s="3" t="n">
        <v>0.2</v>
      </c>
      <c r="T710" s="2" t="n">
        <v>-110.49</v>
      </c>
      <c r="U710">
        <f>D710-C710</f>
        <v/>
      </c>
      <c r="V710" s="3">
        <f>IF(Q710=0,0,T710/Q710)</f>
        <v/>
      </c>
    </row>
    <row r="711">
      <c r="A711" t="n">
        <v>710</v>
      </c>
      <c r="B711" t="inlineStr">
        <is>
          <t>CA-2014-112158</t>
        </is>
      </c>
      <c r="C711" t="inlineStr">
        <is>
          <t>2014-12-02</t>
        </is>
      </c>
      <c r="D711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s="2" t="n">
        <v>46.72</v>
      </c>
      <c r="R711" t="n">
        <v>8</v>
      </c>
      <c r="S711" s="3" t="n">
        <v>0.2</v>
      </c>
      <c r="T711" s="2" t="n">
        <v>15.768</v>
      </c>
      <c r="U711">
        <f>D711-C711</f>
        <v/>
      </c>
      <c r="V711" s="3">
        <f>IF(Q711=0,0,T711/Q711)</f>
        <v/>
      </c>
    </row>
    <row r="712">
      <c r="A712" t="n">
        <v>711</v>
      </c>
      <c r="B712" t="inlineStr">
        <is>
          <t>CA-2014-113887</t>
        </is>
      </c>
      <c r="C712" t="inlineStr">
        <is>
          <t>2014-04-05</t>
        </is>
      </c>
      <c r="D712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s="2" t="n">
        <v>55.48</v>
      </c>
      <c r="R712" t="n">
        <v>1</v>
      </c>
      <c r="S712" s="3" t="n">
        <v>0</v>
      </c>
      <c r="T712" s="2" t="n">
        <v>26.6304</v>
      </c>
      <c r="U712">
        <f>D712-C712</f>
        <v/>
      </c>
      <c r="V712" s="3">
        <f>IF(Q712=0,0,T712/Q712)</f>
        <v/>
      </c>
    </row>
    <row r="713">
      <c r="A713" t="n">
        <v>712</v>
      </c>
      <c r="B713" t="inlineStr">
        <is>
          <t>CA-2017-146136</t>
        </is>
      </c>
      <c r="C713" t="inlineStr">
        <is>
          <t>2017-09-03</t>
        </is>
      </c>
      <c r="D713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s="2" t="n">
        <v>24.448</v>
      </c>
      <c r="R713" t="n">
        <v>4</v>
      </c>
      <c r="S713" s="3" t="n">
        <v>0.2</v>
      </c>
      <c r="T713" s="2" t="n">
        <v>8.862399999999999</v>
      </c>
      <c r="U713">
        <f>D713-C713</f>
        <v/>
      </c>
      <c r="V713" s="3">
        <f>IF(Q713=0,0,T713/Q713)</f>
        <v/>
      </c>
    </row>
    <row r="714">
      <c r="A714" t="n">
        <v>713</v>
      </c>
      <c r="B714" t="inlineStr">
        <is>
          <t>US-2017-100048</t>
        </is>
      </c>
      <c r="C714" t="inlineStr">
        <is>
          <t>2017-05-19</t>
        </is>
      </c>
      <c r="D714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s="2" t="n">
        <v>281.34</v>
      </c>
      <c r="R714" t="n">
        <v>6</v>
      </c>
      <c r="S714" s="3" t="n">
        <v>0</v>
      </c>
      <c r="T714" s="2" t="n">
        <v>109.7226</v>
      </c>
      <c r="U714">
        <f>D714-C714</f>
        <v/>
      </c>
      <c r="V714" s="3">
        <f>IF(Q714=0,0,T714/Q714)</f>
        <v/>
      </c>
    </row>
    <row r="715">
      <c r="A715" t="n">
        <v>714</v>
      </c>
      <c r="B715" t="inlineStr">
        <is>
          <t>US-2017-100048</t>
        </is>
      </c>
      <c r="C715" t="inlineStr">
        <is>
          <t>2017-05-19</t>
        </is>
      </c>
      <c r="D715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s="2" t="n">
        <v>307.98</v>
      </c>
      <c r="R715" t="n">
        <v>2</v>
      </c>
      <c r="S715" s="3" t="n">
        <v>0</v>
      </c>
      <c r="T715" s="2" t="n">
        <v>89.3142</v>
      </c>
      <c r="U715">
        <f>D715-C715</f>
        <v/>
      </c>
      <c r="V715" s="3">
        <f>IF(Q715=0,0,T715/Q715)</f>
        <v/>
      </c>
    </row>
    <row r="716">
      <c r="A716" t="n">
        <v>715</v>
      </c>
      <c r="B716" t="inlineStr">
        <is>
          <t>US-2017-100048</t>
        </is>
      </c>
      <c r="C716" t="inlineStr">
        <is>
          <t>2017-05-19</t>
        </is>
      </c>
      <c r="D716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s="2" t="n">
        <v>299.97</v>
      </c>
      <c r="R716" t="n">
        <v>3</v>
      </c>
      <c r="S716" s="3" t="n">
        <v>0</v>
      </c>
      <c r="T716" s="2" t="n">
        <v>113.9886</v>
      </c>
      <c r="U716">
        <f>D716-C716</f>
        <v/>
      </c>
      <c r="V716" s="3">
        <f>IF(Q716=0,0,T716/Q716)</f>
        <v/>
      </c>
    </row>
    <row r="717">
      <c r="A717" t="n">
        <v>716</v>
      </c>
      <c r="B717" t="inlineStr">
        <is>
          <t>CA-2014-153150</t>
        </is>
      </c>
      <c r="C717" t="inlineStr">
        <is>
          <t>2014-07-01</t>
        </is>
      </c>
      <c r="D717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s="2" t="n">
        <v>19.92</v>
      </c>
      <c r="R717" t="n">
        <v>5</v>
      </c>
      <c r="S717" s="3" t="n">
        <v>0.2</v>
      </c>
      <c r="T717" s="2" t="n">
        <v>6.972</v>
      </c>
      <c r="U717">
        <f>D717-C717</f>
        <v/>
      </c>
      <c r="V717" s="3">
        <f>IF(Q717=0,0,T717/Q717)</f>
        <v/>
      </c>
    </row>
    <row r="718">
      <c r="A718" t="n">
        <v>717</v>
      </c>
      <c r="B718" t="inlineStr">
        <is>
          <t>CA-2014-130092</t>
        </is>
      </c>
      <c r="C718" t="inlineStr">
        <is>
          <t>2014-01-11</t>
        </is>
      </c>
      <c r="D7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s="2" t="n">
        <v>9.94</v>
      </c>
      <c r="R718" t="n">
        <v>2</v>
      </c>
      <c r="S718" s="3" t="n">
        <v>0</v>
      </c>
      <c r="T718" s="2" t="n">
        <v>3.0814</v>
      </c>
      <c r="U718">
        <f>D718-C718</f>
        <v/>
      </c>
      <c r="V718" s="3">
        <f>IF(Q718=0,0,T718/Q718)</f>
        <v/>
      </c>
    </row>
    <row r="719">
      <c r="A719" t="n">
        <v>718</v>
      </c>
      <c r="B719" t="inlineStr">
        <is>
          <t>CA-2017-108910</t>
        </is>
      </c>
      <c r="C719" t="inlineStr">
        <is>
          <t>2017-09-24</t>
        </is>
      </c>
      <c r="D719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s="2" t="n">
        <v>103.056</v>
      </c>
      <c r="R719" t="n">
        <v>3</v>
      </c>
      <c r="S719" s="3" t="n">
        <v>0.2</v>
      </c>
      <c r="T719" s="2" t="n">
        <v>24.4758</v>
      </c>
      <c r="U719">
        <f>D719-C719</f>
        <v/>
      </c>
      <c r="V719" s="3">
        <f>IF(Q719=0,0,T719/Q719)</f>
        <v/>
      </c>
    </row>
    <row r="720">
      <c r="A720" t="n">
        <v>719</v>
      </c>
      <c r="B720" t="inlineStr">
        <is>
          <t>CA-2014-104472</t>
        </is>
      </c>
      <c r="C720" t="inlineStr">
        <is>
          <t>2014-06-02</t>
        </is>
      </c>
      <c r="D720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s="2" t="n">
        <v>59.808</v>
      </c>
      <c r="R720" t="n">
        <v>3</v>
      </c>
      <c r="S720" s="3" t="n">
        <v>0.2</v>
      </c>
      <c r="T720" s="2" t="n">
        <v>19.4376</v>
      </c>
      <c r="U720">
        <f>D720-C720</f>
        <v/>
      </c>
      <c r="V720" s="3">
        <f>IF(Q720=0,0,T720/Q720)</f>
        <v/>
      </c>
    </row>
    <row r="721">
      <c r="A721" t="n">
        <v>720</v>
      </c>
      <c r="B721" t="inlineStr">
        <is>
          <t>CA-2014-104472</t>
        </is>
      </c>
      <c r="C721" t="inlineStr">
        <is>
          <t>2014-06-02</t>
        </is>
      </c>
      <c r="D721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s="2" t="n">
        <v>73.31999999999999</v>
      </c>
      <c r="R721" t="n">
        <v>6</v>
      </c>
      <c r="S721" s="3" t="n">
        <v>0</v>
      </c>
      <c r="T721" s="2" t="n">
        <v>21.996</v>
      </c>
      <c r="U721">
        <f>D721-C721</f>
        <v/>
      </c>
      <c r="V721" s="3">
        <f>IF(Q721=0,0,T721/Q721)</f>
        <v/>
      </c>
    </row>
    <row r="722">
      <c r="A722" t="n">
        <v>721</v>
      </c>
      <c r="B722" t="inlineStr">
        <is>
          <t>CA-2016-112942</t>
        </is>
      </c>
      <c r="C722" t="inlineStr">
        <is>
          <t>2016-02-13</t>
        </is>
      </c>
      <c r="D722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s="2" t="n">
        <v>146.82</v>
      </c>
      <c r="R722" t="n">
        <v>3</v>
      </c>
      <c r="S722" s="3" t="n">
        <v>0</v>
      </c>
      <c r="T722" s="2" t="n">
        <v>73.41</v>
      </c>
      <c r="U722">
        <f>D722-C722</f>
        <v/>
      </c>
      <c r="V722" s="3">
        <f>IF(Q722=0,0,T722/Q722)</f>
        <v/>
      </c>
    </row>
    <row r="723">
      <c r="A723" t="n">
        <v>722</v>
      </c>
      <c r="B723" t="inlineStr">
        <is>
          <t>CA-2016-142335</t>
        </is>
      </c>
      <c r="C723" t="inlineStr">
        <is>
          <t>2016-12-15</t>
        </is>
      </c>
      <c r="D723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s="2" t="n">
        <v>1652.94</v>
      </c>
      <c r="R723" t="n">
        <v>3</v>
      </c>
      <c r="S723" s="3" t="n">
        <v>0</v>
      </c>
      <c r="T723" s="2" t="n">
        <v>231.4116</v>
      </c>
      <c r="U723">
        <f>D723-C723</f>
        <v/>
      </c>
      <c r="V723" s="3">
        <f>IF(Q723=0,0,T723/Q723)</f>
        <v/>
      </c>
    </row>
    <row r="724">
      <c r="A724" t="n">
        <v>723</v>
      </c>
      <c r="B724" t="inlineStr">
        <is>
          <t>CA-2016-142335</t>
        </is>
      </c>
      <c r="C724" t="inlineStr">
        <is>
          <t>2016-12-15</t>
        </is>
      </c>
      <c r="D724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s="2" t="n">
        <v>296.37</v>
      </c>
      <c r="R724" t="n">
        <v>3</v>
      </c>
      <c r="S724" s="3" t="n">
        <v>0</v>
      </c>
      <c r="T724" s="2" t="n">
        <v>80.01990000000001</v>
      </c>
      <c r="U724">
        <f>D724-C724</f>
        <v/>
      </c>
      <c r="V724" s="3">
        <f>IF(Q724=0,0,T724/Q724)</f>
        <v/>
      </c>
    </row>
    <row r="725">
      <c r="A725" t="n">
        <v>724</v>
      </c>
      <c r="B725" t="inlineStr">
        <is>
          <t>CA-2014-117429</t>
        </is>
      </c>
      <c r="C725" t="inlineStr">
        <is>
          <t>2014-10-07</t>
        </is>
      </c>
      <c r="D725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s="2" t="n">
        <v>129.92</v>
      </c>
      <c r="R725" t="n">
        <v>5</v>
      </c>
      <c r="S725" s="3" t="n">
        <v>0.2</v>
      </c>
      <c r="T725" s="2" t="n">
        <v>21.112</v>
      </c>
      <c r="U725">
        <f>D725-C725</f>
        <v/>
      </c>
      <c r="V725" s="3">
        <f>IF(Q725=0,0,T725/Q725)</f>
        <v/>
      </c>
    </row>
    <row r="726">
      <c r="A726" t="n">
        <v>725</v>
      </c>
      <c r="B726" t="inlineStr">
        <is>
          <t>CA-2016-114713</t>
        </is>
      </c>
      <c r="C726" t="inlineStr">
        <is>
          <t>2016-07-07</t>
        </is>
      </c>
      <c r="D726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s="2" t="n">
        <v>45.584</v>
      </c>
      <c r="R726" t="n">
        <v>7</v>
      </c>
      <c r="S726" s="3" t="n">
        <v>0.2</v>
      </c>
      <c r="T726" s="2" t="n">
        <v>5.1282</v>
      </c>
      <c r="U726">
        <f>D726-C726</f>
        <v/>
      </c>
      <c r="V726" s="3">
        <f>IF(Q726=0,0,T726/Q726)</f>
        <v/>
      </c>
    </row>
    <row r="727">
      <c r="A727" t="n">
        <v>726</v>
      </c>
      <c r="B727" t="inlineStr">
        <is>
          <t>CA-2017-144113</t>
        </is>
      </c>
      <c r="C727" t="inlineStr">
        <is>
          <t>2017-09-16</t>
        </is>
      </c>
      <c r="D727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s="2" t="n">
        <v>17.568</v>
      </c>
      <c r="R727" t="n">
        <v>2</v>
      </c>
      <c r="S727" s="3" t="n">
        <v>0.2</v>
      </c>
      <c r="T727" s="2" t="n">
        <v>6.3684</v>
      </c>
      <c r="U727">
        <f>D727-C727</f>
        <v/>
      </c>
      <c r="V727" s="3">
        <f>IF(Q727=0,0,T727/Q727)</f>
        <v/>
      </c>
    </row>
    <row r="728">
      <c r="A728" t="n">
        <v>727</v>
      </c>
      <c r="B728" t="inlineStr">
        <is>
          <t>CA-2017-144113</t>
        </is>
      </c>
      <c r="C728" t="inlineStr">
        <is>
          <t>2017-09-16</t>
        </is>
      </c>
      <c r="D72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s="2" t="n">
        <v>55.992</v>
      </c>
      <c r="R728" t="n">
        <v>1</v>
      </c>
      <c r="S728" s="3" t="n">
        <v>0.2</v>
      </c>
      <c r="T728" s="2" t="n">
        <v>5.5992</v>
      </c>
      <c r="U728">
        <f>D728-C728</f>
        <v/>
      </c>
      <c r="V728" s="3">
        <f>IF(Q728=0,0,T728/Q728)</f>
        <v/>
      </c>
    </row>
    <row r="729">
      <c r="A729" t="n">
        <v>728</v>
      </c>
      <c r="B729" t="inlineStr">
        <is>
          <t>US-2016-150861</t>
        </is>
      </c>
      <c r="C729" t="inlineStr">
        <is>
          <t>2016-12-03</t>
        </is>
      </c>
      <c r="D729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s="2" t="n">
        <v>182.72</v>
      </c>
      <c r="R729" t="n">
        <v>8</v>
      </c>
      <c r="S729" s="3" t="n">
        <v>0</v>
      </c>
      <c r="T729" s="2" t="n">
        <v>84.05119999999999</v>
      </c>
      <c r="U729">
        <f>D729-C729</f>
        <v/>
      </c>
      <c r="V729" s="3">
        <f>IF(Q729=0,0,T729/Q729)</f>
        <v/>
      </c>
    </row>
    <row r="730">
      <c r="A730" t="n">
        <v>729</v>
      </c>
      <c r="B730" t="inlineStr">
        <is>
          <t>US-2016-150861</t>
        </is>
      </c>
      <c r="C730" t="inlineStr">
        <is>
          <t>2016-12-03</t>
        </is>
      </c>
      <c r="D730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s="2" t="n">
        <v>400.032</v>
      </c>
      <c r="R730" t="n">
        <v>2</v>
      </c>
      <c r="S730" s="3" t="n">
        <v>0.4</v>
      </c>
      <c r="T730" s="2" t="n">
        <v>-153.3456</v>
      </c>
      <c r="U730">
        <f>D730-C730</f>
        <v/>
      </c>
      <c r="V730" s="3">
        <f>IF(Q730=0,0,T730/Q730)</f>
        <v/>
      </c>
    </row>
    <row r="731">
      <c r="A731" t="n">
        <v>730</v>
      </c>
      <c r="B731" t="inlineStr">
        <is>
          <t>US-2016-150861</t>
        </is>
      </c>
      <c r="C731" t="inlineStr">
        <is>
          <t>2016-12-03</t>
        </is>
      </c>
      <c r="D731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s="2" t="n">
        <v>33.63</v>
      </c>
      <c r="R731" t="n">
        <v>3</v>
      </c>
      <c r="S731" s="3" t="n">
        <v>0</v>
      </c>
      <c r="T731" s="2" t="n">
        <v>10.089</v>
      </c>
      <c r="U731">
        <f>D731-C731</f>
        <v/>
      </c>
      <c r="V731" s="3">
        <f>IF(Q731=0,0,T731/Q731)</f>
        <v/>
      </c>
    </row>
    <row r="732">
      <c r="A732" t="n">
        <v>731</v>
      </c>
      <c r="B732" t="inlineStr">
        <is>
          <t>US-2016-150861</t>
        </is>
      </c>
      <c r="C732" t="inlineStr">
        <is>
          <t>2016-12-03</t>
        </is>
      </c>
      <c r="D732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s="2" t="n">
        <v>542.646</v>
      </c>
      <c r="R732" t="n">
        <v>3</v>
      </c>
      <c r="S732" s="3" t="n">
        <v>0.1</v>
      </c>
      <c r="T732" s="2" t="n">
        <v>102.4998</v>
      </c>
      <c r="U732">
        <f>D732-C732</f>
        <v/>
      </c>
      <c r="V732" s="3">
        <f>IF(Q732=0,0,T732/Q732)</f>
        <v/>
      </c>
    </row>
    <row r="733">
      <c r="A733" t="n">
        <v>732</v>
      </c>
      <c r="B733" t="inlineStr">
        <is>
          <t>US-2016-150861</t>
        </is>
      </c>
      <c r="C733" t="inlineStr">
        <is>
          <t>2016-12-03</t>
        </is>
      </c>
      <c r="D733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s="2" t="n">
        <v>6.3</v>
      </c>
      <c r="R733" t="n">
        <v>2</v>
      </c>
      <c r="S733" s="3" t="n">
        <v>0</v>
      </c>
      <c r="T733" s="2" t="n">
        <v>3.024</v>
      </c>
      <c r="U733">
        <f>D733-C733</f>
        <v/>
      </c>
      <c r="V733" s="3">
        <f>IF(Q733=0,0,T733/Q733)</f>
        <v/>
      </c>
    </row>
    <row r="734">
      <c r="A734" t="n">
        <v>733</v>
      </c>
      <c r="B734" t="inlineStr">
        <is>
          <t>CA-2017-131954</t>
        </is>
      </c>
      <c r="C734" t="inlineStr">
        <is>
          <t>2017-01-21</t>
        </is>
      </c>
      <c r="D734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s="2" t="n">
        <v>242.94</v>
      </c>
      <c r="R734" t="n">
        <v>3</v>
      </c>
      <c r="S734" s="3" t="n">
        <v>0</v>
      </c>
      <c r="T734" s="2" t="n">
        <v>9.717599999999999</v>
      </c>
      <c r="U734">
        <f>D734-C734</f>
        <v/>
      </c>
      <c r="V734" s="3">
        <f>IF(Q734=0,0,T734/Q734)</f>
        <v/>
      </c>
    </row>
    <row r="735">
      <c r="A735" t="n">
        <v>734</v>
      </c>
      <c r="B735" t="inlineStr">
        <is>
          <t>CA-2017-131954</t>
        </is>
      </c>
      <c r="C735" t="inlineStr">
        <is>
          <t>2017-01-21</t>
        </is>
      </c>
      <c r="D735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s="2" t="n">
        <v>179.97</v>
      </c>
      <c r="R735" t="n">
        <v>3</v>
      </c>
      <c r="S735" s="3" t="n">
        <v>0</v>
      </c>
      <c r="T735" s="2" t="n">
        <v>86.3856</v>
      </c>
      <c r="U735">
        <f>D735-C735</f>
        <v/>
      </c>
      <c r="V735" s="3">
        <f>IF(Q735=0,0,T735/Q735)</f>
        <v/>
      </c>
    </row>
    <row r="736">
      <c r="A736" t="n">
        <v>735</v>
      </c>
      <c r="B736" t="inlineStr">
        <is>
          <t>CA-2017-131954</t>
        </is>
      </c>
      <c r="C736" t="inlineStr">
        <is>
          <t>2017-01-21</t>
        </is>
      </c>
      <c r="D736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s="2" t="n">
        <v>99.696</v>
      </c>
      <c r="R736" t="n">
        <v>6</v>
      </c>
      <c r="S736" s="3" t="n">
        <v>0.2</v>
      </c>
      <c r="T736" s="2" t="n">
        <v>33.6474</v>
      </c>
      <c r="U736">
        <f>D736-C736</f>
        <v/>
      </c>
      <c r="V736" s="3">
        <f>IF(Q736=0,0,T736/Q736)</f>
        <v/>
      </c>
    </row>
    <row r="737">
      <c r="A737" t="n">
        <v>736</v>
      </c>
      <c r="B737" t="inlineStr">
        <is>
          <t>CA-2017-131954</t>
        </is>
      </c>
      <c r="C737" t="inlineStr">
        <is>
          <t>2017-01-21</t>
        </is>
      </c>
      <c r="D737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s="2" t="n">
        <v>27.936</v>
      </c>
      <c r="R737" t="n">
        <v>4</v>
      </c>
      <c r="S737" s="3" t="n">
        <v>0.2</v>
      </c>
      <c r="T737" s="2" t="n">
        <v>9.4284</v>
      </c>
      <c r="U737">
        <f>D737-C737</f>
        <v/>
      </c>
      <c r="V737" s="3">
        <f>IF(Q737=0,0,T737/Q737)</f>
        <v/>
      </c>
    </row>
    <row r="738">
      <c r="A738" t="n">
        <v>737</v>
      </c>
      <c r="B738" t="inlineStr">
        <is>
          <t>CA-2017-131954</t>
        </is>
      </c>
      <c r="C738" t="inlineStr">
        <is>
          <t>2017-01-21</t>
        </is>
      </c>
      <c r="D73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s="2" t="n">
        <v>84.98</v>
      </c>
      <c r="R738" t="n">
        <v>1</v>
      </c>
      <c r="S738" s="3" t="n">
        <v>0</v>
      </c>
      <c r="T738" s="2" t="n">
        <v>18.6956</v>
      </c>
      <c r="U738">
        <f>D738-C738</f>
        <v/>
      </c>
      <c r="V738" s="3">
        <f>IF(Q738=0,0,T738/Q738)</f>
        <v/>
      </c>
    </row>
    <row r="739">
      <c r="A739" t="n">
        <v>738</v>
      </c>
      <c r="B739" t="inlineStr">
        <is>
          <t>CA-2017-131954</t>
        </is>
      </c>
      <c r="C739" t="inlineStr">
        <is>
          <t>2017-01-21</t>
        </is>
      </c>
      <c r="D739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s="2" t="n">
        <v>18.72</v>
      </c>
      <c r="R739" t="n">
        <v>5</v>
      </c>
      <c r="S739" s="3" t="n">
        <v>0.2</v>
      </c>
      <c r="T739" s="2" t="n">
        <v>6.552</v>
      </c>
      <c r="U739">
        <f>D739-C739</f>
        <v/>
      </c>
      <c r="V739" s="3">
        <f>IF(Q739=0,0,T739/Q739)</f>
        <v/>
      </c>
    </row>
    <row r="740">
      <c r="A740" t="n">
        <v>739</v>
      </c>
      <c r="B740" t="inlineStr">
        <is>
          <t>CA-2014-132500</t>
        </is>
      </c>
      <c r="C740" t="inlineStr">
        <is>
          <t>2014-09-08</t>
        </is>
      </c>
      <c r="D740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s="2" t="n">
        <v>49.98</v>
      </c>
      <c r="R740" t="n">
        <v>2</v>
      </c>
      <c r="S740" s="3" t="n">
        <v>0</v>
      </c>
      <c r="T740" s="2" t="n">
        <v>8.496600000000001</v>
      </c>
      <c r="U740">
        <f>D740-C740</f>
        <v/>
      </c>
      <c r="V740" s="3">
        <f>IF(Q740=0,0,T740/Q740)</f>
        <v/>
      </c>
    </row>
    <row r="741">
      <c r="A741" t="n">
        <v>740</v>
      </c>
      <c r="B741" t="inlineStr">
        <is>
          <t>CA-2014-112326</t>
        </is>
      </c>
      <c r="C741" t="inlineStr">
        <is>
          <t>2014-01-04</t>
        </is>
      </c>
      <c r="D741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s="2" t="n">
        <v>11.784</v>
      </c>
      <c r="R741" t="n">
        <v>3</v>
      </c>
      <c r="S741" s="3" t="n">
        <v>0.2</v>
      </c>
      <c r="T741" s="2" t="n">
        <v>4.2717</v>
      </c>
      <c r="U741">
        <f>D741-C741</f>
        <v/>
      </c>
      <c r="V741" s="3">
        <f>IF(Q741=0,0,T741/Q741)</f>
        <v/>
      </c>
    </row>
    <row r="742">
      <c r="A742" t="n">
        <v>741</v>
      </c>
      <c r="B742" t="inlineStr">
        <is>
          <t>CA-2014-112326</t>
        </is>
      </c>
      <c r="C742" t="inlineStr">
        <is>
          <t>2014-01-04</t>
        </is>
      </c>
      <c r="D742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s="2" t="n">
        <v>272.736</v>
      </c>
      <c r="R742" t="n">
        <v>3</v>
      </c>
      <c r="S742" s="3" t="n">
        <v>0.2</v>
      </c>
      <c r="T742" s="2" t="n">
        <v>-64.7748</v>
      </c>
      <c r="U742">
        <f>D742-C742</f>
        <v/>
      </c>
      <c r="V742" s="3">
        <f>IF(Q742=0,0,T742/Q742)</f>
        <v/>
      </c>
    </row>
    <row r="743">
      <c r="A743" t="n">
        <v>742</v>
      </c>
      <c r="B743" t="inlineStr">
        <is>
          <t>CA-2014-112326</t>
        </is>
      </c>
      <c r="C743" t="inlineStr">
        <is>
          <t>2014-01-04</t>
        </is>
      </c>
      <c r="D743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s="2" t="n">
        <v>3.54</v>
      </c>
      <c r="R743" t="n">
        <v>2</v>
      </c>
      <c r="S743" s="3" t="n">
        <v>0.8</v>
      </c>
      <c r="T743" s="2" t="n">
        <v>-5.487</v>
      </c>
      <c r="U743">
        <f>D743-C743</f>
        <v/>
      </c>
      <c r="V743" s="3">
        <f>IF(Q743=0,0,T743/Q743)</f>
        <v/>
      </c>
    </row>
    <row r="744">
      <c r="A744" t="n">
        <v>743</v>
      </c>
      <c r="B744" t="inlineStr">
        <is>
          <t>US-2016-146710</t>
        </is>
      </c>
      <c r="C744" t="inlineStr">
        <is>
          <t>2016-08-27</t>
        </is>
      </c>
      <c r="D744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s="2" t="n">
        <v>51.52</v>
      </c>
      <c r="R744" t="n">
        <v>5</v>
      </c>
      <c r="S744" s="3" t="n">
        <v>0.2</v>
      </c>
      <c r="T744" s="2" t="n">
        <v>-10.948</v>
      </c>
      <c r="U744">
        <f>D744-C744</f>
        <v/>
      </c>
      <c r="V744" s="3">
        <f>IF(Q744=0,0,T744/Q744)</f>
        <v/>
      </c>
    </row>
    <row r="745">
      <c r="A745" t="n">
        <v>744</v>
      </c>
      <c r="B745" t="inlineStr">
        <is>
          <t>US-2016-146710</t>
        </is>
      </c>
      <c r="C745" t="inlineStr">
        <is>
          <t>2016-08-27</t>
        </is>
      </c>
      <c r="D745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s="2" t="n">
        <v>3.528</v>
      </c>
      <c r="R745" t="n">
        <v>1</v>
      </c>
      <c r="S745" s="3" t="n">
        <v>0.2</v>
      </c>
      <c r="T745" s="2" t="n">
        <v>1.1466</v>
      </c>
      <c r="U745">
        <f>D745-C745</f>
        <v/>
      </c>
      <c r="V745" s="3">
        <f>IF(Q745=0,0,T745/Q745)</f>
        <v/>
      </c>
    </row>
    <row r="746">
      <c r="A746" t="n">
        <v>745</v>
      </c>
      <c r="B746" t="inlineStr">
        <is>
          <t>US-2016-146710</t>
        </is>
      </c>
      <c r="C746" t="inlineStr">
        <is>
          <t>2016-08-27</t>
        </is>
      </c>
      <c r="D746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s="2" t="n">
        <v>4.624</v>
      </c>
      <c r="R746" t="n">
        <v>1</v>
      </c>
      <c r="S746" s="3" t="n">
        <v>0.2</v>
      </c>
      <c r="T746" s="2" t="n">
        <v>1.6762</v>
      </c>
      <c r="U746">
        <f>D746-C746</f>
        <v/>
      </c>
      <c r="V746" s="3">
        <f>IF(Q746=0,0,T746/Q746)</f>
        <v/>
      </c>
    </row>
    <row r="747">
      <c r="A747" t="n">
        <v>746</v>
      </c>
      <c r="B747" t="inlineStr">
        <is>
          <t>US-2016-146710</t>
        </is>
      </c>
      <c r="C747" t="inlineStr">
        <is>
          <t>2016-08-27</t>
        </is>
      </c>
      <c r="D747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s="2" t="n">
        <v>55.168</v>
      </c>
      <c r="R747" t="n">
        <v>4</v>
      </c>
      <c r="S747" s="3" t="n">
        <v>0.2</v>
      </c>
      <c r="T747" s="2" t="n">
        <v>6.2064</v>
      </c>
      <c r="U747">
        <f>D747-C747</f>
        <v/>
      </c>
      <c r="V747" s="3">
        <f>IF(Q747=0,0,T747/Q747)</f>
        <v/>
      </c>
    </row>
    <row r="748">
      <c r="A748" t="n">
        <v>747</v>
      </c>
      <c r="B748" t="inlineStr">
        <is>
          <t>CA-2014-124429</t>
        </is>
      </c>
      <c r="C748" t="inlineStr">
        <is>
          <t>2014-05-27</t>
        </is>
      </c>
      <c r="D74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s="2" t="n">
        <v>567.12</v>
      </c>
      <c r="R748" t="n">
        <v>10</v>
      </c>
      <c r="S748" s="3" t="n">
        <v>0.2</v>
      </c>
      <c r="T748" s="2" t="n">
        <v>-28.356</v>
      </c>
      <c r="U748">
        <f>D748-C748</f>
        <v/>
      </c>
      <c r="V748" s="3">
        <f>IF(Q748=0,0,T748/Q748)</f>
        <v/>
      </c>
    </row>
    <row r="749">
      <c r="A749" t="n">
        <v>748</v>
      </c>
      <c r="B749" t="inlineStr">
        <is>
          <t>CA-2014-124429</t>
        </is>
      </c>
      <c r="C749" t="inlineStr">
        <is>
          <t>2014-05-27</t>
        </is>
      </c>
      <c r="D749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s="2" t="n">
        <v>359.32</v>
      </c>
      <c r="R749" t="n">
        <v>4</v>
      </c>
      <c r="S749" s="3" t="n">
        <v>0</v>
      </c>
      <c r="T749" s="2" t="n">
        <v>7.1864</v>
      </c>
      <c r="U749">
        <f>D749-C749</f>
        <v/>
      </c>
      <c r="V749" s="3">
        <f>IF(Q749=0,0,T749/Q749)</f>
        <v/>
      </c>
    </row>
    <row r="750">
      <c r="A750" t="n">
        <v>749</v>
      </c>
      <c r="B750" t="inlineStr">
        <is>
          <t>CA-2016-150889</t>
        </is>
      </c>
      <c r="C750" t="inlineStr">
        <is>
          <t>2016-03-20</t>
        </is>
      </c>
      <c r="D750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s="2" t="n">
        <v>11.992</v>
      </c>
      <c r="R750" t="n">
        <v>1</v>
      </c>
      <c r="S750" s="3" t="n">
        <v>0.2</v>
      </c>
      <c r="T750" s="2" t="n">
        <v>0.8994</v>
      </c>
      <c r="U750">
        <f>D750-C750</f>
        <v/>
      </c>
      <c r="V750" s="3">
        <f>IF(Q750=0,0,T750/Q750)</f>
        <v/>
      </c>
    </row>
    <row r="751">
      <c r="A751" t="n">
        <v>750</v>
      </c>
      <c r="B751" t="inlineStr">
        <is>
          <t>CA-2017-126074</t>
        </is>
      </c>
      <c r="C751" t="inlineStr">
        <is>
          <t>2017-10-02</t>
        </is>
      </c>
      <c r="D751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s="2" t="n">
        <v>58.05</v>
      </c>
      <c r="R751" t="n">
        <v>3</v>
      </c>
      <c r="S751" s="3" t="n">
        <v>0</v>
      </c>
      <c r="T751" s="2" t="n">
        <v>26.703</v>
      </c>
      <c r="U751">
        <f>D751-C751</f>
        <v/>
      </c>
      <c r="V751" s="3">
        <f>IF(Q751=0,0,T751/Q751)</f>
        <v/>
      </c>
    </row>
    <row r="752">
      <c r="A752" t="n">
        <v>751</v>
      </c>
      <c r="B752" t="inlineStr">
        <is>
          <t>CA-2017-126074</t>
        </is>
      </c>
      <c r="C752" t="inlineStr">
        <is>
          <t>2017-10-02</t>
        </is>
      </c>
      <c r="D752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s="2" t="n">
        <v>157.74</v>
      </c>
      <c r="R752" t="n">
        <v>11</v>
      </c>
      <c r="S752" s="3" t="n">
        <v>0</v>
      </c>
      <c r="T752" s="2" t="n">
        <v>56.7864</v>
      </c>
      <c r="U752">
        <f>D752-C752</f>
        <v/>
      </c>
      <c r="V752" s="3">
        <f>IF(Q752=0,0,T752/Q752)</f>
        <v/>
      </c>
    </row>
    <row r="753">
      <c r="A753" t="n">
        <v>752</v>
      </c>
      <c r="B753" t="inlineStr">
        <is>
          <t>CA-2017-126074</t>
        </is>
      </c>
      <c r="C753" t="inlineStr">
        <is>
          <t>2017-10-02</t>
        </is>
      </c>
      <c r="D753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s="2" t="n">
        <v>56.98</v>
      </c>
      <c r="R753" t="n">
        <v>7</v>
      </c>
      <c r="S753" s="3" t="n">
        <v>0</v>
      </c>
      <c r="T753" s="2" t="n">
        <v>22.792</v>
      </c>
      <c r="U753">
        <f>D753-C753</f>
        <v/>
      </c>
      <c r="V753" s="3">
        <f>IF(Q753=0,0,T753/Q753)</f>
        <v/>
      </c>
    </row>
    <row r="754">
      <c r="A754" t="n">
        <v>753</v>
      </c>
      <c r="B754" t="inlineStr">
        <is>
          <t>CA-2017-126074</t>
        </is>
      </c>
      <c r="C754" t="inlineStr">
        <is>
          <t>2017-10-02</t>
        </is>
      </c>
      <c r="D754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s="2" t="n">
        <v>2.88</v>
      </c>
      <c r="R754" t="n">
        <v>1</v>
      </c>
      <c r="S754" s="3" t="n">
        <v>0</v>
      </c>
      <c r="T754" s="2" t="n">
        <v>1.4112</v>
      </c>
      <c r="U754">
        <f>D754-C754</f>
        <v/>
      </c>
      <c r="V754" s="3">
        <f>IF(Q754=0,0,T754/Q754)</f>
        <v/>
      </c>
    </row>
    <row r="755">
      <c r="A755" t="n">
        <v>754</v>
      </c>
      <c r="B755" t="inlineStr">
        <is>
          <t>CA-2016-110499</t>
        </is>
      </c>
      <c r="C755" t="inlineStr">
        <is>
          <t>2016-04-07</t>
        </is>
      </c>
      <c r="D755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s="2" t="n">
        <v>1199.976</v>
      </c>
      <c r="R755" t="n">
        <v>3</v>
      </c>
      <c r="S755" s="3" t="n">
        <v>0.2</v>
      </c>
      <c r="T755" s="2" t="n">
        <v>374.9925</v>
      </c>
      <c r="U755">
        <f>D755-C755</f>
        <v/>
      </c>
      <c r="V755" s="3">
        <f>IF(Q755=0,0,T755/Q755)</f>
        <v/>
      </c>
    </row>
    <row r="756">
      <c r="A756" t="n">
        <v>755</v>
      </c>
      <c r="B756" t="inlineStr">
        <is>
          <t>CA-2015-135272</t>
        </is>
      </c>
      <c r="C756" t="inlineStr">
        <is>
          <t>2015-12-07</t>
        </is>
      </c>
      <c r="D756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s="2" t="n">
        <v>79.92</v>
      </c>
      <c r="R756" t="n">
        <v>4</v>
      </c>
      <c r="S756" s="3" t="n">
        <v>0</v>
      </c>
      <c r="T756" s="2" t="n">
        <v>28.7712</v>
      </c>
      <c r="U756">
        <f>D756-C756</f>
        <v/>
      </c>
      <c r="V756" s="3">
        <f>IF(Q756=0,0,T756/Q756)</f>
        <v/>
      </c>
    </row>
    <row r="757">
      <c r="A757" t="n">
        <v>756</v>
      </c>
      <c r="B757" t="inlineStr">
        <is>
          <t>CA-2016-140928</t>
        </is>
      </c>
      <c r="C757" t="inlineStr">
        <is>
          <t>2016-09-18</t>
        </is>
      </c>
      <c r="D757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s="2" t="n">
        <v>383.438</v>
      </c>
      <c r="R757" t="n">
        <v>4</v>
      </c>
      <c r="S757" s="3" t="n">
        <v>0.45</v>
      </c>
      <c r="T757" s="2" t="n">
        <v>-167.3184</v>
      </c>
      <c r="U757">
        <f>D757-C757</f>
        <v/>
      </c>
      <c r="V757" s="3">
        <f>IF(Q757=0,0,T757/Q757)</f>
        <v/>
      </c>
    </row>
    <row r="758">
      <c r="A758" t="n">
        <v>757</v>
      </c>
      <c r="B758" t="inlineStr">
        <is>
          <t>CA-2014-106803</t>
        </is>
      </c>
      <c r="C758" t="inlineStr">
        <is>
          <t>2014-12-29</t>
        </is>
      </c>
      <c r="D75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s="2" t="n">
        <v>24.56</v>
      </c>
      <c r="R758" t="n">
        <v>2</v>
      </c>
      <c r="S758" s="3" t="n">
        <v>0</v>
      </c>
      <c r="T758" s="2" t="n">
        <v>6.8768</v>
      </c>
      <c r="U758">
        <f>D758-C758</f>
        <v/>
      </c>
      <c r="V758" s="3">
        <f>IF(Q758=0,0,T758/Q758)</f>
        <v/>
      </c>
    </row>
    <row r="759">
      <c r="A759" t="n">
        <v>758</v>
      </c>
      <c r="B759" t="inlineStr">
        <is>
          <t>CA-2014-106803</t>
        </is>
      </c>
      <c r="C759" t="inlineStr">
        <is>
          <t>2014-12-29</t>
        </is>
      </c>
      <c r="D759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s="2" t="n">
        <v>119.8</v>
      </c>
      <c r="R759" t="n">
        <v>4</v>
      </c>
      <c r="S759" s="3" t="n">
        <v>0</v>
      </c>
      <c r="T759" s="2" t="n">
        <v>47.92</v>
      </c>
      <c r="U759">
        <f>D759-C759</f>
        <v/>
      </c>
      <c r="V759" s="3">
        <f>IF(Q759=0,0,T759/Q759)</f>
        <v/>
      </c>
    </row>
    <row r="760">
      <c r="A760" t="n">
        <v>759</v>
      </c>
      <c r="B760" t="inlineStr">
        <is>
          <t>CA-2017-117240</t>
        </is>
      </c>
      <c r="C760" t="inlineStr">
        <is>
          <t>2017-07-23</t>
        </is>
      </c>
      <c r="D760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s="2" t="n">
        <v>13.128</v>
      </c>
      <c r="R760" t="n">
        <v>3</v>
      </c>
      <c r="S760" s="3" t="n">
        <v>0.2</v>
      </c>
      <c r="T760" s="2" t="n">
        <v>4.2666</v>
      </c>
      <c r="U760">
        <f>D760-C760</f>
        <v/>
      </c>
      <c r="V760" s="3">
        <f>IF(Q760=0,0,T760/Q760)</f>
        <v/>
      </c>
    </row>
    <row r="761">
      <c r="A761" t="n">
        <v>760</v>
      </c>
      <c r="B761" t="inlineStr">
        <is>
          <t>CA-2017-133333</t>
        </is>
      </c>
      <c r="C761" t="inlineStr">
        <is>
          <t>2017-09-18</t>
        </is>
      </c>
      <c r="D761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s="2" t="n">
        <v>22.72</v>
      </c>
      <c r="R761" t="n">
        <v>4</v>
      </c>
      <c r="S761" s="3" t="n">
        <v>0</v>
      </c>
      <c r="T761" s="2" t="n">
        <v>10.224</v>
      </c>
      <c r="U761">
        <f>D761-C761</f>
        <v/>
      </c>
      <c r="V761" s="3">
        <f>IF(Q761=0,0,T761/Q761)</f>
        <v/>
      </c>
    </row>
    <row r="762">
      <c r="A762" t="n">
        <v>761</v>
      </c>
      <c r="B762" t="inlineStr">
        <is>
          <t>CA-2015-112319</t>
        </is>
      </c>
      <c r="C762" t="inlineStr">
        <is>
          <t>2015-08-31</t>
        </is>
      </c>
      <c r="D762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s="2" t="n">
        <v>58.32</v>
      </c>
      <c r="R762" t="n">
        <v>9</v>
      </c>
      <c r="S762" s="3" t="n">
        <v>0</v>
      </c>
      <c r="T762" s="2" t="n">
        <v>27.9936</v>
      </c>
      <c r="U762">
        <f>D762-C762</f>
        <v/>
      </c>
      <c r="V762" s="3">
        <f>IF(Q762=0,0,T762/Q762)</f>
        <v/>
      </c>
    </row>
    <row r="763">
      <c r="A763" t="n">
        <v>762</v>
      </c>
      <c r="B763" t="inlineStr">
        <is>
          <t>CA-2017-126046</t>
        </is>
      </c>
      <c r="C763" t="inlineStr">
        <is>
          <t>2017-11-03</t>
        </is>
      </c>
      <c r="D763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s="2" t="n">
        <v>12.39</v>
      </c>
      <c r="R763" t="n">
        <v>3</v>
      </c>
      <c r="S763" s="3" t="n">
        <v>0</v>
      </c>
      <c r="T763" s="2" t="n">
        <v>5.6994</v>
      </c>
      <c r="U763">
        <f>D763-C763</f>
        <v/>
      </c>
      <c r="V763" s="3">
        <f>IF(Q763=0,0,T763/Q763)</f>
        <v/>
      </c>
    </row>
    <row r="764">
      <c r="A764" t="n">
        <v>763</v>
      </c>
      <c r="B764" t="inlineStr">
        <is>
          <t>CA-2015-114923</t>
        </is>
      </c>
      <c r="C764" t="inlineStr">
        <is>
          <t>2015-02-08</t>
        </is>
      </c>
      <c r="D764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s="2" t="n">
        <v>107.982</v>
      </c>
      <c r="R764" t="n">
        <v>3</v>
      </c>
      <c r="S764" s="3" t="n">
        <v>0.4</v>
      </c>
      <c r="T764" s="2" t="n">
        <v>-26.9955</v>
      </c>
      <c r="U764">
        <f>D764-C764</f>
        <v/>
      </c>
      <c r="V764" s="3">
        <f>IF(Q764=0,0,T764/Q764)</f>
        <v/>
      </c>
    </row>
    <row r="765">
      <c r="A765" t="n">
        <v>764</v>
      </c>
      <c r="B765" t="inlineStr">
        <is>
          <t>CA-2014-162775</t>
        </is>
      </c>
      <c r="C765" t="inlineStr">
        <is>
          <t>2014-01-13</t>
        </is>
      </c>
      <c r="D765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s="2" t="n">
        <v>11.36</v>
      </c>
      <c r="R765" t="n">
        <v>2</v>
      </c>
      <c r="S765" s="3" t="n">
        <v>0</v>
      </c>
      <c r="T765" s="2" t="n">
        <v>5.3392</v>
      </c>
      <c r="U765">
        <f>D765-C765</f>
        <v/>
      </c>
      <c r="V765" s="3">
        <f>IF(Q765=0,0,T765/Q765)</f>
        <v/>
      </c>
    </row>
    <row r="766">
      <c r="A766" t="n">
        <v>765</v>
      </c>
      <c r="B766" t="inlineStr">
        <is>
          <t>CA-2014-162775</t>
        </is>
      </c>
      <c r="C766" t="inlineStr">
        <is>
          <t>2014-01-13</t>
        </is>
      </c>
      <c r="D766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s="2" t="n">
        <v>50.94</v>
      </c>
      <c r="R766" t="n">
        <v>3</v>
      </c>
      <c r="S766" s="3" t="n">
        <v>0</v>
      </c>
      <c r="T766" s="2" t="n">
        <v>25.47</v>
      </c>
      <c r="U766">
        <f>D766-C766</f>
        <v/>
      </c>
      <c r="V766" s="3">
        <f>IF(Q766=0,0,T766/Q766)</f>
        <v/>
      </c>
    </row>
    <row r="767">
      <c r="A767" t="n">
        <v>766</v>
      </c>
      <c r="B767" t="inlineStr">
        <is>
          <t>CA-2014-162775</t>
        </is>
      </c>
      <c r="C767" t="inlineStr">
        <is>
          <t>2014-01-13</t>
        </is>
      </c>
      <c r="D767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s="2" t="n">
        <v>646.74</v>
      </c>
      <c r="R767" t="n">
        <v>6</v>
      </c>
      <c r="S767" s="3" t="n">
        <v>0</v>
      </c>
      <c r="T767" s="2" t="n">
        <v>258.696</v>
      </c>
      <c r="U767">
        <f>D767-C767</f>
        <v/>
      </c>
      <c r="V767" s="3">
        <f>IF(Q767=0,0,T767/Q767)</f>
        <v/>
      </c>
    </row>
    <row r="768">
      <c r="A768" t="n">
        <v>767</v>
      </c>
      <c r="B768" t="inlineStr">
        <is>
          <t>CA-2014-162775</t>
        </is>
      </c>
      <c r="C768" t="inlineStr">
        <is>
          <t>2014-01-13</t>
        </is>
      </c>
      <c r="D76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s="2" t="n">
        <v>5.64</v>
      </c>
      <c r="R768" t="n">
        <v>3</v>
      </c>
      <c r="S768" s="3" t="n">
        <v>0</v>
      </c>
      <c r="T768" s="2" t="n">
        <v>2.7072</v>
      </c>
      <c r="U768">
        <f>D768-C768</f>
        <v/>
      </c>
      <c r="V768" s="3">
        <f>IF(Q768=0,0,T768/Q768)</f>
        <v/>
      </c>
    </row>
    <row r="769">
      <c r="A769" t="n">
        <v>768</v>
      </c>
      <c r="B769" t="inlineStr">
        <is>
          <t>CA-2014-162775</t>
        </is>
      </c>
      <c r="C769" t="inlineStr">
        <is>
          <t>2014-01-13</t>
        </is>
      </c>
      <c r="D769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s="2" t="n">
        <v>572.58</v>
      </c>
      <c r="R769" t="n">
        <v>6</v>
      </c>
      <c r="S769" s="3" t="n">
        <v>0</v>
      </c>
      <c r="T769" s="2" t="n">
        <v>34.3548</v>
      </c>
      <c r="U769">
        <f>D769-C769</f>
        <v/>
      </c>
      <c r="V769" s="3">
        <f>IF(Q769=0,0,T769/Q769)</f>
        <v/>
      </c>
    </row>
    <row r="770">
      <c r="A770" t="n">
        <v>769</v>
      </c>
      <c r="B770" t="inlineStr">
        <is>
          <t>CA-2014-106810</t>
        </is>
      </c>
      <c r="C770" t="inlineStr">
        <is>
          <t>2014-05-14</t>
        </is>
      </c>
      <c r="D770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s="2" t="n">
        <v>310.88</v>
      </c>
      <c r="R770" t="n">
        <v>2</v>
      </c>
      <c r="S770" s="3" t="n">
        <v>0.2</v>
      </c>
      <c r="T770" s="2" t="n">
        <v>23.316</v>
      </c>
      <c r="U770">
        <f>D770-C770</f>
        <v/>
      </c>
      <c r="V770" s="3">
        <f>IF(Q770=0,0,T770/Q770)</f>
        <v/>
      </c>
    </row>
    <row r="771">
      <c r="A771" t="n">
        <v>770</v>
      </c>
      <c r="B771" t="inlineStr">
        <is>
          <t>CA-2016-157245</t>
        </is>
      </c>
      <c r="C771" t="inlineStr">
        <is>
          <t>2016-05-19</t>
        </is>
      </c>
      <c r="D771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s="2" t="n">
        <v>641.96</v>
      </c>
      <c r="R771" t="n">
        <v>2</v>
      </c>
      <c r="S771" s="3" t="n">
        <v>0</v>
      </c>
      <c r="T771" s="2" t="n">
        <v>179.7488</v>
      </c>
      <c r="U771">
        <f>D771-C771</f>
        <v/>
      </c>
      <c r="V771" s="3">
        <f>IF(Q771=0,0,T771/Q771)</f>
        <v/>
      </c>
    </row>
    <row r="772">
      <c r="A772" t="n">
        <v>771</v>
      </c>
      <c r="B772" t="inlineStr">
        <is>
          <t>CA-2017-104220</t>
        </is>
      </c>
      <c r="C772" t="inlineStr">
        <is>
          <t>2017-01-30</t>
        </is>
      </c>
      <c r="D772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s="2" t="n">
        <v>18.28</v>
      </c>
      <c r="R772" t="n">
        <v>2</v>
      </c>
      <c r="S772" s="3" t="n">
        <v>0</v>
      </c>
      <c r="T772" s="2" t="n">
        <v>9.140000000000001</v>
      </c>
      <c r="U772">
        <f>D772-C772</f>
        <v/>
      </c>
      <c r="V772" s="3">
        <f>IF(Q772=0,0,T772/Q772)</f>
        <v/>
      </c>
    </row>
    <row r="773">
      <c r="A773" t="n">
        <v>772</v>
      </c>
      <c r="B773" t="inlineStr">
        <is>
          <t>CA-2017-104220</t>
        </is>
      </c>
      <c r="C773" t="inlineStr">
        <is>
          <t>2017-01-30</t>
        </is>
      </c>
      <c r="D773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s="2" t="n">
        <v>207</v>
      </c>
      <c r="R773" t="n">
        <v>3</v>
      </c>
      <c r="S773" s="3" t="n">
        <v>0</v>
      </c>
      <c r="T773" s="2" t="n">
        <v>51.75</v>
      </c>
      <c r="U773">
        <f>D773-C773</f>
        <v/>
      </c>
      <c r="V773" s="3">
        <f>IF(Q773=0,0,T773/Q773)</f>
        <v/>
      </c>
    </row>
    <row r="774">
      <c r="A774" t="n">
        <v>773</v>
      </c>
      <c r="B774" t="inlineStr">
        <is>
          <t>CA-2017-104220</t>
        </is>
      </c>
      <c r="C774" t="inlineStr">
        <is>
          <t>2017-01-30</t>
        </is>
      </c>
      <c r="D774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s="2" t="n">
        <v>32.35</v>
      </c>
      <c r="R774" t="n">
        <v>5</v>
      </c>
      <c r="S774" s="3" t="n">
        <v>0</v>
      </c>
      <c r="T774" s="2" t="n">
        <v>16.175</v>
      </c>
      <c r="U774">
        <f>D774-C774</f>
        <v/>
      </c>
      <c r="V774" s="3">
        <f>IF(Q774=0,0,T774/Q774)</f>
        <v/>
      </c>
    </row>
    <row r="775">
      <c r="A775" t="n">
        <v>774</v>
      </c>
      <c r="B775" t="inlineStr">
        <is>
          <t>CA-2017-104220</t>
        </is>
      </c>
      <c r="C775" t="inlineStr">
        <is>
          <t>2017-01-30</t>
        </is>
      </c>
      <c r="D775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s="2" t="n">
        <v>7.71</v>
      </c>
      <c r="R775" t="n">
        <v>1</v>
      </c>
      <c r="S775" s="3" t="n">
        <v>0</v>
      </c>
      <c r="T775" s="2" t="n">
        <v>3.4695</v>
      </c>
      <c r="U775">
        <f>D775-C775</f>
        <v/>
      </c>
      <c r="V775" s="3">
        <f>IF(Q775=0,0,T775/Q775)</f>
        <v/>
      </c>
    </row>
    <row r="776">
      <c r="A776" t="n">
        <v>775</v>
      </c>
      <c r="B776" t="inlineStr">
        <is>
          <t>CA-2017-104220</t>
        </is>
      </c>
      <c r="C776" t="inlineStr">
        <is>
          <t>2017-01-30</t>
        </is>
      </c>
      <c r="D776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s="2" t="n">
        <v>40.3</v>
      </c>
      <c r="R776" t="n">
        <v>2</v>
      </c>
      <c r="S776" s="3" t="n">
        <v>0</v>
      </c>
      <c r="T776" s="2" t="n">
        <v>10.881</v>
      </c>
      <c r="U776">
        <f>D776-C776</f>
        <v/>
      </c>
      <c r="V776" s="3">
        <f>IF(Q776=0,0,T776/Q776)</f>
        <v/>
      </c>
    </row>
    <row r="777">
      <c r="A777" t="n">
        <v>776</v>
      </c>
      <c r="B777" t="inlineStr">
        <is>
          <t>CA-2017-104220</t>
        </is>
      </c>
      <c r="C777" t="inlineStr">
        <is>
          <t>2017-01-30</t>
        </is>
      </c>
      <c r="D777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s="2" t="n">
        <v>34.58</v>
      </c>
      <c r="R777" t="n">
        <v>7</v>
      </c>
      <c r="S777" s="3" t="n">
        <v>0</v>
      </c>
      <c r="T777" s="2" t="n">
        <v>14.5236</v>
      </c>
      <c r="U777">
        <f>D777-C777</f>
        <v/>
      </c>
      <c r="V777" s="3">
        <f>IF(Q777=0,0,T777/Q777)</f>
        <v/>
      </c>
    </row>
    <row r="778">
      <c r="A778" t="n">
        <v>777</v>
      </c>
      <c r="B778" t="inlineStr">
        <is>
          <t>CA-2014-165974</t>
        </is>
      </c>
      <c r="C778" t="inlineStr">
        <is>
          <t>2014-06-29</t>
        </is>
      </c>
      <c r="D77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s="2" t="n">
        <v>32.76</v>
      </c>
      <c r="R778" t="n">
        <v>7</v>
      </c>
      <c r="S778" s="3" t="n">
        <v>0.2</v>
      </c>
      <c r="T778" s="2" t="n">
        <v>3.6855</v>
      </c>
      <c r="U778">
        <f>D778-C778</f>
        <v/>
      </c>
      <c r="V778" s="3">
        <f>IF(Q778=0,0,T778/Q778)</f>
        <v/>
      </c>
    </row>
    <row r="779">
      <c r="A779" t="n">
        <v>778</v>
      </c>
      <c r="B779" t="inlineStr">
        <is>
          <t>CA-2015-144267</t>
        </is>
      </c>
      <c r="C779" t="inlineStr">
        <is>
          <t>2015-08-21</t>
        </is>
      </c>
      <c r="D779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s="2" t="n">
        <v>544.008</v>
      </c>
      <c r="R779" t="n">
        <v>3</v>
      </c>
      <c r="S779" s="3" t="n">
        <v>0.2</v>
      </c>
      <c r="T779" s="2" t="n">
        <v>40.8006</v>
      </c>
      <c r="U779">
        <f>D779-C779</f>
        <v/>
      </c>
      <c r="V779" s="3">
        <f>IF(Q779=0,0,T779/Q779)</f>
        <v/>
      </c>
    </row>
    <row r="780">
      <c r="A780" t="n">
        <v>779</v>
      </c>
      <c r="B780" t="inlineStr">
        <is>
          <t>CA-2015-144267</t>
        </is>
      </c>
      <c r="C780" t="inlineStr">
        <is>
          <t>2015-08-21</t>
        </is>
      </c>
      <c r="D780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s="2" t="n">
        <v>59.94</v>
      </c>
      <c r="R780" t="n">
        <v>3</v>
      </c>
      <c r="S780" s="3" t="n">
        <v>0</v>
      </c>
      <c r="T780" s="2" t="n">
        <v>28.1718</v>
      </c>
      <c r="U780">
        <f>D780-C780</f>
        <v/>
      </c>
      <c r="V780" s="3">
        <f>IF(Q780=0,0,T780/Q780)</f>
        <v/>
      </c>
    </row>
    <row r="781">
      <c r="A781" t="n">
        <v>780</v>
      </c>
      <c r="B781" t="inlineStr">
        <is>
          <t>CA-2015-144267</t>
        </is>
      </c>
      <c r="C781" t="inlineStr">
        <is>
          <t>2015-08-21</t>
        </is>
      </c>
      <c r="D781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s="2" t="n">
        <v>23.92</v>
      </c>
      <c r="R781" t="n">
        <v>4</v>
      </c>
      <c r="S781" s="3" t="n">
        <v>0</v>
      </c>
      <c r="T781" s="2" t="n">
        <v>11.7208</v>
      </c>
      <c r="U781">
        <f>D781-C781</f>
        <v/>
      </c>
      <c r="V781" s="3">
        <f>IF(Q781=0,0,T781/Q781)</f>
        <v/>
      </c>
    </row>
    <row r="782">
      <c r="A782" t="n">
        <v>781</v>
      </c>
      <c r="B782" t="inlineStr">
        <is>
          <t>CA-2015-144267</t>
        </is>
      </c>
      <c r="C782" t="inlineStr">
        <is>
          <t>2015-08-21</t>
        </is>
      </c>
      <c r="D782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s="2" t="n">
        <v>4.28</v>
      </c>
      <c r="R782" t="n">
        <v>1</v>
      </c>
      <c r="S782" s="3" t="n">
        <v>0</v>
      </c>
      <c r="T782" s="2" t="n">
        <v>1.926</v>
      </c>
      <c r="U782">
        <f>D782-C782</f>
        <v/>
      </c>
      <c r="V782" s="3">
        <f>IF(Q782=0,0,T782/Q782)</f>
        <v/>
      </c>
    </row>
    <row r="783">
      <c r="A783" t="n">
        <v>782</v>
      </c>
      <c r="B783" t="inlineStr">
        <is>
          <t>US-2015-157014</t>
        </is>
      </c>
      <c r="C783" t="inlineStr">
        <is>
          <t>2015-10-03</t>
        </is>
      </c>
      <c r="D783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s="2" t="n">
        <v>32.07</v>
      </c>
      <c r="R783" t="n">
        <v>5</v>
      </c>
      <c r="S783" s="3" t="n">
        <v>0.7</v>
      </c>
      <c r="T783" s="2" t="n">
        <v>-22.449</v>
      </c>
      <c r="U783">
        <f>D783-C783</f>
        <v/>
      </c>
      <c r="V783" s="3">
        <f>IF(Q783=0,0,T783/Q783)</f>
        <v/>
      </c>
    </row>
    <row r="784">
      <c r="A784" t="n">
        <v>783</v>
      </c>
      <c r="B784" t="inlineStr">
        <is>
          <t>US-2015-157014</t>
        </is>
      </c>
      <c r="C784" t="inlineStr">
        <is>
          <t>2015-10-03</t>
        </is>
      </c>
      <c r="D784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s="2" t="n">
        <v>24</v>
      </c>
      <c r="R784" t="n">
        <v>2</v>
      </c>
      <c r="S784" s="3" t="n">
        <v>0.2</v>
      </c>
      <c r="T784" s="2" t="n">
        <v>-2.7</v>
      </c>
      <c r="U784">
        <f>D784-C784</f>
        <v/>
      </c>
      <c r="V784" s="3">
        <f>IF(Q784=0,0,T784/Q784)</f>
        <v/>
      </c>
    </row>
    <row r="785">
      <c r="A785" t="n">
        <v>784</v>
      </c>
      <c r="B785" t="inlineStr">
        <is>
          <t>US-2015-157014</t>
        </is>
      </c>
      <c r="C785" t="inlineStr">
        <is>
          <t>2015-10-03</t>
        </is>
      </c>
      <c r="D785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s="2" t="n">
        <v>35.49</v>
      </c>
      <c r="R785" t="n">
        <v>1</v>
      </c>
      <c r="S785" s="3" t="n">
        <v>0.5</v>
      </c>
      <c r="T785" s="2" t="n">
        <v>-15.6156</v>
      </c>
      <c r="U785">
        <f>D785-C785</f>
        <v/>
      </c>
      <c r="V785" s="3">
        <f>IF(Q785=0,0,T785/Q785)</f>
        <v/>
      </c>
    </row>
    <row r="786">
      <c r="A786" t="n">
        <v>785</v>
      </c>
      <c r="B786" t="inlineStr">
        <is>
          <t>US-2015-157014</t>
        </is>
      </c>
      <c r="C786" t="inlineStr">
        <is>
          <t>2015-10-03</t>
        </is>
      </c>
      <c r="D786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s="2" t="n">
        <v>47.984</v>
      </c>
      <c r="R786" t="n">
        <v>2</v>
      </c>
      <c r="S786" s="3" t="n">
        <v>0.2</v>
      </c>
      <c r="T786" s="2" t="n">
        <v>0.5998</v>
      </c>
      <c r="U786">
        <f>D786-C786</f>
        <v/>
      </c>
      <c r="V786" s="3">
        <f>IF(Q786=0,0,T786/Q786)</f>
        <v/>
      </c>
    </row>
    <row r="787">
      <c r="A787" t="n">
        <v>786</v>
      </c>
      <c r="B787" t="inlineStr">
        <is>
          <t>CA-2015-154921</t>
        </is>
      </c>
      <c r="C787" t="inlineStr">
        <is>
          <t>2015-05-23</t>
        </is>
      </c>
      <c r="D787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s="2" t="n">
        <v>186.69</v>
      </c>
      <c r="R787" t="n">
        <v>3</v>
      </c>
      <c r="S787" s="3" t="n">
        <v>0</v>
      </c>
      <c r="T787" s="2" t="n">
        <v>87.7443</v>
      </c>
      <c r="U787">
        <f>D787-C787</f>
        <v/>
      </c>
      <c r="V787" s="3">
        <f>IF(Q787=0,0,T787/Q787)</f>
        <v/>
      </c>
    </row>
    <row r="788">
      <c r="A788" t="n">
        <v>787</v>
      </c>
      <c r="B788" t="inlineStr">
        <is>
          <t>CA-2017-129567</t>
        </is>
      </c>
      <c r="C788" t="inlineStr">
        <is>
          <t>2017-03-17</t>
        </is>
      </c>
      <c r="D78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s="2" t="n">
        <v>17.456</v>
      </c>
      <c r="R788" t="n">
        <v>2</v>
      </c>
      <c r="S788" s="3" t="n">
        <v>0.2</v>
      </c>
      <c r="T788" s="2" t="n">
        <v>5.8914</v>
      </c>
      <c r="U788">
        <f>D788-C788</f>
        <v/>
      </c>
      <c r="V788" s="3">
        <f>IF(Q788=0,0,T788/Q788)</f>
        <v/>
      </c>
    </row>
    <row r="789">
      <c r="A789" t="n">
        <v>788</v>
      </c>
      <c r="B789" t="inlineStr">
        <is>
          <t>CA-2015-154620</t>
        </is>
      </c>
      <c r="C789" t="inlineStr">
        <is>
          <t>2015-12-12</t>
        </is>
      </c>
      <c r="D789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s="2" t="n">
        <v>348.928</v>
      </c>
      <c r="R789" t="n">
        <v>2</v>
      </c>
      <c r="S789" s="3" t="n">
        <v>0.2</v>
      </c>
      <c r="T789" s="2" t="n">
        <v>34.8928</v>
      </c>
      <c r="U789">
        <f>D789-C789</f>
        <v/>
      </c>
      <c r="V789" s="3">
        <f>IF(Q789=0,0,T789/Q789)</f>
        <v/>
      </c>
    </row>
    <row r="790">
      <c r="A790" t="n">
        <v>789</v>
      </c>
      <c r="B790" t="inlineStr">
        <is>
          <t>CA-2015-115938</t>
        </is>
      </c>
      <c r="C790" t="inlineStr">
        <is>
          <t>2015-06-26</t>
        </is>
      </c>
      <c r="D790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s="2" t="n">
        <v>143.96</v>
      </c>
      <c r="R790" t="n">
        <v>4</v>
      </c>
      <c r="S790" s="3" t="n">
        <v>0</v>
      </c>
      <c r="T790" s="2" t="n">
        <v>69.10080000000001</v>
      </c>
      <c r="U790">
        <f>D790-C790</f>
        <v/>
      </c>
      <c r="V790" s="3">
        <f>IF(Q790=0,0,T790/Q790)</f>
        <v/>
      </c>
    </row>
    <row r="791">
      <c r="A791" t="n">
        <v>790</v>
      </c>
      <c r="B791" t="inlineStr">
        <is>
          <t>CA-2015-115938</t>
        </is>
      </c>
      <c r="C791" t="inlineStr">
        <is>
          <t>2015-06-26</t>
        </is>
      </c>
      <c r="D791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s="2" t="n">
        <v>15.42</v>
      </c>
      <c r="R791" t="n">
        <v>1</v>
      </c>
      <c r="S791" s="3" t="n">
        <v>0</v>
      </c>
      <c r="T791" s="2" t="n">
        <v>4.1634</v>
      </c>
      <c r="U791">
        <f>D791-C791</f>
        <v/>
      </c>
      <c r="V791" s="3">
        <f>IF(Q791=0,0,T791/Q791)</f>
        <v/>
      </c>
    </row>
    <row r="792">
      <c r="A792" t="n">
        <v>791</v>
      </c>
      <c r="B792" t="inlineStr">
        <is>
          <t>CA-2015-115938</t>
        </is>
      </c>
      <c r="C792" t="inlineStr">
        <is>
          <t>2015-06-26</t>
        </is>
      </c>
      <c r="D792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s="2" t="n">
        <v>43.04</v>
      </c>
      <c r="R792" t="n">
        <v>8</v>
      </c>
      <c r="S792" s="3" t="n">
        <v>0</v>
      </c>
      <c r="T792" s="2" t="n">
        <v>21.0896</v>
      </c>
      <c r="U792">
        <f>D792-C792</f>
        <v/>
      </c>
      <c r="V792" s="3">
        <f>IF(Q792=0,0,T792/Q792)</f>
        <v/>
      </c>
    </row>
    <row r="793">
      <c r="A793" t="n">
        <v>792</v>
      </c>
      <c r="B793" t="inlineStr">
        <is>
          <t>CA-2015-115938</t>
        </is>
      </c>
      <c r="C793" t="inlineStr">
        <is>
          <t>2015-06-26</t>
        </is>
      </c>
      <c r="D793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s="2" t="n">
        <v>332.94</v>
      </c>
      <c r="R793" t="n">
        <v>3</v>
      </c>
      <c r="S793" s="3" t="n">
        <v>0</v>
      </c>
      <c r="T793" s="2" t="n">
        <v>79.90560000000001</v>
      </c>
      <c r="U793">
        <f>D793-C793</f>
        <v/>
      </c>
      <c r="V793" s="3">
        <f>IF(Q793=0,0,T793/Q793)</f>
        <v/>
      </c>
    </row>
    <row r="794">
      <c r="A794" t="n">
        <v>793</v>
      </c>
      <c r="B794" t="inlineStr">
        <is>
          <t>CA-2016-105256</t>
        </is>
      </c>
      <c r="C794" t="inlineStr">
        <is>
          <t>2016-05-20</t>
        </is>
      </c>
      <c r="D794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s="2" t="n">
        <v>1363.96</v>
      </c>
      <c r="R794" t="n">
        <v>5</v>
      </c>
      <c r="S794" s="3" t="n">
        <v>0.2</v>
      </c>
      <c r="T794" s="2" t="n">
        <v>85.2475</v>
      </c>
      <c r="U794">
        <f>D794-C794</f>
        <v/>
      </c>
      <c r="V794" s="3">
        <f>IF(Q794=0,0,T794/Q794)</f>
        <v/>
      </c>
    </row>
    <row r="795">
      <c r="A795" t="n">
        <v>794</v>
      </c>
      <c r="B795" t="inlineStr">
        <is>
          <t>CA-2014-156433</t>
        </is>
      </c>
      <c r="C795" t="inlineStr">
        <is>
          <t>2014-09-20</t>
        </is>
      </c>
      <c r="D795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s="2" t="n">
        <v>9.960000000000001</v>
      </c>
      <c r="R795" t="n">
        <v>2</v>
      </c>
      <c r="S795" s="3" t="n">
        <v>0</v>
      </c>
      <c r="T795" s="2" t="n">
        <v>4.5816</v>
      </c>
      <c r="U795">
        <f>D795-C795</f>
        <v/>
      </c>
      <c r="V795" s="3">
        <f>IF(Q795=0,0,T795/Q795)</f>
        <v/>
      </c>
    </row>
    <row r="796">
      <c r="A796" t="n">
        <v>795</v>
      </c>
      <c r="B796" t="inlineStr">
        <is>
          <t>CA-2014-156433</t>
        </is>
      </c>
      <c r="C796" t="inlineStr">
        <is>
          <t>2014-09-20</t>
        </is>
      </c>
      <c r="D796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s="2" t="n">
        <v>21.72</v>
      </c>
      <c r="R796" t="n">
        <v>4</v>
      </c>
      <c r="S796" s="3" t="n">
        <v>0</v>
      </c>
      <c r="T796" s="2" t="n">
        <v>10.6428</v>
      </c>
      <c r="U796">
        <f>D796-C796</f>
        <v/>
      </c>
      <c r="V796" s="3">
        <f>IF(Q796=0,0,T796/Q796)</f>
        <v/>
      </c>
    </row>
    <row r="797">
      <c r="A797" t="n">
        <v>796</v>
      </c>
      <c r="B797" t="inlineStr">
        <is>
          <t>CA-2017-151428</t>
        </is>
      </c>
      <c r="C797" t="inlineStr">
        <is>
          <t>2017-09-21</t>
        </is>
      </c>
      <c r="D797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s="2" t="n">
        <v>20.16</v>
      </c>
      <c r="R797" t="n">
        <v>7</v>
      </c>
      <c r="S797" s="3" t="n">
        <v>0</v>
      </c>
      <c r="T797" s="2" t="n">
        <v>9.878399999999999</v>
      </c>
      <c r="U797">
        <f>D797-C797</f>
        <v/>
      </c>
      <c r="V797" s="3">
        <f>IF(Q797=0,0,T797/Q797)</f>
        <v/>
      </c>
    </row>
    <row r="798">
      <c r="A798" t="n">
        <v>797</v>
      </c>
      <c r="B798" t="inlineStr">
        <is>
          <t>CA-2015-124653</t>
        </is>
      </c>
      <c r="C798" t="inlineStr">
        <is>
          <t>2015-12-24</t>
        </is>
      </c>
      <c r="D79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s="2" t="n">
        <v>132.79</v>
      </c>
      <c r="R798" t="n">
        <v>7</v>
      </c>
      <c r="S798" s="3" t="n">
        <v>0</v>
      </c>
      <c r="T798" s="2" t="n">
        <v>63.7392</v>
      </c>
      <c r="U798">
        <f>D798-C798</f>
        <v/>
      </c>
      <c r="V798" s="3">
        <f>IF(Q798=0,0,T798/Q798)</f>
        <v/>
      </c>
    </row>
    <row r="799">
      <c r="A799" t="n">
        <v>798</v>
      </c>
      <c r="B799" t="inlineStr">
        <is>
          <t>CA-2015-124653</t>
        </is>
      </c>
      <c r="C799" t="inlineStr">
        <is>
          <t>2015-12-24</t>
        </is>
      </c>
      <c r="D799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s="2" t="n">
        <v>12.96</v>
      </c>
      <c r="R799" t="n">
        <v>2</v>
      </c>
      <c r="S799" s="3" t="n">
        <v>0</v>
      </c>
      <c r="T799" s="2" t="n">
        <v>6.2208</v>
      </c>
      <c r="U799">
        <f>D799-C799</f>
        <v/>
      </c>
      <c r="V799" s="3">
        <f>IF(Q799=0,0,T799/Q799)</f>
        <v/>
      </c>
    </row>
    <row r="800">
      <c r="A800" t="n">
        <v>799</v>
      </c>
      <c r="B800" t="inlineStr">
        <is>
          <t>CA-2015-124653</t>
        </is>
      </c>
      <c r="C800" t="inlineStr">
        <is>
          <t>2015-12-24</t>
        </is>
      </c>
      <c r="D800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s="2" t="n">
        <v>21.56</v>
      </c>
      <c r="R800" t="n">
        <v>7</v>
      </c>
      <c r="S800" s="3" t="n">
        <v>0</v>
      </c>
      <c r="T800" s="2" t="n">
        <v>10.3488</v>
      </c>
      <c r="U800">
        <f>D800-C800</f>
        <v/>
      </c>
      <c r="V800" s="3">
        <f>IF(Q800=0,0,T800/Q800)</f>
        <v/>
      </c>
    </row>
    <row r="801">
      <c r="A801" t="n">
        <v>800</v>
      </c>
      <c r="B801" t="inlineStr">
        <is>
          <t>CA-2015-101910</t>
        </is>
      </c>
      <c r="C801" t="inlineStr">
        <is>
          <t>2015-11-27</t>
        </is>
      </c>
      <c r="D801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s="2" t="n">
        <v>283.92</v>
      </c>
      <c r="R801" t="n">
        <v>5</v>
      </c>
      <c r="S801" s="3" t="n">
        <v>0.2</v>
      </c>
      <c r="T801" s="2" t="n">
        <v>17.745</v>
      </c>
      <c r="U801">
        <f>D801-C801</f>
        <v/>
      </c>
      <c r="V801" s="3">
        <f>IF(Q801=0,0,T801/Q801)</f>
        <v/>
      </c>
    </row>
    <row r="802">
      <c r="A802" t="n">
        <v>801</v>
      </c>
      <c r="B802" t="inlineStr">
        <is>
          <t>CA-2017-105809</t>
        </is>
      </c>
      <c r="C802" t="inlineStr">
        <is>
          <t>2017-02-20</t>
        </is>
      </c>
      <c r="D802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s="2" t="n">
        <v>22.23</v>
      </c>
      <c r="R802" t="n">
        <v>1</v>
      </c>
      <c r="S802" s="3" t="n">
        <v>0</v>
      </c>
      <c r="T802" s="2" t="n">
        <v>7.3359</v>
      </c>
      <c r="U802">
        <f>D802-C802</f>
        <v/>
      </c>
      <c r="V802" s="3">
        <f>IF(Q802=0,0,T802/Q802)</f>
        <v/>
      </c>
    </row>
    <row r="803">
      <c r="A803" t="n">
        <v>802</v>
      </c>
      <c r="B803" t="inlineStr">
        <is>
          <t>CA-2017-105809</t>
        </is>
      </c>
      <c r="C803" t="inlineStr">
        <is>
          <t>2017-02-20</t>
        </is>
      </c>
      <c r="D803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s="2" t="n">
        <v>215.968</v>
      </c>
      <c r="R803" t="n">
        <v>2</v>
      </c>
      <c r="S803" s="3" t="n">
        <v>0.2</v>
      </c>
      <c r="T803" s="2" t="n">
        <v>18.8972</v>
      </c>
      <c r="U803">
        <f>D803-C803</f>
        <v/>
      </c>
      <c r="V803" s="3">
        <f>IF(Q803=0,0,T803/Q803)</f>
        <v/>
      </c>
    </row>
    <row r="804">
      <c r="A804" t="n">
        <v>803</v>
      </c>
      <c r="B804" t="inlineStr">
        <is>
          <t>CA-2016-136133</t>
        </is>
      </c>
      <c r="C804" t="inlineStr">
        <is>
          <t>2016-08-18</t>
        </is>
      </c>
      <c r="D804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s="2" t="n">
        <v>355.32</v>
      </c>
      <c r="R804" t="n">
        <v>9</v>
      </c>
      <c r="S804" s="3" t="n">
        <v>0</v>
      </c>
      <c r="T804" s="2" t="n">
        <v>99.4896</v>
      </c>
      <c r="U804">
        <f>D804-C804</f>
        <v/>
      </c>
      <c r="V804" s="3">
        <f>IF(Q804=0,0,T804/Q804)</f>
        <v/>
      </c>
    </row>
    <row r="805">
      <c r="A805" t="n">
        <v>804</v>
      </c>
      <c r="B805" t="inlineStr">
        <is>
          <t>CA-2016-115504</t>
        </is>
      </c>
      <c r="C805" t="inlineStr">
        <is>
          <t>2016-03-12</t>
        </is>
      </c>
      <c r="D805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s="2" t="n">
        <v>12.96</v>
      </c>
      <c r="R805" t="n">
        <v>2</v>
      </c>
      <c r="S805" s="3" t="n">
        <v>0</v>
      </c>
      <c r="T805" s="2" t="n">
        <v>6.2208</v>
      </c>
      <c r="U805">
        <f>D805-C805</f>
        <v/>
      </c>
      <c r="V805" s="3">
        <f>IF(Q805=0,0,T805/Q805)</f>
        <v/>
      </c>
    </row>
    <row r="806">
      <c r="A806" t="n">
        <v>805</v>
      </c>
      <c r="B806" t="inlineStr">
        <is>
          <t>CA-2017-135783</t>
        </is>
      </c>
      <c r="C806" t="inlineStr">
        <is>
          <t>2017-04-22</t>
        </is>
      </c>
      <c r="D806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s="2" t="n">
        <v>18.28</v>
      </c>
      <c r="R806" t="n">
        <v>2</v>
      </c>
      <c r="S806" s="3" t="n">
        <v>0</v>
      </c>
      <c r="T806" s="2" t="n">
        <v>6.2152</v>
      </c>
      <c r="U806">
        <f>D806-C806</f>
        <v/>
      </c>
      <c r="V806" s="3">
        <f>IF(Q806=0,0,T806/Q806)</f>
        <v/>
      </c>
    </row>
    <row r="807">
      <c r="A807" t="n">
        <v>806</v>
      </c>
      <c r="B807" t="inlineStr">
        <is>
          <t>CA-2014-134313</t>
        </is>
      </c>
      <c r="C807" t="inlineStr">
        <is>
          <t>2014-11-01</t>
        </is>
      </c>
      <c r="D807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s="2" t="n">
        <v>43.176</v>
      </c>
      <c r="R807" t="n">
        <v>3</v>
      </c>
      <c r="S807" s="3" t="n">
        <v>0.2</v>
      </c>
      <c r="T807" s="2" t="n">
        <v>4.3176</v>
      </c>
      <c r="U807">
        <f>D807-C807</f>
        <v/>
      </c>
      <c r="V807" s="3">
        <f>IF(Q807=0,0,T807/Q807)</f>
        <v/>
      </c>
    </row>
    <row r="808">
      <c r="A808" t="n">
        <v>807</v>
      </c>
      <c r="B808" t="inlineStr">
        <is>
          <t>CA-2014-134313</t>
        </is>
      </c>
      <c r="C808" t="inlineStr">
        <is>
          <t>2014-11-01</t>
        </is>
      </c>
      <c r="D80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s="2" t="n">
        <v>1983.968</v>
      </c>
      <c r="R808" t="n">
        <v>4</v>
      </c>
      <c r="S808" s="3" t="n">
        <v>0.2</v>
      </c>
      <c r="T808" s="2" t="n">
        <v>247.996</v>
      </c>
      <c r="U808">
        <f>D808-C808</f>
        <v/>
      </c>
      <c r="V808" s="3">
        <f>IF(Q808=0,0,T808/Q808)</f>
        <v/>
      </c>
    </row>
    <row r="809">
      <c r="A809" t="n">
        <v>808</v>
      </c>
      <c r="B809" t="inlineStr">
        <is>
          <t>CA-2015-140921</t>
        </is>
      </c>
      <c r="C809" t="inlineStr">
        <is>
          <t>2015-02-03</t>
        </is>
      </c>
      <c r="D809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s="2" t="n">
        <v>28.4</v>
      </c>
      <c r="R809" t="n">
        <v>2</v>
      </c>
      <c r="S809" s="3" t="n">
        <v>0</v>
      </c>
      <c r="T809" s="2" t="n">
        <v>11.076</v>
      </c>
      <c r="U809">
        <f>D809-C809</f>
        <v/>
      </c>
      <c r="V809" s="3">
        <f>IF(Q809=0,0,T809/Q809)</f>
        <v/>
      </c>
    </row>
    <row r="810">
      <c r="A810" t="n">
        <v>809</v>
      </c>
      <c r="B810" t="inlineStr">
        <is>
          <t>CA-2015-140921</t>
        </is>
      </c>
      <c r="C810" t="inlineStr">
        <is>
          <t>2015-02-03</t>
        </is>
      </c>
      <c r="D810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 xml:space="preserve">Kensington SlimBlade Notebook Wireless Mouse with Nano Receiver </t>
        </is>
      </c>
      <c r="Q810" s="2" t="n">
        <v>149.97</v>
      </c>
      <c r="R810" t="n">
        <v>3</v>
      </c>
      <c r="S810" s="3" t="n">
        <v>0</v>
      </c>
      <c r="T810" s="2" t="n">
        <v>50.9898</v>
      </c>
      <c r="U810">
        <f>D810-C810</f>
        <v/>
      </c>
      <c r="V810" s="3">
        <f>IF(Q810=0,0,T810/Q810)</f>
        <v/>
      </c>
    </row>
    <row r="811">
      <c r="A811" t="n">
        <v>810</v>
      </c>
      <c r="B811" t="inlineStr">
        <is>
          <t>CA-2014-151995</t>
        </is>
      </c>
      <c r="C811" t="inlineStr">
        <is>
          <t>2014-10-13</t>
        </is>
      </c>
      <c r="D811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s="2" t="n">
        <v>11.52</v>
      </c>
      <c r="R811" t="n">
        <v>4</v>
      </c>
      <c r="S811" s="3" t="n">
        <v>0</v>
      </c>
      <c r="T811" s="2" t="n">
        <v>3.2256</v>
      </c>
      <c r="U811">
        <f>D811-C811</f>
        <v/>
      </c>
      <c r="V811" s="3">
        <f>IF(Q811=0,0,T811/Q811)</f>
        <v/>
      </c>
    </row>
    <row r="812">
      <c r="A812" t="n">
        <v>811</v>
      </c>
      <c r="B812" t="inlineStr">
        <is>
          <t>CA-2014-151995</t>
        </is>
      </c>
      <c r="C812" t="inlineStr">
        <is>
          <t>2014-10-13</t>
        </is>
      </c>
      <c r="D812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s="2" t="n">
        <v>1298.55</v>
      </c>
      <c r="R812" t="n">
        <v>5</v>
      </c>
      <c r="S812" s="3" t="n">
        <v>0</v>
      </c>
      <c r="T812" s="2" t="n">
        <v>311.652</v>
      </c>
      <c r="U812">
        <f>D812-C812</f>
        <v/>
      </c>
      <c r="V812" s="3">
        <f>IF(Q812=0,0,T812/Q812)</f>
        <v/>
      </c>
    </row>
    <row r="813">
      <c r="A813" t="n">
        <v>812</v>
      </c>
      <c r="B813" t="inlineStr">
        <is>
          <t>CA-2014-151995</t>
        </is>
      </c>
      <c r="C813" t="inlineStr">
        <is>
          <t>2014-10-13</t>
        </is>
      </c>
      <c r="D813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s="2" t="n">
        <v>213.92</v>
      </c>
      <c r="R813" t="n">
        <v>4</v>
      </c>
      <c r="S813" s="3" t="n">
        <v>0</v>
      </c>
      <c r="T813" s="2" t="n">
        <v>62.0368</v>
      </c>
      <c r="U813">
        <f>D813-C813</f>
        <v/>
      </c>
      <c r="V813" s="3">
        <f>IF(Q813=0,0,T813/Q813)</f>
        <v/>
      </c>
    </row>
    <row r="814">
      <c r="A814" t="n">
        <v>813</v>
      </c>
      <c r="B814" t="inlineStr">
        <is>
          <t>CA-2014-151995</t>
        </is>
      </c>
      <c r="C814" t="inlineStr">
        <is>
          <t>2014-10-13</t>
        </is>
      </c>
      <c r="D814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s="2" t="n">
        <v>25.78</v>
      </c>
      <c r="R814" t="n">
        <v>2</v>
      </c>
      <c r="S814" s="3" t="n">
        <v>0</v>
      </c>
      <c r="T814" s="2" t="n">
        <v>2.578</v>
      </c>
      <c r="U814">
        <f>D814-C814</f>
        <v/>
      </c>
      <c r="V814" s="3">
        <f>IF(Q814=0,0,T814/Q814)</f>
        <v/>
      </c>
    </row>
    <row r="815">
      <c r="A815" t="n">
        <v>814</v>
      </c>
      <c r="B815" t="inlineStr">
        <is>
          <t>CA-2017-143686</t>
        </is>
      </c>
      <c r="C815" t="inlineStr">
        <is>
          <t>2017-05-14</t>
        </is>
      </c>
      <c r="D815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s="2" t="n">
        <v>18.28</v>
      </c>
      <c r="R815" t="n">
        <v>2</v>
      </c>
      <c r="S815" s="3" t="n">
        <v>0</v>
      </c>
      <c r="T815" s="2" t="n">
        <v>6.2152</v>
      </c>
      <c r="U815">
        <f>D815-C815</f>
        <v/>
      </c>
      <c r="V815" s="3">
        <f>IF(Q815=0,0,T815/Q815)</f>
        <v/>
      </c>
    </row>
    <row r="816">
      <c r="A816" t="n">
        <v>815</v>
      </c>
      <c r="B816" t="inlineStr">
        <is>
          <t>CA-2017-143686</t>
        </is>
      </c>
      <c r="C816" t="inlineStr">
        <is>
          <t>2017-05-14</t>
        </is>
      </c>
      <c r="D816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s="2" t="n">
        <v>1399.93</v>
      </c>
      <c r="R816" t="n">
        <v>7</v>
      </c>
      <c r="S816" s="3" t="n">
        <v>0</v>
      </c>
      <c r="T816" s="2" t="n">
        <v>601.9699000000001</v>
      </c>
      <c r="U816">
        <f>D816-C816</f>
        <v/>
      </c>
      <c r="V816" s="3">
        <f>IF(Q816=0,0,T816/Q816)</f>
        <v/>
      </c>
    </row>
    <row r="817">
      <c r="A817" t="n">
        <v>816</v>
      </c>
      <c r="B817" t="inlineStr">
        <is>
          <t>CA-2015-106565</t>
        </is>
      </c>
      <c r="C817" t="inlineStr">
        <is>
          <t>2015-03-20</t>
        </is>
      </c>
      <c r="D817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s="2" t="n">
        <v>51.84</v>
      </c>
      <c r="R817" t="n">
        <v>8</v>
      </c>
      <c r="S817" s="3" t="n">
        <v>0</v>
      </c>
      <c r="T817" s="2" t="n">
        <v>24.8832</v>
      </c>
      <c r="U817">
        <f>D817-C817</f>
        <v/>
      </c>
      <c r="V817" s="3">
        <f>IF(Q817=0,0,T817/Q817)</f>
        <v/>
      </c>
    </row>
    <row r="818">
      <c r="A818" t="n">
        <v>817</v>
      </c>
      <c r="B818" t="inlineStr">
        <is>
          <t>CA-2016-149370</t>
        </is>
      </c>
      <c r="C818" t="inlineStr">
        <is>
          <t>2016-09-15</t>
        </is>
      </c>
      <c r="D8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s="2" t="n">
        <v>5.344</v>
      </c>
      <c r="R818" t="n">
        <v>1</v>
      </c>
      <c r="S818" s="3" t="n">
        <v>0.2</v>
      </c>
      <c r="T818" s="2" t="n">
        <v>1.8704</v>
      </c>
      <c r="U818">
        <f>D818-C818</f>
        <v/>
      </c>
      <c r="V818" s="3">
        <f>IF(Q818=0,0,T818/Q818)</f>
        <v/>
      </c>
    </row>
    <row r="819">
      <c r="A819" t="n">
        <v>818</v>
      </c>
      <c r="B819" t="inlineStr">
        <is>
          <t>CA-2014-140858</t>
        </is>
      </c>
      <c r="C819" t="inlineStr">
        <is>
          <t>2014-06-28</t>
        </is>
      </c>
      <c r="D819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s="2" t="n">
        <v>41.472</v>
      </c>
      <c r="R819" t="n">
        <v>8</v>
      </c>
      <c r="S819" s="3" t="n">
        <v>0.2</v>
      </c>
      <c r="T819" s="2" t="n">
        <v>14.5152</v>
      </c>
      <c r="U819">
        <f>D819-C819</f>
        <v/>
      </c>
      <c r="V819" s="3">
        <f>IF(Q819=0,0,T819/Q819)</f>
        <v/>
      </c>
    </row>
    <row r="820">
      <c r="A820" t="n">
        <v>819</v>
      </c>
      <c r="B820" t="inlineStr">
        <is>
          <t>CA-2014-140858</t>
        </is>
      </c>
      <c r="C820" t="inlineStr">
        <is>
          <t>2014-06-28</t>
        </is>
      </c>
      <c r="D820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s="2" t="n">
        <v>3.168</v>
      </c>
      <c r="R820" t="n">
        <v>3</v>
      </c>
      <c r="S820" s="3" t="n">
        <v>0.7</v>
      </c>
      <c r="T820" s="2" t="n">
        <v>-2.4288</v>
      </c>
      <c r="U820">
        <f>D820-C820</f>
        <v/>
      </c>
      <c r="V820" s="3">
        <f>IF(Q820=0,0,T820/Q820)</f>
        <v/>
      </c>
    </row>
    <row r="821">
      <c r="A821" t="n">
        <v>820</v>
      </c>
      <c r="B821" t="inlineStr">
        <is>
          <t>CA-2014-140858</t>
        </is>
      </c>
      <c r="C821" t="inlineStr">
        <is>
          <t>2014-06-28</t>
        </is>
      </c>
      <c r="D821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s="2" t="n">
        <v>1228.465</v>
      </c>
      <c r="R821" t="n">
        <v>5</v>
      </c>
      <c r="S821" s="3" t="n">
        <v>0.3</v>
      </c>
      <c r="T821" s="2" t="n">
        <v>0</v>
      </c>
      <c r="U821">
        <f>D821-C821</f>
        <v/>
      </c>
      <c r="V821" s="3">
        <f>IF(Q821=0,0,T821/Q821)</f>
        <v/>
      </c>
    </row>
    <row r="822">
      <c r="A822" t="n">
        <v>821</v>
      </c>
      <c r="B822" t="inlineStr">
        <is>
          <t>CA-2014-140858</t>
        </is>
      </c>
      <c r="C822" t="inlineStr">
        <is>
          <t>2014-06-28</t>
        </is>
      </c>
      <c r="D822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s="2" t="n">
        <v>31.086</v>
      </c>
      <c r="R822" t="n">
        <v>3</v>
      </c>
      <c r="S822" s="3" t="n">
        <v>0.7</v>
      </c>
      <c r="T822" s="2" t="n">
        <v>-22.7964</v>
      </c>
      <c r="U822">
        <f>D822-C822</f>
        <v/>
      </c>
      <c r="V822" s="3">
        <f>IF(Q822=0,0,T822/Q822)</f>
        <v/>
      </c>
    </row>
    <row r="823">
      <c r="A823" t="n">
        <v>822</v>
      </c>
      <c r="B823" t="inlineStr">
        <is>
          <t>CA-2014-140858</t>
        </is>
      </c>
      <c r="C823" t="inlineStr">
        <is>
          <t>2014-06-28</t>
        </is>
      </c>
      <c r="D823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s="2" t="n">
        <v>335.52</v>
      </c>
      <c r="R823" t="n">
        <v>4</v>
      </c>
      <c r="S823" s="3" t="n">
        <v>0.2</v>
      </c>
      <c r="T823" s="2" t="n">
        <v>117.432</v>
      </c>
      <c r="U823">
        <f>D823-C823</f>
        <v/>
      </c>
      <c r="V823" s="3">
        <f>IF(Q823=0,0,T823/Q823)</f>
        <v/>
      </c>
    </row>
    <row r="824">
      <c r="A824" t="n">
        <v>823</v>
      </c>
      <c r="B824" t="inlineStr">
        <is>
          <t>CA-2017-101434</t>
        </is>
      </c>
      <c r="C824" t="inlineStr">
        <is>
          <t>2017-06-20</t>
        </is>
      </c>
      <c r="D824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s="2" t="n">
        <v>239.97</v>
      </c>
      <c r="R824" t="n">
        <v>3</v>
      </c>
      <c r="S824" s="3" t="n">
        <v>0</v>
      </c>
      <c r="T824" s="2" t="n">
        <v>71.991</v>
      </c>
      <c r="U824">
        <f>D824-C824</f>
        <v/>
      </c>
      <c r="V824" s="3">
        <f>IF(Q824=0,0,T824/Q824)</f>
        <v/>
      </c>
    </row>
    <row r="825">
      <c r="A825" t="n">
        <v>824</v>
      </c>
      <c r="B825" t="inlineStr">
        <is>
          <t>CA-2017-101434</t>
        </is>
      </c>
      <c r="C825" t="inlineStr">
        <is>
          <t>2017-06-20</t>
        </is>
      </c>
      <c r="D825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s="2" t="n">
        <v>9.82</v>
      </c>
      <c r="R825" t="n">
        <v>2</v>
      </c>
      <c r="S825" s="3" t="n">
        <v>0</v>
      </c>
      <c r="T825" s="2" t="n">
        <v>4.8118</v>
      </c>
      <c r="U825">
        <f>D825-C825</f>
        <v/>
      </c>
      <c r="V825" s="3">
        <f>IF(Q825=0,0,T825/Q825)</f>
        <v/>
      </c>
    </row>
    <row r="826">
      <c r="A826" t="n">
        <v>825</v>
      </c>
      <c r="B826" t="inlineStr">
        <is>
          <t>US-2014-102071</t>
        </is>
      </c>
      <c r="C826" t="inlineStr">
        <is>
          <t>2014-05-09</t>
        </is>
      </c>
      <c r="D826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s="2" t="n">
        <v>67.8</v>
      </c>
      <c r="R826" t="n">
        <v>4</v>
      </c>
      <c r="S826" s="3" t="n">
        <v>0</v>
      </c>
      <c r="T826" s="2" t="n">
        <v>4.068</v>
      </c>
      <c r="U826">
        <f>D826-C826</f>
        <v/>
      </c>
      <c r="V826" s="3">
        <f>IF(Q826=0,0,T826/Q826)</f>
        <v/>
      </c>
    </row>
    <row r="827">
      <c r="A827" t="n">
        <v>826</v>
      </c>
      <c r="B827" t="inlineStr">
        <is>
          <t>US-2014-102071</t>
        </is>
      </c>
      <c r="C827" t="inlineStr">
        <is>
          <t>2014-05-09</t>
        </is>
      </c>
      <c r="D827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s="2" t="n">
        <v>167.97</v>
      </c>
      <c r="R827" t="n">
        <v>3</v>
      </c>
      <c r="S827" s="3" t="n">
        <v>0</v>
      </c>
      <c r="T827" s="2" t="n">
        <v>40.3128</v>
      </c>
      <c r="U827">
        <f>D827-C827</f>
        <v/>
      </c>
      <c r="V827" s="3">
        <f>IF(Q827=0,0,T827/Q827)</f>
        <v/>
      </c>
    </row>
    <row r="828">
      <c r="A828" t="n">
        <v>827</v>
      </c>
      <c r="B828" t="inlineStr">
        <is>
          <t>CA-2017-126956</t>
        </is>
      </c>
      <c r="C828" t="inlineStr">
        <is>
          <t>2017-08-21</t>
        </is>
      </c>
      <c r="D82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s="2" t="n">
        <v>35</v>
      </c>
      <c r="R828" t="n">
        <v>7</v>
      </c>
      <c r="S828" s="3" t="n">
        <v>0</v>
      </c>
      <c r="T828" s="2" t="n">
        <v>16.8</v>
      </c>
      <c r="U828">
        <f>D828-C828</f>
        <v/>
      </c>
      <c r="V828" s="3">
        <f>IF(Q828=0,0,T828/Q828)</f>
        <v/>
      </c>
    </row>
    <row r="829">
      <c r="A829" t="n">
        <v>828</v>
      </c>
      <c r="B829" t="inlineStr">
        <is>
          <t>CA-2017-126956</t>
        </is>
      </c>
      <c r="C829" t="inlineStr">
        <is>
          <t>2017-08-21</t>
        </is>
      </c>
      <c r="D829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s="2" t="n">
        <v>37.24</v>
      </c>
      <c r="R829" t="n">
        <v>4</v>
      </c>
      <c r="S829" s="3" t="n">
        <v>0</v>
      </c>
      <c r="T829" s="2" t="n">
        <v>10.7996</v>
      </c>
      <c r="U829">
        <f>D829-C829</f>
        <v/>
      </c>
      <c r="V829" s="3">
        <f>IF(Q829=0,0,T829/Q829)</f>
        <v/>
      </c>
    </row>
    <row r="830">
      <c r="A830" t="n">
        <v>829</v>
      </c>
      <c r="B830" t="inlineStr">
        <is>
          <t>CA-2017-126956</t>
        </is>
      </c>
      <c r="C830" t="inlineStr">
        <is>
          <t>2017-08-21</t>
        </is>
      </c>
      <c r="D830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s="2" t="n">
        <v>15.28</v>
      </c>
      <c r="R830" t="n">
        <v>2</v>
      </c>
      <c r="S830" s="3" t="n">
        <v>0</v>
      </c>
      <c r="T830" s="2" t="n">
        <v>7.4872</v>
      </c>
      <c r="U830">
        <f>D830-C830</f>
        <v/>
      </c>
      <c r="V830" s="3">
        <f>IF(Q830=0,0,T830/Q830)</f>
        <v/>
      </c>
    </row>
    <row r="831">
      <c r="A831" t="n">
        <v>830</v>
      </c>
      <c r="B831" t="inlineStr">
        <is>
          <t>CA-2017-129462</t>
        </is>
      </c>
      <c r="C831" t="inlineStr">
        <is>
          <t>2017-06-16</t>
        </is>
      </c>
      <c r="D831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s="2" t="n">
        <v>301.96</v>
      </c>
      <c r="R831" t="n">
        <v>2</v>
      </c>
      <c r="S831" s="3" t="n">
        <v>0</v>
      </c>
      <c r="T831" s="2" t="n">
        <v>90.58799999999999</v>
      </c>
      <c r="U831">
        <f>D831-C831</f>
        <v/>
      </c>
      <c r="V831" s="3">
        <f>IF(Q831=0,0,T831/Q831)</f>
        <v/>
      </c>
    </row>
    <row r="832">
      <c r="A832" t="n">
        <v>831</v>
      </c>
      <c r="B832" t="inlineStr">
        <is>
          <t>CA-2017-129462</t>
        </is>
      </c>
      <c r="C832" t="inlineStr">
        <is>
          <t>2017-06-16</t>
        </is>
      </c>
      <c r="D832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s="2" t="n">
        <v>180.66</v>
      </c>
      <c r="R832" t="n">
        <v>3</v>
      </c>
      <c r="S832" s="3" t="n">
        <v>0</v>
      </c>
      <c r="T832" s="2" t="n">
        <v>50.5848</v>
      </c>
      <c r="U832">
        <f>D832-C832</f>
        <v/>
      </c>
      <c r="V832" s="3">
        <f>IF(Q832=0,0,T832/Q832)</f>
        <v/>
      </c>
    </row>
    <row r="833">
      <c r="A833" t="n">
        <v>832</v>
      </c>
      <c r="B833" t="inlineStr">
        <is>
          <t>CA-2017-129462</t>
        </is>
      </c>
      <c r="C833" t="inlineStr">
        <is>
          <t>2017-06-16</t>
        </is>
      </c>
      <c r="D833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s="2" t="n">
        <v>191.98</v>
      </c>
      <c r="R833" t="n">
        <v>2</v>
      </c>
      <c r="S833" s="3" t="n">
        <v>0</v>
      </c>
      <c r="T833" s="2" t="n">
        <v>51.8346</v>
      </c>
      <c r="U833">
        <f>D833-C833</f>
        <v/>
      </c>
      <c r="V833" s="3">
        <f>IF(Q833=0,0,T833/Q833)</f>
        <v/>
      </c>
    </row>
    <row r="834">
      <c r="A834" t="n">
        <v>833</v>
      </c>
      <c r="B834" t="inlineStr">
        <is>
          <t>CA-2017-129462</t>
        </is>
      </c>
      <c r="C834" t="inlineStr">
        <is>
          <t>2017-06-16</t>
        </is>
      </c>
      <c r="D834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s="2" t="n">
        <v>65.98999999999999</v>
      </c>
      <c r="R834" t="n">
        <v>1</v>
      </c>
      <c r="S834" s="3" t="n">
        <v>0</v>
      </c>
      <c r="T834" s="2" t="n">
        <v>17.1574</v>
      </c>
      <c r="U834">
        <f>D834-C834</f>
        <v/>
      </c>
      <c r="V834" s="3">
        <f>IF(Q834=0,0,T834/Q834)</f>
        <v/>
      </c>
    </row>
    <row r="835">
      <c r="A835" t="n">
        <v>834</v>
      </c>
      <c r="B835" t="inlineStr">
        <is>
          <t>CA-2016-165316</t>
        </is>
      </c>
      <c r="C835" t="inlineStr">
        <is>
          <t>2016-07-23</t>
        </is>
      </c>
      <c r="D835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s="2" t="n">
        <v>35.216</v>
      </c>
      <c r="R835" t="n">
        <v>2</v>
      </c>
      <c r="S835" s="3" t="n">
        <v>0.2</v>
      </c>
      <c r="T835" s="2" t="n">
        <v>2.6412</v>
      </c>
      <c r="U835">
        <f>D835-C835</f>
        <v/>
      </c>
      <c r="V835" s="3">
        <f>IF(Q835=0,0,T835/Q835)</f>
        <v/>
      </c>
    </row>
    <row r="836">
      <c r="A836" t="n">
        <v>835</v>
      </c>
      <c r="B836" t="inlineStr">
        <is>
          <t>CA-2016-165316</t>
        </is>
      </c>
      <c r="C836" t="inlineStr">
        <is>
          <t>2016-07-23</t>
        </is>
      </c>
      <c r="D836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s="2" t="n">
        <v>23.696</v>
      </c>
      <c r="R836" t="n">
        <v>2</v>
      </c>
      <c r="S836" s="3" t="n">
        <v>0.2</v>
      </c>
      <c r="T836" s="2" t="n">
        <v>6.5164</v>
      </c>
      <c r="U836">
        <f>D836-C836</f>
        <v/>
      </c>
      <c r="V836" s="3">
        <f>IF(Q836=0,0,T836/Q836)</f>
        <v/>
      </c>
    </row>
    <row r="837">
      <c r="A837" t="n">
        <v>836</v>
      </c>
      <c r="B837" t="inlineStr">
        <is>
          <t>CA-2016-165316</t>
        </is>
      </c>
      <c r="C837" t="inlineStr">
        <is>
          <t>2016-07-23</t>
        </is>
      </c>
      <c r="D837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s="2" t="n">
        <v>265.475</v>
      </c>
      <c r="R837" t="n">
        <v>1</v>
      </c>
      <c r="S837" s="3" t="n">
        <v>0.5</v>
      </c>
      <c r="T837" s="2" t="n">
        <v>-111.4995</v>
      </c>
      <c r="U837">
        <f>D837-C837</f>
        <v/>
      </c>
      <c r="V837" s="3">
        <f>IF(Q837=0,0,T837/Q837)</f>
        <v/>
      </c>
    </row>
    <row r="838">
      <c r="A838" t="n">
        <v>837</v>
      </c>
      <c r="B838" t="inlineStr">
        <is>
          <t>US-2014-115987</t>
        </is>
      </c>
      <c r="C838" t="inlineStr">
        <is>
          <t>2014-09-08</t>
        </is>
      </c>
      <c r="D83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s="2" t="n">
        <v>51.184</v>
      </c>
      <c r="R838" t="n">
        <v>4</v>
      </c>
      <c r="S838" s="3" t="n">
        <v>0.8</v>
      </c>
      <c r="T838" s="2" t="n">
        <v>-79.3352</v>
      </c>
      <c r="U838">
        <f>D838-C838</f>
        <v/>
      </c>
      <c r="V838" s="3">
        <f>IF(Q838=0,0,T838/Q838)</f>
        <v/>
      </c>
    </row>
    <row r="839">
      <c r="A839" t="n">
        <v>838</v>
      </c>
      <c r="B839" t="inlineStr">
        <is>
          <t>US-2017-156083</t>
        </is>
      </c>
      <c r="C839" t="inlineStr">
        <is>
          <t>2017-11-04</t>
        </is>
      </c>
      <c r="D839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1/4” x 11”</t>
        </is>
      </c>
      <c r="Q839" s="2" t="n">
        <v>9.664</v>
      </c>
      <c r="R839" t="n">
        <v>2</v>
      </c>
      <c r="S839" s="3" t="n">
        <v>0.2</v>
      </c>
      <c r="T839" s="2" t="n">
        <v>3.2616</v>
      </c>
      <c r="U839">
        <f>D839-C839</f>
        <v/>
      </c>
      <c r="V839" s="3">
        <f>IF(Q839=0,0,T839/Q839)</f>
        <v/>
      </c>
    </row>
    <row r="840">
      <c r="A840" t="n">
        <v>839</v>
      </c>
      <c r="B840" t="inlineStr">
        <is>
          <t>US-2016-137547</t>
        </is>
      </c>
      <c r="C840" t="inlineStr">
        <is>
          <t>2016-03-07</t>
        </is>
      </c>
      <c r="D840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s="2" t="n">
        <v>21.072</v>
      </c>
      <c r="R840" t="n">
        <v>3</v>
      </c>
      <c r="S840" s="3" t="n">
        <v>0.2</v>
      </c>
      <c r="T840" s="2" t="n">
        <v>1.5804</v>
      </c>
      <c r="U840">
        <f>D840-C840</f>
        <v/>
      </c>
      <c r="V840" s="3">
        <f>IF(Q840=0,0,T840/Q840)</f>
        <v/>
      </c>
    </row>
    <row r="841">
      <c r="A841" t="n">
        <v>840</v>
      </c>
      <c r="B841" t="inlineStr">
        <is>
          <t>CA-2015-100454</t>
        </is>
      </c>
      <c r="C841" t="inlineStr">
        <is>
          <t>2015-11-20</t>
        </is>
      </c>
      <c r="D841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s="2" t="n">
        <v>60.45</v>
      </c>
      <c r="R841" t="n">
        <v>3</v>
      </c>
      <c r="S841" s="3" t="n">
        <v>0</v>
      </c>
      <c r="T841" s="2" t="n">
        <v>16.3215</v>
      </c>
      <c r="U841">
        <f>D841-C841</f>
        <v/>
      </c>
      <c r="V841" s="3">
        <f>IF(Q841=0,0,T841/Q841)</f>
        <v/>
      </c>
    </row>
    <row r="842">
      <c r="A842" t="n">
        <v>841</v>
      </c>
      <c r="B842" t="inlineStr">
        <is>
          <t>CA-2015-100454</t>
        </is>
      </c>
      <c r="C842" t="inlineStr">
        <is>
          <t>2015-11-20</t>
        </is>
      </c>
      <c r="D842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s="2" t="n">
        <v>11.52</v>
      </c>
      <c r="R842" t="n">
        <v>4</v>
      </c>
      <c r="S842" s="3" t="n">
        <v>0</v>
      </c>
      <c r="T842" s="2" t="n">
        <v>3.3408</v>
      </c>
      <c r="U842">
        <f>D842-C842</f>
        <v/>
      </c>
      <c r="V842" s="3">
        <f>IF(Q842=0,0,T842/Q842)</f>
        <v/>
      </c>
    </row>
    <row r="843">
      <c r="A843" t="n">
        <v>842</v>
      </c>
      <c r="B843" t="inlineStr">
        <is>
          <t>CA-2015-100454</t>
        </is>
      </c>
      <c r="C843" t="inlineStr">
        <is>
          <t>2015-11-20</t>
        </is>
      </c>
      <c r="D843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s="2" t="n">
        <v>186.048</v>
      </c>
      <c r="R843" t="n">
        <v>4</v>
      </c>
      <c r="S843" s="3" t="n">
        <v>0.2</v>
      </c>
      <c r="T843" s="2" t="n">
        <v>9.3024</v>
      </c>
      <c r="U843">
        <f>D843-C843</f>
        <v/>
      </c>
      <c r="V843" s="3">
        <f>IF(Q843=0,0,T843/Q843)</f>
        <v/>
      </c>
    </row>
    <row r="844">
      <c r="A844" t="n">
        <v>843</v>
      </c>
      <c r="B844" t="inlineStr">
        <is>
          <t>CA-2016-161669</t>
        </is>
      </c>
      <c r="C844" t="inlineStr">
        <is>
          <t>2016-11-07</t>
        </is>
      </c>
      <c r="D844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s="2" t="n">
        <v>37.44</v>
      </c>
      <c r="R844" t="n">
        <v>4</v>
      </c>
      <c r="S844" s="3" t="n">
        <v>0.2</v>
      </c>
      <c r="T844" s="2" t="n">
        <v>11.7</v>
      </c>
      <c r="U844">
        <f>D844-C844</f>
        <v/>
      </c>
      <c r="V844" s="3">
        <f>IF(Q844=0,0,T844/Q844)</f>
        <v/>
      </c>
    </row>
    <row r="845">
      <c r="A845" t="n">
        <v>844</v>
      </c>
      <c r="B845" t="inlineStr">
        <is>
          <t>CA-2016-161669</t>
        </is>
      </c>
      <c r="C845" t="inlineStr">
        <is>
          <t>2016-11-07</t>
        </is>
      </c>
      <c r="D845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s="2" t="n">
        <v>26.976</v>
      </c>
      <c r="R845" t="n">
        <v>4</v>
      </c>
      <c r="S845" s="3" t="n">
        <v>0.2</v>
      </c>
      <c r="T845" s="2" t="n">
        <v>8.767200000000001</v>
      </c>
      <c r="U845">
        <f>D845-C845</f>
        <v/>
      </c>
      <c r="V845" s="3">
        <f>IF(Q845=0,0,T845/Q845)</f>
        <v/>
      </c>
    </row>
    <row r="846">
      <c r="A846" t="n">
        <v>845</v>
      </c>
      <c r="B846" t="inlineStr">
        <is>
          <t>CA-2016-161669</t>
        </is>
      </c>
      <c r="C846" t="inlineStr">
        <is>
          <t>2016-11-07</t>
        </is>
      </c>
      <c r="D846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s="2" t="n">
        <v>11.36</v>
      </c>
      <c r="R846" t="n">
        <v>2</v>
      </c>
      <c r="S846" s="3" t="n">
        <v>0</v>
      </c>
      <c r="T846" s="2" t="n">
        <v>3.2944</v>
      </c>
      <c r="U846">
        <f>D846-C846</f>
        <v/>
      </c>
      <c r="V846" s="3">
        <f>IF(Q846=0,0,T846/Q846)</f>
        <v/>
      </c>
    </row>
    <row r="847">
      <c r="A847" t="n">
        <v>846</v>
      </c>
      <c r="B847" t="inlineStr">
        <is>
          <t>CA-2016-161669</t>
        </is>
      </c>
      <c r="C847" t="inlineStr">
        <is>
          <t>2016-11-07</t>
        </is>
      </c>
      <c r="D847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s="2" t="n">
        <v>14.62</v>
      </c>
      <c r="R847" t="n">
        <v>2</v>
      </c>
      <c r="S847" s="3" t="n">
        <v>0</v>
      </c>
      <c r="T847" s="2" t="n">
        <v>6.8714</v>
      </c>
      <c r="U847">
        <f>D847-C847</f>
        <v/>
      </c>
      <c r="V847" s="3">
        <f>IF(Q847=0,0,T847/Q847)</f>
        <v/>
      </c>
    </row>
    <row r="848">
      <c r="A848" t="n">
        <v>847</v>
      </c>
      <c r="B848" t="inlineStr">
        <is>
          <t>CA-2015-114300</t>
        </is>
      </c>
      <c r="C848" t="inlineStr">
        <is>
          <t>2015-10-13</t>
        </is>
      </c>
      <c r="D84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s="2" t="n">
        <v>83.72</v>
      </c>
      <c r="R848" t="n">
        <v>7</v>
      </c>
      <c r="S848" s="3" t="n">
        <v>0</v>
      </c>
      <c r="T848" s="2" t="n">
        <v>23.4416</v>
      </c>
      <c r="U848">
        <f>D848-C848</f>
        <v/>
      </c>
      <c r="V848" s="3">
        <f>IF(Q848=0,0,T848/Q848)</f>
        <v/>
      </c>
    </row>
    <row r="849">
      <c r="A849" t="n">
        <v>848</v>
      </c>
      <c r="B849" t="inlineStr">
        <is>
          <t>CA-2015-114300</t>
        </is>
      </c>
      <c r="C849" t="inlineStr">
        <is>
          <t>2015-10-13</t>
        </is>
      </c>
      <c r="D849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s="2" t="n">
        <v>287.94</v>
      </c>
      <c r="R849" t="n">
        <v>3</v>
      </c>
      <c r="S849" s="3" t="n">
        <v>0</v>
      </c>
      <c r="T849" s="2" t="n">
        <v>77.74379999999999</v>
      </c>
      <c r="U849">
        <f>D849-C849</f>
        <v/>
      </c>
      <c r="V849" s="3">
        <f>IF(Q849=0,0,T849/Q849)</f>
        <v/>
      </c>
    </row>
    <row r="850">
      <c r="A850" t="n">
        <v>849</v>
      </c>
      <c r="B850" t="inlineStr">
        <is>
          <t>CA-2017-107503</t>
        </is>
      </c>
      <c r="C850" t="inlineStr">
        <is>
          <t>2017-01-01</t>
        </is>
      </c>
      <c r="D850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s="2" t="n">
        <v>48.896</v>
      </c>
      <c r="R850" t="n">
        <v>4</v>
      </c>
      <c r="S850" s="3" t="n">
        <v>0.2</v>
      </c>
      <c r="T850" s="2" t="n">
        <v>8.556800000000001</v>
      </c>
      <c r="U850">
        <f>D850-C850</f>
        <v/>
      </c>
      <c r="V850" s="3">
        <f>IF(Q850=0,0,T850/Q850)</f>
        <v/>
      </c>
    </row>
    <row r="851">
      <c r="A851" t="n">
        <v>850</v>
      </c>
      <c r="B851" t="inlineStr">
        <is>
          <t>CA-2014-107755</t>
        </is>
      </c>
      <c r="C851" t="inlineStr">
        <is>
          <t>2014-02-07</t>
        </is>
      </c>
      <c r="D851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s="2" t="n">
        <v>115.36</v>
      </c>
      <c r="R851" t="n">
        <v>7</v>
      </c>
      <c r="S851" s="3" t="n">
        <v>0</v>
      </c>
      <c r="T851" s="2" t="n">
        <v>49.6048</v>
      </c>
      <c r="U851">
        <f>D851-C851</f>
        <v/>
      </c>
      <c r="V851" s="3">
        <f>IF(Q851=0,0,T851/Q851)</f>
        <v/>
      </c>
    </row>
    <row r="852">
      <c r="A852" t="n">
        <v>851</v>
      </c>
      <c r="B852" t="inlineStr">
        <is>
          <t>CA-2016-152534</t>
        </is>
      </c>
      <c r="C852" t="inlineStr">
        <is>
          <t>2016-06-20</t>
        </is>
      </c>
      <c r="D852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s="2" t="n">
        <v>5.16</v>
      </c>
      <c r="R852" t="n">
        <v>2</v>
      </c>
      <c r="S852" s="3" t="n">
        <v>0</v>
      </c>
      <c r="T852" s="2" t="n">
        <v>1.3416</v>
      </c>
      <c r="U852">
        <f>D852-C852</f>
        <v/>
      </c>
      <c r="V852" s="3">
        <f>IF(Q852=0,0,T852/Q852)</f>
        <v/>
      </c>
    </row>
    <row r="853">
      <c r="A853" t="n">
        <v>852</v>
      </c>
      <c r="B853" t="inlineStr">
        <is>
          <t>CA-2016-152534</t>
        </is>
      </c>
      <c r="C853" t="inlineStr">
        <is>
          <t>2016-06-20</t>
        </is>
      </c>
      <c r="D853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s="2" t="n">
        <v>38.88</v>
      </c>
      <c r="R853" t="n">
        <v>6</v>
      </c>
      <c r="S853" s="3" t="n">
        <v>0</v>
      </c>
      <c r="T853" s="2" t="n">
        <v>18.6624</v>
      </c>
      <c r="U853">
        <f>D853-C853</f>
        <v/>
      </c>
      <c r="V853" s="3">
        <f>IF(Q853=0,0,T853/Q853)</f>
        <v/>
      </c>
    </row>
    <row r="854">
      <c r="A854" t="n">
        <v>853</v>
      </c>
      <c r="B854" t="inlineStr">
        <is>
          <t>CA-2016-113747</t>
        </is>
      </c>
      <c r="C854" t="inlineStr">
        <is>
          <t>2016-05-28</t>
        </is>
      </c>
      <c r="D854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s="2" t="n">
        <v>185.88</v>
      </c>
      <c r="R854" t="n">
        <v>6</v>
      </c>
      <c r="S854" s="3" t="n">
        <v>0</v>
      </c>
      <c r="T854" s="2" t="n">
        <v>50.1876</v>
      </c>
      <c r="U854">
        <f>D854-C854</f>
        <v/>
      </c>
      <c r="V854" s="3">
        <f>IF(Q854=0,0,T854/Q854)</f>
        <v/>
      </c>
    </row>
    <row r="855">
      <c r="A855" t="n">
        <v>854</v>
      </c>
      <c r="B855" t="inlineStr">
        <is>
          <t>CA-2016-123274</t>
        </is>
      </c>
      <c r="C855" t="inlineStr">
        <is>
          <t>2016-02-19</t>
        </is>
      </c>
      <c r="D855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s="2" t="n">
        <v>44.46</v>
      </c>
      <c r="R855" t="n">
        <v>2</v>
      </c>
      <c r="S855" s="3" t="n">
        <v>0</v>
      </c>
      <c r="T855" s="2" t="n">
        <v>14.6718</v>
      </c>
      <c r="U855">
        <f>D855-C855</f>
        <v/>
      </c>
      <c r="V855" s="3">
        <f>IF(Q855=0,0,T855/Q855)</f>
        <v/>
      </c>
    </row>
    <row r="856">
      <c r="A856" t="n">
        <v>855</v>
      </c>
      <c r="B856" t="inlineStr">
        <is>
          <t>CA-2016-123274</t>
        </is>
      </c>
      <c r="C856" t="inlineStr">
        <is>
          <t>2016-02-19</t>
        </is>
      </c>
      <c r="D856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s="2" t="n">
        <v>242.94</v>
      </c>
      <c r="R856" t="n">
        <v>3</v>
      </c>
      <c r="S856" s="3" t="n">
        <v>0</v>
      </c>
      <c r="T856" s="2" t="n">
        <v>9.717599999999999</v>
      </c>
      <c r="U856">
        <f>D856-C856</f>
        <v/>
      </c>
      <c r="V856" s="3">
        <f>IF(Q856=0,0,T856/Q856)</f>
        <v/>
      </c>
    </row>
    <row r="857">
      <c r="A857" t="n">
        <v>856</v>
      </c>
      <c r="B857" t="inlineStr">
        <is>
          <t>CA-2014-125612</t>
        </is>
      </c>
      <c r="C857" t="inlineStr">
        <is>
          <t>2014-08-03</t>
        </is>
      </c>
      <c r="D857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s="2" t="n">
        <v>39.96</v>
      </c>
      <c r="R857" t="n">
        <v>2</v>
      </c>
      <c r="S857" s="3" t="n">
        <v>0</v>
      </c>
      <c r="T857" s="2" t="n">
        <v>18.7812</v>
      </c>
      <c r="U857">
        <f>D857-C857</f>
        <v/>
      </c>
      <c r="V857" s="3">
        <f>IF(Q857=0,0,T857/Q857)</f>
        <v/>
      </c>
    </row>
    <row r="858">
      <c r="A858" t="n">
        <v>857</v>
      </c>
      <c r="B858" t="inlineStr">
        <is>
          <t>CA-2014-125612</t>
        </is>
      </c>
      <c r="C858" t="inlineStr">
        <is>
          <t>2014-08-03</t>
        </is>
      </c>
      <c r="D85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s="2" t="n">
        <v>102.3</v>
      </c>
      <c r="R858" t="n">
        <v>10</v>
      </c>
      <c r="S858" s="3" t="n">
        <v>0</v>
      </c>
      <c r="T858" s="2" t="n">
        <v>26.598</v>
      </c>
      <c r="U858">
        <f>D858-C858</f>
        <v/>
      </c>
      <c r="V858" s="3">
        <f>IF(Q858=0,0,T858/Q858)</f>
        <v/>
      </c>
    </row>
    <row r="859">
      <c r="A859" t="n">
        <v>858</v>
      </c>
      <c r="B859" t="inlineStr">
        <is>
          <t>CA-2014-125612</t>
        </is>
      </c>
      <c r="C859" t="inlineStr">
        <is>
          <t>2014-08-03</t>
        </is>
      </c>
      <c r="D859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s="2" t="n">
        <v>21.36</v>
      </c>
      <c r="R859" t="n">
        <v>2</v>
      </c>
      <c r="S859" s="3" t="n">
        <v>0</v>
      </c>
      <c r="T859" s="2" t="n">
        <v>5.7672</v>
      </c>
      <c r="U859">
        <f>D859-C859</f>
        <v/>
      </c>
      <c r="V859" s="3">
        <f>IF(Q859=0,0,T859/Q859)</f>
        <v/>
      </c>
    </row>
    <row r="860">
      <c r="A860" t="n">
        <v>859</v>
      </c>
      <c r="B860" t="inlineStr">
        <is>
          <t>CA-2017-161984</t>
        </is>
      </c>
      <c r="C860" t="inlineStr">
        <is>
          <t>2017-04-10</t>
        </is>
      </c>
      <c r="D860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s="2" t="n">
        <v>7.61</v>
      </c>
      <c r="R860" t="n">
        <v>1</v>
      </c>
      <c r="S860" s="3" t="n">
        <v>0</v>
      </c>
      <c r="T860" s="2" t="n">
        <v>3.5767</v>
      </c>
      <c r="U860">
        <f>D860-C860</f>
        <v/>
      </c>
      <c r="V860" s="3">
        <f>IF(Q860=0,0,T860/Q860)</f>
        <v/>
      </c>
    </row>
    <row r="861">
      <c r="A861" t="n">
        <v>860</v>
      </c>
      <c r="B861" t="inlineStr">
        <is>
          <t>CA-2017-161984</t>
        </is>
      </c>
      <c r="C861" t="inlineStr">
        <is>
          <t>2017-04-10</t>
        </is>
      </c>
      <c r="D861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s="2" t="n">
        <v>7.16</v>
      </c>
      <c r="R861" t="n">
        <v>2</v>
      </c>
      <c r="S861" s="3" t="n">
        <v>0</v>
      </c>
      <c r="T861" s="2" t="n">
        <v>3.58</v>
      </c>
      <c r="U861">
        <f>D861-C861</f>
        <v/>
      </c>
      <c r="V861" s="3">
        <f>IF(Q861=0,0,T861/Q861)</f>
        <v/>
      </c>
    </row>
    <row r="862">
      <c r="A862" t="n">
        <v>861</v>
      </c>
      <c r="B862" t="inlineStr">
        <is>
          <t>CA-2014-133851</t>
        </is>
      </c>
      <c r="C862" t="inlineStr">
        <is>
          <t>2014-06-09</t>
        </is>
      </c>
      <c r="D862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s="2" t="n">
        <v>7.36</v>
      </c>
      <c r="R862" t="n">
        <v>2</v>
      </c>
      <c r="S862" s="3" t="n">
        <v>0</v>
      </c>
      <c r="T862" s="2" t="n">
        <v>0.1472</v>
      </c>
      <c r="U862">
        <f>D862-C862</f>
        <v/>
      </c>
      <c r="V862" s="3">
        <f>IF(Q862=0,0,T862/Q862)</f>
        <v/>
      </c>
    </row>
    <row r="863">
      <c r="A863" t="n">
        <v>862</v>
      </c>
      <c r="B863" t="inlineStr">
        <is>
          <t>CA-2014-133851</t>
        </is>
      </c>
      <c r="C863" t="inlineStr">
        <is>
          <t>2014-06-09</t>
        </is>
      </c>
      <c r="D863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s="2" t="n">
        <v>23.1</v>
      </c>
      <c r="R863" t="n">
        <v>2</v>
      </c>
      <c r="S863" s="3" t="n">
        <v>0</v>
      </c>
      <c r="T863" s="2" t="n">
        <v>10.626</v>
      </c>
      <c r="U863">
        <f>D863-C863</f>
        <v/>
      </c>
      <c r="V863" s="3">
        <f>IF(Q863=0,0,T863/Q863)</f>
        <v/>
      </c>
    </row>
    <row r="864">
      <c r="A864" t="n">
        <v>863</v>
      </c>
      <c r="B864" t="inlineStr">
        <is>
          <t>CA-2016-134474</t>
        </is>
      </c>
      <c r="C864" t="inlineStr">
        <is>
          <t>2016-01-05</t>
        </is>
      </c>
      <c r="D864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s="2" t="n">
        <v>191.472</v>
      </c>
      <c r="R864" t="n">
        <v>6</v>
      </c>
      <c r="S864" s="3" t="n">
        <v>0.2</v>
      </c>
      <c r="T864" s="2" t="n">
        <v>40.6878</v>
      </c>
      <c r="U864">
        <f>D864-C864</f>
        <v/>
      </c>
      <c r="V864" s="3">
        <f>IF(Q864=0,0,T864/Q864)</f>
        <v/>
      </c>
    </row>
    <row r="865">
      <c r="A865" t="n">
        <v>864</v>
      </c>
      <c r="B865" t="inlineStr">
        <is>
          <t>CA-2016-134474</t>
        </is>
      </c>
      <c r="C865" t="inlineStr">
        <is>
          <t>2016-01-05</t>
        </is>
      </c>
      <c r="D865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s="2" t="n">
        <v>5.248</v>
      </c>
      <c r="R865" t="n">
        <v>2</v>
      </c>
      <c r="S865" s="3" t="n">
        <v>0.2</v>
      </c>
      <c r="T865" s="2" t="n">
        <v>0.5904</v>
      </c>
      <c r="U865">
        <f>D865-C865</f>
        <v/>
      </c>
      <c r="V865" s="3">
        <f>IF(Q865=0,0,T865/Q865)</f>
        <v/>
      </c>
    </row>
    <row r="866">
      <c r="A866" t="n">
        <v>865</v>
      </c>
      <c r="B866" t="inlineStr">
        <is>
          <t>CA-2016-134474</t>
        </is>
      </c>
      <c r="C866" t="inlineStr">
        <is>
          <t>2016-01-05</t>
        </is>
      </c>
      <c r="D866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s="2" t="n">
        <v>59.184</v>
      </c>
      <c r="R866" t="n">
        <v>2</v>
      </c>
      <c r="S866" s="3" t="n">
        <v>0.2</v>
      </c>
      <c r="T866" s="2" t="n">
        <v>5.1786</v>
      </c>
      <c r="U866">
        <f>D866-C866</f>
        <v/>
      </c>
      <c r="V866" s="3">
        <f>IF(Q866=0,0,T866/Q866)</f>
        <v/>
      </c>
    </row>
    <row r="867">
      <c r="A867" t="n">
        <v>866</v>
      </c>
      <c r="B867" t="inlineStr">
        <is>
          <t>CA-2014-149020</t>
        </is>
      </c>
      <c r="C867" t="inlineStr">
        <is>
          <t>2014-01-10</t>
        </is>
      </c>
      <c r="D867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s="2" t="n">
        <v>2.89</v>
      </c>
      <c r="R867" t="n">
        <v>1</v>
      </c>
      <c r="S867" s="3" t="n">
        <v>0</v>
      </c>
      <c r="T867" s="2" t="n">
        <v>1.3583</v>
      </c>
      <c r="U867">
        <f>D867-C867</f>
        <v/>
      </c>
      <c r="V867" s="3">
        <f>IF(Q867=0,0,T867/Q867)</f>
        <v/>
      </c>
    </row>
    <row r="868">
      <c r="A868" t="n">
        <v>867</v>
      </c>
      <c r="B868" t="inlineStr">
        <is>
          <t>CA-2014-149020</t>
        </is>
      </c>
      <c r="C868" t="inlineStr">
        <is>
          <t>2014-01-10</t>
        </is>
      </c>
      <c r="D86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s="2" t="n">
        <v>51.94</v>
      </c>
      <c r="R868" t="n">
        <v>1</v>
      </c>
      <c r="S868" s="3" t="n">
        <v>0</v>
      </c>
      <c r="T868" s="2" t="n">
        <v>21.2954</v>
      </c>
      <c r="U868">
        <f>D868-C868</f>
        <v/>
      </c>
      <c r="V868" s="3">
        <f>IF(Q868=0,0,T868/Q868)</f>
        <v/>
      </c>
    </row>
    <row r="869">
      <c r="A869" t="n">
        <v>868</v>
      </c>
      <c r="B869" t="inlineStr">
        <is>
          <t>CA-2016-134362</t>
        </is>
      </c>
      <c r="C869" t="inlineStr">
        <is>
          <t>2016-09-29</t>
        </is>
      </c>
      <c r="D869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s="2" t="n">
        <v>15.936</v>
      </c>
      <c r="R869" t="n">
        <v>4</v>
      </c>
      <c r="S869" s="3" t="n">
        <v>0.2</v>
      </c>
      <c r="T869" s="2" t="n">
        <v>5.1792</v>
      </c>
      <c r="U869">
        <f>D869-C869</f>
        <v/>
      </c>
      <c r="V869" s="3">
        <f>IF(Q869=0,0,T869/Q869)</f>
        <v/>
      </c>
    </row>
    <row r="870">
      <c r="A870" t="n">
        <v>869</v>
      </c>
      <c r="B870" t="inlineStr">
        <is>
          <t>CA-2014-136742</t>
        </is>
      </c>
      <c r="C870" t="inlineStr">
        <is>
          <t>2014-04-06</t>
        </is>
      </c>
      <c r="D870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s="2" t="n">
        <v>44.91</v>
      </c>
      <c r="R870" t="n">
        <v>6</v>
      </c>
      <c r="S870" s="3" t="n">
        <v>0.7</v>
      </c>
      <c r="T870" s="2" t="n">
        <v>-35.928</v>
      </c>
      <c r="U870">
        <f>D870-C870</f>
        <v/>
      </c>
      <c r="V870" s="3">
        <f>IF(Q870=0,0,T870/Q870)</f>
        <v/>
      </c>
    </row>
    <row r="871">
      <c r="A871" t="n">
        <v>870</v>
      </c>
      <c r="B871" t="inlineStr">
        <is>
          <t>CA-2016-158099</t>
        </is>
      </c>
      <c r="C871" t="inlineStr">
        <is>
          <t>2016-09-03</t>
        </is>
      </c>
      <c r="D871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s="2" t="n">
        <v>1141.47</v>
      </c>
      <c r="R871" t="n">
        <v>5</v>
      </c>
      <c r="S871" s="3" t="n">
        <v>0.7</v>
      </c>
      <c r="T871" s="2" t="n">
        <v>-760.98</v>
      </c>
      <c r="U871">
        <f>D871-C871</f>
        <v/>
      </c>
      <c r="V871" s="3">
        <f>IF(Q871=0,0,T871/Q871)</f>
        <v/>
      </c>
    </row>
    <row r="872">
      <c r="A872" t="n">
        <v>871</v>
      </c>
      <c r="B872" t="inlineStr">
        <is>
          <t>CA-2016-158099</t>
        </is>
      </c>
      <c r="C872" t="inlineStr">
        <is>
          <t>2016-09-03</t>
        </is>
      </c>
      <c r="D872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s="2" t="n">
        <v>280.782</v>
      </c>
      <c r="R872" t="n">
        <v>3</v>
      </c>
      <c r="S872" s="3" t="n">
        <v>0.4</v>
      </c>
      <c r="T872" s="2" t="n">
        <v>-46.797</v>
      </c>
      <c r="U872">
        <f>D872-C872</f>
        <v/>
      </c>
      <c r="V872" s="3">
        <f>IF(Q872=0,0,T872/Q872)</f>
        <v/>
      </c>
    </row>
    <row r="873">
      <c r="A873" t="n">
        <v>872</v>
      </c>
      <c r="B873" t="inlineStr">
        <is>
          <t>CA-2015-131128</t>
        </is>
      </c>
      <c r="C873" t="inlineStr">
        <is>
          <t>2015-10-19</t>
        </is>
      </c>
      <c r="D873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s="2" t="n">
        <v>34.44</v>
      </c>
      <c r="R873" t="n">
        <v>3</v>
      </c>
      <c r="S873" s="3" t="n">
        <v>0</v>
      </c>
      <c r="T873" s="2" t="n">
        <v>17.22</v>
      </c>
      <c r="U873">
        <f>D873-C873</f>
        <v/>
      </c>
      <c r="V873" s="3">
        <f>IF(Q873=0,0,T873/Q873)</f>
        <v/>
      </c>
    </row>
    <row r="874">
      <c r="A874" t="n">
        <v>873</v>
      </c>
      <c r="B874" t="inlineStr">
        <is>
          <t>CA-2014-148488</t>
        </is>
      </c>
      <c r="C874" t="inlineStr">
        <is>
          <t>2014-12-10</t>
        </is>
      </c>
      <c r="D874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s="2" t="n">
        <v>11.36</v>
      </c>
      <c r="R874" t="n">
        <v>2</v>
      </c>
      <c r="S874" s="3" t="n">
        <v>0</v>
      </c>
      <c r="T874" s="2" t="n">
        <v>5.2256</v>
      </c>
      <c r="U874">
        <f>D874-C874</f>
        <v/>
      </c>
      <c r="V874" s="3">
        <f>IF(Q874=0,0,T874/Q874)</f>
        <v/>
      </c>
    </row>
    <row r="875">
      <c r="A875" t="n">
        <v>874</v>
      </c>
      <c r="B875" t="inlineStr">
        <is>
          <t>CA-2014-148488</t>
        </is>
      </c>
      <c r="C875" t="inlineStr">
        <is>
          <t>2014-12-10</t>
        </is>
      </c>
      <c r="D875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s="2" t="n">
        <v>106.344</v>
      </c>
      <c r="R875" t="n">
        <v>7</v>
      </c>
      <c r="S875" s="3" t="n">
        <v>0.2</v>
      </c>
      <c r="T875" s="2" t="n">
        <v>37.2204</v>
      </c>
      <c r="U875">
        <f>D875-C875</f>
        <v/>
      </c>
      <c r="V875" s="3">
        <f>IF(Q875=0,0,T875/Q875)</f>
        <v/>
      </c>
    </row>
    <row r="876">
      <c r="A876" t="n">
        <v>875</v>
      </c>
      <c r="B876" t="inlineStr">
        <is>
          <t>CA-2017-114636</t>
        </is>
      </c>
      <c r="C876" t="inlineStr">
        <is>
          <t>2017-08-25</t>
        </is>
      </c>
      <c r="D876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s="2" t="n">
        <v>192.16</v>
      </c>
      <c r="R876" t="n">
        <v>5</v>
      </c>
      <c r="S876" s="3" t="n">
        <v>0.2</v>
      </c>
      <c r="T876" s="2" t="n">
        <v>67.256</v>
      </c>
      <c r="U876">
        <f>D876-C876</f>
        <v/>
      </c>
      <c r="V876" s="3">
        <f>IF(Q876=0,0,T876/Q876)</f>
        <v/>
      </c>
    </row>
    <row r="877">
      <c r="A877" t="n">
        <v>876</v>
      </c>
      <c r="B877" t="inlineStr">
        <is>
          <t>CA-2016-116736</t>
        </is>
      </c>
      <c r="C877" t="inlineStr">
        <is>
          <t>2016-01-17</t>
        </is>
      </c>
      <c r="D877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s="2" t="n">
        <v>322.59</v>
      </c>
      <c r="R877" t="n">
        <v>3</v>
      </c>
      <c r="S877" s="3" t="n">
        <v>0</v>
      </c>
      <c r="T877" s="2" t="n">
        <v>64.518</v>
      </c>
      <c r="U877">
        <f>D877-C877</f>
        <v/>
      </c>
      <c r="V877" s="3">
        <f>IF(Q877=0,0,T877/Q877)</f>
        <v/>
      </c>
    </row>
    <row r="878">
      <c r="A878" t="n">
        <v>877</v>
      </c>
      <c r="B878" t="inlineStr">
        <is>
          <t>CA-2016-116736</t>
        </is>
      </c>
      <c r="C878" t="inlineStr">
        <is>
          <t>2016-01-17</t>
        </is>
      </c>
      <c r="D87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s="2" t="n">
        <v>29.99</v>
      </c>
      <c r="R878" t="n">
        <v>1</v>
      </c>
      <c r="S878" s="3" t="n">
        <v>0</v>
      </c>
      <c r="T878" s="2" t="n">
        <v>13.1956</v>
      </c>
      <c r="U878">
        <f>D878-C878</f>
        <v/>
      </c>
      <c r="V878" s="3">
        <f>IF(Q878=0,0,T878/Q878)</f>
        <v/>
      </c>
    </row>
    <row r="879">
      <c r="A879" t="n">
        <v>878</v>
      </c>
      <c r="B879" t="inlineStr">
        <is>
          <t>CA-2016-116736</t>
        </is>
      </c>
      <c r="C879" t="inlineStr">
        <is>
          <t>2016-01-17</t>
        </is>
      </c>
      <c r="D879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s="2" t="n">
        <v>371.97</v>
      </c>
      <c r="R879" t="n">
        <v>3</v>
      </c>
      <c r="S879" s="3" t="n">
        <v>0</v>
      </c>
      <c r="T879" s="2" t="n">
        <v>66.9546</v>
      </c>
      <c r="U879">
        <f>D879-C879</f>
        <v/>
      </c>
      <c r="V879" s="3">
        <f>IF(Q879=0,0,T879/Q879)</f>
        <v/>
      </c>
    </row>
    <row r="880">
      <c r="A880" t="n">
        <v>879</v>
      </c>
      <c r="B880" t="inlineStr">
        <is>
          <t>US-2014-158638</t>
        </is>
      </c>
      <c r="C880" t="inlineStr">
        <is>
          <t>2014-09-17</t>
        </is>
      </c>
      <c r="D880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s="2" t="n">
        <v>5.892</v>
      </c>
      <c r="R880" t="n">
        <v>4</v>
      </c>
      <c r="S880" s="3" t="n">
        <v>0.7</v>
      </c>
      <c r="T880" s="2" t="n">
        <v>-4.1244</v>
      </c>
      <c r="U880">
        <f>D880-C880</f>
        <v/>
      </c>
      <c r="V880" s="3">
        <f>IF(Q880=0,0,T880/Q880)</f>
        <v/>
      </c>
    </row>
    <row r="881">
      <c r="A881" t="n">
        <v>880</v>
      </c>
      <c r="B881" t="inlineStr">
        <is>
          <t>CA-2017-111689</t>
        </is>
      </c>
      <c r="C881" t="inlineStr">
        <is>
          <t>2017-11-30</t>
        </is>
      </c>
      <c r="D881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s="2" t="n">
        <v>68.47199999999999</v>
      </c>
      <c r="R881" t="n">
        <v>3</v>
      </c>
      <c r="S881" s="3" t="n">
        <v>0.2</v>
      </c>
      <c r="T881" s="2" t="n">
        <v>23.1093</v>
      </c>
      <c r="U881">
        <f>D881-C881</f>
        <v/>
      </c>
      <c r="V881" s="3">
        <f>IF(Q881=0,0,T881/Q881)</f>
        <v/>
      </c>
    </row>
    <row r="882">
      <c r="A882" t="n">
        <v>881</v>
      </c>
      <c r="B882" t="inlineStr">
        <is>
          <t>CA-2017-111689</t>
        </is>
      </c>
      <c r="C882" t="inlineStr">
        <is>
          <t>2017-11-30</t>
        </is>
      </c>
      <c r="D882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s="2" t="n">
        <v>1242.9</v>
      </c>
      <c r="R882" t="n">
        <v>5</v>
      </c>
      <c r="S882" s="3" t="n">
        <v>0.1</v>
      </c>
      <c r="T882" s="2" t="n">
        <v>262.39</v>
      </c>
      <c r="U882">
        <f>D882-C882</f>
        <v/>
      </c>
      <c r="V882" s="3">
        <f>IF(Q882=0,0,T882/Q882)</f>
        <v/>
      </c>
    </row>
    <row r="883">
      <c r="A883" t="n">
        <v>882</v>
      </c>
      <c r="B883" t="inlineStr">
        <is>
          <t>CA-2015-129098</t>
        </is>
      </c>
      <c r="C883" t="inlineStr">
        <is>
          <t>2015-10-09</t>
        </is>
      </c>
      <c r="D883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s="2" t="n">
        <v>30.84</v>
      </c>
      <c r="R883" t="n">
        <v>2</v>
      </c>
      <c r="S883" s="3" t="n">
        <v>0</v>
      </c>
      <c r="T883" s="2" t="n">
        <v>8.3268</v>
      </c>
      <c r="U883">
        <f>D883-C883</f>
        <v/>
      </c>
      <c r="V883" s="3">
        <f>IF(Q883=0,0,T883/Q883)</f>
        <v/>
      </c>
    </row>
    <row r="884">
      <c r="A884" t="n">
        <v>883</v>
      </c>
      <c r="B884" t="inlineStr">
        <is>
          <t>US-2017-123463</t>
        </is>
      </c>
      <c r="C884" t="inlineStr">
        <is>
          <t>2017-12-23</t>
        </is>
      </c>
      <c r="D884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s="2" t="n">
        <v>13.48</v>
      </c>
      <c r="R884" t="n">
        <v>4</v>
      </c>
      <c r="S884" s="3" t="n">
        <v>0</v>
      </c>
      <c r="T884" s="2" t="n">
        <v>5.9312</v>
      </c>
      <c r="U884">
        <f>D884-C884</f>
        <v/>
      </c>
      <c r="V884" s="3">
        <f>IF(Q884=0,0,T884/Q884)</f>
        <v/>
      </c>
    </row>
    <row r="885">
      <c r="A885" t="n">
        <v>884</v>
      </c>
      <c r="B885" t="inlineStr">
        <is>
          <t>CA-2016-165148</t>
        </is>
      </c>
      <c r="C885" t="inlineStr">
        <is>
          <t>2016-10-22</t>
        </is>
      </c>
      <c r="D885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s="2" t="n">
        <v>31.4</v>
      </c>
      <c r="R885" t="n">
        <v>5</v>
      </c>
      <c r="S885" s="3" t="n">
        <v>0</v>
      </c>
      <c r="T885" s="2" t="n">
        <v>10.048</v>
      </c>
      <c r="U885">
        <f>D885-C885</f>
        <v/>
      </c>
      <c r="V885" s="3">
        <f>IF(Q885=0,0,T885/Q885)</f>
        <v/>
      </c>
    </row>
    <row r="886">
      <c r="A886" t="n">
        <v>885</v>
      </c>
      <c r="B886" t="inlineStr">
        <is>
          <t>CA-2014-134061</t>
        </is>
      </c>
      <c r="C886" t="inlineStr">
        <is>
          <t>2014-04-29</t>
        </is>
      </c>
      <c r="D886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s="2" t="n">
        <v>17.46</v>
      </c>
      <c r="R886" t="n">
        <v>2</v>
      </c>
      <c r="S886" s="3" t="n">
        <v>0</v>
      </c>
      <c r="T886" s="2" t="n">
        <v>5.9364</v>
      </c>
      <c r="U886">
        <f>D886-C886</f>
        <v/>
      </c>
      <c r="V886" s="3">
        <f>IF(Q886=0,0,T886/Q886)</f>
        <v/>
      </c>
    </row>
    <row r="887">
      <c r="A887" t="n">
        <v>886</v>
      </c>
      <c r="B887" t="inlineStr">
        <is>
          <t>CA-2015-143602</t>
        </is>
      </c>
      <c r="C887" t="inlineStr">
        <is>
          <t>2015-04-25</t>
        </is>
      </c>
      <c r="D887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s="2" t="n">
        <v>13.944</v>
      </c>
      <c r="R887" t="n">
        <v>3</v>
      </c>
      <c r="S887" s="3" t="n">
        <v>0.2</v>
      </c>
      <c r="T887" s="2" t="n">
        <v>4.5318</v>
      </c>
      <c r="U887">
        <f>D887-C887</f>
        <v/>
      </c>
      <c r="V887" s="3">
        <f>IF(Q887=0,0,T887/Q887)</f>
        <v/>
      </c>
    </row>
    <row r="888">
      <c r="A888" t="n">
        <v>887</v>
      </c>
      <c r="B888" t="inlineStr">
        <is>
          <t>CA-2017-115364</t>
        </is>
      </c>
      <c r="C888" t="inlineStr">
        <is>
          <t>2017-06-26</t>
        </is>
      </c>
      <c r="D88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s="2" t="n">
        <v>83.76000000000001</v>
      </c>
      <c r="R888" t="n">
        <v>12</v>
      </c>
      <c r="S888" s="3" t="n">
        <v>0</v>
      </c>
      <c r="T888" s="2" t="n">
        <v>1.6752</v>
      </c>
      <c r="U888">
        <f>D888-C888</f>
        <v/>
      </c>
      <c r="V888" s="3">
        <f>IF(Q888=0,0,T888/Q888)</f>
        <v/>
      </c>
    </row>
    <row r="889">
      <c r="A889" t="n">
        <v>888</v>
      </c>
      <c r="B889" t="inlineStr">
        <is>
          <t>CA-2017-150707</t>
        </is>
      </c>
      <c r="C889" t="inlineStr">
        <is>
          <t>2017-10-14</t>
        </is>
      </c>
      <c r="D889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s="2" t="n">
        <v>37.66</v>
      </c>
      <c r="R889" t="n">
        <v>7</v>
      </c>
      <c r="S889" s="3" t="n">
        <v>0</v>
      </c>
      <c r="T889" s="2" t="n">
        <v>18.4534</v>
      </c>
      <c r="U889">
        <f>D889-C889</f>
        <v/>
      </c>
      <c r="V889" s="3">
        <f>IF(Q889=0,0,T889/Q889)</f>
        <v/>
      </c>
    </row>
    <row r="890">
      <c r="A890" t="n">
        <v>889</v>
      </c>
      <c r="B890" t="inlineStr">
        <is>
          <t>CA-2014-104976</t>
        </is>
      </c>
      <c r="C890" t="inlineStr">
        <is>
          <t>2014-12-09</t>
        </is>
      </c>
      <c r="D890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s="2" t="n">
        <v>34.68</v>
      </c>
      <c r="R890" t="n">
        <v>6</v>
      </c>
      <c r="S890" s="3" t="n">
        <v>0</v>
      </c>
      <c r="T890" s="2" t="n">
        <v>16.9932</v>
      </c>
      <c r="U890">
        <f>D890-C890</f>
        <v/>
      </c>
      <c r="V890" s="3">
        <f>IF(Q890=0,0,T890/Q890)</f>
        <v/>
      </c>
    </row>
    <row r="891">
      <c r="A891" t="n">
        <v>890</v>
      </c>
      <c r="B891" t="inlineStr">
        <is>
          <t>CA-2017-132934</t>
        </is>
      </c>
      <c r="C891" t="inlineStr">
        <is>
          <t>2017-06-20</t>
        </is>
      </c>
      <c r="D891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 xml:space="preserve">Anker Ultrathin Bluetooth Wireless Keyboard Aluminum Cover with Stand </t>
        </is>
      </c>
      <c r="Q891" s="2" t="n">
        <v>149.95</v>
      </c>
      <c r="R891" t="n">
        <v>5</v>
      </c>
      <c r="S891" s="3" t="n">
        <v>0</v>
      </c>
      <c r="T891" s="2" t="n">
        <v>14.995</v>
      </c>
      <c r="U891">
        <f>D891-C891</f>
        <v/>
      </c>
      <c r="V891" s="3">
        <f>IF(Q891=0,0,T891/Q891)</f>
        <v/>
      </c>
    </row>
    <row r="892">
      <c r="A892" t="n">
        <v>891</v>
      </c>
      <c r="B892" t="inlineStr">
        <is>
          <t>CA-2017-132934</t>
        </is>
      </c>
      <c r="C892" t="inlineStr">
        <is>
          <t>2017-06-20</t>
        </is>
      </c>
      <c r="D892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s="2" t="n">
        <v>51.312</v>
      </c>
      <c r="R892" t="n">
        <v>3</v>
      </c>
      <c r="S892" s="3" t="n">
        <v>0.2</v>
      </c>
      <c r="T892" s="2" t="n">
        <v>18.6006</v>
      </c>
      <c r="U892">
        <f>D892-C892</f>
        <v/>
      </c>
      <c r="V892" s="3">
        <f>IF(Q892=0,0,T892/Q892)</f>
        <v/>
      </c>
    </row>
    <row r="893">
      <c r="A893" t="n">
        <v>892</v>
      </c>
      <c r="B893" t="inlineStr">
        <is>
          <t>CA-2017-133256</t>
        </is>
      </c>
      <c r="C893" t="inlineStr">
        <is>
          <t>2017-06-26</t>
        </is>
      </c>
      <c r="D893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s="2" t="n">
        <v>4.54</v>
      </c>
      <c r="R893" t="n">
        <v>1</v>
      </c>
      <c r="S893" s="3" t="n">
        <v>0</v>
      </c>
      <c r="T893" s="2" t="n">
        <v>2.043</v>
      </c>
      <c r="U893">
        <f>D893-C893</f>
        <v/>
      </c>
      <c r="V893" s="3">
        <f>IF(Q893=0,0,T893/Q893)</f>
        <v/>
      </c>
    </row>
    <row r="894">
      <c r="A894" t="n">
        <v>893</v>
      </c>
      <c r="B894" t="inlineStr">
        <is>
          <t>CA-2017-133256</t>
        </is>
      </c>
      <c r="C894" t="inlineStr">
        <is>
          <t>2017-06-26</t>
        </is>
      </c>
      <c r="D894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s="2" t="n">
        <v>15.92</v>
      </c>
      <c r="R894" t="n">
        <v>4</v>
      </c>
      <c r="S894" s="3" t="n">
        <v>0</v>
      </c>
      <c r="T894" s="2" t="n">
        <v>5.4128</v>
      </c>
      <c r="U894">
        <f>D894-C894</f>
        <v/>
      </c>
      <c r="V894" s="3">
        <f>IF(Q894=0,0,T894/Q894)</f>
        <v/>
      </c>
    </row>
    <row r="895">
      <c r="A895" t="n">
        <v>894</v>
      </c>
      <c r="B895" t="inlineStr">
        <is>
          <t>CA-2017-133256</t>
        </is>
      </c>
      <c r="C895" t="inlineStr">
        <is>
          <t>2017-06-26</t>
        </is>
      </c>
      <c r="D895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s="2" t="n">
        <v>543.92</v>
      </c>
      <c r="R895" t="n">
        <v>8</v>
      </c>
      <c r="S895" s="3" t="n">
        <v>0</v>
      </c>
      <c r="T895" s="2" t="n">
        <v>135.98</v>
      </c>
      <c r="U895">
        <f>D895-C895</f>
        <v/>
      </c>
      <c r="V895" s="3">
        <f>IF(Q895=0,0,T895/Q895)</f>
        <v/>
      </c>
    </row>
    <row r="896">
      <c r="A896" t="n">
        <v>895</v>
      </c>
      <c r="B896" t="inlineStr">
        <is>
          <t>CA-2016-105494</t>
        </is>
      </c>
      <c r="C896" t="inlineStr">
        <is>
          <t>2016-11-10</t>
        </is>
      </c>
      <c r="D896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s="2" t="n">
        <v>155.82</v>
      </c>
      <c r="R896" t="n">
        <v>7</v>
      </c>
      <c r="S896" s="3" t="n">
        <v>0</v>
      </c>
      <c r="T896" s="2" t="n">
        <v>42.0714</v>
      </c>
      <c r="U896">
        <f>D896-C896</f>
        <v/>
      </c>
      <c r="V896" s="3">
        <f>IF(Q896=0,0,T896/Q896)</f>
        <v/>
      </c>
    </row>
    <row r="897">
      <c r="A897" t="n">
        <v>896</v>
      </c>
      <c r="B897" t="inlineStr">
        <is>
          <t>CA-2016-105494</t>
        </is>
      </c>
      <c r="C897" t="inlineStr">
        <is>
          <t>2016-11-10</t>
        </is>
      </c>
      <c r="D897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s="2" t="n">
        <v>70.008</v>
      </c>
      <c r="R897" t="n">
        <v>3</v>
      </c>
      <c r="S897" s="3" t="n">
        <v>0.2</v>
      </c>
      <c r="T897" s="2" t="n">
        <v>24.5028</v>
      </c>
      <c r="U897">
        <f>D897-C897</f>
        <v/>
      </c>
      <c r="V897" s="3">
        <f>IF(Q897=0,0,T897/Q897)</f>
        <v/>
      </c>
    </row>
    <row r="898">
      <c r="A898" t="n">
        <v>897</v>
      </c>
      <c r="B898" t="inlineStr">
        <is>
          <t>CA-2016-140634</t>
        </is>
      </c>
      <c r="C898" t="inlineStr">
        <is>
          <t>2016-10-03</t>
        </is>
      </c>
      <c r="D89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s="2" t="n">
        <v>15.648</v>
      </c>
      <c r="R898" t="n">
        <v>2</v>
      </c>
      <c r="S898" s="3" t="n">
        <v>0.2</v>
      </c>
      <c r="T898" s="2" t="n">
        <v>5.0856</v>
      </c>
      <c r="U898">
        <f>D898-C898</f>
        <v/>
      </c>
      <c r="V898" s="3">
        <f>IF(Q898=0,0,T898/Q898)</f>
        <v/>
      </c>
    </row>
    <row r="899">
      <c r="A899" t="n">
        <v>898</v>
      </c>
      <c r="B899" t="inlineStr">
        <is>
          <t>CA-2014-144407</t>
        </is>
      </c>
      <c r="C899" t="inlineStr">
        <is>
          <t>2014-09-09</t>
        </is>
      </c>
      <c r="D899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s="2" t="n">
        <v>103.6</v>
      </c>
      <c r="R899" t="n">
        <v>7</v>
      </c>
      <c r="S899" s="3" t="n">
        <v>0</v>
      </c>
      <c r="T899" s="2" t="n">
        <v>51.8</v>
      </c>
      <c r="U899">
        <f>D899-C899</f>
        <v/>
      </c>
      <c r="V899" s="3">
        <f>IF(Q899=0,0,T899/Q899)</f>
        <v/>
      </c>
    </row>
    <row r="900">
      <c r="A900" t="n">
        <v>899</v>
      </c>
      <c r="B900" t="inlineStr">
        <is>
          <t>CA-2017-160983</t>
        </is>
      </c>
      <c r="C900" t="inlineStr">
        <is>
          <t>2017-10-29</t>
        </is>
      </c>
      <c r="D900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s="2" t="n">
        <v>46.96</v>
      </c>
      <c r="R900" t="n">
        <v>8</v>
      </c>
      <c r="S900" s="3" t="n">
        <v>0</v>
      </c>
      <c r="T900" s="2" t="n">
        <v>22.5408</v>
      </c>
      <c r="U900">
        <f>D900-C900</f>
        <v/>
      </c>
      <c r="V900" s="3">
        <f>IF(Q900=0,0,T900/Q900)</f>
        <v/>
      </c>
    </row>
    <row r="901">
      <c r="A901" t="n">
        <v>900</v>
      </c>
      <c r="B901" t="inlineStr">
        <is>
          <t>US-2016-114622</t>
        </is>
      </c>
      <c r="C901" t="inlineStr">
        <is>
          <t>2016-04-10</t>
        </is>
      </c>
      <c r="D901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s="2" t="n">
        <v>8.904</v>
      </c>
      <c r="R901" t="n">
        <v>2</v>
      </c>
      <c r="S901" s="3" t="n">
        <v>0.7</v>
      </c>
      <c r="T901" s="2" t="n">
        <v>-6.5296</v>
      </c>
      <c r="U901">
        <f>D901-C901</f>
        <v/>
      </c>
      <c r="V901" s="3">
        <f>IF(Q901=0,0,T901/Q901)</f>
        <v/>
      </c>
    </row>
    <row r="902">
      <c r="A902" t="n">
        <v>901</v>
      </c>
      <c r="B902" t="inlineStr">
        <is>
          <t>CA-2017-150959</t>
        </is>
      </c>
      <c r="C902" t="inlineStr">
        <is>
          <t>2017-11-11</t>
        </is>
      </c>
      <c r="D902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s="2" t="n">
        <v>10.44</v>
      </c>
      <c r="R902" t="n">
        <v>5</v>
      </c>
      <c r="S902" s="3" t="n">
        <v>0.2</v>
      </c>
      <c r="T902" s="2" t="n">
        <v>3.393</v>
      </c>
      <c r="U902">
        <f>D902-C902</f>
        <v/>
      </c>
      <c r="V902" s="3">
        <f>IF(Q902=0,0,T902/Q902)</f>
        <v/>
      </c>
    </row>
    <row r="903">
      <c r="A903" t="n">
        <v>902</v>
      </c>
      <c r="B903" t="inlineStr">
        <is>
          <t>CA-2017-150959</t>
        </is>
      </c>
      <c r="C903" t="inlineStr">
        <is>
          <t>2017-11-11</t>
        </is>
      </c>
      <c r="D903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s="2" t="n">
        <v>18.336</v>
      </c>
      <c r="R903" t="n">
        <v>4</v>
      </c>
      <c r="S903" s="3" t="n">
        <v>0.8</v>
      </c>
      <c r="T903" s="2" t="n">
        <v>-32.088</v>
      </c>
      <c r="U903">
        <f>D903-C903</f>
        <v/>
      </c>
      <c r="V903" s="3">
        <f>IF(Q903=0,0,T903/Q903)</f>
        <v/>
      </c>
    </row>
    <row r="904">
      <c r="A904" t="n">
        <v>903</v>
      </c>
      <c r="B904" t="inlineStr">
        <is>
          <t>CA-2017-132353</t>
        </is>
      </c>
      <c r="C904" t="inlineStr">
        <is>
          <t>2017-09-15</t>
        </is>
      </c>
      <c r="D904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s="2" t="n">
        <v>323.976</v>
      </c>
      <c r="R904" t="n">
        <v>3</v>
      </c>
      <c r="S904" s="3" t="n">
        <v>0.2</v>
      </c>
      <c r="T904" s="2" t="n">
        <v>20.2485</v>
      </c>
      <c r="U904">
        <f>D904-C904</f>
        <v/>
      </c>
      <c r="V904" s="3">
        <f>IF(Q904=0,0,T904/Q904)</f>
        <v/>
      </c>
    </row>
    <row r="905">
      <c r="A905" t="n">
        <v>904</v>
      </c>
      <c r="B905" t="inlineStr">
        <is>
          <t>CA-2016-130477</t>
        </is>
      </c>
      <c r="C905" t="inlineStr">
        <is>
          <t>2016-04-08</t>
        </is>
      </c>
      <c r="D905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s="2" t="n">
        <v>20.04</v>
      </c>
      <c r="R905" t="n">
        <v>3</v>
      </c>
      <c r="S905" s="3" t="n">
        <v>0</v>
      </c>
      <c r="T905" s="2" t="n">
        <v>9.619199999999999</v>
      </c>
      <c r="U905">
        <f>D905-C905</f>
        <v/>
      </c>
      <c r="V905" s="3">
        <f>IF(Q905=0,0,T905/Q905)</f>
        <v/>
      </c>
    </row>
    <row r="906">
      <c r="A906" t="n">
        <v>905</v>
      </c>
      <c r="B906" t="inlineStr">
        <is>
          <t>CA-2016-130477</t>
        </is>
      </c>
      <c r="C906" t="inlineStr">
        <is>
          <t>2016-04-08</t>
        </is>
      </c>
      <c r="D906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s="2" t="n">
        <v>64.95999999999999</v>
      </c>
      <c r="R906" t="n">
        <v>2</v>
      </c>
      <c r="S906" s="3" t="n">
        <v>0</v>
      </c>
      <c r="T906" s="2" t="n">
        <v>2.5984</v>
      </c>
      <c r="U906">
        <f>D906-C906</f>
        <v/>
      </c>
      <c r="V906" s="3">
        <f>IF(Q906=0,0,T906/Q906)</f>
        <v/>
      </c>
    </row>
    <row r="907">
      <c r="A907" t="n">
        <v>906</v>
      </c>
      <c r="B907" t="inlineStr">
        <is>
          <t>CA-2016-130477</t>
        </is>
      </c>
      <c r="C907" t="inlineStr">
        <is>
          <t>2016-04-08</t>
        </is>
      </c>
      <c r="D907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s="2" t="n">
        <v>12.96</v>
      </c>
      <c r="R907" t="n">
        <v>2</v>
      </c>
      <c r="S907" s="3" t="n">
        <v>0</v>
      </c>
      <c r="T907" s="2" t="n">
        <v>6.2208</v>
      </c>
      <c r="U907">
        <f>D907-C907</f>
        <v/>
      </c>
      <c r="V907" s="3">
        <f>IF(Q907=0,0,T907/Q907)</f>
        <v/>
      </c>
    </row>
    <row r="908">
      <c r="A908" t="n">
        <v>907</v>
      </c>
      <c r="B908" t="inlineStr">
        <is>
          <t>CA-2017-143259</t>
        </is>
      </c>
      <c r="C908" t="inlineStr">
        <is>
          <t>2017-12-30</t>
        </is>
      </c>
      <c r="D90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s="2" t="n">
        <v>323.136</v>
      </c>
      <c r="R908" t="n">
        <v>4</v>
      </c>
      <c r="S908" s="3" t="n">
        <v>0.2</v>
      </c>
      <c r="T908" s="2" t="n">
        <v>12.1176</v>
      </c>
      <c r="U908">
        <f>D908-C908</f>
        <v/>
      </c>
      <c r="V908" s="3">
        <f>IF(Q908=0,0,T908/Q908)</f>
        <v/>
      </c>
    </row>
    <row r="909">
      <c r="A909" t="n">
        <v>908</v>
      </c>
      <c r="B909" t="inlineStr">
        <is>
          <t>CA-2017-143259</t>
        </is>
      </c>
      <c r="C909" t="inlineStr">
        <is>
          <t>2017-12-30</t>
        </is>
      </c>
      <c r="D909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s="2" t="n">
        <v>90.93000000000001</v>
      </c>
      <c r="R909" t="n">
        <v>7</v>
      </c>
      <c r="S909" s="3" t="n">
        <v>0</v>
      </c>
      <c r="T909" s="2" t="n">
        <v>2.7279</v>
      </c>
      <c r="U909">
        <f>D909-C909</f>
        <v/>
      </c>
      <c r="V909" s="3">
        <f>IF(Q909=0,0,T909/Q909)</f>
        <v/>
      </c>
    </row>
    <row r="910">
      <c r="A910" t="n">
        <v>909</v>
      </c>
      <c r="B910" t="inlineStr">
        <is>
          <t>CA-2017-143259</t>
        </is>
      </c>
      <c r="C910" t="inlineStr">
        <is>
          <t>2017-12-30</t>
        </is>
      </c>
      <c r="D910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s="2" t="n">
        <v>52.776</v>
      </c>
      <c r="R910" t="n">
        <v>3</v>
      </c>
      <c r="S910" s="3" t="n">
        <v>0.2</v>
      </c>
      <c r="T910" s="2" t="n">
        <v>19.791</v>
      </c>
      <c r="U910">
        <f>D910-C910</f>
        <v/>
      </c>
      <c r="V910" s="3">
        <f>IF(Q910=0,0,T910/Q910)</f>
        <v/>
      </c>
    </row>
    <row r="911">
      <c r="A911" t="n">
        <v>910</v>
      </c>
      <c r="B911" t="inlineStr">
        <is>
          <t>CA-2017-137596</t>
        </is>
      </c>
      <c r="C911" t="inlineStr">
        <is>
          <t>2017-09-02</t>
        </is>
      </c>
      <c r="D911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s="2" t="n">
        <v>1199.8</v>
      </c>
      <c r="R911" t="n">
        <v>4</v>
      </c>
      <c r="S911" s="3" t="n">
        <v>0</v>
      </c>
      <c r="T911" s="2" t="n">
        <v>323.946</v>
      </c>
      <c r="U911">
        <f>D911-C911</f>
        <v/>
      </c>
      <c r="V911" s="3">
        <f>IF(Q911=0,0,T911/Q911)</f>
        <v/>
      </c>
    </row>
    <row r="912">
      <c r="A912" t="n">
        <v>911</v>
      </c>
      <c r="B912" t="inlineStr">
        <is>
          <t>CA-2017-137596</t>
        </is>
      </c>
      <c r="C912" t="inlineStr">
        <is>
          <t>2017-09-02</t>
        </is>
      </c>
      <c r="D912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s="2" t="n">
        <v>1928.78</v>
      </c>
      <c r="R912" t="n">
        <v>7</v>
      </c>
      <c r="S912" s="3" t="n">
        <v>0</v>
      </c>
      <c r="T912" s="2" t="n">
        <v>829.3754</v>
      </c>
      <c r="U912">
        <f>D912-C912</f>
        <v/>
      </c>
      <c r="V912" s="3">
        <f>IF(Q912=0,0,T912/Q912)</f>
        <v/>
      </c>
    </row>
    <row r="913">
      <c r="A913" t="n">
        <v>912</v>
      </c>
      <c r="B913" t="inlineStr">
        <is>
          <t>CA-2017-137596</t>
        </is>
      </c>
      <c r="C913" t="inlineStr">
        <is>
          <t>2017-09-02</t>
        </is>
      </c>
      <c r="D913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s="2" t="n">
        <v>352.38</v>
      </c>
      <c r="R913" t="n">
        <v>2</v>
      </c>
      <c r="S913" s="3" t="n">
        <v>0</v>
      </c>
      <c r="T913" s="2" t="n">
        <v>81.0474</v>
      </c>
      <c r="U913">
        <f>D913-C913</f>
        <v/>
      </c>
      <c r="V913" s="3">
        <f>IF(Q913=0,0,T913/Q913)</f>
        <v/>
      </c>
    </row>
    <row r="914">
      <c r="A914" t="n">
        <v>913</v>
      </c>
      <c r="B914" t="inlineStr">
        <is>
          <t>CA-2015-133627</t>
        </is>
      </c>
      <c r="C914" t="inlineStr">
        <is>
          <t>2015-05-31</t>
        </is>
      </c>
      <c r="D914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s="2" t="n">
        <v>22.2</v>
      </c>
      <c r="R914" t="n">
        <v>6</v>
      </c>
      <c r="S914" s="3" t="n">
        <v>0</v>
      </c>
      <c r="T914" s="2" t="n">
        <v>9.102</v>
      </c>
      <c r="U914">
        <f>D914-C914</f>
        <v/>
      </c>
      <c r="V914" s="3">
        <f>IF(Q914=0,0,T914/Q914)</f>
        <v/>
      </c>
    </row>
    <row r="915">
      <c r="A915" t="n">
        <v>914</v>
      </c>
      <c r="B915" t="inlineStr">
        <is>
          <t>CA-2017-102519</t>
        </is>
      </c>
      <c r="C915" t="inlineStr">
        <is>
          <t>2017-11-27</t>
        </is>
      </c>
      <c r="D915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s="2" t="n">
        <v>46.94</v>
      </c>
      <c r="R915" t="n">
        <v>1</v>
      </c>
      <c r="S915" s="3" t="n">
        <v>0</v>
      </c>
      <c r="T915" s="2" t="n">
        <v>19.2454</v>
      </c>
      <c r="U915">
        <f>D915-C915</f>
        <v/>
      </c>
      <c r="V915" s="3">
        <f>IF(Q915=0,0,T915/Q915)</f>
        <v/>
      </c>
    </row>
    <row r="916">
      <c r="A916" t="n">
        <v>915</v>
      </c>
      <c r="B916" t="inlineStr">
        <is>
          <t>CA-2017-102519</t>
        </is>
      </c>
      <c r="C916" t="inlineStr">
        <is>
          <t>2017-11-27</t>
        </is>
      </c>
      <c r="D916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s="2" t="n">
        <v>143.73</v>
      </c>
      <c r="R916" t="n">
        <v>9</v>
      </c>
      <c r="S916" s="3" t="n">
        <v>0</v>
      </c>
      <c r="T916" s="2" t="n">
        <v>56.0547</v>
      </c>
      <c r="U916">
        <f>D916-C916</f>
        <v/>
      </c>
      <c r="V916" s="3">
        <f>IF(Q916=0,0,T916/Q916)</f>
        <v/>
      </c>
    </row>
    <row r="917">
      <c r="A917" t="n">
        <v>916</v>
      </c>
      <c r="B917" t="inlineStr">
        <is>
          <t>US-2014-141215</t>
        </is>
      </c>
      <c r="C917" t="inlineStr">
        <is>
          <t>2014-06-15</t>
        </is>
      </c>
      <c r="D917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s="2" t="n">
        <v>99.91800000000001</v>
      </c>
      <c r="R917" t="n">
        <v>2</v>
      </c>
      <c r="S917" s="3" t="n">
        <v>0.3</v>
      </c>
      <c r="T917" s="2" t="n">
        <v>-18.5562</v>
      </c>
      <c r="U917">
        <f>D917-C917</f>
        <v/>
      </c>
      <c r="V917" s="3">
        <f>IF(Q917=0,0,T917/Q917)</f>
        <v/>
      </c>
    </row>
    <row r="918">
      <c r="A918" t="n">
        <v>917</v>
      </c>
      <c r="B918" t="inlineStr">
        <is>
          <t>US-2014-141215</t>
        </is>
      </c>
      <c r="C918" t="inlineStr">
        <is>
          <t>2014-06-15</t>
        </is>
      </c>
      <c r="D9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s="2" t="n">
        <v>797.944</v>
      </c>
      <c r="R918" t="n">
        <v>4</v>
      </c>
      <c r="S918" s="3" t="n">
        <v>0.3</v>
      </c>
      <c r="T918" s="2" t="n">
        <v>-56.996</v>
      </c>
      <c r="U918">
        <f>D918-C918</f>
        <v/>
      </c>
      <c r="V918" s="3">
        <f>IF(Q918=0,0,T918/Q918)</f>
        <v/>
      </c>
    </row>
    <row r="919">
      <c r="A919" t="n">
        <v>918</v>
      </c>
      <c r="B919" t="inlineStr">
        <is>
          <t>US-2014-141215</t>
        </is>
      </c>
      <c r="C919" t="inlineStr">
        <is>
          <t>2014-06-15</t>
        </is>
      </c>
      <c r="D919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s="2" t="n">
        <v>8.568</v>
      </c>
      <c r="R919" t="n">
        <v>3</v>
      </c>
      <c r="S919" s="3" t="n">
        <v>0.8</v>
      </c>
      <c r="T919" s="2" t="n">
        <v>-14.5656</v>
      </c>
      <c r="U919">
        <f>D919-C919</f>
        <v/>
      </c>
      <c r="V919" s="3">
        <f>IF(Q919=0,0,T919/Q919)</f>
        <v/>
      </c>
    </row>
    <row r="920">
      <c r="A920" t="n">
        <v>919</v>
      </c>
      <c r="B920" t="inlineStr">
        <is>
          <t>CA-2016-165218</t>
        </is>
      </c>
      <c r="C920" t="inlineStr">
        <is>
          <t>2016-03-05</t>
        </is>
      </c>
      <c r="D920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s="2" t="n">
        <v>149.352</v>
      </c>
      <c r="R920" t="n">
        <v>3</v>
      </c>
      <c r="S920" s="3" t="n">
        <v>0.2</v>
      </c>
      <c r="T920" s="2" t="n">
        <v>50.4063</v>
      </c>
      <c r="U920">
        <f>D920-C920</f>
        <v/>
      </c>
      <c r="V920" s="3">
        <f>IF(Q920=0,0,T920/Q920)</f>
        <v/>
      </c>
    </row>
    <row r="921">
      <c r="A921" t="n">
        <v>920</v>
      </c>
      <c r="B921" t="inlineStr">
        <is>
          <t>CA-2016-165218</t>
        </is>
      </c>
      <c r="C921" t="inlineStr">
        <is>
          <t>2016-03-05</t>
        </is>
      </c>
      <c r="D921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s="2" t="n">
        <v>12.992</v>
      </c>
      <c r="R921" t="n">
        <v>1</v>
      </c>
      <c r="S921" s="3" t="n">
        <v>0.2</v>
      </c>
      <c r="T921" s="2" t="n">
        <v>-0.8120000000000001</v>
      </c>
      <c r="U921">
        <f>D921-C921</f>
        <v/>
      </c>
      <c r="V921" s="3">
        <f>IF(Q921=0,0,T921/Q921)</f>
        <v/>
      </c>
    </row>
    <row r="922">
      <c r="A922" t="n">
        <v>921</v>
      </c>
      <c r="B922" t="inlineStr">
        <is>
          <t>CA-2014-138296</t>
        </is>
      </c>
      <c r="C922" t="inlineStr">
        <is>
          <t>2014-12-05</t>
        </is>
      </c>
      <c r="D922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s="2" t="n">
        <v>24.56</v>
      </c>
      <c r="R922" t="n">
        <v>2</v>
      </c>
      <c r="S922" s="3" t="n">
        <v>0</v>
      </c>
      <c r="T922" s="2" t="n">
        <v>6.8768</v>
      </c>
      <c r="U922">
        <f>D922-C922</f>
        <v/>
      </c>
      <c r="V922" s="3">
        <f>IF(Q922=0,0,T922/Q922)</f>
        <v/>
      </c>
    </row>
    <row r="923">
      <c r="A923" t="n">
        <v>922</v>
      </c>
      <c r="B923" t="inlineStr">
        <is>
          <t>CA-2015-111164</t>
        </is>
      </c>
      <c r="C923" t="inlineStr">
        <is>
          <t>2015-04-11</t>
        </is>
      </c>
      <c r="D923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s="2" t="n">
        <v>85.14</v>
      </c>
      <c r="R923" t="n">
        <v>3</v>
      </c>
      <c r="S923" s="3" t="n">
        <v>0</v>
      </c>
      <c r="T923" s="2" t="n">
        <v>34.9074</v>
      </c>
      <c r="U923">
        <f>D923-C923</f>
        <v/>
      </c>
      <c r="V923" s="3">
        <f>IF(Q923=0,0,T923/Q923)</f>
        <v/>
      </c>
    </row>
    <row r="924">
      <c r="A924" t="n">
        <v>923</v>
      </c>
      <c r="B924" t="inlineStr">
        <is>
          <t>CA-2015-111164</t>
        </is>
      </c>
      <c r="C924" t="inlineStr">
        <is>
          <t>2015-04-11</t>
        </is>
      </c>
      <c r="D924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s="2" t="n">
        <v>21.99</v>
      </c>
      <c r="R924" t="n">
        <v>1</v>
      </c>
      <c r="S924" s="3" t="n">
        <v>0</v>
      </c>
      <c r="T924" s="2" t="n">
        <v>10.5552</v>
      </c>
      <c r="U924">
        <f>D924-C924</f>
        <v/>
      </c>
      <c r="V924" s="3">
        <f>IF(Q924=0,0,T924/Q924)</f>
        <v/>
      </c>
    </row>
    <row r="925">
      <c r="A925" t="n">
        <v>924</v>
      </c>
      <c r="B925" t="inlineStr">
        <is>
          <t>CA-2015-111164</t>
        </is>
      </c>
      <c r="C925" t="inlineStr">
        <is>
          <t>2015-04-11</t>
        </is>
      </c>
      <c r="D925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s="2" t="n">
        <v>406.6</v>
      </c>
      <c r="R925" t="n">
        <v>5</v>
      </c>
      <c r="S925" s="3" t="n">
        <v>0</v>
      </c>
      <c r="T925" s="2" t="n">
        <v>113.848</v>
      </c>
      <c r="U925">
        <f>D925-C925</f>
        <v/>
      </c>
      <c r="V925" s="3">
        <f>IF(Q925=0,0,T925/Q925)</f>
        <v/>
      </c>
    </row>
    <row r="926">
      <c r="A926" t="n">
        <v>925</v>
      </c>
      <c r="B926" t="inlineStr">
        <is>
          <t>CA-2016-149797</t>
        </is>
      </c>
      <c r="C926" t="inlineStr">
        <is>
          <t>2016-09-15</t>
        </is>
      </c>
      <c r="D926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s="2" t="n">
        <v>841.568</v>
      </c>
      <c r="R926" t="n">
        <v>2</v>
      </c>
      <c r="S926" s="3" t="n">
        <v>0.2</v>
      </c>
      <c r="T926" s="2" t="n">
        <v>294.5488</v>
      </c>
      <c r="U926">
        <f>D926-C926</f>
        <v/>
      </c>
      <c r="V926" s="3">
        <f>IF(Q926=0,0,T926/Q926)</f>
        <v/>
      </c>
    </row>
    <row r="927">
      <c r="A927" t="n">
        <v>926</v>
      </c>
      <c r="B927" t="inlineStr">
        <is>
          <t>CA-2014-132962</t>
        </is>
      </c>
      <c r="C927" t="inlineStr">
        <is>
          <t>2014-09-13</t>
        </is>
      </c>
      <c r="D927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s="2" t="n">
        <v>15.552</v>
      </c>
      <c r="R927" t="n">
        <v>3</v>
      </c>
      <c r="S927" s="3" t="n">
        <v>0.2</v>
      </c>
      <c r="T927" s="2" t="n">
        <v>5.4432</v>
      </c>
      <c r="U927">
        <f>D927-C927</f>
        <v/>
      </c>
      <c r="V927" s="3">
        <f>IF(Q927=0,0,T927/Q927)</f>
        <v/>
      </c>
    </row>
    <row r="928">
      <c r="A928" t="n">
        <v>927</v>
      </c>
      <c r="B928" t="inlineStr">
        <is>
          <t>CA-2014-132962</t>
        </is>
      </c>
      <c r="C928" t="inlineStr">
        <is>
          <t>2014-09-13</t>
        </is>
      </c>
      <c r="D92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s="2" t="n">
        <v>252</v>
      </c>
      <c r="R928" t="n">
        <v>5</v>
      </c>
      <c r="S928" s="3" t="n">
        <v>0.2</v>
      </c>
      <c r="T928" s="2" t="n">
        <v>53.55</v>
      </c>
      <c r="U928">
        <f>D928-C928</f>
        <v/>
      </c>
      <c r="V928" s="3">
        <f>IF(Q928=0,0,T928/Q928)</f>
        <v/>
      </c>
    </row>
    <row r="929">
      <c r="A929" t="n">
        <v>928</v>
      </c>
      <c r="B929" t="inlineStr">
        <is>
          <t>CA-2015-115091</t>
        </is>
      </c>
      <c r="C929" t="inlineStr">
        <is>
          <t>2015-10-05</t>
        </is>
      </c>
      <c r="D929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s="2" t="n">
        <v>46.2</v>
      </c>
      <c r="R929" t="n">
        <v>4</v>
      </c>
      <c r="S929" s="3" t="n">
        <v>0</v>
      </c>
      <c r="T929" s="2" t="n">
        <v>12.936</v>
      </c>
      <c r="U929">
        <f>D929-C929</f>
        <v/>
      </c>
      <c r="V929" s="3">
        <f>IF(Q929=0,0,T929/Q929)</f>
        <v/>
      </c>
    </row>
    <row r="930">
      <c r="A930" t="n">
        <v>929</v>
      </c>
      <c r="B930" t="inlineStr">
        <is>
          <t>CA-2015-115091</t>
        </is>
      </c>
      <c r="C930" t="inlineStr">
        <is>
          <t>2015-10-05</t>
        </is>
      </c>
      <c r="D930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s="2" t="n">
        <v>28.84</v>
      </c>
      <c r="R930" t="n">
        <v>2</v>
      </c>
      <c r="S930" s="3" t="n">
        <v>0</v>
      </c>
      <c r="T930" s="2" t="n">
        <v>9.517200000000001</v>
      </c>
      <c r="U930">
        <f>D930-C930</f>
        <v/>
      </c>
      <c r="V930" s="3">
        <f>IF(Q930=0,0,T930/Q930)</f>
        <v/>
      </c>
    </row>
    <row r="931">
      <c r="A931" t="n">
        <v>930</v>
      </c>
      <c r="B931" t="inlineStr">
        <is>
          <t>CA-2017-144932</t>
        </is>
      </c>
      <c r="C931" t="inlineStr">
        <is>
          <t>2017-04-14</t>
        </is>
      </c>
      <c r="D931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s="2" t="n">
        <v>14.592</v>
      </c>
      <c r="R931" t="n">
        <v>3</v>
      </c>
      <c r="S931" s="3" t="n">
        <v>0.2</v>
      </c>
      <c r="T931" s="2" t="n">
        <v>2.5536</v>
      </c>
      <c r="U931">
        <f>D931-C931</f>
        <v/>
      </c>
      <c r="V931" s="3">
        <f>IF(Q931=0,0,T931/Q931)</f>
        <v/>
      </c>
    </row>
    <row r="932">
      <c r="A932" t="n">
        <v>931</v>
      </c>
      <c r="B932" t="inlineStr">
        <is>
          <t>CA-2017-144932</t>
        </is>
      </c>
      <c r="C932" t="inlineStr">
        <is>
          <t>2017-04-14</t>
        </is>
      </c>
      <c r="D932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s="2" t="n">
        <v>89.85599999999999</v>
      </c>
      <c r="R932" t="n">
        <v>3</v>
      </c>
      <c r="S932" s="3" t="n">
        <v>0.2</v>
      </c>
      <c r="T932" s="2" t="n">
        <v>21.3408</v>
      </c>
      <c r="U932">
        <f>D932-C932</f>
        <v/>
      </c>
      <c r="V932" s="3">
        <f>IF(Q932=0,0,T932/Q932)</f>
        <v/>
      </c>
    </row>
    <row r="933">
      <c r="A933" t="n">
        <v>932</v>
      </c>
      <c r="B933" t="inlineStr">
        <is>
          <t>CA-2017-144932</t>
        </is>
      </c>
      <c r="C933" t="inlineStr">
        <is>
          <t>2017-04-14</t>
        </is>
      </c>
      <c r="D933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s="2" t="n">
        <v>13.872</v>
      </c>
      <c r="R933" t="n">
        <v>3</v>
      </c>
      <c r="S933" s="3" t="n">
        <v>0.2</v>
      </c>
      <c r="T933" s="2" t="n">
        <v>5.0286</v>
      </c>
      <c r="U933">
        <f>D933-C933</f>
        <v/>
      </c>
      <c r="V933" s="3">
        <f>IF(Q933=0,0,T933/Q933)</f>
        <v/>
      </c>
    </row>
    <row r="934">
      <c r="A934" t="n">
        <v>933</v>
      </c>
      <c r="B934" t="inlineStr">
        <is>
          <t>CA-2017-114216</t>
        </is>
      </c>
      <c r="C934" t="inlineStr">
        <is>
          <t>2017-09-02</t>
        </is>
      </c>
      <c r="D934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s="2" t="n">
        <v>12.192</v>
      </c>
      <c r="R934" t="n">
        <v>3</v>
      </c>
      <c r="S934" s="3" t="n">
        <v>0.2</v>
      </c>
      <c r="T934" s="2" t="n">
        <v>4.1148</v>
      </c>
      <c r="U934">
        <f>D934-C934</f>
        <v/>
      </c>
      <c r="V934" s="3">
        <f>IF(Q934=0,0,T934/Q934)</f>
        <v/>
      </c>
    </row>
    <row r="935">
      <c r="A935" t="n">
        <v>934</v>
      </c>
      <c r="B935" t="inlineStr">
        <is>
          <t>CA-2016-140081</t>
        </is>
      </c>
      <c r="C935" t="inlineStr">
        <is>
          <t>2016-06-20</t>
        </is>
      </c>
      <c r="D935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s="2" t="n">
        <v>45.056</v>
      </c>
      <c r="R935" t="n">
        <v>8</v>
      </c>
      <c r="S935" s="3" t="n">
        <v>0.2</v>
      </c>
      <c r="T935" s="2" t="n">
        <v>15.2064</v>
      </c>
      <c r="U935">
        <f>D935-C935</f>
        <v/>
      </c>
      <c r="V935" s="3">
        <f>IF(Q935=0,0,T935/Q935)</f>
        <v/>
      </c>
    </row>
    <row r="936">
      <c r="A936" t="n">
        <v>935</v>
      </c>
      <c r="B936" t="inlineStr">
        <is>
          <t>CA-2016-140081</t>
        </is>
      </c>
      <c r="C936" t="inlineStr">
        <is>
          <t>2016-06-20</t>
        </is>
      </c>
      <c r="D936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s="2" t="n">
        <v>29.718</v>
      </c>
      <c r="R936" t="n">
        <v>6</v>
      </c>
      <c r="S936" s="3" t="n">
        <v>0.7</v>
      </c>
      <c r="T936" s="2" t="n">
        <v>-21.7932</v>
      </c>
      <c r="U936">
        <f>D936-C936</f>
        <v/>
      </c>
      <c r="V936" s="3">
        <f>IF(Q936=0,0,T936/Q936)</f>
        <v/>
      </c>
    </row>
    <row r="937">
      <c r="A937" t="n">
        <v>936</v>
      </c>
      <c r="B937" t="inlineStr">
        <is>
          <t>CA-2016-140081</t>
        </is>
      </c>
      <c r="C937" t="inlineStr">
        <is>
          <t>2016-06-20</t>
        </is>
      </c>
      <c r="D937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s="2" t="n">
        <v>15.552</v>
      </c>
      <c r="R937" t="n">
        <v>3</v>
      </c>
      <c r="S937" s="3" t="n">
        <v>0.2</v>
      </c>
      <c r="T937" s="2" t="n">
        <v>5.4432</v>
      </c>
      <c r="U937">
        <f>D937-C937</f>
        <v/>
      </c>
      <c r="V937" s="3">
        <f>IF(Q937=0,0,T937/Q937)</f>
        <v/>
      </c>
    </row>
    <row r="938">
      <c r="A938" t="n">
        <v>937</v>
      </c>
      <c r="B938" t="inlineStr">
        <is>
          <t>CA-2016-140081</t>
        </is>
      </c>
      <c r="C938" t="inlineStr">
        <is>
          <t>2016-06-20</t>
        </is>
      </c>
      <c r="D93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s="2" t="n">
        <v>447.696</v>
      </c>
      <c r="R938" t="n">
        <v>2</v>
      </c>
      <c r="S938" s="3" t="n">
        <v>0.2</v>
      </c>
      <c r="T938" s="2" t="n">
        <v>33.5772</v>
      </c>
      <c r="U938">
        <f>D938-C938</f>
        <v/>
      </c>
      <c r="V938" s="3">
        <f>IF(Q938=0,0,T938/Q938)</f>
        <v/>
      </c>
    </row>
    <row r="939">
      <c r="A939" t="n">
        <v>938</v>
      </c>
      <c r="B939" t="inlineStr">
        <is>
          <t>US-2017-111745</t>
        </is>
      </c>
      <c r="C939" t="inlineStr">
        <is>
          <t>2017-11-05</t>
        </is>
      </c>
      <c r="D939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s="2" t="n">
        <v>159.99</v>
      </c>
      <c r="R939" t="n">
        <v>1</v>
      </c>
      <c r="S939" s="3" t="n">
        <v>0</v>
      </c>
      <c r="T939" s="2" t="n">
        <v>54.3966</v>
      </c>
      <c r="U939">
        <f>D939-C939</f>
        <v/>
      </c>
      <c r="V939" s="3">
        <f>IF(Q939=0,0,T939/Q939)</f>
        <v/>
      </c>
    </row>
    <row r="940">
      <c r="A940" t="n">
        <v>939</v>
      </c>
      <c r="B940" t="inlineStr">
        <is>
          <t>CA-2015-148250</t>
        </is>
      </c>
      <c r="C940" t="inlineStr">
        <is>
          <t>2015-12-13</t>
        </is>
      </c>
      <c r="D940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s="2" t="n">
        <v>12.96</v>
      </c>
      <c r="R940" t="n">
        <v>2</v>
      </c>
      <c r="S940" s="3" t="n">
        <v>0</v>
      </c>
      <c r="T940" s="2" t="n">
        <v>6.2208</v>
      </c>
      <c r="U940">
        <f>D940-C940</f>
        <v/>
      </c>
      <c r="V940" s="3">
        <f>IF(Q940=0,0,T940/Q940)</f>
        <v/>
      </c>
    </row>
    <row r="941">
      <c r="A941" t="n">
        <v>940</v>
      </c>
      <c r="B941" t="inlineStr">
        <is>
          <t>CA-2015-148250</t>
        </is>
      </c>
      <c r="C941" t="inlineStr">
        <is>
          <t>2015-12-13</t>
        </is>
      </c>
      <c r="D941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s="2" t="n">
        <v>134.48</v>
      </c>
      <c r="R941" t="n">
        <v>4</v>
      </c>
      <c r="S941" s="3" t="n">
        <v>0</v>
      </c>
      <c r="T941" s="2" t="n">
        <v>34.9648</v>
      </c>
      <c r="U941">
        <f>D941-C941</f>
        <v/>
      </c>
      <c r="V941" s="3">
        <f>IF(Q941=0,0,T941/Q941)</f>
        <v/>
      </c>
    </row>
    <row r="942">
      <c r="A942" t="n">
        <v>941</v>
      </c>
      <c r="B942" t="inlineStr">
        <is>
          <t>CA-2016-105760</t>
        </is>
      </c>
      <c r="C942" t="inlineStr">
        <is>
          <t>2016-06-19</t>
        </is>
      </c>
      <c r="D942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s="2" t="n">
        <v>17.12</v>
      </c>
      <c r="R942" t="n">
        <v>2</v>
      </c>
      <c r="S942" s="3" t="n">
        <v>0</v>
      </c>
      <c r="T942" s="2" t="n">
        <v>8.0464</v>
      </c>
      <c r="U942">
        <f>D942-C942</f>
        <v/>
      </c>
      <c r="V942" s="3">
        <f>IF(Q942=0,0,T942/Q942)</f>
        <v/>
      </c>
    </row>
    <row r="943">
      <c r="A943" t="n">
        <v>942</v>
      </c>
      <c r="B943" t="inlineStr">
        <is>
          <t>CA-2016-142958</t>
        </is>
      </c>
      <c r="C943" t="inlineStr">
        <is>
          <t>2016-12-13</t>
        </is>
      </c>
      <c r="D943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s="2" t="n">
        <v>6.096</v>
      </c>
      <c r="R943" t="n">
        <v>2</v>
      </c>
      <c r="S943" s="3" t="n">
        <v>0.2</v>
      </c>
      <c r="T943" s="2" t="n">
        <v>2.2098</v>
      </c>
      <c r="U943">
        <f>D943-C943</f>
        <v/>
      </c>
      <c r="V943" s="3">
        <f>IF(Q943=0,0,T943/Q943)</f>
        <v/>
      </c>
    </row>
    <row r="944">
      <c r="A944" t="n">
        <v>943</v>
      </c>
      <c r="B944" t="inlineStr">
        <is>
          <t>CA-2016-142958</t>
        </is>
      </c>
      <c r="C944" t="inlineStr">
        <is>
          <t>2016-12-13</t>
        </is>
      </c>
      <c r="D944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s="2" t="n">
        <v>1114.272</v>
      </c>
      <c r="R944" t="n">
        <v>4</v>
      </c>
      <c r="S944" s="3" t="n">
        <v>0.2</v>
      </c>
      <c r="T944" s="2" t="n">
        <v>41.7852</v>
      </c>
      <c r="U944">
        <f>D944-C944</f>
        <v/>
      </c>
      <c r="V944" s="3">
        <f>IF(Q944=0,0,T944/Q944)</f>
        <v/>
      </c>
    </row>
    <row r="945">
      <c r="A945" t="n">
        <v>944</v>
      </c>
      <c r="B945" t="inlineStr">
        <is>
          <t>CA-2015-120880</t>
        </is>
      </c>
      <c r="C945" t="inlineStr">
        <is>
          <t>2015-05-29</t>
        </is>
      </c>
      <c r="D945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s="2" t="n">
        <v>32.4</v>
      </c>
      <c r="R945" t="n">
        <v>5</v>
      </c>
      <c r="S945" s="3" t="n">
        <v>0</v>
      </c>
      <c r="T945" s="2" t="n">
        <v>15.552</v>
      </c>
      <c r="U945">
        <f>D945-C945</f>
        <v/>
      </c>
      <c r="V945" s="3">
        <f>IF(Q945=0,0,T945/Q945)</f>
        <v/>
      </c>
    </row>
    <row r="946">
      <c r="A946" t="n">
        <v>945</v>
      </c>
      <c r="B946" t="inlineStr">
        <is>
          <t>CA-2015-120880</t>
        </is>
      </c>
      <c r="C946" t="inlineStr">
        <is>
          <t>2015-05-29</t>
        </is>
      </c>
      <c r="D946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s="2" t="n">
        <v>540.5700000000001</v>
      </c>
      <c r="R946" t="n">
        <v>3</v>
      </c>
      <c r="S946" s="3" t="n">
        <v>0</v>
      </c>
      <c r="T946" s="2" t="n">
        <v>140.5482</v>
      </c>
      <c r="U946">
        <f>D946-C946</f>
        <v/>
      </c>
      <c r="V946" s="3">
        <f>IF(Q946=0,0,T946/Q946)</f>
        <v/>
      </c>
    </row>
    <row r="947">
      <c r="A947" t="n">
        <v>946</v>
      </c>
      <c r="B947" t="inlineStr">
        <is>
          <t>CA-2015-120880</t>
        </is>
      </c>
      <c r="C947" t="inlineStr">
        <is>
          <t>2015-05-29</t>
        </is>
      </c>
      <c r="D947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s="2" t="n">
        <v>167.76</v>
      </c>
      <c r="R947" t="n">
        <v>5</v>
      </c>
      <c r="S947" s="3" t="n">
        <v>0.2</v>
      </c>
      <c r="T947" s="2" t="n">
        <v>62.91</v>
      </c>
      <c r="U947">
        <f>D947-C947</f>
        <v/>
      </c>
      <c r="V947" s="3">
        <f>IF(Q947=0,0,T947/Q947)</f>
        <v/>
      </c>
    </row>
    <row r="948">
      <c r="A948" t="n">
        <v>947</v>
      </c>
      <c r="B948" t="inlineStr">
        <is>
          <t>US-2015-140200</t>
        </is>
      </c>
      <c r="C948" t="inlineStr">
        <is>
          <t>2015-07-26</t>
        </is>
      </c>
      <c r="D94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s="2" t="n">
        <v>393.165</v>
      </c>
      <c r="R948" t="n">
        <v>3</v>
      </c>
      <c r="S948" s="3" t="n">
        <v>0.5</v>
      </c>
      <c r="T948" s="2" t="n">
        <v>-204.4458</v>
      </c>
      <c r="U948">
        <f>D948-C948</f>
        <v/>
      </c>
      <c r="V948" s="3">
        <f>IF(Q948=0,0,T948/Q948)</f>
        <v/>
      </c>
    </row>
    <row r="949">
      <c r="A949" t="n">
        <v>948</v>
      </c>
      <c r="B949" t="inlineStr">
        <is>
          <t>US-2017-110576</t>
        </is>
      </c>
      <c r="C949" t="inlineStr">
        <is>
          <t>2017-11-28</t>
        </is>
      </c>
      <c r="D949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s="2" t="n">
        <v>516.4880000000001</v>
      </c>
      <c r="R949" t="n">
        <v>7</v>
      </c>
      <c r="S949" s="3" t="n">
        <v>0.2</v>
      </c>
      <c r="T949" s="2" t="n">
        <v>-12.9122</v>
      </c>
      <c r="U949">
        <f>D949-C949</f>
        <v/>
      </c>
      <c r="V949" s="3">
        <f>IF(Q949=0,0,T949/Q949)</f>
        <v/>
      </c>
    </row>
    <row r="950">
      <c r="A950" t="n">
        <v>949</v>
      </c>
      <c r="B950" t="inlineStr">
        <is>
          <t>US-2017-110576</t>
        </is>
      </c>
      <c r="C950" t="inlineStr">
        <is>
          <t>2017-11-28</t>
        </is>
      </c>
      <c r="D950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s="2" t="n">
        <v>1007.232</v>
      </c>
      <c r="R950" t="n">
        <v>6</v>
      </c>
      <c r="S950" s="3" t="n">
        <v>0.2</v>
      </c>
      <c r="T950" s="2" t="n">
        <v>75.5424</v>
      </c>
      <c r="U950">
        <f>D950-C950</f>
        <v/>
      </c>
      <c r="V950" s="3">
        <f>IF(Q950=0,0,T950/Q950)</f>
        <v/>
      </c>
    </row>
    <row r="951">
      <c r="A951" t="n">
        <v>950</v>
      </c>
      <c r="B951" t="inlineStr">
        <is>
          <t>US-2017-110576</t>
        </is>
      </c>
      <c r="C951" t="inlineStr">
        <is>
          <t>2017-11-28</t>
        </is>
      </c>
      <c r="D951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s="2" t="n">
        <v>2065.32</v>
      </c>
      <c r="R951" t="n">
        <v>12</v>
      </c>
      <c r="S951" s="3" t="n">
        <v>0.4</v>
      </c>
      <c r="T951" s="2" t="n">
        <v>-619.596</v>
      </c>
      <c r="U951">
        <f>D951-C951</f>
        <v/>
      </c>
      <c r="V951" s="3">
        <f>IF(Q951=0,0,T951/Q951)</f>
        <v/>
      </c>
    </row>
    <row r="952">
      <c r="A952" t="n">
        <v>951</v>
      </c>
      <c r="B952" t="inlineStr">
        <is>
          <t>US-2017-110576</t>
        </is>
      </c>
      <c r="C952" t="inlineStr">
        <is>
          <t>2017-11-28</t>
        </is>
      </c>
      <c r="D952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s="2" t="n">
        <v>15.552</v>
      </c>
      <c r="R952" t="n">
        <v>3</v>
      </c>
      <c r="S952" s="3" t="n">
        <v>0.2</v>
      </c>
      <c r="T952" s="2" t="n">
        <v>5.4432</v>
      </c>
      <c r="U952">
        <f>D952-C952</f>
        <v/>
      </c>
      <c r="V952" s="3">
        <f>IF(Q952=0,0,T952/Q952)</f>
        <v/>
      </c>
    </row>
    <row r="953">
      <c r="A953" t="n">
        <v>952</v>
      </c>
      <c r="B953" t="inlineStr">
        <is>
          <t>US-2017-110576</t>
        </is>
      </c>
      <c r="C953" t="inlineStr">
        <is>
          <t>2017-11-28</t>
        </is>
      </c>
      <c r="D953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s="2" t="n">
        <v>25.344</v>
      </c>
      <c r="R953" t="n">
        <v>6</v>
      </c>
      <c r="S953" s="3" t="n">
        <v>0.2</v>
      </c>
      <c r="T953" s="2" t="n">
        <v>7.92</v>
      </c>
      <c r="U953">
        <f>D953-C953</f>
        <v/>
      </c>
      <c r="V953" s="3">
        <f>IF(Q953=0,0,T953/Q953)</f>
        <v/>
      </c>
    </row>
    <row r="954">
      <c r="A954" t="n">
        <v>953</v>
      </c>
      <c r="B954" t="inlineStr">
        <is>
          <t>CA-2017-131156</t>
        </is>
      </c>
      <c r="C954" t="inlineStr">
        <is>
          <t>2017-04-03</t>
        </is>
      </c>
      <c r="D954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s="2" t="n">
        <v>25.472</v>
      </c>
      <c r="R954" t="n">
        <v>4</v>
      </c>
      <c r="S954" s="3" t="n">
        <v>0.2</v>
      </c>
      <c r="T954" s="2" t="n">
        <v>7.6416</v>
      </c>
      <c r="U954">
        <f>D954-C954</f>
        <v/>
      </c>
      <c r="V954" s="3">
        <f>IF(Q954=0,0,T954/Q954)</f>
        <v/>
      </c>
    </row>
    <row r="955">
      <c r="A955" t="n">
        <v>954</v>
      </c>
      <c r="B955" t="inlineStr">
        <is>
          <t>CA-2017-136539</t>
        </is>
      </c>
      <c r="C955" t="inlineStr">
        <is>
          <t>2017-12-28</t>
        </is>
      </c>
      <c r="D955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s="2" t="n">
        <v>27.168</v>
      </c>
      <c r="R955" t="n">
        <v>2</v>
      </c>
      <c r="S955" s="3" t="n">
        <v>0.2</v>
      </c>
      <c r="T955" s="2" t="n">
        <v>2.7168</v>
      </c>
      <c r="U955">
        <f>D955-C955</f>
        <v/>
      </c>
      <c r="V955" s="3">
        <f>IF(Q955=0,0,T955/Q955)</f>
        <v/>
      </c>
    </row>
    <row r="956">
      <c r="A956" t="n">
        <v>955</v>
      </c>
      <c r="B956" t="inlineStr">
        <is>
          <t>CA-2017-136539</t>
        </is>
      </c>
      <c r="C956" t="inlineStr">
        <is>
          <t>2017-12-28</t>
        </is>
      </c>
      <c r="D956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s="2" t="n">
        <v>78.8528</v>
      </c>
      <c r="R956" t="n">
        <v>2</v>
      </c>
      <c r="S956" s="3" t="n">
        <v>0.32</v>
      </c>
      <c r="T956" s="2" t="n">
        <v>-11.596</v>
      </c>
      <c r="U956">
        <f>D956-C956</f>
        <v/>
      </c>
      <c r="V956" s="3">
        <f>IF(Q956=0,0,T956/Q956)</f>
        <v/>
      </c>
    </row>
    <row r="957">
      <c r="A957" t="n">
        <v>956</v>
      </c>
      <c r="B957" t="inlineStr">
        <is>
          <t>CA-2017-119305</t>
        </is>
      </c>
      <c r="C957" t="inlineStr">
        <is>
          <t>2017-11-30</t>
        </is>
      </c>
      <c r="D957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s="2" t="n">
        <v>173.8</v>
      </c>
      <c r="R957" t="n">
        <v>5</v>
      </c>
      <c r="S957" s="3" t="n">
        <v>0</v>
      </c>
      <c r="T957" s="2" t="n">
        <v>43.45</v>
      </c>
      <c r="U957">
        <f>D957-C957</f>
        <v/>
      </c>
      <c r="V957" s="3">
        <f>IF(Q957=0,0,T957/Q957)</f>
        <v/>
      </c>
    </row>
    <row r="958">
      <c r="A958" t="n">
        <v>957</v>
      </c>
      <c r="B958" t="inlineStr">
        <is>
          <t>CA-2017-102414</t>
        </is>
      </c>
      <c r="C958" t="inlineStr">
        <is>
          <t>2017-05-15</t>
        </is>
      </c>
      <c r="D95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s="2" t="n">
        <v>29.592</v>
      </c>
      <c r="R958" t="n">
        <v>1</v>
      </c>
      <c r="S958" s="3" t="n">
        <v>0.2</v>
      </c>
      <c r="T958" s="2" t="n">
        <v>2.5893</v>
      </c>
      <c r="U958">
        <f>D958-C958</f>
        <v/>
      </c>
      <c r="V958" s="3">
        <f>IF(Q958=0,0,T958/Q958)</f>
        <v/>
      </c>
    </row>
    <row r="959">
      <c r="A959" t="n">
        <v>958</v>
      </c>
      <c r="B959" t="inlineStr">
        <is>
          <t>CA-2017-102414</t>
        </is>
      </c>
      <c r="C959" t="inlineStr">
        <is>
          <t>2017-05-15</t>
        </is>
      </c>
      <c r="D959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s="2" t="n">
        <v>4.752</v>
      </c>
      <c r="R959" t="n">
        <v>2</v>
      </c>
      <c r="S959" s="3" t="n">
        <v>0.7</v>
      </c>
      <c r="T959" s="2" t="n">
        <v>-3.168</v>
      </c>
      <c r="U959">
        <f>D959-C959</f>
        <v/>
      </c>
      <c r="V959" s="3">
        <f>IF(Q959=0,0,T959/Q959)</f>
        <v/>
      </c>
    </row>
    <row r="960">
      <c r="A960" t="n">
        <v>959</v>
      </c>
      <c r="B960" t="inlineStr">
        <is>
          <t>CA-2017-102414</t>
        </is>
      </c>
      <c r="C960" t="inlineStr">
        <is>
          <t>2017-05-15</t>
        </is>
      </c>
      <c r="D960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s="2" t="n">
        <v>15.552</v>
      </c>
      <c r="R960" t="n">
        <v>3</v>
      </c>
      <c r="S960" s="3" t="n">
        <v>0.2</v>
      </c>
      <c r="T960" s="2" t="n">
        <v>5.6376</v>
      </c>
      <c r="U960">
        <f>D960-C960</f>
        <v/>
      </c>
      <c r="V960" s="3">
        <f>IF(Q960=0,0,T960/Q960)</f>
        <v/>
      </c>
    </row>
    <row r="961">
      <c r="A961" t="n">
        <v>960</v>
      </c>
      <c r="B961" t="inlineStr">
        <is>
          <t>CA-2015-112571</t>
        </is>
      </c>
      <c r="C961" t="inlineStr">
        <is>
          <t>2015-09-22</t>
        </is>
      </c>
      <c r="D961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s="2" t="n">
        <v>204.6</v>
      </c>
      <c r="R961" t="n">
        <v>2</v>
      </c>
      <c r="S961" s="3" t="n">
        <v>0</v>
      </c>
      <c r="T961" s="2" t="n">
        <v>53.196</v>
      </c>
      <c r="U961">
        <f>D961-C961</f>
        <v/>
      </c>
      <c r="V961" s="3">
        <f>IF(Q961=0,0,T961/Q961)</f>
        <v/>
      </c>
    </row>
    <row r="962">
      <c r="A962" t="n">
        <v>961</v>
      </c>
      <c r="B962" t="inlineStr">
        <is>
          <t>CA-2017-152142</t>
        </is>
      </c>
      <c r="C962" t="inlineStr">
        <is>
          <t>2017-11-14</t>
        </is>
      </c>
      <c r="D962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s="2" t="n">
        <v>321.568</v>
      </c>
      <c r="R962" t="n">
        <v>2</v>
      </c>
      <c r="S962" s="3" t="n">
        <v>0.2</v>
      </c>
      <c r="T962" s="2" t="n">
        <v>28.1372</v>
      </c>
      <c r="U962">
        <f>D962-C962</f>
        <v/>
      </c>
      <c r="V962" s="3">
        <f>IF(Q962=0,0,T962/Q962)</f>
        <v/>
      </c>
    </row>
    <row r="963">
      <c r="A963" t="n">
        <v>962</v>
      </c>
      <c r="B963" t="inlineStr">
        <is>
          <t>CA-2015-160059</t>
        </is>
      </c>
      <c r="C963" t="inlineStr">
        <is>
          <t>2015-11-27</t>
        </is>
      </c>
      <c r="D963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s="2" t="n">
        <v>6.24</v>
      </c>
      <c r="R963" t="n">
        <v>2</v>
      </c>
      <c r="S963" s="3" t="n">
        <v>0</v>
      </c>
      <c r="T963" s="2" t="n">
        <v>3.0576</v>
      </c>
      <c r="U963">
        <f>D963-C963</f>
        <v/>
      </c>
      <c r="V963" s="3">
        <f>IF(Q963=0,0,T963/Q963)</f>
        <v/>
      </c>
    </row>
    <row r="964">
      <c r="A964" t="n">
        <v>963</v>
      </c>
      <c r="B964" t="inlineStr">
        <is>
          <t>CA-2016-120859</t>
        </is>
      </c>
      <c r="C964" t="inlineStr">
        <is>
          <t>2016-09-01</t>
        </is>
      </c>
      <c r="D964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s="2" t="n">
        <v>21.88</v>
      </c>
      <c r="R964" t="n">
        <v>2</v>
      </c>
      <c r="S964" s="3" t="n">
        <v>0</v>
      </c>
      <c r="T964" s="2" t="n">
        <v>10.94</v>
      </c>
      <c r="U964">
        <f>D964-C964</f>
        <v/>
      </c>
      <c r="V964" s="3">
        <f>IF(Q964=0,0,T964/Q964)</f>
        <v/>
      </c>
    </row>
    <row r="965">
      <c r="A965" t="n">
        <v>964</v>
      </c>
      <c r="B965" t="inlineStr">
        <is>
          <t>CA-2014-127488</t>
        </is>
      </c>
      <c r="C965" t="inlineStr">
        <is>
          <t>2014-09-22</t>
        </is>
      </c>
      <c r="D965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s="2" t="n">
        <v>4.608</v>
      </c>
      <c r="R965" t="n">
        <v>2</v>
      </c>
      <c r="S965" s="3" t="n">
        <v>0.2</v>
      </c>
      <c r="T965" s="2" t="n">
        <v>1.6704</v>
      </c>
      <c r="U965">
        <f>D965-C965</f>
        <v/>
      </c>
      <c r="V965" s="3">
        <f>IF(Q965=0,0,T965/Q965)</f>
        <v/>
      </c>
    </row>
    <row r="966">
      <c r="A966" t="n">
        <v>965</v>
      </c>
      <c r="B966" t="inlineStr">
        <is>
          <t>CA-2017-135279</t>
        </is>
      </c>
      <c r="C966" t="inlineStr">
        <is>
          <t>2017-04-09</t>
        </is>
      </c>
      <c r="D966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s="2" t="n">
        <v>9.82</v>
      </c>
      <c r="R966" t="n">
        <v>2</v>
      </c>
      <c r="S966" s="3" t="n">
        <v>0</v>
      </c>
      <c r="T966" s="2" t="n">
        <v>4.8118</v>
      </c>
      <c r="U966">
        <f>D966-C966</f>
        <v/>
      </c>
      <c r="V966" s="3">
        <f>IF(Q966=0,0,T966/Q966)</f>
        <v/>
      </c>
    </row>
    <row r="967">
      <c r="A967" t="n">
        <v>966</v>
      </c>
      <c r="B967" t="inlineStr">
        <is>
          <t>CA-2017-135279</t>
        </is>
      </c>
      <c r="C967" t="inlineStr">
        <is>
          <t>2017-04-09</t>
        </is>
      </c>
      <c r="D967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s="2" t="n">
        <v>35.97</v>
      </c>
      <c r="R967" t="n">
        <v>3</v>
      </c>
      <c r="S967" s="3" t="n">
        <v>0</v>
      </c>
      <c r="T967" s="2" t="n">
        <v>9.7119</v>
      </c>
      <c r="U967">
        <f>D967-C967</f>
        <v/>
      </c>
      <c r="V967" s="3">
        <f>IF(Q967=0,0,T967/Q967)</f>
        <v/>
      </c>
    </row>
    <row r="968">
      <c r="A968" t="n">
        <v>967</v>
      </c>
      <c r="B968" t="inlineStr">
        <is>
          <t>CA-2017-135279</t>
        </is>
      </c>
      <c r="C968" t="inlineStr">
        <is>
          <t>2017-04-09</t>
        </is>
      </c>
      <c r="D96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s="2" t="n">
        <v>12.96</v>
      </c>
      <c r="R968" t="n">
        <v>2</v>
      </c>
      <c r="S968" s="3" t="n">
        <v>0</v>
      </c>
      <c r="T968" s="2" t="n">
        <v>6.2208</v>
      </c>
      <c r="U968">
        <f>D968-C968</f>
        <v/>
      </c>
      <c r="V968" s="3">
        <f>IF(Q968=0,0,T968/Q968)</f>
        <v/>
      </c>
    </row>
    <row r="969">
      <c r="A969" t="n">
        <v>968</v>
      </c>
      <c r="B969" t="inlineStr">
        <is>
          <t>CA-2017-135279</t>
        </is>
      </c>
      <c r="C969" t="inlineStr">
        <is>
          <t>2017-04-09</t>
        </is>
      </c>
      <c r="D969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s="2" t="n">
        <v>191.6</v>
      </c>
      <c r="R969" t="n">
        <v>4</v>
      </c>
      <c r="S969" s="3" t="n">
        <v>0</v>
      </c>
      <c r="T969" s="2" t="n">
        <v>91.968</v>
      </c>
      <c r="U969">
        <f>D969-C969</f>
        <v/>
      </c>
      <c r="V969" s="3">
        <f>IF(Q969=0,0,T969/Q969)</f>
        <v/>
      </c>
    </row>
    <row r="970">
      <c r="A970" t="n">
        <v>969</v>
      </c>
      <c r="B970" t="inlineStr">
        <is>
          <t>CA-2017-135279</t>
        </is>
      </c>
      <c r="C970" t="inlineStr">
        <is>
          <t>2017-04-09</t>
        </is>
      </c>
      <c r="D970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s="2" t="n">
        <v>8.640000000000001</v>
      </c>
      <c r="R970" t="n">
        <v>3</v>
      </c>
      <c r="S970" s="3" t="n">
        <v>0</v>
      </c>
      <c r="T970" s="2" t="n">
        <v>4.2336</v>
      </c>
      <c r="U970">
        <f>D970-C970</f>
        <v/>
      </c>
      <c r="V970" s="3">
        <f>IF(Q970=0,0,T970/Q970)</f>
        <v/>
      </c>
    </row>
    <row r="971">
      <c r="A971" t="n">
        <v>970</v>
      </c>
      <c r="B971" t="inlineStr">
        <is>
          <t>CA-2017-135279</t>
        </is>
      </c>
      <c r="C971" t="inlineStr">
        <is>
          <t>2017-04-09</t>
        </is>
      </c>
      <c r="D971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s="2" t="n">
        <v>501.81</v>
      </c>
      <c r="R971" t="n">
        <v>3</v>
      </c>
      <c r="S971" s="3" t="n">
        <v>0</v>
      </c>
      <c r="T971" s="2" t="n">
        <v>0</v>
      </c>
      <c r="U971">
        <f>D971-C971</f>
        <v/>
      </c>
      <c r="V971" s="3">
        <f>IF(Q971=0,0,T971/Q971)</f>
        <v/>
      </c>
    </row>
    <row r="972">
      <c r="A972" t="n">
        <v>971</v>
      </c>
      <c r="B972" t="inlineStr">
        <is>
          <t>CA-2014-115791</t>
        </is>
      </c>
      <c r="C972" t="inlineStr">
        <is>
          <t>2014-01-16</t>
        </is>
      </c>
      <c r="D972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s="2" t="n">
        <v>127.104</v>
      </c>
      <c r="R972" t="n">
        <v>6</v>
      </c>
      <c r="S972" s="3" t="n">
        <v>0.2</v>
      </c>
      <c r="T972" s="2" t="n">
        <v>28.5984</v>
      </c>
      <c r="U972">
        <f>D972-C972</f>
        <v/>
      </c>
      <c r="V972" s="3">
        <f>IF(Q972=0,0,T972/Q972)</f>
        <v/>
      </c>
    </row>
    <row r="973">
      <c r="A973" t="n">
        <v>972</v>
      </c>
      <c r="B973" t="inlineStr">
        <is>
          <t>CA-2014-115791</t>
        </is>
      </c>
      <c r="C973" t="inlineStr">
        <is>
          <t>2014-01-16</t>
        </is>
      </c>
      <c r="D973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s="2" t="n">
        <v>124.2</v>
      </c>
      <c r="R973" t="n">
        <v>3</v>
      </c>
      <c r="S973" s="3" t="n">
        <v>0.4</v>
      </c>
      <c r="T973" s="2" t="n">
        <v>-31.05</v>
      </c>
      <c r="U973">
        <f>D973-C973</f>
        <v/>
      </c>
      <c r="V973" s="3">
        <f>IF(Q973=0,0,T973/Q973)</f>
        <v/>
      </c>
    </row>
    <row r="974">
      <c r="A974" t="n">
        <v>973</v>
      </c>
      <c r="B974" t="inlineStr">
        <is>
          <t>CA-2014-115791</t>
        </is>
      </c>
      <c r="C974" t="inlineStr">
        <is>
          <t>2014-01-16</t>
        </is>
      </c>
      <c r="D974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s="2" t="n">
        <v>18.588</v>
      </c>
      <c r="R974" t="n">
        <v>2</v>
      </c>
      <c r="S974" s="3" t="n">
        <v>0.7</v>
      </c>
      <c r="T974" s="2" t="n">
        <v>-13.6312</v>
      </c>
      <c r="U974">
        <f>D974-C974</f>
        <v/>
      </c>
      <c r="V974" s="3">
        <f>IF(Q974=0,0,T974/Q974)</f>
        <v/>
      </c>
    </row>
    <row r="975">
      <c r="A975" t="n">
        <v>974</v>
      </c>
      <c r="B975" t="inlineStr">
        <is>
          <t>CA-2014-115791</t>
        </is>
      </c>
      <c r="C975" t="inlineStr">
        <is>
          <t>2014-01-16</t>
        </is>
      </c>
      <c r="D975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s="2" t="n">
        <v>30.072</v>
      </c>
      <c r="R975" t="n">
        <v>3</v>
      </c>
      <c r="S975" s="3" t="n">
        <v>0.2</v>
      </c>
      <c r="T975" s="2" t="n">
        <v>10.1493</v>
      </c>
      <c r="U975">
        <f>D975-C975</f>
        <v/>
      </c>
      <c r="V975" s="3">
        <f>IF(Q975=0,0,T975/Q975)</f>
        <v/>
      </c>
    </row>
    <row r="976">
      <c r="A976" t="n">
        <v>975</v>
      </c>
      <c r="B976" t="inlineStr">
        <is>
          <t>US-2017-103247</t>
        </is>
      </c>
      <c r="C976" t="inlineStr">
        <is>
          <t>2017-10-05</t>
        </is>
      </c>
      <c r="D976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s="2" t="n">
        <v>160.93</v>
      </c>
      <c r="R976" t="n">
        <v>7</v>
      </c>
      <c r="S976" s="3" t="n">
        <v>0</v>
      </c>
      <c r="T976" s="2" t="n">
        <v>3.2186</v>
      </c>
      <c r="U976">
        <f>D976-C976</f>
        <v/>
      </c>
      <c r="V976" s="3">
        <f>IF(Q976=0,0,T976/Q976)</f>
        <v/>
      </c>
    </row>
    <row r="977">
      <c r="A977" t="n">
        <v>976</v>
      </c>
      <c r="B977" t="inlineStr">
        <is>
          <t>US-2017-103247</t>
        </is>
      </c>
      <c r="C977" t="inlineStr">
        <is>
          <t>2017-10-05</t>
        </is>
      </c>
      <c r="D977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s="2" t="n">
        <v>75.792</v>
      </c>
      <c r="R977" t="n">
        <v>3</v>
      </c>
      <c r="S977" s="3" t="n">
        <v>0.2</v>
      </c>
      <c r="T977" s="2" t="n">
        <v>25.5798</v>
      </c>
      <c r="U977">
        <f>D977-C977</f>
        <v/>
      </c>
      <c r="V977" s="3">
        <f>IF(Q977=0,0,T977/Q977)</f>
        <v/>
      </c>
    </row>
    <row r="978">
      <c r="A978" t="n">
        <v>977</v>
      </c>
      <c r="B978" t="inlineStr">
        <is>
          <t>US-2017-100209</t>
        </is>
      </c>
      <c r="C978" t="inlineStr">
        <is>
          <t>2017-07-09</t>
        </is>
      </c>
      <c r="D97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s="2" t="n">
        <v>1.08</v>
      </c>
      <c r="R978" t="n">
        <v>2</v>
      </c>
      <c r="S978" s="3" t="n">
        <v>0.7</v>
      </c>
      <c r="T978" s="2" t="n">
        <v>-0.792</v>
      </c>
      <c r="U978">
        <f>D978-C978</f>
        <v/>
      </c>
      <c r="V978" s="3">
        <f>IF(Q978=0,0,T978/Q978)</f>
        <v/>
      </c>
    </row>
    <row r="979">
      <c r="A979" t="n">
        <v>978</v>
      </c>
      <c r="B979" t="inlineStr">
        <is>
          <t>CA-2017-159366</t>
        </is>
      </c>
      <c r="C979" t="inlineStr">
        <is>
          <t>2017-01-07</t>
        </is>
      </c>
      <c r="D979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s="2" t="n">
        <v>3059.982</v>
      </c>
      <c r="R979" t="n">
        <v>2</v>
      </c>
      <c r="S979" s="3" t="n">
        <v>0.1</v>
      </c>
      <c r="T979" s="2" t="n">
        <v>679.996</v>
      </c>
      <c r="U979">
        <f>D979-C979</f>
        <v/>
      </c>
      <c r="V979" s="3">
        <f>IF(Q979=0,0,T979/Q979)</f>
        <v/>
      </c>
    </row>
    <row r="980">
      <c r="A980" t="n">
        <v>979</v>
      </c>
      <c r="B980" t="inlineStr">
        <is>
          <t>CA-2016-145499</t>
        </is>
      </c>
      <c r="C980" t="inlineStr">
        <is>
          <t>2016-05-30</t>
        </is>
      </c>
      <c r="D980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s="2" t="n">
        <v>3.282</v>
      </c>
      <c r="R980" t="n">
        <v>2</v>
      </c>
      <c r="S980" s="3" t="n">
        <v>0.7</v>
      </c>
      <c r="T980" s="2" t="n">
        <v>-2.6256</v>
      </c>
      <c r="U980">
        <f>D980-C980</f>
        <v/>
      </c>
      <c r="V980" s="3">
        <f>IF(Q980=0,0,T980/Q980)</f>
        <v/>
      </c>
    </row>
    <row r="981">
      <c r="A981" t="n">
        <v>980</v>
      </c>
      <c r="B981" t="inlineStr">
        <is>
          <t>CA-2015-157035</t>
        </is>
      </c>
      <c r="C981" t="inlineStr">
        <is>
          <t>2015-12-09</t>
        </is>
      </c>
      <c r="D981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s="2" t="n">
        <v>34.02</v>
      </c>
      <c r="R981" t="n">
        <v>3</v>
      </c>
      <c r="S981" s="3" t="n">
        <v>0</v>
      </c>
      <c r="T981" s="2" t="n">
        <v>16.6698</v>
      </c>
      <c r="U981">
        <f>D981-C981</f>
        <v/>
      </c>
      <c r="V981" s="3">
        <f>IF(Q981=0,0,T981/Q981)</f>
        <v/>
      </c>
    </row>
    <row r="982">
      <c r="A982" t="n">
        <v>981</v>
      </c>
      <c r="B982" t="inlineStr">
        <is>
          <t>CA-2016-144939</t>
        </is>
      </c>
      <c r="C982" t="inlineStr">
        <is>
          <t>2016-10-03</t>
        </is>
      </c>
      <c r="D982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s="2" t="n">
        <v>599.292</v>
      </c>
      <c r="R982" t="n">
        <v>6</v>
      </c>
      <c r="S982" s="3" t="n">
        <v>0.1</v>
      </c>
      <c r="T982" s="2" t="n">
        <v>93.22320000000001</v>
      </c>
      <c r="U982">
        <f>D982-C982</f>
        <v/>
      </c>
      <c r="V982" s="3">
        <f>IF(Q982=0,0,T982/Q982)</f>
        <v/>
      </c>
    </row>
    <row r="983">
      <c r="A983" t="n">
        <v>982</v>
      </c>
      <c r="B983" t="inlineStr">
        <is>
          <t>CA-2014-163419</t>
        </is>
      </c>
      <c r="C983" t="inlineStr">
        <is>
          <t>2014-11-11</t>
        </is>
      </c>
      <c r="D983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s="2" t="n">
        <v>3.392</v>
      </c>
      <c r="R983" t="n">
        <v>1</v>
      </c>
      <c r="S983" s="3" t="n">
        <v>0.2</v>
      </c>
      <c r="T983" s="2" t="n">
        <v>0.8056</v>
      </c>
      <c r="U983">
        <f>D983-C983</f>
        <v/>
      </c>
      <c r="V983" s="3">
        <f>IF(Q983=0,0,T983/Q983)</f>
        <v/>
      </c>
    </row>
    <row r="984">
      <c r="A984" t="n">
        <v>983</v>
      </c>
      <c r="B984" t="inlineStr">
        <is>
          <t>CA-2014-163419</t>
        </is>
      </c>
      <c r="C984" t="inlineStr">
        <is>
          <t>2014-11-11</t>
        </is>
      </c>
      <c r="D984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s="2" t="n">
        <v>559.984</v>
      </c>
      <c r="R984" t="n">
        <v>2</v>
      </c>
      <c r="S984" s="3" t="n">
        <v>0.2</v>
      </c>
      <c r="T984" s="2" t="n">
        <v>55.9984</v>
      </c>
      <c r="U984">
        <f>D984-C984</f>
        <v/>
      </c>
      <c r="V984" s="3">
        <f>IF(Q984=0,0,T984/Q984)</f>
        <v/>
      </c>
    </row>
    <row r="985">
      <c r="A985" t="n">
        <v>984</v>
      </c>
      <c r="B985" t="inlineStr">
        <is>
          <t>CA-2014-163419</t>
        </is>
      </c>
      <c r="C985" t="inlineStr">
        <is>
          <t>2014-11-11</t>
        </is>
      </c>
      <c r="D985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s="2" t="n">
        <v>603.92</v>
      </c>
      <c r="R985" t="n">
        <v>5</v>
      </c>
      <c r="S985" s="3" t="n">
        <v>0.2</v>
      </c>
      <c r="T985" s="2" t="n">
        <v>75.48999999999999</v>
      </c>
      <c r="U985">
        <f>D985-C985</f>
        <v/>
      </c>
      <c r="V985" s="3">
        <f>IF(Q985=0,0,T985/Q985)</f>
        <v/>
      </c>
    </row>
    <row r="986">
      <c r="A986" t="n">
        <v>985</v>
      </c>
      <c r="B986" t="inlineStr">
        <is>
          <t>CA-2017-100314</t>
        </is>
      </c>
      <c r="C986" t="inlineStr">
        <is>
          <t>2017-09-29</t>
        </is>
      </c>
      <c r="D986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s="2" t="n">
        <v>7.968</v>
      </c>
      <c r="R986" t="n">
        <v>2</v>
      </c>
      <c r="S986" s="3" t="n">
        <v>0.2</v>
      </c>
      <c r="T986" s="2" t="n">
        <v>2.5896</v>
      </c>
      <c r="U986">
        <f>D986-C986</f>
        <v/>
      </c>
      <c r="V986" s="3">
        <f>IF(Q986=0,0,T986/Q986)</f>
        <v/>
      </c>
    </row>
    <row r="987">
      <c r="A987" t="n">
        <v>986</v>
      </c>
      <c r="B987" t="inlineStr">
        <is>
          <t>CA-2017-100314</t>
        </is>
      </c>
      <c r="C987" t="inlineStr">
        <is>
          <t>2017-09-29</t>
        </is>
      </c>
      <c r="D987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s="2" t="n">
        <v>27.968</v>
      </c>
      <c r="R987" t="n">
        <v>4</v>
      </c>
      <c r="S987" s="3" t="n">
        <v>0.2</v>
      </c>
      <c r="T987" s="2" t="n">
        <v>9.4392</v>
      </c>
      <c r="U987">
        <f>D987-C987</f>
        <v/>
      </c>
      <c r="V987" s="3">
        <f>IF(Q987=0,0,T987/Q987)</f>
        <v/>
      </c>
    </row>
    <row r="988">
      <c r="A988" t="n">
        <v>987</v>
      </c>
      <c r="B988" t="inlineStr">
        <is>
          <t>CA-2017-100314</t>
        </is>
      </c>
      <c r="C988" t="inlineStr">
        <is>
          <t>2017-09-29</t>
        </is>
      </c>
      <c r="D98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s="2" t="n">
        <v>336.51</v>
      </c>
      <c r="R988" t="n">
        <v>3</v>
      </c>
      <c r="S988" s="3" t="n">
        <v>0.4</v>
      </c>
      <c r="T988" s="2" t="n">
        <v>44.868</v>
      </c>
      <c r="U988">
        <f>D988-C988</f>
        <v/>
      </c>
      <c r="V988" s="3">
        <f>IF(Q988=0,0,T988/Q988)</f>
        <v/>
      </c>
    </row>
    <row r="989">
      <c r="A989" t="n">
        <v>988</v>
      </c>
      <c r="B989" t="inlineStr">
        <is>
          <t>CA-2015-146829</t>
        </is>
      </c>
      <c r="C989" t="inlineStr">
        <is>
          <t>2015-03-10</t>
        </is>
      </c>
      <c r="D989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s="2" t="n">
        <v>1.112</v>
      </c>
      <c r="R989" t="n">
        <v>2</v>
      </c>
      <c r="S989" s="3" t="n">
        <v>0.8</v>
      </c>
      <c r="T989" s="2" t="n">
        <v>-1.8904</v>
      </c>
      <c r="U989">
        <f>D989-C989</f>
        <v/>
      </c>
      <c r="V989" s="3">
        <f>IF(Q989=0,0,T989/Q989)</f>
        <v/>
      </c>
    </row>
    <row r="990">
      <c r="A990" t="n">
        <v>989</v>
      </c>
      <c r="B990" t="inlineStr">
        <is>
          <t>CA-2017-167899</t>
        </is>
      </c>
      <c r="C990" t="inlineStr">
        <is>
          <t>2017-05-21</t>
        </is>
      </c>
      <c r="D990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s="2" t="n">
        <v>520.05</v>
      </c>
      <c r="R990" t="n">
        <v>5</v>
      </c>
      <c r="S990" s="3" t="n">
        <v>0</v>
      </c>
      <c r="T990" s="2" t="n">
        <v>72.807</v>
      </c>
      <c r="U990">
        <f>D990-C990</f>
        <v/>
      </c>
      <c r="V990" s="3">
        <f>IF(Q990=0,0,T990/Q990)</f>
        <v/>
      </c>
    </row>
    <row r="991">
      <c r="A991" t="n">
        <v>990</v>
      </c>
      <c r="B991" t="inlineStr">
        <is>
          <t>CA-2017-167899</t>
        </is>
      </c>
      <c r="C991" t="inlineStr">
        <is>
          <t>2017-05-21</t>
        </is>
      </c>
      <c r="D991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s="2" t="n">
        <v>17.97</v>
      </c>
      <c r="R991" t="n">
        <v>3</v>
      </c>
      <c r="S991" s="3" t="n">
        <v>0</v>
      </c>
      <c r="T991" s="2" t="n">
        <v>5.2113</v>
      </c>
      <c r="U991">
        <f>D991-C991</f>
        <v/>
      </c>
      <c r="V991" s="3">
        <f>IF(Q991=0,0,T991/Q991)</f>
        <v/>
      </c>
    </row>
    <row r="992">
      <c r="A992" t="n">
        <v>991</v>
      </c>
      <c r="B992" t="inlineStr">
        <is>
          <t>CA-2015-153549</t>
        </is>
      </c>
      <c r="C992" t="inlineStr">
        <is>
          <t>2015-03-29</t>
        </is>
      </c>
      <c r="D992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s="2" t="n">
        <v>1166.92</v>
      </c>
      <c r="R992" t="n">
        <v>5</v>
      </c>
      <c r="S992" s="3" t="n">
        <v>0.2</v>
      </c>
      <c r="T992" s="2" t="n">
        <v>131.2785</v>
      </c>
      <c r="U992">
        <f>D992-C992</f>
        <v/>
      </c>
      <c r="V992" s="3">
        <f>IF(Q992=0,0,T992/Q992)</f>
        <v/>
      </c>
    </row>
    <row r="993">
      <c r="A993" t="n">
        <v>992</v>
      </c>
      <c r="B993" t="inlineStr">
        <is>
          <t>CA-2016-110023</t>
        </is>
      </c>
      <c r="C993" t="inlineStr">
        <is>
          <t>2016-09-09</t>
        </is>
      </c>
      <c r="D993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s="2" t="n">
        <v>14.624</v>
      </c>
      <c r="R993" t="n">
        <v>2</v>
      </c>
      <c r="S993" s="3" t="n">
        <v>0.2</v>
      </c>
      <c r="T993" s="2" t="n">
        <v>5.484</v>
      </c>
      <c r="U993">
        <f>D993-C993</f>
        <v/>
      </c>
      <c r="V993" s="3">
        <f>IF(Q993=0,0,T993/Q993)</f>
        <v/>
      </c>
    </row>
    <row r="994">
      <c r="A994" t="n">
        <v>993</v>
      </c>
      <c r="B994" t="inlineStr">
        <is>
          <t>CA-2016-105585</t>
        </is>
      </c>
      <c r="C994" t="inlineStr">
        <is>
          <t>2016-08-26</t>
        </is>
      </c>
      <c r="D994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s="2" t="n">
        <v>10.23</v>
      </c>
      <c r="R994" t="n">
        <v>3</v>
      </c>
      <c r="S994" s="3" t="n">
        <v>0</v>
      </c>
      <c r="T994" s="2" t="n">
        <v>4.9104</v>
      </c>
      <c r="U994">
        <f>D994-C994</f>
        <v/>
      </c>
      <c r="V994" s="3">
        <f>IF(Q994=0,0,T994/Q994)</f>
        <v/>
      </c>
    </row>
    <row r="995">
      <c r="A995" t="n">
        <v>994</v>
      </c>
      <c r="B995" t="inlineStr">
        <is>
          <t>CA-2016-105585</t>
        </is>
      </c>
      <c r="C995" t="inlineStr">
        <is>
          <t>2016-08-26</t>
        </is>
      </c>
      <c r="D995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s="2" t="n">
        <v>154.9</v>
      </c>
      <c r="R995" t="n">
        <v>5</v>
      </c>
      <c r="S995" s="3" t="n">
        <v>0</v>
      </c>
      <c r="T995" s="2" t="n">
        <v>69.705</v>
      </c>
      <c r="U995">
        <f>D995-C995</f>
        <v/>
      </c>
      <c r="V995" s="3">
        <f>IF(Q995=0,0,T995/Q995)</f>
        <v/>
      </c>
    </row>
    <row r="996">
      <c r="A996" t="n">
        <v>995</v>
      </c>
      <c r="B996" t="inlineStr">
        <is>
          <t>CA-2014-117639</t>
        </is>
      </c>
      <c r="C996" t="inlineStr">
        <is>
          <t>2014-05-21</t>
        </is>
      </c>
      <c r="D996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s="2" t="n">
        <v>2715.93</v>
      </c>
      <c r="R996" t="n">
        <v>7</v>
      </c>
      <c r="S996" s="3" t="n">
        <v>0</v>
      </c>
      <c r="T996" s="2" t="n">
        <v>1276.4871</v>
      </c>
      <c r="U996">
        <f>D996-C996</f>
        <v/>
      </c>
      <c r="V996" s="3">
        <f>IF(Q996=0,0,T996/Q996)</f>
        <v/>
      </c>
    </row>
    <row r="997">
      <c r="A997" t="n">
        <v>996</v>
      </c>
      <c r="B997" t="inlineStr">
        <is>
          <t>CA-2014-117639</t>
        </is>
      </c>
      <c r="C997" t="inlineStr">
        <is>
          <t>2014-05-21</t>
        </is>
      </c>
      <c r="D997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s="2" t="n">
        <v>617.97</v>
      </c>
      <c r="R997" t="n">
        <v>3</v>
      </c>
      <c r="S997" s="3" t="n">
        <v>0</v>
      </c>
      <c r="T997" s="2" t="n">
        <v>173.0316</v>
      </c>
      <c r="U997">
        <f>D997-C997</f>
        <v/>
      </c>
      <c r="V997" s="3">
        <f>IF(Q997=0,0,T997/Q997)</f>
        <v/>
      </c>
    </row>
    <row r="998">
      <c r="A998" t="n">
        <v>997</v>
      </c>
      <c r="B998" t="inlineStr">
        <is>
          <t>CA-2015-162537</t>
        </is>
      </c>
      <c r="C998" t="inlineStr">
        <is>
          <t>2015-10-28</t>
        </is>
      </c>
      <c r="D99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s="2" t="n">
        <v>10.67</v>
      </c>
      <c r="R998" t="n">
        <v>1</v>
      </c>
      <c r="S998" s="3" t="n">
        <v>0</v>
      </c>
      <c r="T998" s="2" t="n">
        <v>4.9082</v>
      </c>
      <c r="U998">
        <f>D998-C998</f>
        <v/>
      </c>
      <c r="V998" s="3">
        <f>IF(Q998=0,0,T998/Q998)</f>
        <v/>
      </c>
    </row>
    <row r="999">
      <c r="A999" t="n">
        <v>998</v>
      </c>
      <c r="B999" t="inlineStr">
        <is>
          <t>CA-2015-162537</t>
        </is>
      </c>
      <c r="C999" t="inlineStr">
        <is>
          <t>2015-10-28</t>
        </is>
      </c>
      <c r="D999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s="2" t="n">
        <v>36.63</v>
      </c>
      <c r="R999" t="n">
        <v>3</v>
      </c>
      <c r="S999" s="3" t="n">
        <v>0</v>
      </c>
      <c r="T999" s="2" t="n">
        <v>9.8901</v>
      </c>
      <c r="U999">
        <f>D999-C999</f>
        <v/>
      </c>
      <c r="V999" s="3">
        <f>IF(Q999=0,0,T999/Q999)</f>
        <v/>
      </c>
    </row>
    <row r="1000">
      <c r="A1000" t="n">
        <v>999</v>
      </c>
      <c r="B1000" t="inlineStr">
        <is>
          <t>CA-2015-162537</t>
        </is>
      </c>
      <c r="C1000" t="inlineStr">
        <is>
          <t>2015-10-28</t>
        </is>
      </c>
      <c r="D1000" t="inlineStr">
        <is>
          <t>2015-11-03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s="2" t="n">
        <v>24.1</v>
      </c>
      <c r="R1000" t="n">
        <v>5</v>
      </c>
      <c r="S1000" s="3" t="n">
        <v>0</v>
      </c>
      <c r="T1000" s="2" t="n">
        <v>9.157999999999999</v>
      </c>
      <c r="U1000">
        <f>D1000-C1000</f>
        <v/>
      </c>
      <c r="V1000" s="3">
        <f>IF(Q1000=0,0,T1000/Q1000)</f>
        <v/>
      </c>
    </row>
    <row r="1001">
      <c r="A1001" t="n">
        <v>1000</v>
      </c>
      <c r="B1001" t="inlineStr">
        <is>
          <t>CA-2015-162537</t>
        </is>
      </c>
      <c r="C1001" t="inlineStr">
        <is>
          <t>2015-10-28</t>
        </is>
      </c>
      <c r="D1001" t="inlineStr">
        <is>
          <t>2015-11-03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s="2" t="n">
        <v>33.11</v>
      </c>
      <c r="R1001" t="n">
        <v>7</v>
      </c>
      <c r="S1001" s="3" t="n">
        <v>0</v>
      </c>
      <c r="T1001" s="2" t="n">
        <v>12.9129</v>
      </c>
      <c r="U1001">
        <f>D1001-C1001</f>
        <v/>
      </c>
      <c r="V1001" s="3">
        <f>IF(Q1001=0,0,T1001/Q1001)</f>
        <v/>
      </c>
    </row>
    <row r="1002">
      <c r="A1002" t="n">
        <v>1001</v>
      </c>
      <c r="B1002" t="inlineStr">
        <is>
          <t>CA-2016-155488</t>
        </is>
      </c>
      <c r="C1002" t="inlineStr">
        <is>
          <t>2016-11-13</t>
        </is>
      </c>
      <c r="D1002" t="inlineStr">
        <is>
          <t>2016-11-17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s="2" t="n">
        <v>44.02</v>
      </c>
      <c r="R1002" t="n">
        <v>2</v>
      </c>
      <c r="S1002" s="3" t="n">
        <v>0</v>
      </c>
      <c r="T1002" s="2" t="n">
        <v>11.4452</v>
      </c>
      <c r="U1002">
        <f>D1002-C1002</f>
        <v/>
      </c>
      <c r="V1002" s="3">
        <f>IF(Q1002=0,0,T1002/Q1002)</f>
        <v/>
      </c>
    </row>
    <row r="1003">
      <c r="A1003" t="n">
        <v>1002</v>
      </c>
      <c r="B1003" t="inlineStr">
        <is>
          <t>CA-2015-124891</t>
        </is>
      </c>
      <c r="C1003" t="inlineStr">
        <is>
          <t>2015-07-31</t>
        </is>
      </c>
      <c r="D1003" t="inlineStr">
        <is>
          <t>2015-07-31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s="2" t="n">
        <v>2309.65</v>
      </c>
      <c r="R1003" t="n">
        <v>7</v>
      </c>
      <c r="S1003" s="3" t="n">
        <v>0</v>
      </c>
      <c r="T1003" s="2" t="n">
        <v>762.1845</v>
      </c>
      <c r="U1003">
        <f>D1003-C1003</f>
        <v/>
      </c>
      <c r="V1003" s="3">
        <f>IF(Q1003=0,0,T1003/Q1003)</f>
        <v/>
      </c>
    </row>
    <row r="1004">
      <c r="A1004" t="n">
        <v>1003</v>
      </c>
      <c r="B1004" t="inlineStr">
        <is>
          <t>CA-2015-124891</t>
        </is>
      </c>
      <c r="C1004" t="inlineStr">
        <is>
          <t>2015-07-31</t>
        </is>
      </c>
      <c r="D1004" t="inlineStr">
        <is>
          <t>2015-07-31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s="2" t="n">
        <v>1090.782</v>
      </c>
      <c r="R1004" t="n">
        <v>7</v>
      </c>
      <c r="S1004" s="3" t="n">
        <v>0.4</v>
      </c>
      <c r="T1004" s="2" t="n">
        <v>-290.8752</v>
      </c>
      <c r="U1004">
        <f>D1004-C1004</f>
        <v/>
      </c>
      <c r="V1004" s="3">
        <f>IF(Q1004=0,0,T1004/Q1004)</f>
        <v/>
      </c>
    </row>
    <row r="1005">
      <c r="A1005" t="n">
        <v>1004</v>
      </c>
      <c r="B1005" t="inlineStr">
        <is>
          <t>CA-2015-124891</t>
        </is>
      </c>
      <c r="C1005" t="inlineStr">
        <is>
          <t>2015-07-31</t>
        </is>
      </c>
      <c r="D1005" t="inlineStr">
        <is>
          <t>2015-07-31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s="2" t="n">
        <v>19.44</v>
      </c>
      <c r="R1005" t="n">
        <v>3</v>
      </c>
      <c r="S1005" s="3" t="n">
        <v>0</v>
      </c>
      <c r="T1005" s="2" t="n">
        <v>9.331200000000001</v>
      </c>
      <c r="U1005">
        <f>D1005-C1005</f>
        <v/>
      </c>
      <c r="V1005" s="3">
        <f>IF(Q1005=0,0,T1005/Q1005)</f>
        <v/>
      </c>
    </row>
    <row r="1006">
      <c r="A1006" t="n">
        <v>1005</v>
      </c>
      <c r="B1006" t="inlineStr">
        <is>
          <t>CA-2015-126445</t>
        </is>
      </c>
      <c r="C1006" t="inlineStr">
        <is>
          <t>2015-08-27</t>
        </is>
      </c>
      <c r="D1006" t="inlineStr">
        <is>
          <t>2015-08-31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s="2" t="n">
        <v>484.65</v>
      </c>
      <c r="R1006" t="n">
        <v>3</v>
      </c>
      <c r="S1006" s="3" t="n">
        <v>0</v>
      </c>
      <c r="T1006" s="2" t="n">
        <v>92.0835</v>
      </c>
      <c r="U1006">
        <f>D1006-C1006</f>
        <v/>
      </c>
      <c r="V1006" s="3">
        <f>IF(Q1006=0,0,T1006/Q1006)</f>
        <v/>
      </c>
    </row>
    <row r="1007">
      <c r="A1007" t="n">
        <v>1006</v>
      </c>
      <c r="B1007" t="inlineStr">
        <is>
          <t>CA-2015-111199</t>
        </is>
      </c>
      <c r="C1007" t="inlineStr">
        <is>
          <t>2015-11-13</t>
        </is>
      </c>
      <c r="D1007" t="inlineStr">
        <is>
          <t>2015-11-17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s="2" t="n">
        <v>115.296</v>
      </c>
      <c r="R1007" t="n">
        <v>3</v>
      </c>
      <c r="S1007" s="3" t="n">
        <v>0.2</v>
      </c>
      <c r="T1007" s="2" t="n">
        <v>40.3536</v>
      </c>
      <c r="U1007">
        <f>D1007-C1007</f>
        <v/>
      </c>
      <c r="V1007" s="3">
        <f>IF(Q1007=0,0,T1007/Q1007)</f>
        <v/>
      </c>
    </row>
    <row r="1008">
      <c r="A1008" t="n">
        <v>1007</v>
      </c>
      <c r="B1008" t="inlineStr">
        <is>
          <t>CA-2015-105312</t>
        </is>
      </c>
      <c r="C1008" t="inlineStr">
        <is>
          <t>2015-11-06</t>
        </is>
      </c>
      <c r="D1008" t="inlineStr">
        <is>
          <t>2015-11-09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s="2" t="n">
        <v>7.08</v>
      </c>
      <c r="R1008" t="n">
        <v>3</v>
      </c>
      <c r="S1008" s="3" t="n">
        <v>0.2</v>
      </c>
      <c r="T1008" s="2" t="n">
        <v>2.478</v>
      </c>
      <c r="U1008">
        <f>D1008-C1008</f>
        <v/>
      </c>
      <c r="V1008" s="3">
        <f>IF(Q1008=0,0,T1008/Q1008)</f>
        <v/>
      </c>
    </row>
    <row r="1009">
      <c r="A1009" t="n">
        <v>1008</v>
      </c>
      <c r="B1009" t="inlineStr">
        <is>
          <t>CA-2015-105312</t>
        </is>
      </c>
      <c r="C1009" t="inlineStr">
        <is>
          <t>2015-11-06</t>
        </is>
      </c>
      <c r="D1009" t="inlineStr">
        <is>
          <t>2015-11-09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s="2" t="n">
        <v>4.401</v>
      </c>
      <c r="R1009" t="n">
        <v>3</v>
      </c>
      <c r="S1009" s="3" t="n">
        <v>0.7</v>
      </c>
      <c r="T1009" s="2" t="n">
        <v>-3.5208</v>
      </c>
      <c r="U1009">
        <f>D1009-C1009</f>
        <v/>
      </c>
      <c r="V1009" s="3">
        <f>IF(Q1009=0,0,T1009/Q1009)</f>
        <v/>
      </c>
    </row>
    <row r="1010">
      <c r="A1010" t="n">
        <v>1009</v>
      </c>
      <c r="B1010" t="inlineStr">
        <is>
          <t>US-2017-106705</t>
        </is>
      </c>
      <c r="C1010" t="inlineStr">
        <is>
          <t>2017-12-26</t>
        </is>
      </c>
      <c r="D1010" t="inlineStr">
        <is>
          <t>2018-01-01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s="2" t="n">
        <v>44.75</v>
      </c>
      <c r="R1010" t="n">
        <v>5</v>
      </c>
      <c r="S1010" s="3" t="n">
        <v>0</v>
      </c>
      <c r="T1010" s="2" t="n">
        <v>20.585</v>
      </c>
      <c r="U1010">
        <f>D1010-C1010</f>
        <v/>
      </c>
      <c r="V1010" s="3">
        <f>IF(Q1010=0,0,T1010/Q1010)</f>
        <v/>
      </c>
    </row>
    <row r="1011">
      <c r="A1011" t="n">
        <v>1010</v>
      </c>
      <c r="B1011" t="inlineStr">
        <is>
          <t>CA-2017-135034</t>
        </is>
      </c>
      <c r="C1011" t="inlineStr">
        <is>
          <t>2017-08-01</t>
        </is>
      </c>
      <c r="D1011" t="inlineStr">
        <is>
          <t>2017-08-03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s="2" t="n">
        <v>95.98399999999999</v>
      </c>
      <c r="R1011" t="n">
        <v>2</v>
      </c>
      <c r="S1011" s="3" t="n">
        <v>0.2</v>
      </c>
      <c r="T1011" s="2" t="n">
        <v>5.999</v>
      </c>
      <c r="U1011">
        <f>D1011-C1011</f>
        <v/>
      </c>
      <c r="V1011" s="3">
        <f>IF(Q1011=0,0,T1011/Q1011)</f>
        <v/>
      </c>
    </row>
    <row r="1012">
      <c r="A1012" t="n">
        <v>1011</v>
      </c>
      <c r="B1012" t="inlineStr">
        <is>
          <t>CA-2014-158540</t>
        </is>
      </c>
      <c r="C1012" t="inlineStr">
        <is>
          <t>2014-11-24</t>
        </is>
      </c>
      <c r="D1012" t="inlineStr">
        <is>
          <t>2014-11-26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s="2" t="n">
        <v>151.72</v>
      </c>
      <c r="R1012" t="n">
        <v>4</v>
      </c>
      <c r="S1012" s="3" t="n">
        <v>0</v>
      </c>
      <c r="T1012" s="2" t="n">
        <v>27.3096</v>
      </c>
      <c r="U1012">
        <f>D1012-C1012</f>
        <v/>
      </c>
      <c r="V1012" s="3">
        <f>IF(Q1012=0,0,T1012/Q1012)</f>
        <v/>
      </c>
    </row>
    <row r="1013">
      <c r="A1013" t="n">
        <v>1012</v>
      </c>
      <c r="B1013" t="inlineStr">
        <is>
          <t>CA-2017-118437</t>
        </is>
      </c>
      <c r="C1013" t="inlineStr">
        <is>
          <t>2017-06-17</t>
        </is>
      </c>
      <c r="D1013" t="inlineStr">
        <is>
          <t>2017-06-21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s="2" t="n">
        <v>155.25</v>
      </c>
      <c r="R1013" t="n">
        <v>3</v>
      </c>
      <c r="S1013" s="3" t="n">
        <v>0</v>
      </c>
      <c r="T1013" s="2" t="n">
        <v>46.575</v>
      </c>
      <c r="U1013">
        <f>D1013-C1013</f>
        <v/>
      </c>
      <c r="V1013" s="3">
        <f>IF(Q1013=0,0,T1013/Q1013)</f>
        <v/>
      </c>
    </row>
    <row r="1014">
      <c r="A1014" t="n">
        <v>1013</v>
      </c>
      <c r="B1014" t="inlineStr">
        <is>
          <t>CA-2017-118437</t>
        </is>
      </c>
      <c r="C1014" t="inlineStr">
        <is>
          <t>2017-06-17</t>
        </is>
      </c>
      <c r="D1014" t="inlineStr">
        <is>
          <t>2017-06-21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s="2" t="n">
        <v>14.03</v>
      </c>
      <c r="R1014" t="n">
        <v>1</v>
      </c>
      <c r="S1014" s="3" t="n">
        <v>0</v>
      </c>
      <c r="T1014" s="2" t="n">
        <v>4.0687</v>
      </c>
      <c r="U1014">
        <f>D1014-C1014</f>
        <v/>
      </c>
      <c r="V1014" s="3">
        <f>IF(Q1014=0,0,T1014/Q1014)</f>
        <v/>
      </c>
    </row>
    <row r="1015">
      <c r="A1015" t="n">
        <v>1014</v>
      </c>
      <c r="B1015" t="inlineStr">
        <is>
          <t>US-2015-126214</t>
        </is>
      </c>
      <c r="C1015" t="inlineStr">
        <is>
          <t>2015-12-21</t>
        </is>
      </c>
      <c r="D1015" t="inlineStr">
        <is>
          <t>2015-12-24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s="2" t="n">
        <v>1618.37</v>
      </c>
      <c r="R1015" t="n">
        <v>13</v>
      </c>
      <c r="S1015" s="3" t="n">
        <v>0</v>
      </c>
      <c r="T1015" s="2" t="n">
        <v>356.0414</v>
      </c>
      <c r="U1015">
        <f>D1015-C1015</f>
        <v/>
      </c>
      <c r="V1015" s="3">
        <f>IF(Q1015=0,0,T1015/Q1015)</f>
        <v/>
      </c>
    </row>
    <row r="1016">
      <c r="A1016" t="n">
        <v>1015</v>
      </c>
      <c r="B1016" t="inlineStr">
        <is>
          <t>US-2015-126214</t>
        </is>
      </c>
      <c r="C1016" t="inlineStr">
        <is>
          <t>2015-12-21</t>
        </is>
      </c>
      <c r="D1016" t="inlineStr">
        <is>
          <t>2015-12-24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s="2" t="n">
        <v>99.59999999999999</v>
      </c>
      <c r="R1016" t="n">
        <v>1</v>
      </c>
      <c r="S1016" s="3" t="n">
        <v>0</v>
      </c>
      <c r="T1016" s="2" t="n">
        <v>36.852</v>
      </c>
      <c r="U1016">
        <f>D1016-C1016</f>
        <v/>
      </c>
      <c r="V1016" s="3">
        <f>IF(Q1016=0,0,T1016/Q1016)</f>
        <v/>
      </c>
    </row>
    <row r="1017">
      <c r="A1017" t="n">
        <v>1016</v>
      </c>
      <c r="B1017" t="inlineStr">
        <is>
          <t>CA-2015-133025</t>
        </is>
      </c>
      <c r="C1017" t="inlineStr">
        <is>
          <t>2015-09-17</t>
        </is>
      </c>
      <c r="D1017" t="inlineStr">
        <is>
          <t>2015-09-19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s="2" t="n">
        <v>32.4</v>
      </c>
      <c r="R1017" t="n">
        <v>5</v>
      </c>
      <c r="S1017" s="3" t="n">
        <v>0</v>
      </c>
      <c r="T1017" s="2" t="n">
        <v>15.552</v>
      </c>
      <c r="U1017">
        <f>D1017-C1017</f>
        <v/>
      </c>
      <c r="V1017" s="3">
        <f>IF(Q1017=0,0,T1017/Q1017)</f>
        <v/>
      </c>
    </row>
    <row r="1018">
      <c r="A1018" t="n">
        <v>1017</v>
      </c>
      <c r="B1018" t="inlineStr">
        <is>
          <t>CA-2015-108665</t>
        </is>
      </c>
      <c r="C1018" t="inlineStr">
        <is>
          <t>2015-07-06</t>
        </is>
      </c>
      <c r="D1018" t="inlineStr">
        <is>
          <t>2015-07-10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s="2" t="n">
        <v>13.96</v>
      </c>
      <c r="R1018" t="n">
        <v>2</v>
      </c>
      <c r="S1018" s="3" t="n">
        <v>0</v>
      </c>
      <c r="T1018" s="2" t="n">
        <v>6.7008</v>
      </c>
      <c r="U1018">
        <f>D1018-C1018</f>
        <v/>
      </c>
      <c r="V1018" s="3">
        <f>IF(Q1018=0,0,T1018/Q1018)</f>
        <v/>
      </c>
    </row>
    <row r="1019">
      <c r="A1019" t="n">
        <v>1018</v>
      </c>
      <c r="B1019" t="inlineStr">
        <is>
          <t>CA-2015-108665</t>
        </is>
      </c>
      <c r="C1019" t="inlineStr">
        <is>
          <t>2015-07-06</t>
        </is>
      </c>
      <c r="D1019" t="inlineStr">
        <is>
          <t>2015-07-10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s="2" t="n">
        <v>155.82</v>
      </c>
      <c r="R1019" t="n">
        <v>3</v>
      </c>
      <c r="S1019" s="3" t="n">
        <v>0</v>
      </c>
      <c r="T1019" s="2" t="n">
        <v>63.8862</v>
      </c>
      <c r="U1019">
        <f>D1019-C1019</f>
        <v/>
      </c>
      <c r="V1019" s="3">
        <f>IF(Q1019=0,0,T1019/Q1019)</f>
        <v/>
      </c>
    </row>
    <row r="1020">
      <c r="A1020" t="n">
        <v>1019</v>
      </c>
      <c r="B1020" t="inlineStr">
        <is>
          <t>CA-2015-108665</t>
        </is>
      </c>
      <c r="C1020" t="inlineStr">
        <is>
          <t>2015-07-06</t>
        </is>
      </c>
      <c r="D1020" t="inlineStr">
        <is>
          <t>2015-07-10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s="2" t="n">
        <v>124.95</v>
      </c>
      <c r="R1020" t="n">
        <v>5</v>
      </c>
      <c r="S1020" s="3" t="n">
        <v>0</v>
      </c>
      <c r="T1020" s="2" t="n">
        <v>2.499</v>
      </c>
      <c r="U1020">
        <f>D1020-C1020</f>
        <v/>
      </c>
      <c r="V1020" s="3">
        <f>IF(Q1020=0,0,T1020/Q1020)</f>
        <v/>
      </c>
    </row>
    <row r="1021">
      <c r="A1021" t="n">
        <v>1020</v>
      </c>
      <c r="B1021" t="inlineStr">
        <is>
          <t>CA-2015-108665</t>
        </is>
      </c>
      <c r="C1021" t="inlineStr">
        <is>
          <t>2015-07-06</t>
        </is>
      </c>
      <c r="D1021" t="inlineStr">
        <is>
          <t>2015-07-10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 xml:space="preserve">Iceberg Mobile Mega Data/Printer Cart </t>
        </is>
      </c>
      <c r="Q1021" s="2" t="n">
        <v>601.65</v>
      </c>
      <c r="R1021" t="n">
        <v>5</v>
      </c>
      <c r="S1021" s="3" t="n">
        <v>0</v>
      </c>
      <c r="T1021" s="2" t="n">
        <v>156.429</v>
      </c>
      <c r="U1021">
        <f>D1021-C1021</f>
        <v/>
      </c>
      <c r="V1021" s="3">
        <f>IF(Q1021=0,0,T1021/Q1021)</f>
        <v/>
      </c>
    </row>
    <row r="1022">
      <c r="A1022" t="n">
        <v>1021</v>
      </c>
      <c r="B1022" t="inlineStr">
        <is>
          <t>CA-2015-124450</t>
        </is>
      </c>
      <c r="C1022" t="inlineStr">
        <is>
          <t>2015-04-27</t>
        </is>
      </c>
      <c r="D1022" t="inlineStr">
        <is>
          <t>2015-05-03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s="2" t="n">
        <v>22.74</v>
      </c>
      <c r="R1022" t="n">
        <v>3</v>
      </c>
      <c r="S1022" s="3" t="n">
        <v>0</v>
      </c>
      <c r="T1022" s="2" t="n">
        <v>8.868600000000001</v>
      </c>
      <c r="U1022">
        <f>D1022-C1022</f>
        <v/>
      </c>
      <c r="V1022" s="3">
        <f>IF(Q1022=0,0,T1022/Q1022)</f>
        <v/>
      </c>
    </row>
    <row r="1023">
      <c r="A1023" t="n">
        <v>1022</v>
      </c>
      <c r="B1023" t="inlineStr">
        <is>
          <t>CA-2015-124450</t>
        </is>
      </c>
      <c r="C1023" t="inlineStr">
        <is>
          <t>2015-04-27</t>
        </is>
      </c>
      <c r="D1023" t="inlineStr">
        <is>
          <t>2015-05-03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s="2" t="n">
        <v>1267.53</v>
      </c>
      <c r="R1023" t="n">
        <v>3</v>
      </c>
      <c r="S1023" s="3" t="n">
        <v>0</v>
      </c>
      <c r="T1023" s="2" t="n">
        <v>316.8825</v>
      </c>
      <c r="U1023">
        <f>D1023-C1023</f>
        <v/>
      </c>
      <c r="V1023" s="3">
        <f>IF(Q1023=0,0,T1023/Q1023)</f>
        <v/>
      </c>
    </row>
    <row r="1024">
      <c r="A1024" t="n">
        <v>1023</v>
      </c>
      <c r="B1024" t="inlineStr">
        <is>
          <t>CA-2015-124450</t>
        </is>
      </c>
      <c r="C1024" t="inlineStr">
        <is>
          <t>2015-04-27</t>
        </is>
      </c>
      <c r="D1024" t="inlineStr">
        <is>
          <t>2015-05-03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s="2" t="n">
        <v>1379.92</v>
      </c>
      <c r="R1024" t="n">
        <v>8</v>
      </c>
      <c r="S1024" s="3" t="n">
        <v>0</v>
      </c>
      <c r="T1024" s="2" t="n">
        <v>648.5624</v>
      </c>
      <c r="U1024">
        <f>D1024-C1024</f>
        <v/>
      </c>
      <c r="V1024" s="3">
        <f>IF(Q1024=0,0,T1024/Q1024)</f>
        <v/>
      </c>
    </row>
    <row r="1025">
      <c r="A1025" t="n">
        <v>1024</v>
      </c>
      <c r="B1025" t="inlineStr">
        <is>
          <t>CA-2015-167269</t>
        </is>
      </c>
      <c r="C1025" t="inlineStr">
        <is>
          <t>2015-06-16</t>
        </is>
      </c>
      <c r="D1025" t="inlineStr">
        <is>
          <t>2015-06-20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s="2" t="n">
        <v>6.208</v>
      </c>
      <c r="R1025" t="n">
        <v>2</v>
      </c>
      <c r="S1025" s="3" t="n">
        <v>0.2</v>
      </c>
      <c r="T1025" s="2" t="n">
        <v>2.1728</v>
      </c>
      <c r="U1025">
        <f>D1025-C1025</f>
        <v/>
      </c>
      <c r="V1025" s="3">
        <f>IF(Q1025=0,0,T1025/Q1025)</f>
        <v/>
      </c>
    </row>
    <row r="1026">
      <c r="A1026" t="n">
        <v>1025</v>
      </c>
      <c r="B1026" t="inlineStr">
        <is>
          <t>CA-2017-106964</t>
        </is>
      </c>
      <c r="C1026" t="inlineStr">
        <is>
          <t>2017-12-17</t>
        </is>
      </c>
      <c r="D1026" t="inlineStr">
        <is>
          <t>2017-12-20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s="2" t="n">
        <v>11.808</v>
      </c>
      <c r="R1026" t="n">
        <v>2</v>
      </c>
      <c r="S1026" s="3" t="n">
        <v>0.2</v>
      </c>
      <c r="T1026" s="2" t="n">
        <v>4.2804</v>
      </c>
      <c r="U1026">
        <f>D1026-C1026</f>
        <v/>
      </c>
      <c r="V1026" s="3">
        <f>IF(Q1026=0,0,T1026/Q1026)</f>
        <v/>
      </c>
    </row>
    <row r="1027">
      <c r="A1027" t="n">
        <v>1026</v>
      </c>
      <c r="B1027" t="inlineStr">
        <is>
          <t>CA-2016-126529</t>
        </is>
      </c>
      <c r="C1027" t="inlineStr">
        <is>
          <t>2016-01-11</t>
        </is>
      </c>
      <c r="D1027" t="inlineStr">
        <is>
          <t>2016-01-13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s="2" t="n">
        <v>15.552</v>
      </c>
      <c r="R1027" t="n">
        <v>3</v>
      </c>
      <c r="S1027" s="3" t="n">
        <v>0.2</v>
      </c>
      <c r="T1027" s="2" t="n">
        <v>5.4432</v>
      </c>
      <c r="U1027">
        <f>D1027-C1027</f>
        <v/>
      </c>
      <c r="V1027" s="3">
        <f>IF(Q1027=0,0,T1027/Q1027)</f>
        <v/>
      </c>
    </row>
    <row r="1028">
      <c r="A1028" t="n">
        <v>1027</v>
      </c>
      <c r="B1028" t="inlineStr">
        <is>
          <t>CA-2016-126529</t>
        </is>
      </c>
      <c r="C1028" t="inlineStr">
        <is>
          <t>2016-01-11</t>
        </is>
      </c>
      <c r="D1028" t="inlineStr">
        <is>
          <t>2016-01-13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s="2" t="n">
        <v>63.312</v>
      </c>
      <c r="R1028" t="n">
        <v>3</v>
      </c>
      <c r="S1028" s="3" t="n">
        <v>0.2</v>
      </c>
      <c r="T1028" s="2" t="n">
        <v>20.5764</v>
      </c>
      <c r="U1028">
        <f>D1028-C1028</f>
        <v/>
      </c>
      <c r="V1028" s="3">
        <f>IF(Q1028=0,0,T1028/Q1028)</f>
        <v/>
      </c>
    </row>
    <row r="1029">
      <c r="A1029" t="n">
        <v>1028</v>
      </c>
      <c r="B1029" t="inlineStr">
        <is>
          <t>CA-2016-126529</t>
        </is>
      </c>
      <c r="C1029" t="inlineStr">
        <is>
          <t>2016-01-11</t>
        </is>
      </c>
      <c r="D1029" t="inlineStr">
        <is>
          <t>2016-01-13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s="2" t="n">
        <v>15.588</v>
      </c>
      <c r="R1029" t="n">
        <v>2</v>
      </c>
      <c r="S1029" s="3" t="n">
        <v>0.4</v>
      </c>
      <c r="T1029" s="2" t="n">
        <v>-9.872400000000001</v>
      </c>
      <c r="U1029">
        <f>D1029-C1029</f>
        <v/>
      </c>
      <c r="V1029" s="3">
        <f>IF(Q1029=0,0,T1029/Q1029)</f>
        <v/>
      </c>
    </row>
    <row r="1030">
      <c r="A1030" t="n">
        <v>1029</v>
      </c>
      <c r="B1030" t="inlineStr">
        <is>
          <t>CA-2014-163552</t>
        </is>
      </c>
      <c r="C1030" t="inlineStr">
        <is>
          <t>2014-07-11</t>
        </is>
      </c>
      <c r="D1030" t="inlineStr">
        <is>
          <t>2014-07-15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s="2" t="n">
        <v>177.2</v>
      </c>
      <c r="R1030" t="n">
        <v>5</v>
      </c>
      <c r="S1030" s="3" t="n">
        <v>0</v>
      </c>
      <c r="T1030" s="2" t="n">
        <v>83.28400000000001</v>
      </c>
      <c r="U1030">
        <f>D1030-C1030</f>
        <v/>
      </c>
      <c r="V1030" s="3">
        <f>IF(Q1030=0,0,T1030/Q1030)</f>
        <v/>
      </c>
    </row>
    <row r="1031">
      <c r="A1031" t="n">
        <v>1030</v>
      </c>
      <c r="B1031" t="inlineStr">
        <is>
          <t>CA-2014-163552</t>
        </is>
      </c>
      <c r="C1031" t="inlineStr">
        <is>
          <t>2014-07-11</t>
        </is>
      </c>
      <c r="D1031" t="inlineStr">
        <is>
          <t>2014-07-15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s="2" t="n">
        <v>197.97</v>
      </c>
      <c r="R1031" t="n">
        <v>3</v>
      </c>
      <c r="S1031" s="3" t="n">
        <v>0</v>
      </c>
      <c r="T1031" s="2" t="n">
        <v>57.4113</v>
      </c>
      <c r="U1031">
        <f>D1031-C1031</f>
        <v/>
      </c>
      <c r="V1031" s="3">
        <f>IF(Q1031=0,0,T1031/Q1031)</f>
        <v/>
      </c>
    </row>
    <row r="1032">
      <c r="A1032" t="n">
        <v>1031</v>
      </c>
      <c r="B1032" t="inlineStr">
        <is>
          <t>CA-2014-163552</t>
        </is>
      </c>
      <c r="C1032" t="inlineStr">
        <is>
          <t>2014-07-11</t>
        </is>
      </c>
      <c r="D1032" t="inlineStr">
        <is>
          <t>2014-07-15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s="2" t="n">
        <v>854.9400000000001</v>
      </c>
      <c r="R1032" t="n">
        <v>3</v>
      </c>
      <c r="S1032" s="3" t="n">
        <v>0</v>
      </c>
      <c r="T1032" s="2" t="n">
        <v>213.735</v>
      </c>
      <c r="U1032">
        <f>D1032-C1032</f>
        <v/>
      </c>
      <c r="V1032" s="3">
        <f>IF(Q1032=0,0,T1032/Q1032)</f>
        <v/>
      </c>
    </row>
    <row r="1033">
      <c r="A1033" t="n">
        <v>1032</v>
      </c>
      <c r="B1033" t="inlineStr">
        <is>
          <t>CA-2014-163552</t>
        </is>
      </c>
      <c r="C1033" t="inlineStr">
        <is>
          <t>2014-07-11</t>
        </is>
      </c>
      <c r="D1033" t="inlineStr">
        <is>
          <t>2014-07-15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s="2" t="n">
        <v>124.11</v>
      </c>
      <c r="R1033" t="n">
        <v>9</v>
      </c>
      <c r="S1033" s="3" t="n">
        <v>0</v>
      </c>
      <c r="T1033" s="2" t="n">
        <v>52.1262</v>
      </c>
      <c r="U1033">
        <f>D1033-C1033</f>
        <v/>
      </c>
      <c r="V1033" s="3">
        <f>IF(Q1033=0,0,T1033/Q1033)</f>
        <v/>
      </c>
    </row>
    <row r="1034">
      <c r="A1034" t="n">
        <v>1033</v>
      </c>
      <c r="B1034" t="inlineStr">
        <is>
          <t>CA-2014-163552</t>
        </is>
      </c>
      <c r="C1034" t="inlineStr">
        <is>
          <t>2014-07-11</t>
        </is>
      </c>
      <c r="D1034" t="inlineStr">
        <is>
          <t>2014-07-15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s="2" t="n">
        <v>14.4</v>
      </c>
      <c r="R1034" t="n">
        <v>5</v>
      </c>
      <c r="S1034" s="3" t="n">
        <v>0</v>
      </c>
      <c r="T1034" s="2" t="n">
        <v>7.056</v>
      </c>
      <c r="U1034">
        <f>D1034-C1034</f>
        <v/>
      </c>
      <c r="V1034" s="3">
        <f>IF(Q1034=0,0,T1034/Q1034)</f>
        <v/>
      </c>
    </row>
    <row r="1035">
      <c r="A1035" t="n">
        <v>1034</v>
      </c>
      <c r="B1035" t="inlineStr">
        <is>
          <t>CA-2016-109820</t>
        </is>
      </c>
      <c r="C1035" t="inlineStr">
        <is>
          <t>2016-11-20</t>
        </is>
      </c>
      <c r="D1035" t="inlineStr">
        <is>
          <t>2016-11-22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s="2" t="n">
        <v>15.696</v>
      </c>
      <c r="R1035" t="n">
        <v>3</v>
      </c>
      <c r="S1035" s="3" t="n">
        <v>0.2</v>
      </c>
      <c r="T1035" s="2" t="n">
        <v>5.1012</v>
      </c>
      <c r="U1035">
        <f>D1035-C1035</f>
        <v/>
      </c>
      <c r="V1035" s="3">
        <f>IF(Q1035=0,0,T1035/Q1035)</f>
        <v/>
      </c>
    </row>
    <row r="1036">
      <c r="A1036" t="n">
        <v>1035</v>
      </c>
      <c r="B1036" t="inlineStr">
        <is>
          <t>CA-2016-109820</t>
        </is>
      </c>
      <c r="C1036" t="inlineStr">
        <is>
          <t>2016-11-20</t>
        </is>
      </c>
      <c r="D1036" t="inlineStr">
        <is>
          <t>2016-11-22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s="2" t="n">
        <v>2.628</v>
      </c>
      <c r="R1036" t="n">
        <v>2</v>
      </c>
      <c r="S1036" s="3" t="n">
        <v>0.7</v>
      </c>
      <c r="T1036" s="2" t="n">
        <v>-1.9272</v>
      </c>
      <c r="U1036">
        <f>D1036-C1036</f>
        <v/>
      </c>
      <c r="V1036" s="3">
        <f>IF(Q1036=0,0,T1036/Q1036)</f>
        <v/>
      </c>
    </row>
    <row r="1037">
      <c r="A1037" t="n">
        <v>1036</v>
      </c>
      <c r="B1037" t="inlineStr">
        <is>
          <t>CA-2016-109820</t>
        </is>
      </c>
      <c r="C1037" t="inlineStr">
        <is>
          <t>2016-11-20</t>
        </is>
      </c>
      <c r="D1037" t="inlineStr">
        <is>
          <t>2016-11-22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s="2" t="n">
        <v>14.427</v>
      </c>
      <c r="R1037" t="n">
        <v>3</v>
      </c>
      <c r="S1037" s="3" t="n">
        <v>0.7</v>
      </c>
      <c r="T1037" s="2" t="n">
        <v>-10.5798</v>
      </c>
      <c r="U1037">
        <f>D1037-C1037</f>
        <v/>
      </c>
      <c r="V1037" s="3">
        <f>IF(Q1037=0,0,T1037/Q1037)</f>
        <v/>
      </c>
    </row>
    <row r="1038">
      <c r="A1038" t="n">
        <v>1037</v>
      </c>
      <c r="B1038" t="inlineStr">
        <is>
          <t>CA-2016-113061</t>
        </is>
      </c>
      <c r="C1038" t="inlineStr">
        <is>
          <t>2016-04-22</t>
        </is>
      </c>
      <c r="D1038" t="inlineStr">
        <is>
          <t>2016-04-26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s="2" t="n">
        <v>86.62</v>
      </c>
      <c r="R1038" t="n">
        <v>2</v>
      </c>
      <c r="S1038" s="3" t="n">
        <v>0</v>
      </c>
      <c r="T1038" s="2" t="n">
        <v>8.662000000000001</v>
      </c>
      <c r="U1038">
        <f>D1038-C1038</f>
        <v/>
      </c>
      <c r="V1038" s="3">
        <f>IF(Q1038=0,0,T1038/Q1038)</f>
        <v/>
      </c>
    </row>
    <row r="1039">
      <c r="A1039" t="n">
        <v>1038</v>
      </c>
      <c r="B1039" t="inlineStr">
        <is>
          <t>CA-2015-127418</t>
        </is>
      </c>
      <c r="C1039" t="inlineStr">
        <is>
          <t>2015-06-13</t>
        </is>
      </c>
      <c r="D1039" t="inlineStr">
        <is>
          <t>2015-06-14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s="2" t="n">
        <v>36.624</v>
      </c>
      <c r="R1039" t="n">
        <v>3</v>
      </c>
      <c r="S1039" s="3" t="n">
        <v>0.2</v>
      </c>
      <c r="T1039" s="2" t="n">
        <v>13.734</v>
      </c>
      <c r="U1039">
        <f>D1039-C1039</f>
        <v/>
      </c>
      <c r="V1039" s="3">
        <f>IF(Q1039=0,0,T1039/Q1039)</f>
        <v/>
      </c>
    </row>
    <row r="1040">
      <c r="A1040" t="n">
        <v>1039</v>
      </c>
      <c r="B1040" t="inlineStr">
        <is>
          <t>CA-2017-121818</t>
        </is>
      </c>
      <c r="C1040" t="inlineStr">
        <is>
          <t>2017-11-20</t>
        </is>
      </c>
      <c r="D1040" t="inlineStr">
        <is>
          <t>2017-11-21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s="2" t="n">
        <v>23.968</v>
      </c>
      <c r="R1040" t="n">
        <v>7</v>
      </c>
      <c r="S1040" s="3" t="n">
        <v>0.2</v>
      </c>
      <c r="T1040" s="2" t="n">
        <v>2.6964</v>
      </c>
      <c r="U1040">
        <f>D1040-C1040</f>
        <v/>
      </c>
      <c r="V1040" s="3">
        <f>IF(Q1040=0,0,T1040/Q1040)</f>
        <v/>
      </c>
    </row>
    <row r="1041">
      <c r="A1041" t="n">
        <v>1040</v>
      </c>
      <c r="B1041" t="inlineStr">
        <is>
          <t>CA-2017-121818</t>
        </is>
      </c>
      <c r="C1041" t="inlineStr">
        <is>
          <t>2017-11-20</t>
        </is>
      </c>
      <c r="D1041" t="inlineStr">
        <is>
          <t>2017-11-21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s="2" t="n">
        <v>28.728</v>
      </c>
      <c r="R1041" t="n">
        <v>3</v>
      </c>
      <c r="S1041" s="3" t="n">
        <v>0.2</v>
      </c>
      <c r="T1041" s="2" t="n">
        <v>1.7955</v>
      </c>
      <c r="U1041">
        <f>D1041-C1041</f>
        <v/>
      </c>
      <c r="V1041" s="3">
        <f>IF(Q1041=0,0,T1041/Q1041)</f>
        <v/>
      </c>
    </row>
    <row r="1042">
      <c r="A1042" t="n">
        <v>1041</v>
      </c>
      <c r="B1042" t="inlineStr">
        <is>
          <t>CA-2016-127670</t>
        </is>
      </c>
      <c r="C1042" t="inlineStr">
        <is>
          <t>2016-03-20</t>
        </is>
      </c>
      <c r="D1042" t="inlineStr">
        <is>
          <t>2016-03-24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s="2" t="n">
        <v>697.16</v>
      </c>
      <c r="R1042" t="n">
        <v>4</v>
      </c>
      <c r="S1042" s="3" t="n">
        <v>0</v>
      </c>
      <c r="T1042" s="2" t="n">
        <v>146.4036</v>
      </c>
      <c r="U1042">
        <f>D1042-C1042</f>
        <v/>
      </c>
      <c r="V1042" s="3">
        <f>IF(Q1042=0,0,T1042/Q1042)</f>
        <v/>
      </c>
    </row>
    <row r="1043">
      <c r="A1043" t="n">
        <v>1042</v>
      </c>
      <c r="B1043" t="inlineStr">
        <is>
          <t>CA-2016-102981</t>
        </is>
      </c>
      <c r="C1043" t="inlineStr">
        <is>
          <t>2016-09-06</t>
        </is>
      </c>
      <c r="D1043" t="inlineStr">
        <is>
          <t>2016-09-09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s="2" t="n">
        <v>31.86</v>
      </c>
      <c r="R1043" t="n">
        <v>2</v>
      </c>
      <c r="S1043" s="3" t="n">
        <v>0</v>
      </c>
      <c r="T1043" s="2" t="n">
        <v>11.151</v>
      </c>
      <c r="U1043">
        <f>D1043-C1043</f>
        <v/>
      </c>
      <c r="V1043" s="3">
        <f>IF(Q1043=0,0,T1043/Q1043)</f>
        <v/>
      </c>
    </row>
    <row r="1044">
      <c r="A1044" t="n">
        <v>1043</v>
      </c>
      <c r="B1044" t="inlineStr">
        <is>
          <t>CA-2016-102981</t>
        </is>
      </c>
      <c r="C1044" t="inlineStr">
        <is>
          <t>2016-09-06</t>
        </is>
      </c>
      <c r="D1044" t="inlineStr">
        <is>
          <t>2016-09-09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s="2" t="n">
        <v>722.352</v>
      </c>
      <c r="R1044" t="n">
        <v>3</v>
      </c>
      <c r="S1044" s="3" t="n">
        <v>0.2</v>
      </c>
      <c r="T1044" s="2" t="n">
        <v>90.294</v>
      </c>
      <c r="U1044">
        <f>D1044-C1044</f>
        <v/>
      </c>
      <c r="V1044" s="3">
        <f>IF(Q1044=0,0,T1044/Q1044)</f>
        <v/>
      </c>
    </row>
    <row r="1045">
      <c r="A1045" t="n">
        <v>1044</v>
      </c>
      <c r="B1045" t="inlineStr">
        <is>
          <t>CA-2017-115651</t>
        </is>
      </c>
      <c r="C1045" t="inlineStr">
        <is>
          <t>2017-07-09</t>
        </is>
      </c>
      <c r="D1045" t="inlineStr">
        <is>
          <t>2017-07-12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s="2" t="n">
        <v>8.84</v>
      </c>
      <c r="R1045" t="n">
        <v>5</v>
      </c>
      <c r="S1045" s="3" t="n">
        <v>0.2</v>
      </c>
      <c r="T1045" s="2" t="n">
        <v>2.9835</v>
      </c>
      <c r="U1045">
        <f>D1045-C1045</f>
        <v/>
      </c>
      <c r="V1045" s="3">
        <f>IF(Q1045=0,0,T1045/Q1045)</f>
        <v/>
      </c>
    </row>
    <row r="1046">
      <c r="A1046" t="n">
        <v>1045</v>
      </c>
      <c r="B1046" t="inlineStr">
        <is>
          <t>CA-2017-115651</t>
        </is>
      </c>
      <c r="C1046" t="inlineStr">
        <is>
          <t>2017-07-09</t>
        </is>
      </c>
      <c r="D1046" t="inlineStr">
        <is>
          <t>2017-07-12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s="2" t="n">
        <v>58.464</v>
      </c>
      <c r="R1046" t="n">
        <v>9</v>
      </c>
      <c r="S1046" s="3" t="n">
        <v>0.8</v>
      </c>
      <c r="T1046" s="2" t="n">
        <v>-146.16</v>
      </c>
      <c r="U1046">
        <f>D1046-C1046</f>
        <v/>
      </c>
      <c r="V1046" s="3">
        <f>IF(Q1046=0,0,T1046/Q1046)</f>
        <v/>
      </c>
    </row>
    <row r="1047">
      <c r="A1047" t="n">
        <v>1046</v>
      </c>
      <c r="B1047" t="inlineStr">
        <is>
          <t>CA-2017-152702</t>
        </is>
      </c>
      <c r="C1047" t="inlineStr">
        <is>
          <t>2017-10-12</t>
        </is>
      </c>
      <c r="D1047" t="inlineStr">
        <is>
          <t>2017-10-16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s="2" t="n">
        <v>254.604</v>
      </c>
      <c r="R1047" t="n">
        <v>14</v>
      </c>
      <c r="S1047" s="3" t="n">
        <v>0.3</v>
      </c>
      <c r="T1047" s="2" t="n">
        <v>-18.186</v>
      </c>
      <c r="U1047">
        <f>D1047-C1047</f>
        <v/>
      </c>
      <c r="V1047" s="3">
        <f>IF(Q1047=0,0,T1047/Q1047)</f>
        <v/>
      </c>
    </row>
    <row r="1048">
      <c r="A1048" t="n">
        <v>1047</v>
      </c>
      <c r="B1048" t="inlineStr">
        <is>
          <t>CA-2016-169103</t>
        </is>
      </c>
      <c r="C1048" t="inlineStr">
        <is>
          <t>2016-03-08</t>
        </is>
      </c>
      <c r="D1048" t="inlineStr">
        <is>
          <t>2016-03-13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s="2" t="n">
        <v>1363.96</v>
      </c>
      <c r="R1048" t="n">
        <v>5</v>
      </c>
      <c r="S1048" s="3" t="n">
        <v>0.2</v>
      </c>
      <c r="T1048" s="2" t="n">
        <v>85.2475</v>
      </c>
      <c r="U1048">
        <f>D1048-C1048</f>
        <v/>
      </c>
      <c r="V1048" s="3">
        <f>IF(Q1048=0,0,T1048/Q1048)</f>
        <v/>
      </c>
    </row>
    <row r="1049">
      <c r="A1049" t="n">
        <v>1048</v>
      </c>
      <c r="B1049" t="inlineStr">
        <is>
          <t>CA-2016-169103</t>
        </is>
      </c>
      <c r="C1049" t="inlineStr">
        <is>
          <t>2016-03-08</t>
        </is>
      </c>
      <c r="D1049" t="inlineStr">
        <is>
          <t>2016-03-13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s="2" t="n">
        <v>102.36</v>
      </c>
      <c r="R1049" t="n">
        <v>3</v>
      </c>
      <c r="S1049" s="3" t="n">
        <v>0.2</v>
      </c>
      <c r="T1049" s="2" t="n">
        <v>-3.8385</v>
      </c>
      <c r="U1049">
        <f>D1049-C1049</f>
        <v/>
      </c>
      <c r="V1049" s="3">
        <f>IF(Q1049=0,0,T1049/Q1049)</f>
        <v/>
      </c>
    </row>
    <row r="1050">
      <c r="A1050" t="n">
        <v>1049</v>
      </c>
      <c r="B1050" t="inlineStr">
        <is>
          <t>CA-2014-139192</t>
        </is>
      </c>
      <c r="C1050" t="inlineStr">
        <is>
          <t>2014-05-27</t>
        </is>
      </c>
      <c r="D1050" t="inlineStr">
        <is>
          <t>2014-06-01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s="2" t="n">
        <v>1113.504</v>
      </c>
      <c r="R1050" t="n">
        <v>12</v>
      </c>
      <c r="S1050" s="3" t="n">
        <v>0.2</v>
      </c>
      <c r="T1050" s="2" t="n">
        <v>125.2692</v>
      </c>
      <c r="U1050">
        <f>D1050-C1050</f>
        <v/>
      </c>
      <c r="V1050" s="3">
        <f>IF(Q1050=0,0,T1050/Q1050)</f>
        <v/>
      </c>
    </row>
    <row r="1051">
      <c r="A1051" t="n">
        <v>1050</v>
      </c>
      <c r="B1051" t="inlineStr">
        <is>
          <t>CA-2014-139192</t>
        </is>
      </c>
      <c r="C1051" t="inlineStr">
        <is>
          <t>2014-05-27</t>
        </is>
      </c>
      <c r="D1051" t="inlineStr">
        <is>
          <t>2014-06-01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s="2" t="n">
        <v>99.98999999999999</v>
      </c>
      <c r="R1051" t="n">
        <v>1</v>
      </c>
      <c r="S1051" s="3" t="n">
        <v>0</v>
      </c>
      <c r="T1051" s="2" t="n">
        <v>37.9962</v>
      </c>
      <c r="U1051">
        <f>D1051-C1051</f>
        <v/>
      </c>
      <c r="V1051" s="3">
        <f>IF(Q1051=0,0,T1051/Q1051)</f>
        <v/>
      </c>
    </row>
    <row r="1052">
      <c r="A1052" t="n">
        <v>1051</v>
      </c>
      <c r="B1052" t="inlineStr">
        <is>
          <t>US-2015-153500</t>
        </is>
      </c>
      <c r="C1052" t="inlineStr">
        <is>
          <t>2015-07-03</t>
        </is>
      </c>
      <c r="D1052" t="inlineStr">
        <is>
          <t>2015-07-05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s="2" t="n">
        <v>168.464</v>
      </c>
      <c r="R1052" t="n">
        <v>2</v>
      </c>
      <c r="S1052" s="3" t="n">
        <v>0.2</v>
      </c>
      <c r="T1052" s="2" t="n">
        <v>-29.4812</v>
      </c>
      <c r="U1052">
        <f>D1052-C1052</f>
        <v/>
      </c>
      <c r="V1052" s="3">
        <f>IF(Q1052=0,0,T1052/Q1052)</f>
        <v/>
      </c>
    </row>
    <row r="1053">
      <c r="A1053" t="n">
        <v>1052</v>
      </c>
      <c r="B1053" t="inlineStr">
        <is>
          <t>US-2015-153500</t>
        </is>
      </c>
      <c r="C1053" t="inlineStr">
        <is>
          <t>2015-07-03</t>
        </is>
      </c>
      <c r="D1053" t="inlineStr">
        <is>
          <t>2015-07-05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s="2" t="n">
        <v>6.72</v>
      </c>
      <c r="R1053" t="n">
        <v>2</v>
      </c>
      <c r="S1053" s="3" t="n">
        <v>0.2</v>
      </c>
      <c r="T1053" s="2" t="n">
        <v>2.436</v>
      </c>
      <c r="U1053">
        <f>D1053-C1053</f>
        <v/>
      </c>
      <c r="V1053" s="3">
        <f>IF(Q1053=0,0,T1053/Q1053)</f>
        <v/>
      </c>
    </row>
    <row r="1054">
      <c r="A1054" t="n">
        <v>1053</v>
      </c>
      <c r="B1054" t="inlineStr">
        <is>
          <t>US-2015-153500</t>
        </is>
      </c>
      <c r="C1054" t="inlineStr">
        <is>
          <t>2015-07-03</t>
        </is>
      </c>
      <c r="D1054" t="inlineStr">
        <is>
          <t>2015-07-05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s="2" t="n">
        <v>282.888</v>
      </c>
      <c r="R1054" t="n">
        <v>9</v>
      </c>
      <c r="S1054" s="3" t="n">
        <v>0.2</v>
      </c>
      <c r="T1054" s="2" t="n">
        <v>56.5776</v>
      </c>
      <c r="U1054">
        <f>D1054-C1054</f>
        <v/>
      </c>
      <c r="V1054" s="3">
        <f>IF(Q1054=0,0,T1054/Q1054)</f>
        <v/>
      </c>
    </row>
    <row r="1055">
      <c r="A1055" t="n">
        <v>1054</v>
      </c>
      <c r="B1055" t="inlineStr">
        <is>
          <t>CA-2015-110667</t>
        </is>
      </c>
      <c r="C1055" t="inlineStr">
        <is>
          <t>2015-04-04</t>
        </is>
      </c>
      <c r="D1055" t="inlineStr">
        <is>
          <t>2015-04-08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s="2" t="n">
        <v>11.16</v>
      </c>
      <c r="R1055" t="n">
        <v>2</v>
      </c>
      <c r="S1055" s="3" t="n">
        <v>0</v>
      </c>
      <c r="T1055" s="2" t="n">
        <v>4.3524</v>
      </c>
      <c r="U1055">
        <f>D1055-C1055</f>
        <v/>
      </c>
      <c r="V1055" s="3">
        <f>IF(Q1055=0,0,T1055/Q1055)</f>
        <v/>
      </c>
    </row>
    <row r="1056">
      <c r="A1056" t="n">
        <v>1055</v>
      </c>
      <c r="B1056" t="inlineStr">
        <is>
          <t>CA-2015-110667</t>
        </is>
      </c>
      <c r="C1056" t="inlineStr">
        <is>
          <t>2015-04-04</t>
        </is>
      </c>
      <c r="D1056" t="inlineStr">
        <is>
          <t>2015-04-08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s="2" t="n">
        <v>108.4</v>
      </c>
      <c r="R1056" t="n">
        <v>2</v>
      </c>
      <c r="S1056" s="3" t="n">
        <v>0</v>
      </c>
      <c r="T1056" s="2" t="n">
        <v>22.764</v>
      </c>
      <c r="U1056">
        <f>D1056-C1056</f>
        <v/>
      </c>
      <c r="V1056" s="3">
        <f>IF(Q1056=0,0,T1056/Q1056)</f>
        <v/>
      </c>
    </row>
    <row r="1057">
      <c r="A1057" t="n">
        <v>1056</v>
      </c>
      <c r="B1057" t="inlineStr">
        <is>
          <t>CA-2015-110667</t>
        </is>
      </c>
      <c r="C1057" t="inlineStr">
        <is>
          <t>2015-04-04</t>
        </is>
      </c>
      <c r="D1057" t="inlineStr">
        <is>
          <t>2015-04-08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s="2" t="n">
        <v>82.34399999999999</v>
      </c>
      <c r="R1057" t="n">
        <v>3</v>
      </c>
      <c r="S1057" s="3" t="n">
        <v>0.2</v>
      </c>
      <c r="T1057" s="2" t="n">
        <v>27.7911</v>
      </c>
      <c r="U1057">
        <f>D1057-C1057</f>
        <v/>
      </c>
      <c r="V1057" s="3">
        <f>IF(Q1057=0,0,T1057/Q1057)</f>
        <v/>
      </c>
    </row>
    <row r="1058">
      <c r="A1058" t="n">
        <v>1057</v>
      </c>
      <c r="B1058" t="inlineStr">
        <is>
          <t>CA-2015-110667</t>
        </is>
      </c>
      <c r="C1058" t="inlineStr">
        <is>
          <t>2015-04-04</t>
        </is>
      </c>
      <c r="D1058" t="inlineStr">
        <is>
          <t>2015-04-08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s="2" t="n">
        <v>9.087999999999999</v>
      </c>
      <c r="R1058" t="n">
        <v>4</v>
      </c>
      <c r="S1058" s="3" t="n">
        <v>0.2</v>
      </c>
      <c r="T1058" s="2" t="n">
        <v>3.2944</v>
      </c>
      <c r="U1058">
        <f>D1058-C1058</f>
        <v/>
      </c>
      <c r="V1058" s="3">
        <f>IF(Q1058=0,0,T1058/Q1058)</f>
        <v/>
      </c>
    </row>
    <row r="1059">
      <c r="A1059" t="n">
        <v>1058</v>
      </c>
      <c r="B1059" t="inlineStr">
        <is>
          <t>CA-2017-167150</t>
        </is>
      </c>
      <c r="C1059" t="inlineStr">
        <is>
          <t>2017-12-10</t>
        </is>
      </c>
      <c r="D1059" t="inlineStr">
        <is>
          <t>2017-12-17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s="2" t="n">
        <v>19.936</v>
      </c>
      <c r="R1059" t="n">
        <v>4</v>
      </c>
      <c r="S1059" s="3" t="n">
        <v>0.2</v>
      </c>
      <c r="T1059" s="2" t="n">
        <v>7.2268</v>
      </c>
      <c r="U1059">
        <f>D1059-C1059</f>
        <v/>
      </c>
      <c r="V1059" s="3">
        <f>IF(Q1059=0,0,T1059/Q1059)</f>
        <v/>
      </c>
    </row>
    <row r="1060">
      <c r="A1060" t="n">
        <v>1059</v>
      </c>
      <c r="B1060" t="inlineStr">
        <is>
          <t>CA-2017-167150</t>
        </is>
      </c>
      <c r="C1060" t="inlineStr">
        <is>
          <t>2017-12-10</t>
        </is>
      </c>
      <c r="D1060" t="inlineStr">
        <is>
          <t>2017-12-17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s="2" t="n">
        <v>65.568</v>
      </c>
      <c r="R1060" t="n">
        <v>2</v>
      </c>
      <c r="S1060" s="3" t="n">
        <v>0.2</v>
      </c>
      <c r="T1060" s="2" t="n">
        <v>22.9488</v>
      </c>
      <c r="U1060">
        <f>D1060-C1060</f>
        <v/>
      </c>
      <c r="V1060" s="3">
        <f>IF(Q1060=0,0,T1060/Q1060)</f>
        <v/>
      </c>
    </row>
    <row r="1061">
      <c r="A1061" t="n">
        <v>1060</v>
      </c>
      <c r="B1061" t="inlineStr">
        <is>
          <t>CA-2016-105284</t>
        </is>
      </c>
      <c r="C1061" t="inlineStr">
        <is>
          <t>2016-11-24</t>
        </is>
      </c>
      <c r="D1061" t="inlineStr">
        <is>
          <t>2016-12-01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s="2" t="n">
        <v>4.416</v>
      </c>
      <c r="R1061" t="n">
        <v>3</v>
      </c>
      <c r="S1061" s="3" t="n">
        <v>0.2</v>
      </c>
      <c r="T1061" s="2" t="n">
        <v>1.6008</v>
      </c>
      <c r="U1061">
        <f>D1061-C1061</f>
        <v/>
      </c>
      <c r="V1061" s="3">
        <f>IF(Q1061=0,0,T1061/Q1061)</f>
        <v/>
      </c>
    </row>
    <row r="1062">
      <c r="A1062" t="n">
        <v>1061</v>
      </c>
      <c r="B1062" t="inlineStr">
        <is>
          <t>US-2015-125374</t>
        </is>
      </c>
      <c r="C1062" t="inlineStr">
        <is>
          <t>2015-03-23</t>
        </is>
      </c>
      <c r="D1062" t="inlineStr">
        <is>
          <t>2015-03-29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s="2" t="n">
        <v>107.772</v>
      </c>
      <c r="R1062" t="n">
        <v>2</v>
      </c>
      <c r="S1062" s="3" t="n">
        <v>0.3</v>
      </c>
      <c r="T1062" s="2" t="n">
        <v>-29.2524</v>
      </c>
      <c r="U1062">
        <f>D1062-C1062</f>
        <v/>
      </c>
      <c r="V1062" s="3">
        <f>IF(Q1062=0,0,T1062/Q1062)</f>
        <v/>
      </c>
    </row>
    <row r="1063">
      <c r="A1063" t="n">
        <v>1062</v>
      </c>
      <c r="B1063" t="inlineStr">
        <is>
          <t>CA-2015-161263</t>
        </is>
      </c>
      <c r="C1063" t="inlineStr">
        <is>
          <t>2015-04-16</t>
        </is>
      </c>
      <c r="D1063" t="inlineStr">
        <is>
          <t>2015-04-21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s="2" t="n">
        <v>45.216</v>
      </c>
      <c r="R1063" t="n">
        <v>3</v>
      </c>
      <c r="S1063" s="3" t="n">
        <v>0.2</v>
      </c>
      <c r="T1063" s="2" t="n">
        <v>4.5216</v>
      </c>
      <c r="U1063">
        <f>D1063-C1063</f>
        <v/>
      </c>
      <c r="V1063" s="3">
        <f>IF(Q1063=0,0,T1063/Q1063)</f>
        <v/>
      </c>
    </row>
    <row r="1064">
      <c r="A1064" t="n">
        <v>1063</v>
      </c>
      <c r="B1064" t="inlineStr">
        <is>
          <t>CA-2015-161263</t>
        </is>
      </c>
      <c r="C1064" t="inlineStr">
        <is>
          <t>2015-04-16</t>
        </is>
      </c>
      <c r="D1064" t="inlineStr">
        <is>
          <t>2015-04-21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s="2" t="n">
        <v>10.416</v>
      </c>
      <c r="R1064" t="n">
        <v>7</v>
      </c>
      <c r="S1064" s="3" t="n">
        <v>0.2</v>
      </c>
      <c r="T1064" s="2" t="n">
        <v>-2.2134</v>
      </c>
      <c r="U1064">
        <f>D1064-C1064</f>
        <v/>
      </c>
      <c r="V1064" s="3">
        <f>IF(Q1064=0,0,T1064/Q1064)</f>
        <v/>
      </c>
    </row>
    <row r="1065">
      <c r="A1065" t="n">
        <v>1064</v>
      </c>
      <c r="B1065" t="inlineStr">
        <is>
          <t>CA-2015-161263</t>
        </is>
      </c>
      <c r="C1065" t="inlineStr">
        <is>
          <t>2015-04-16</t>
        </is>
      </c>
      <c r="D1065" t="inlineStr">
        <is>
          <t>2015-04-21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s="2" t="n">
        <v>7.872</v>
      </c>
      <c r="R1065" t="n">
        <v>3</v>
      </c>
      <c r="S1065" s="3" t="n">
        <v>0.2</v>
      </c>
      <c r="T1065" s="2" t="n">
        <v>1.2792</v>
      </c>
      <c r="U1065">
        <f>D1065-C1065</f>
        <v/>
      </c>
      <c r="V1065" s="3">
        <f>IF(Q1065=0,0,T1065/Q1065)</f>
        <v/>
      </c>
    </row>
    <row r="1066">
      <c r="A1066" t="n">
        <v>1065</v>
      </c>
      <c r="B1066" t="inlineStr">
        <is>
          <t>CA-2015-161263</t>
        </is>
      </c>
      <c r="C1066" t="inlineStr">
        <is>
          <t>2015-04-16</t>
        </is>
      </c>
      <c r="D1066" t="inlineStr">
        <is>
          <t>2015-04-21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s="2" t="n">
        <v>118.782</v>
      </c>
      <c r="R1066" t="n">
        <v>3</v>
      </c>
      <c r="S1066" s="3" t="n">
        <v>0.4</v>
      </c>
      <c r="T1066" s="2" t="n">
        <v>-27.7158</v>
      </c>
      <c r="U1066">
        <f>D1066-C1066</f>
        <v/>
      </c>
      <c r="V1066" s="3">
        <f>IF(Q1066=0,0,T1066/Q1066)</f>
        <v/>
      </c>
    </row>
    <row r="1067">
      <c r="A1067" t="n">
        <v>1066</v>
      </c>
      <c r="B1067" t="inlineStr">
        <is>
          <t>CA-2015-161263</t>
        </is>
      </c>
      <c r="C1067" t="inlineStr">
        <is>
          <t>2015-04-16</t>
        </is>
      </c>
      <c r="D1067" t="inlineStr">
        <is>
          <t>2015-04-21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s="2" t="n">
        <v>1.448</v>
      </c>
      <c r="R1067" t="n">
        <v>1</v>
      </c>
      <c r="S1067" s="3" t="n">
        <v>0.2</v>
      </c>
      <c r="T1067" s="2" t="n">
        <v>0.2353</v>
      </c>
      <c r="U1067">
        <f>D1067-C1067</f>
        <v/>
      </c>
      <c r="V1067" s="3">
        <f>IF(Q1067=0,0,T1067/Q1067)</f>
        <v/>
      </c>
    </row>
    <row r="1068">
      <c r="A1068" t="n">
        <v>1067</v>
      </c>
      <c r="B1068" t="inlineStr">
        <is>
          <t>CA-2015-161263</t>
        </is>
      </c>
      <c r="C1068" t="inlineStr">
        <is>
          <t>2015-04-16</t>
        </is>
      </c>
      <c r="D1068" t="inlineStr">
        <is>
          <t>2015-04-21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s="2" t="n">
        <v>55.47</v>
      </c>
      <c r="R1068" t="n">
        <v>5</v>
      </c>
      <c r="S1068" s="3" t="n">
        <v>0.7</v>
      </c>
      <c r="T1068" s="2" t="n">
        <v>-46.225</v>
      </c>
      <c r="U1068">
        <f>D1068-C1068</f>
        <v/>
      </c>
      <c r="V1068" s="3">
        <f>IF(Q1068=0,0,T1068/Q1068)</f>
        <v/>
      </c>
    </row>
    <row r="1069">
      <c r="A1069" t="n">
        <v>1068</v>
      </c>
      <c r="B1069" t="inlineStr">
        <is>
          <t>CA-2016-157686</t>
        </is>
      </c>
      <c r="C1069" t="inlineStr">
        <is>
          <t>2016-10-01</t>
        </is>
      </c>
      <c r="D1069" t="inlineStr">
        <is>
          <t>2016-10-02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s="2" t="n">
        <v>194.848</v>
      </c>
      <c r="R1069" t="n">
        <v>4</v>
      </c>
      <c r="S1069" s="3" t="n">
        <v>0.2</v>
      </c>
      <c r="T1069" s="2" t="n">
        <v>12.178</v>
      </c>
      <c r="U1069">
        <f>D1069-C1069</f>
        <v/>
      </c>
      <c r="V1069" s="3">
        <f>IF(Q1069=0,0,T1069/Q1069)</f>
        <v/>
      </c>
    </row>
    <row r="1070">
      <c r="A1070" t="n">
        <v>1069</v>
      </c>
      <c r="B1070" t="inlineStr">
        <is>
          <t>US-2017-139955</t>
        </is>
      </c>
      <c r="C1070" t="inlineStr">
        <is>
          <t>2017-09-28</t>
        </is>
      </c>
      <c r="D1070" t="inlineStr">
        <is>
          <t>2017-09-30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s="2" t="n">
        <v>1.744</v>
      </c>
      <c r="R1070" t="n">
        <v>1</v>
      </c>
      <c r="S1070" s="3" t="n">
        <v>0.2</v>
      </c>
      <c r="T1070" s="2" t="n">
        <v>-0.3488</v>
      </c>
      <c r="U1070">
        <f>D1070-C1070</f>
        <v/>
      </c>
      <c r="V1070" s="3">
        <f>IF(Q1070=0,0,T1070/Q1070)</f>
        <v/>
      </c>
    </row>
    <row r="1071">
      <c r="A1071" t="n">
        <v>1070</v>
      </c>
      <c r="B1071" t="inlineStr">
        <is>
          <t>US-2015-150161</t>
        </is>
      </c>
      <c r="C1071" t="inlineStr">
        <is>
          <t>2015-07-25</t>
        </is>
      </c>
      <c r="D1071" t="inlineStr">
        <is>
          <t>2015-07-29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s="2" t="n">
        <v>25.176</v>
      </c>
      <c r="R1071" t="n">
        <v>4</v>
      </c>
      <c r="S1071" s="3" t="n">
        <v>0.7</v>
      </c>
      <c r="T1071" s="2" t="n">
        <v>-18.4624</v>
      </c>
      <c r="U1071">
        <f>D1071-C1071</f>
        <v/>
      </c>
      <c r="V1071" s="3">
        <f>IF(Q1071=0,0,T1071/Q1071)</f>
        <v/>
      </c>
    </row>
    <row r="1072">
      <c r="A1072" t="n">
        <v>1071</v>
      </c>
      <c r="B1072" t="inlineStr">
        <is>
          <t>CA-2015-144652</t>
        </is>
      </c>
      <c r="C1072" t="inlineStr">
        <is>
          <t>2015-11-20</t>
        </is>
      </c>
      <c r="D1072" t="inlineStr">
        <is>
          <t>2015-11-26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s="2" t="n">
        <v>19.46</v>
      </c>
      <c r="R1072" t="n">
        <v>7</v>
      </c>
      <c r="S1072" s="3" t="n">
        <v>0</v>
      </c>
      <c r="T1072" s="2" t="n">
        <v>5.0596</v>
      </c>
      <c r="U1072">
        <f>D1072-C1072</f>
        <v/>
      </c>
      <c r="V1072" s="3">
        <f>IF(Q1072=0,0,T1072/Q1072)</f>
        <v/>
      </c>
    </row>
    <row r="1073">
      <c r="A1073" t="n">
        <v>1072</v>
      </c>
      <c r="B1073" t="inlineStr">
        <is>
          <t>CA-2016-152814</t>
        </is>
      </c>
      <c r="C1073" t="inlineStr">
        <is>
          <t>2016-04-28</t>
        </is>
      </c>
      <c r="D1073" t="inlineStr">
        <is>
          <t>2016-05-02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s="2" t="n">
        <v>29.472</v>
      </c>
      <c r="R1073" t="n">
        <v>3</v>
      </c>
      <c r="S1073" s="3" t="n">
        <v>0.2</v>
      </c>
      <c r="T1073" s="2" t="n">
        <v>9.9468</v>
      </c>
      <c r="U1073">
        <f>D1073-C1073</f>
        <v/>
      </c>
      <c r="V1073" s="3">
        <f>IF(Q1073=0,0,T1073/Q1073)</f>
        <v/>
      </c>
    </row>
    <row r="1074">
      <c r="A1074" t="n">
        <v>1073</v>
      </c>
      <c r="B1074" t="inlineStr">
        <is>
          <t>CA-2017-106943</t>
        </is>
      </c>
      <c r="C1074" t="inlineStr">
        <is>
          <t>2017-11-14</t>
        </is>
      </c>
      <c r="D1074" t="inlineStr">
        <is>
          <t>2017-11-19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s="2" t="n">
        <v>8.640000000000001</v>
      </c>
      <c r="R1074" t="n">
        <v>2</v>
      </c>
      <c r="S1074" s="3" t="n">
        <v>0.2</v>
      </c>
      <c r="T1074" s="2" t="n">
        <v>3.024</v>
      </c>
      <c r="U1074">
        <f>D1074-C1074</f>
        <v/>
      </c>
      <c r="V1074" s="3">
        <f>IF(Q1074=0,0,T1074/Q1074)</f>
        <v/>
      </c>
    </row>
    <row r="1075">
      <c r="A1075" t="n">
        <v>1074</v>
      </c>
      <c r="B1075" t="inlineStr">
        <is>
          <t>CA-2016-134348</t>
        </is>
      </c>
      <c r="C1075" t="inlineStr">
        <is>
          <t>2016-11-12</t>
        </is>
      </c>
      <c r="D1075" t="inlineStr">
        <is>
          <t>2016-11-19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s="2" t="n">
        <v>6.27</v>
      </c>
      <c r="R1075" t="n">
        <v>5</v>
      </c>
      <c r="S1075" s="3" t="n">
        <v>0.7</v>
      </c>
      <c r="T1075" s="2" t="n">
        <v>-4.598</v>
      </c>
      <c r="U1075">
        <f>D1075-C1075</f>
        <v/>
      </c>
      <c r="V1075" s="3">
        <f>IF(Q1075=0,0,T1075/Q1075)</f>
        <v/>
      </c>
    </row>
    <row r="1076">
      <c r="A1076" t="n">
        <v>1075</v>
      </c>
      <c r="B1076" t="inlineStr">
        <is>
          <t>CA-2016-134348</t>
        </is>
      </c>
      <c r="C1076" t="inlineStr">
        <is>
          <t>2016-11-12</t>
        </is>
      </c>
      <c r="D1076" t="inlineStr">
        <is>
          <t>2016-11-19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s="2" t="n">
        <v>4.368</v>
      </c>
      <c r="R1076" t="n">
        <v>7</v>
      </c>
      <c r="S1076" s="3" t="n">
        <v>0.7</v>
      </c>
      <c r="T1076" s="2" t="n">
        <v>-3.3488</v>
      </c>
      <c r="U1076">
        <f>D1076-C1076</f>
        <v/>
      </c>
      <c r="V1076" s="3">
        <f>IF(Q1076=0,0,T1076/Q1076)</f>
        <v/>
      </c>
    </row>
    <row r="1077">
      <c r="A1077" t="n">
        <v>1076</v>
      </c>
      <c r="B1077" t="inlineStr">
        <is>
          <t>CA-2016-134348</t>
        </is>
      </c>
      <c r="C1077" t="inlineStr">
        <is>
          <t>2016-11-12</t>
        </is>
      </c>
      <c r="D1077" t="inlineStr">
        <is>
          <t>2016-11-19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s="2" t="n">
        <v>31.984</v>
      </c>
      <c r="R1077" t="n">
        <v>2</v>
      </c>
      <c r="S1077" s="3" t="n">
        <v>0.2</v>
      </c>
      <c r="T1077" s="2" t="n">
        <v>1.999</v>
      </c>
      <c r="U1077">
        <f>D1077-C1077</f>
        <v/>
      </c>
      <c r="V1077" s="3">
        <f>IF(Q1077=0,0,T1077/Q1077)</f>
        <v/>
      </c>
    </row>
    <row r="1078">
      <c r="A1078" t="n">
        <v>1077</v>
      </c>
      <c r="B1078" t="inlineStr">
        <is>
          <t>CA-2016-161781</t>
        </is>
      </c>
      <c r="C1078" t="inlineStr">
        <is>
          <t>2016-09-29</t>
        </is>
      </c>
      <c r="D1078" t="inlineStr">
        <is>
          <t>2016-09-30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s="2" t="n">
        <v>40.88</v>
      </c>
      <c r="R1078" t="n">
        <v>7</v>
      </c>
      <c r="S1078" s="3" t="n">
        <v>0</v>
      </c>
      <c r="T1078" s="2" t="n">
        <v>10.6288</v>
      </c>
      <c r="U1078">
        <f>D1078-C1078</f>
        <v/>
      </c>
      <c r="V1078" s="3">
        <f>IF(Q1078=0,0,T1078/Q1078)</f>
        <v/>
      </c>
    </row>
    <row r="1079">
      <c r="A1079" t="n">
        <v>1078</v>
      </c>
      <c r="B1079" t="inlineStr">
        <is>
          <t>CA-2017-132521</t>
        </is>
      </c>
      <c r="C1079" t="inlineStr">
        <is>
          <t>2017-09-23</t>
        </is>
      </c>
      <c r="D1079" t="inlineStr">
        <is>
          <t>2017-09-25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s="2" t="n">
        <v>119.96</v>
      </c>
      <c r="R1079" t="n">
        <v>2</v>
      </c>
      <c r="S1079" s="3" t="n">
        <v>0</v>
      </c>
      <c r="T1079" s="2" t="n">
        <v>33.5888</v>
      </c>
      <c r="U1079">
        <f>D1079-C1079</f>
        <v/>
      </c>
      <c r="V1079" s="3">
        <f>IF(Q1079=0,0,T1079/Q1079)</f>
        <v/>
      </c>
    </row>
    <row r="1080">
      <c r="A1080" t="n">
        <v>1079</v>
      </c>
      <c r="B1080" t="inlineStr">
        <is>
          <t>CA-2017-132521</t>
        </is>
      </c>
      <c r="C1080" t="inlineStr">
        <is>
          <t>2017-09-23</t>
        </is>
      </c>
      <c r="D1080" t="inlineStr">
        <is>
          <t>2017-09-25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s="2" t="n">
        <v>31.44</v>
      </c>
      <c r="R1080" t="n">
        <v>3</v>
      </c>
      <c r="S1080" s="3" t="n">
        <v>0</v>
      </c>
      <c r="T1080" s="2" t="n">
        <v>8.488799999999999</v>
      </c>
      <c r="U1080">
        <f>D1080-C1080</f>
        <v/>
      </c>
      <c r="V1080" s="3">
        <f>IF(Q1080=0,0,T1080/Q1080)</f>
        <v/>
      </c>
    </row>
    <row r="1081">
      <c r="A1081" t="n">
        <v>1080</v>
      </c>
      <c r="B1081" t="inlineStr">
        <is>
          <t>CA-2017-132521</t>
        </is>
      </c>
      <c r="C1081" t="inlineStr">
        <is>
          <t>2017-09-23</t>
        </is>
      </c>
      <c r="D1081" t="inlineStr">
        <is>
          <t>2017-09-25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s="2" t="n">
        <v>6.88</v>
      </c>
      <c r="R1081" t="n">
        <v>1</v>
      </c>
      <c r="S1081" s="3" t="n">
        <v>0.2</v>
      </c>
      <c r="T1081" s="2" t="n">
        <v>2.322</v>
      </c>
      <c r="U1081">
        <f>D1081-C1081</f>
        <v/>
      </c>
      <c r="V1081" s="3">
        <f>IF(Q1081=0,0,T1081/Q1081)</f>
        <v/>
      </c>
    </row>
    <row r="1082">
      <c r="A1082" t="n">
        <v>1081</v>
      </c>
      <c r="B1082" t="inlineStr">
        <is>
          <t>CA-2015-110016</t>
        </is>
      </c>
      <c r="C1082" t="inlineStr">
        <is>
          <t>2015-11-29</t>
        </is>
      </c>
      <c r="D1082" t="inlineStr">
        <is>
          <t>2015-12-04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s="2" t="n">
        <v>19.92</v>
      </c>
      <c r="R1082" t="n">
        <v>4</v>
      </c>
      <c r="S1082" s="3" t="n">
        <v>0</v>
      </c>
      <c r="T1082" s="2" t="n">
        <v>9.362399999999999</v>
      </c>
      <c r="U1082">
        <f>D1082-C1082</f>
        <v/>
      </c>
      <c r="V1082" s="3">
        <f>IF(Q1082=0,0,T1082/Q1082)</f>
        <v/>
      </c>
    </row>
    <row r="1083">
      <c r="A1083" t="n">
        <v>1082</v>
      </c>
      <c r="B1083" t="inlineStr">
        <is>
          <t>CA-2015-110016</t>
        </is>
      </c>
      <c r="C1083" t="inlineStr">
        <is>
          <t>2015-11-29</t>
        </is>
      </c>
      <c r="D1083" t="inlineStr">
        <is>
          <t>2015-12-04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s="2" t="n">
        <v>1106.91</v>
      </c>
      <c r="R1083" t="n">
        <v>9</v>
      </c>
      <c r="S1083" s="3" t="n">
        <v>0</v>
      </c>
      <c r="T1083" s="2" t="n">
        <v>121.7601</v>
      </c>
      <c r="U1083">
        <f>D1083-C1083</f>
        <v/>
      </c>
      <c r="V1083" s="3">
        <f>IF(Q1083=0,0,T1083/Q1083)</f>
        <v/>
      </c>
    </row>
    <row r="1084">
      <c r="A1084" t="n">
        <v>1083</v>
      </c>
      <c r="B1084" t="inlineStr">
        <is>
          <t>US-2016-143819</t>
        </is>
      </c>
      <c r="C1084" t="inlineStr">
        <is>
          <t>2016-03-01</t>
        </is>
      </c>
      <c r="D1084" t="inlineStr">
        <is>
          <t>2016-03-05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s="2" t="n">
        <v>836.592</v>
      </c>
      <c r="R1084" t="n">
        <v>8</v>
      </c>
      <c r="S1084" s="3" t="n">
        <v>0.4</v>
      </c>
      <c r="T1084" s="2" t="n">
        <v>-264.9208</v>
      </c>
      <c r="U1084">
        <f>D1084-C1084</f>
        <v/>
      </c>
      <c r="V1084" s="3">
        <f>IF(Q1084=0,0,T1084/Q1084)</f>
        <v/>
      </c>
    </row>
    <row r="1085">
      <c r="A1085" t="n">
        <v>1084</v>
      </c>
      <c r="B1085" t="inlineStr">
        <is>
          <t>US-2016-143819</t>
        </is>
      </c>
      <c r="C1085" t="inlineStr">
        <is>
          <t>2016-03-01</t>
        </is>
      </c>
      <c r="D1085" t="inlineStr">
        <is>
          <t>2016-03-05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s="2" t="n">
        <v>26.38</v>
      </c>
      <c r="R1085" t="n">
        <v>1</v>
      </c>
      <c r="S1085" s="3" t="n">
        <v>0</v>
      </c>
      <c r="T1085" s="2" t="n">
        <v>12.1348</v>
      </c>
      <c r="U1085">
        <f>D1085-C1085</f>
        <v/>
      </c>
      <c r="V1085" s="3">
        <f>IF(Q1085=0,0,T1085/Q1085)</f>
        <v/>
      </c>
    </row>
    <row r="1086">
      <c r="A1086" t="n">
        <v>1085</v>
      </c>
      <c r="B1086" t="inlineStr">
        <is>
          <t>US-2016-143819</t>
        </is>
      </c>
      <c r="C1086" t="inlineStr">
        <is>
          <t>2016-03-01</t>
        </is>
      </c>
      <c r="D1086" t="inlineStr">
        <is>
          <t>2016-03-05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s="2" t="n">
        <v>362.92</v>
      </c>
      <c r="R1086" t="n">
        <v>2</v>
      </c>
      <c r="S1086" s="3" t="n">
        <v>0</v>
      </c>
      <c r="T1086" s="2" t="n">
        <v>105.2468</v>
      </c>
      <c r="U1086">
        <f>D1086-C1086</f>
        <v/>
      </c>
      <c r="V1086" s="3">
        <f>IF(Q1086=0,0,T1086/Q1086)</f>
        <v/>
      </c>
    </row>
    <row r="1087">
      <c r="A1087" t="n">
        <v>1086</v>
      </c>
      <c r="B1087" t="inlineStr">
        <is>
          <t>US-2016-143819</t>
        </is>
      </c>
      <c r="C1087" t="inlineStr">
        <is>
          <t>2016-03-01</t>
        </is>
      </c>
      <c r="D1087" t="inlineStr">
        <is>
          <t>2016-03-05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s="2" t="n">
        <v>4899.93</v>
      </c>
      <c r="R1087" t="n">
        <v>7</v>
      </c>
      <c r="S1087" s="3" t="n">
        <v>0</v>
      </c>
      <c r="T1087" s="2" t="n">
        <v>2400.9657</v>
      </c>
      <c r="U1087">
        <f>D1087-C1087</f>
        <v/>
      </c>
      <c r="V1087" s="3">
        <f>IF(Q1087=0,0,T1087/Q1087)</f>
        <v/>
      </c>
    </row>
    <row r="1088">
      <c r="A1088" t="n">
        <v>1087</v>
      </c>
      <c r="B1088" t="inlineStr">
        <is>
          <t>CA-2016-167584</t>
        </is>
      </c>
      <c r="C1088" t="inlineStr">
        <is>
          <t>2016-08-12</t>
        </is>
      </c>
      <c r="D1088" t="inlineStr">
        <is>
          <t>2016-08-12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s="2" t="n">
        <v>6.48</v>
      </c>
      <c r="R1088" t="n">
        <v>1</v>
      </c>
      <c r="S1088" s="3" t="n">
        <v>0</v>
      </c>
      <c r="T1088" s="2" t="n">
        <v>3.1104</v>
      </c>
      <c r="U1088">
        <f>D1088-C1088</f>
        <v/>
      </c>
      <c r="V1088" s="3">
        <f>IF(Q1088=0,0,T1088/Q1088)</f>
        <v/>
      </c>
    </row>
    <row r="1089">
      <c r="A1089" t="n">
        <v>1088</v>
      </c>
      <c r="B1089" t="inlineStr">
        <is>
          <t>CA-2016-166163</t>
        </is>
      </c>
      <c r="C1089" t="inlineStr">
        <is>
          <t>2016-08-15</t>
        </is>
      </c>
      <c r="D1089" t="inlineStr">
        <is>
          <t>2016-08-20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s="2" t="n">
        <v>71.976</v>
      </c>
      <c r="R1089" t="n">
        <v>3</v>
      </c>
      <c r="S1089" s="3" t="n">
        <v>0.2</v>
      </c>
      <c r="T1089" s="2" t="n">
        <v>7.1976</v>
      </c>
      <c r="U1089">
        <f>D1089-C1089</f>
        <v/>
      </c>
      <c r="V1089" s="3">
        <f>IF(Q1089=0,0,T1089/Q1089)</f>
        <v/>
      </c>
    </row>
    <row r="1090">
      <c r="A1090" t="n">
        <v>1089</v>
      </c>
      <c r="B1090" t="inlineStr">
        <is>
          <t>CA-2016-166163</t>
        </is>
      </c>
      <c r="C1090" t="inlineStr">
        <is>
          <t>2016-08-15</t>
        </is>
      </c>
      <c r="D1090" t="inlineStr">
        <is>
          <t>2016-08-20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s="2" t="n">
        <v>3.15</v>
      </c>
      <c r="R1090" t="n">
        <v>1</v>
      </c>
      <c r="S1090" s="3" t="n">
        <v>0</v>
      </c>
      <c r="T1090" s="2" t="n">
        <v>1.512</v>
      </c>
      <c r="U1090">
        <f>D1090-C1090</f>
        <v/>
      </c>
      <c r="V1090" s="3">
        <f>IF(Q1090=0,0,T1090/Q1090)</f>
        <v/>
      </c>
    </row>
    <row r="1091">
      <c r="A1091" t="n">
        <v>1090</v>
      </c>
      <c r="B1091" t="inlineStr">
        <is>
          <t>CA-2017-158407</t>
        </is>
      </c>
      <c r="C1091" t="inlineStr">
        <is>
          <t>2017-06-04</t>
        </is>
      </c>
      <c r="D1091" t="inlineStr">
        <is>
          <t>2017-06-10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s="2" t="n">
        <v>31.984</v>
      </c>
      <c r="R1091" t="n">
        <v>2</v>
      </c>
      <c r="S1091" s="3" t="n">
        <v>0.2</v>
      </c>
      <c r="T1091" s="2" t="n">
        <v>1.999</v>
      </c>
      <c r="U1091">
        <f>D1091-C1091</f>
        <v/>
      </c>
      <c r="V1091" s="3">
        <f>IF(Q1091=0,0,T1091/Q1091)</f>
        <v/>
      </c>
    </row>
    <row r="1092">
      <c r="A1092" t="n">
        <v>1091</v>
      </c>
      <c r="B1092" t="inlineStr">
        <is>
          <t>CA-2017-158407</t>
        </is>
      </c>
      <c r="C1092" t="inlineStr">
        <is>
          <t>2017-06-04</t>
        </is>
      </c>
      <c r="D1092" t="inlineStr">
        <is>
          <t>2017-06-10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s="2" t="n">
        <v>71.98399999999999</v>
      </c>
      <c r="R1092" t="n">
        <v>2</v>
      </c>
      <c r="S1092" s="3" t="n">
        <v>0.2</v>
      </c>
      <c r="T1092" s="2" t="n">
        <v>25.1944</v>
      </c>
      <c r="U1092">
        <f>D1092-C1092</f>
        <v/>
      </c>
      <c r="V1092" s="3">
        <f>IF(Q1092=0,0,T1092/Q1092)</f>
        <v/>
      </c>
    </row>
    <row r="1093">
      <c r="A1093" t="n">
        <v>1092</v>
      </c>
      <c r="B1093" t="inlineStr">
        <is>
          <t>CA-2015-143490</t>
        </is>
      </c>
      <c r="C1093" t="inlineStr">
        <is>
          <t>2015-12-06</t>
        </is>
      </c>
      <c r="D1093" t="inlineStr">
        <is>
          <t>2015-12-13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s="2" t="n">
        <v>120.15</v>
      </c>
      <c r="R1093" t="n">
        <v>9</v>
      </c>
      <c r="S1093" s="3" t="n">
        <v>0</v>
      </c>
      <c r="T1093" s="2" t="n">
        <v>33.642</v>
      </c>
      <c r="U1093">
        <f>D1093-C1093</f>
        <v/>
      </c>
      <c r="V1093" s="3">
        <f>IF(Q1093=0,0,T1093/Q1093)</f>
        <v/>
      </c>
    </row>
    <row r="1094">
      <c r="A1094" t="n">
        <v>1093</v>
      </c>
      <c r="B1094" t="inlineStr">
        <is>
          <t>CA-2015-143490</t>
        </is>
      </c>
      <c r="C1094" t="inlineStr">
        <is>
          <t>2015-12-06</t>
        </is>
      </c>
      <c r="D1094" t="inlineStr">
        <is>
          <t>2015-12-13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s="2" t="n">
        <v>219.184</v>
      </c>
      <c r="R1094" t="n">
        <v>2</v>
      </c>
      <c r="S1094" s="3" t="n">
        <v>0.2</v>
      </c>
      <c r="T1094" s="2" t="n">
        <v>19.1786</v>
      </c>
      <c r="U1094">
        <f>D1094-C1094</f>
        <v/>
      </c>
      <c r="V1094" s="3">
        <f>IF(Q1094=0,0,T1094/Q1094)</f>
        <v/>
      </c>
    </row>
    <row r="1095">
      <c r="A1095" t="n">
        <v>1094</v>
      </c>
      <c r="B1095" t="inlineStr">
        <is>
          <t>CA-2015-165085</t>
        </is>
      </c>
      <c r="C1095" t="inlineStr">
        <is>
          <t>2015-12-27</t>
        </is>
      </c>
      <c r="D1095" t="inlineStr">
        <is>
          <t>2015-12-31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s="2" t="n">
        <v>28.9</v>
      </c>
      <c r="R1095" t="n">
        <v>5</v>
      </c>
      <c r="S1095" s="3" t="n">
        <v>0</v>
      </c>
      <c r="T1095" s="2" t="n">
        <v>14.161</v>
      </c>
      <c r="U1095">
        <f>D1095-C1095</f>
        <v/>
      </c>
      <c r="V1095" s="3">
        <f>IF(Q1095=0,0,T1095/Q1095)</f>
        <v/>
      </c>
    </row>
    <row r="1096">
      <c r="A1096" t="n">
        <v>1095</v>
      </c>
      <c r="B1096" t="inlineStr">
        <is>
          <t>CA-2015-165085</t>
        </is>
      </c>
      <c r="C1096" t="inlineStr">
        <is>
          <t>2015-12-27</t>
        </is>
      </c>
      <c r="D1096" t="inlineStr">
        <is>
          <t>2015-12-31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s="2" t="n">
        <v>355.96</v>
      </c>
      <c r="R1096" t="n">
        <v>2</v>
      </c>
      <c r="S1096" s="3" t="n">
        <v>0</v>
      </c>
      <c r="T1096" s="2" t="n">
        <v>103.2284</v>
      </c>
      <c r="U1096">
        <f>D1096-C1096</f>
        <v/>
      </c>
      <c r="V1096" s="3">
        <f>IF(Q1096=0,0,T1096/Q1096)</f>
        <v/>
      </c>
    </row>
    <row r="1097">
      <c r="A1097" t="n">
        <v>1096</v>
      </c>
      <c r="B1097" t="inlineStr">
        <is>
          <t>CA-2017-160423</t>
        </is>
      </c>
      <c r="C1097" t="inlineStr">
        <is>
          <t>2017-01-21</t>
        </is>
      </c>
      <c r="D1097" t="inlineStr">
        <is>
          <t>2017-01-26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s="2" t="n">
        <v>348.208</v>
      </c>
      <c r="R1097" t="n">
        <v>7</v>
      </c>
      <c r="S1097" s="3" t="n">
        <v>0.2</v>
      </c>
      <c r="T1097" s="2" t="n">
        <v>30.4682</v>
      </c>
      <c r="U1097">
        <f>D1097-C1097</f>
        <v/>
      </c>
      <c r="V1097" s="3">
        <f>IF(Q1097=0,0,T1097/Q1097)</f>
        <v/>
      </c>
    </row>
    <row r="1098">
      <c r="A1098" t="n">
        <v>1097</v>
      </c>
      <c r="B1098" t="inlineStr">
        <is>
          <t>CA-2017-160423</t>
        </is>
      </c>
      <c r="C1098" t="inlineStr">
        <is>
          <t>2017-01-21</t>
        </is>
      </c>
      <c r="D1098" t="inlineStr">
        <is>
          <t>2017-01-26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s="2" t="n">
        <v>35.784</v>
      </c>
      <c r="R1098" t="n">
        <v>7</v>
      </c>
      <c r="S1098" s="3" t="n">
        <v>0.7</v>
      </c>
      <c r="T1098" s="2" t="n">
        <v>-28.6272</v>
      </c>
      <c r="U1098">
        <f>D1098-C1098</f>
        <v/>
      </c>
      <c r="V1098" s="3">
        <f>IF(Q1098=0,0,T1098/Q1098)</f>
        <v/>
      </c>
    </row>
    <row r="1099">
      <c r="A1099" t="n">
        <v>1098</v>
      </c>
      <c r="B1099" t="inlineStr">
        <is>
          <t>CA-2014-159338</t>
        </is>
      </c>
      <c r="C1099" t="inlineStr">
        <is>
          <t>2014-06-25</t>
        </is>
      </c>
      <c r="D1099" t="inlineStr">
        <is>
          <t>2014-06-28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s="2" t="n">
        <v>447.84</v>
      </c>
      <c r="R1099" t="n">
        <v>5</v>
      </c>
      <c r="S1099" s="3" t="n">
        <v>0.2</v>
      </c>
      <c r="T1099" s="2" t="n">
        <v>11.196</v>
      </c>
      <c r="U1099">
        <f>D1099-C1099</f>
        <v/>
      </c>
      <c r="V1099" s="3">
        <f>IF(Q1099=0,0,T1099/Q1099)</f>
        <v/>
      </c>
    </row>
    <row r="1100">
      <c r="A1100" t="n">
        <v>1099</v>
      </c>
      <c r="B1100" t="inlineStr">
        <is>
          <t>CA-2016-107216</t>
        </is>
      </c>
      <c r="C1100" t="inlineStr">
        <is>
          <t>2016-06-14</t>
        </is>
      </c>
      <c r="D1100" t="inlineStr">
        <is>
          <t>2016-06-17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s="2" t="n">
        <v>7.04</v>
      </c>
      <c r="R1100" t="n">
        <v>4</v>
      </c>
      <c r="S1100" s="3" t="n">
        <v>0</v>
      </c>
      <c r="T1100" s="2" t="n">
        <v>2.0416</v>
      </c>
      <c r="U1100">
        <f>D1100-C1100</f>
        <v/>
      </c>
      <c r="V1100" s="3">
        <f>IF(Q1100=0,0,T1100/Q1100)</f>
        <v/>
      </c>
    </row>
    <row r="1101">
      <c r="A1101" t="n">
        <v>1100</v>
      </c>
      <c r="B1101" t="inlineStr">
        <is>
          <t>CA-2016-107216</t>
        </is>
      </c>
      <c r="C1101" t="inlineStr">
        <is>
          <t>2016-06-14</t>
        </is>
      </c>
      <c r="D1101" t="inlineStr">
        <is>
          <t>2016-06-17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s="2" t="n">
        <v>8.73</v>
      </c>
      <c r="R1101" t="n">
        <v>3</v>
      </c>
      <c r="S1101" s="3" t="n">
        <v>0</v>
      </c>
      <c r="T1101" s="2" t="n">
        <v>4.1031</v>
      </c>
      <c r="U1101">
        <f>D1101-C1101</f>
        <v/>
      </c>
      <c r="V1101" s="3">
        <f>IF(Q1101=0,0,T1101/Q1101)</f>
        <v/>
      </c>
    </row>
    <row r="1102">
      <c r="A1102" t="n">
        <v>1101</v>
      </c>
      <c r="B1102" t="inlineStr">
        <is>
          <t>CA-2016-107216</t>
        </is>
      </c>
      <c r="C1102" t="inlineStr">
        <is>
          <t>2016-06-14</t>
        </is>
      </c>
      <c r="D1102" t="inlineStr">
        <is>
          <t>2016-06-17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s="2" t="n">
        <v>29.29</v>
      </c>
      <c r="R1102" t="n">
        <v>1</v>
      </c>
      <c r="S1102" s="3" t="n">
        <v>0</v>
      </c>
      <c r="T1102" s="2" t="n">
        <v>9.665699999999999</v>
      </c>
      <c r="U1102">
        <f>D1102-C1102</f>
        <v/>
      </c>
      <c r="V1102" s="3">
        <f>IF(Q1102=0,0,T1102/Q1102)</f>
        <v/>
      </c>
    </row>
    <row r="1103">
      <c r="A1103" t="n">
        <v>1102</v>
      </c>
      <c r="B1103" t="inlineStr">
        <is>
          <t>CA-2016-107216</t>
        </is>
      </c>
      <c r="C1103" t="inlineStr">
        <is>
          <t>2016-06-14</t>
        </is>
      </c>
      <c r="D1103" t="inlineStr">
        <is>
          <t>2016-06-17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s="2" t="n">
        <v>8.640000000000001</v>
      </c>
      <c r="R1103" t="n">
        <v>3</v>
      </c>
      <c r="S1103" s="3" t="n">
        <v>0</v>
      </c>
      <c r="T1103" s="2" t="n">
        <v>2.5056</v>
      </c>
      <c r="U1103">
        <f>D1103-C1103</f>
        <v/>
      </c>
      <c r="V1103" s="3">
        <f>IF(Q1103=0,0,T1103/Q1103)</f>
        <v/>
      </c>
    </row>
    <row r="1104">
      <c r="A1104" t="n">
        <v>1103</v>
      </c>
      <c r="B1104" t="inlineStr">
        <is>
          <t>US-2017-145863</t>
        </is>
      </c>
      <c r="C1104" t="inlineStr">
        <is>
          <t>2017-04-21</t>
        </is>
      </c>
      <c r="D1104" t="inlineStr">
        <is>
          <t>2017-04-27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s="2" t="n">
        <v>2.694</v>
      </c>
      <c r="R1104" t="n">
        <v>3</v>
      </c>
      <c r="S1104" s="3" t="n">
        <v>0.8</v>
      </c>
      <c r="T1104" s="2" t="n">
        <v>-4.7145</v>
      </c>
      <c r="U1104">
        <f>D1104-C1104</f>
        <v/>
      </c>
      <c r="V1104" s="3">
        <f>IF(Q1104=0,0,T1104/Q1104)</f>
        <v/>
      </c>
    </row>
    <row r="1105">
      <c r="A1105" t="n">
        <v>1104</v>
      </c>
      <c r="B1105" t="inlineStr">
        <is>
          <t>US-2017-145863</t>
        </is>
      </c>
      <c r="C1105" t="inlineStr">
        <is>
          <t>2017-04-21</t>
        </is>
      </c>
      <c r="D1105" t="inlineStr">
        <is>
          <t>2017-04-27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s="2" t="n">
        <v>2.934</v>
      </c>
      <c r="R1105" t="n">
        <v>3</v>
      </c>
      <c r="S1105" s="3" t="n">
        <v>0.8</v>
      </c>
      <c r="T1105" s="2" t="n">
        <v>-4.9878</v>
      </c>
      <c r="U1105">
        <f>D1105-C1105</f>
        <v/>
      </c>
      <c r="V1105" s="3">
        <f>IF(Q1105=0,0,T1105/Q1105)</f>
        <v/>
      </c>
    </row>
    <row r="1106">
      <c r="A1106" t="n">
        <v>1105</v>
      </c>
      <c r="B1106" t="inlineStr">
        <is>
          <t>CA-2016-112340</t>
        </is>
      </c>
      <c r="C1106" t="inlineStr">
        <is>
          <t>2016-10-21</t>
        </is>
      </c>
      <c r="D1106" t="inlineStr">
        <is>
          <t>2016-10-27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s="2" t="n">
        <v>22.92</v>
      </c>
      <c r="R1106" t="n">
        <v>3</v>
      </c>
      <c r="S1106" s="3" t="n">
        <v>0</v>
      </c>
      <c r="T1106" s="2" t="n">
        <v>11.2308</v>
      </c>
      <c r="U1106">
        <f>D1106-C1106</f>
        <v/>
      </c>
      <c r="V1106" s="3">
        <f>IF(Q1106=0,0,T1106/Q1106)</f>
        <v/>
      </c>
    </row>
    <row r="1107">
      <c r="A1107" t="n">
        <v>1106</v>
      </c>
      <c r="B1107" t="inlineStr">
        <is>
          <t>US-2016-110156</t>
        </is>
      </c>
      <c r="C1107" t="inlineStr">
        <is>
          <t>2016-11-19</t>
        </is>
      </c>
      <c r="D1107" t="inlineStr">
        <is>
          <t>2016-11-24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s="2" t="n">
        <v>100.704</v>
      </c>
      <c r="R1107" t="n">
        <v>6</v>
      </c>
      <c r="S1107" s="3" t="n">
        <v>0.2</v>
      </c>
      <c r="T1107" s="2" t="n">
        <v>-16.3644</v>
      </c>
      <c r="U1107">
        <f>D1107-C1107</f>
        <v/>
      </c>
      <c r="V1107" s="3">
        <f>IF(Q1107=0,0,T1107/Q1107)</f>
        <v/>
      </c>
    </row>
    <row r="1108">
      <c r="A1108" t="n">
        <v>1107</v>
      </c>
      <c r="B1108" t="inlineStr">
        <is>
          <t>US-2016-110156</t>
        </is>
      </c>
      <c r="C1108" t="inlineStr">
        <is>
          <t>2016-11-19</t>
        </is>
      </c>
      <c r="D1108" t="inlineStr">
        <is>
          <t>2016-11-24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s="2" t="n">
        <v>2.328</v>
      </c>
      <c r="R1108" t="n">
        <v>2</v>
      </c>
      <c r="S1108" s="3" t="n">
        <v>0.6</v>
      </c>
      <c r="T1108" s="2" t="n">
        <v>-0.7566000000000001</v>
      </c>
      <c r="U1108">
        <f>D1108-C1108</f>
        <v/>
      </c>
      <c r="V1108" s="3">
        <f>IF(Q1108=0,0,T1108/Q1108)</f>
        <v/>
      </c>
    </row>
    <row r="1109">
      <c r="A1109" t="n">
        <v>1108</v>
      </c>
      <c r="B1109" t="inlineStr">
        <is>
          <t>US-2016-110156</t>
        </is>
      </c>
      <c r="C1109" t="inlineStr">
        <is>
          <t>2016-11-19</t>
        </is>
      </c>
      <c r="D1109" t="inlineStr">
        <is>
          <t>2016-11-24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s="2" t="n">
        <v>10.78</v>
      </c>
      <c r="R1109" t="n">
        <v>5</v>
      </c>
      <c r="S1109" s="3" t="n">
        <v>0.8</v>
      </c>
      <c r="T1109" s="2" t="n">
        <v>-17.248</v>
      </c>
      <c r="U1109">
        <f>D1109-C1109</f>
        <v/>
      </c>
      <c r="V1109" s="3">
        <f>IF(Q1109=0,0,T1109/Q1109)</f>
        <v/>
      </c>
    </row>
    <row r="1110">
      <c r="A1110" t="n">
        <v>1109</v>
      </c>
      <c r="B1110" t="inlineStr">
        <is>
          <t>US-2016-110156</t>
        </is>
      </c>
      <c r="C1110" t="inlineStr">
        <is>
          <t>2016-11-19</t>
        </is>
      </c>
      <c r="D1110" t="inlineStr">
        <is>
          <t>2016-11-24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s="2" t="n">
        <v>58.368</v>
      </c>
      <c r="R1110" t="n">
        <v>12</v>
      </c>
      <c r="S1110" s="3" t="n">
        <v>0.2</v>
      </c>
      <c r="T1110" s="2" t="n">
        <v>21.888</v>
      </c>
      <c r="U1110">
        <f>D1110-C1110</f>
        <v/>
      </c>
      <c r="V1110" s="3">
        <f>IF(Q1110=0,0,T1110/Q1110)</f>
        <v/>
      </c>
    </row>
    <row r="1111">
      <c r="A1111" t="n">
        <v>1110</v>
      </c>
      <c r="B1111" t="inlineStr">
        <is>
          <t>US-2016-110156</t>
        </is>
      </c>
      <c r="C1111" t="inlineStr">
        <is>
          <t>2016-11-19</t>
        </is>
      </c>
      <c r="D1111" t="inlineStr">
        <is>
          <t>2016-11-24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s="2" t="n">
        <v>40.968</v>
      </c>
      <c r="R1111" t="n">
        <v>3</v>
      </c>
      <c r="S1111" s="3" t="n">
        <v>0.2</v>
      </c>
      <c r="T1111" s="2" t="n">
        <v>13.8267</v>
      </c>
      <c r="U1111">
        <f>D1111-C1111</f>
        <v/>
      </c>
      <c r="V1111" s="3">
        <f>IF(Q1111=0,0,T1111/Q1111)</f>
        <v/>
      </c>
    </row>
    <row r="1112">
      <c r="A1112" t="n">
        <v>1111</v>
      </c>
      <c r="B1112" t="inlineStr">
        <is>
          <t>US-2016-110156</t>
        </is>
      </c>
      <c r="C1112" t="inlineStr">
        <is>
          <t>2016-11-19</t>
        </is>
      </c>
      <c r="D1112" t="inlineStr">
        <is>
          <t>2016-11-24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s="2" t="n">
        <v>71.95999999999999</v>
      </c>
      <c r="R1112" t="n">
        <v>5</v>
      </c>
      <c r="S1112" s="3" t="n">
        <v>0.2</v>
      </c>
      <c r="T1112" s="2" t="n">
        <v>25.186</v>
      </c>
      <c r="U1112">
        <f>D1112-C1112</f>
        <v/>
      </c>
      <c r="V1112" s="3">
        <f>IF(Q1112=0,0,T1112/Q1112)</f>
        <v/>
      </c>
    </row>
    <row r="1113">
      <c r="A1113" t="n">
        <v>1112</v>
      </c>
      <c r="B1113" t="inlineStr">
        <is>
          <t>US-2016-110156</t>
        </is>
      </c>
      <c r="C1113" t="inlineStr">
        <is>
          <t>2016-11-19</t>
        </is>
      </c>
      <c r="D1113" t="inlineStr">
        <is>
          <t>2016-11-24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s="2" t="n">
        <v>10.368</v>
      </c>
      <c r="R1113" t="n">
        <v>2</v>
      </c>
      <c r="S1113" s="3" t="n">
        <v>0.2</v>
      </c>
      <c r="T1113" s="2" t="n">
        <v>3.6288</v>
      </c>
      <c r="U1113">
        <f>D1113-C1113</f>
        <v/>
      </c>
      <c r="V1113" s="3">
        <f>IF(Q1113=0,0,T1113/Q1113)</f>
        <v/>
      </c>
    </row>
    <row r="1114">
      <c r="A1114" t="n">
        <v>1113</v>
      </c>
      <c r="B1114" t="inlineStr">
        <is>
          <t>US-2016-110156</t>
        </is>
      </c>
      <c r="C1114" t="inlineStr">
        <is>
          <t>2016-11-19</t>
        </is>
      </c>
      <c r="D1114" t="inlineStr">
        <is>
          <t>2016-11-24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s="2" t="n">
        <v>1.192</v>
      </c>
      <c r="R1114" t="n">
        <v>2</v>
      </c>
      <c r="S1114" s="3" t="n">
        <v>0.8</v>
      </c>
      <c r="T1114" s="2" t="n">
        <v>-2.0264</v>
      </c>
      <c r="U1114">
        <f>D1114-C1114</f>
        <v/>
      </c>
      <c r="V1114" s="3">
        <f>IF(Q1114=0,0,T1114/Q1114)</f>
        <v/>
      </c>
    </row>
    <row r="1115">
      <c r="A1115" t="n">
        <v>1114</v>
      </c>
      <c r="B1115" t="inlineStr">
        <is>
          <t>CA-2017-140585</t>
        </is>
      </c>
      <c r="C1115" t="inlineStr">
        <is>
          <t>2017-12-18</t>
        </is>
      </c>
      <c r="D1115" t="inlineStr">
        <is>
          <t>2017-12-23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s="2" t="n">
        <v>46.672</v>
      </c>
      <c r="R1115" t="n">
        <v>2</v>
      </c>
      <c r="S1115" s="3" t="n">
        <v>0.2</v>
      </c>
      <c r="T1115" s="2" t="n">
        <v>16.3352</v>
      </c>
      <c r="U1115">
        <f>D1115-C1115</f>
        <v/>
      </c>
      <c r="V1115" s="3">
        <f>IF(Q1115=0,0,T1115/Q1115)</f>
        <v/>
      </c>
    </row>
    <row r="1116">
      <c r="A1116" t="n">
        <v>1115</v>
      </c>
      <c r="B1116" t="inlineStr">
        <is>
          <t>CA-2017-140585</t>
        </is>
      </c>
      <c r="C1116" t="inlineStr">
        <is>
          <t>2017-12-18</t>
        </is>
      </c>
      <c r="D1116" t="inlineStr">
        <is>
          <t>2017-12-23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s="2" t="n">
        <v>119.833</v>
      </c>
      <c r="R1116" t="n">
        <v>1</v>
      </c>
      <c r="S1116" s="3" t="n">
        <v>0.15</v>
      </c>
      <c r="T1116" s="2" t="n">
        <v>-12.6882</v>
      </c>
      <c r="U1116">
        <f>D1116-C1116</f>
        <v/>
      </c>
      <c r="V1116" s="3">
        <f>IF(Q1116=0,0,T1116/Q1116)</f>
        <v/>
      </c>
    </row>
    <row r="1117">
      <c r="A1117" t="n">
        <v>1116</v>
      </c>
      <c r="B1117" t="inlineStr">
        <is>
          <t>CA-2017-140585</t>
        </is>
      </c>
      <c r="C1117" t="inlineStr">
        <is>
          <t>2017-12-18</t>
        </is>
      </c>
      <c r="D1117" t="inlineStr">
        <is>
          <t>2017-12-23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s="2" t="n">
        <v>119.98</v>
      </c>
      <c r="R1117" t="n">
        <v>2</v>
      </c>
      <c r="S1117" s="3" t="n">
        <v>0</v>
      </c>
      <c r="T1117" s="2" t="n">
        <v>57.5904</v>
      </c>
      <c r="U1117">
        <f>D1117-C1117</f>
        <v/>
      </c>
      <c r="V1117" s="3">
        <f>IF(Q1117=0,0,T1117/Q1117)</f>
        <v/>
      </c>
    </row>
    <row r="1118">
      <c r="A1118" t="n">
        <v>1117</v>
      </c>
      <c r="B1118" t="inlineStr">
        <is>
          <t>CA-2016-144855</t>
        </is>
      </c>
      <c r="C1118" t="inlineStr">
        <is>
          <t>2016-07-22</t>
        </is>
      </c>
      <c r="D1118" t="inlineStr">
        <is>
          <t>2016-07-24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s="2" t="n">
        <v>6.3</v>
      </c>
      <c r="R1118" t="n">
        <v>2</v>
      </c>
      <c r="S1118" s="3" t="n">
        <v>0</v>
      </c>
      <c r="T1118" s="2" t="n">
        <v>3.024</v>
      </c>
      <c r="U1118">
        <f>D1118-C1118</f>
        <v/>
      </c>
      <c r="V1118" s="3">
        <f>IF(Q1118=0,0,T1118/Q1118)</f>
        <v/>
      </c>
    </row>
    <row r="1119">
      <c r="A1119" t="n">
        <v>1118</v>
      </c>
      <c r="B1119" t="inlineStr">
        <is>
          <t>CA-2015-142755</t>
        </is>
      </c>
      <c r="C1119" t="inlineStr">
        <is>
          <t>2015-09-04</t>
        </is>
      </c>
      <c r="D1119" t="inlineStr">
        <is>
          <t>2015-09-08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s="2" t="n">
        <v>279.9</v>
      </c>
      <c r="R1119" t="n">
        <v>5</v>
      </c>
      <c r="S1119" s="3" t="n">
        <v>0</v>
      </c>
      <c r="T1119" s="2" t="n">
        <v>137.151</v>
      </c>
      <c r="U1119">
        <f>D1119-C1119</f>
        <v/>
      </c>
      <c r="V1119" s="3">
        <f>IF(Q1119=0,0,T1119/Q1119)</f>
        <v/>
      </c>
    </row>
    <row r="1120">
      <c r="A1120" t="n">
        <v>1119</v>
      </c>
      <c r="B1120" t="inlineStr">
        <is>
          <t>CA-2015-142755</t>
        </is>
      </c>
      <c r="C1120" t="inlineStr">
        <is>
          <t>2015-09-04</t>
        </is>
      </c>
      <c r="D1120" t="inlineStr">
        <is>
          <t>2015-09-08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s="2" t="n">
        <v>619.95</v>
      </c>
      <c r="R1120" t="n">
        <v>5</v>
      </c>
      <c r="S1120" s="3" t="n">
        <v>0</v>
      </c>
      <c r="T1120" s="2" t="n">
        <v>111.591</v>
      </c>
      <c r="U1120">
        <f>D1120-C1120</f>
        <v/>
      </c>
      <c r="V1120" s="3">
        <f>IF(Q1120=0,0,T1120/Q1120)</f>
        <v/>
      </c>
    </row>
    <row r="1121">
      <c r="A1121" t="n">
        <v>1120</v>
      </c>
      <c r="B1121" t="inlineStr">
        <is>
          <t>CA-2015-142755</t>
        </is>
      </c>
      <c r="C1121" t="inlineStr">
        <is>
          <t>2015-09-04</t>
        </is>
      </c>
      <c r="D1121" t="inlineStr">
        <is>
          <t>2015-09-08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s="2" t="n">
        <v>4.36</v>
      </c>
      <c r="R1121" t="n">
        <v>2</v>
      </c>
      <c r="S1121" s="3" t="n">
        <v>0</v>
      </c>
      <c r="T1121" s="2" t="n">
        <v>2.0492</v>
      </c>
      <c r="U1121">
        <f>D1121-C1121</f>
        <v/>
      </c>
      <c r="V1121" s="3">
        <f>IF(Q1121=0,0,T1121/Q1121)</f>
        <v/>
      </c>
    </row>
    <row r="1122">
      <c r="A1122" t="n">
        <v>1121</v>
      </c>
      <c r="B1122" t="inlineStr">
        <is>
          <t>CA-2015-142755</t>
        </is>
      </c>
      <c r="C1122" t="inlineStr">
        <is>
          <t>2015-09-04</t>
        </is>
      </c>
      <c r="D1122" t="inlineStr">
        <is>
          <t>2015-09-08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s="2" t="n">
        <v>15.28</v>
      </c>
      <c r="R1122" t="n">
        <v>2</v>
      </c>
      <c r="S1122" s="3" t="n">
        <v>0</v>
      </c>
      <c r="T1122" s="2" t="n">
        <v>7.4872</v>
      </c>
      <c r="U1122">
        <f>D1122-C1122</f>
        <v/>
      </c>
      <c r="V1122" s="3">
        <f>IF(Q1122=0,0,T1122/Q1122)</f>
        <v/>
      </c>
    </row>
    <row r="1123">
      <c r="A1123" t="n">
        <v>1122</v>
      </c>
      <c r="B1123" t="inlineStr">
        <is>
          <t>US-2014-147627</t>
        </is>
      </c>
      <c r="C1123" t="inlineStr">
        <is>
          <t>2014-01-20</t>
        </is>
      </c>
      <c r="D1123" t="inlineStr">
        <is>
          <t>2014-01-26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s="2" t="n">
        <v>699.9299999999999</v>
      </c>
      <c r="R1123" t="n">
        <v>7</v>
      </c>
      <c r="S1123" s="3" t="n">
        <v>0</v>
      </c>
      <c r="T1123" s="2" t="n">
        <v>181.9818</v>
      </c>
      <c r="U1123">
        <f>D1123-C1123</f>
        <v/>
      </c>
      <c r="V1123" s="3">
        <f>IF(Q1123=0,0,T1123/Q1123)</f>
        <v/>
      </c>
    </row>
    <row r="1124">
      <c r="A1124" t="n">
        <v>1123</v>
      </c>
      <c r="B1124" t="inlineStr">
        <is>
          <t>US-2014-147627</t>
        </is>
      </c>
      <c r="C1124" t="inlineStr">
        <is>
          <t>2014-01-20</t>
        </is>
      </c>
      <c r="D1124" t="inlineStr">
        <is>
          <t>2014-01-26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s="2" t="n">
        <v>22.96</v>
      </c>
      <c r="R1124" t="n">
        <v>7</v>
      </c>
      <c r="S1124" s="3" t="n">
        <v>0</v>
      </c>
      <c r="T1124" s="2" t="n">
        <v>6.6584</v>
      </c>
      <c r="U1124">
        <f>D1124-C1124</f>
        <v/>
      </c>
      <c r="V1124" s="3">
        <f>IF(Q1124=0,0,T1124/Q1124)</f>
        <v/>
      </c>
    </row>
    <row r="1125">
      <c r="A1125" t="n">
        <v>1124</v>
      </c>
      <c r="B1125" t="inlineStr">
        <is>
          <t>US-2014-147627</t>
        </is>
      </c>
      <c r="C1125" t="inlineStr">
        <is>
          <t>2014-01-20</t>
        </is>
      </c>
      <c r="D1125" t="inlineStr">
        <is>
          <t>2014-01-26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s="2" t="n">
        <v>38.6</v>
      </c>
      <c r="R1125" t="n">
        <v>4</v>
      </c>
      <c r="S1125" s="3" t="n">
        <v>0</v>
      </c>
      <c r="T1125" s="2" t="n">
        <v>11.58</v>
      </c>
      <c r="U1125">
        <f>D1125-C1125</f>
        <v/>
      </c>
      <c r="V1125" s="3">
        <f>IF(Q1125=0,0,T1125/Q1125)</f>
        <v/>
      </c>
    </row>
    <row r="1126">
      <c r="A1126" t="n">
        <v>1125</v>
      </c>
      <c r="B1126" t="inlineStr">
        <is>
          <t>US-2014-147627</t>
        </is>
      </c>
      <c r="C1126" t="inlineStr">
        <is>
          <t>2014-01-20</t>
        </is>
      </c>
      <c r="D1126" t="inlineStr">
        <is>
          <t>2014-01-26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s="2" t="n">
        <v>6.63</v>
      </c>
      <c r="R1126" t="n">
        <v>3</v>
      </c>
      <c r="S1126" s="3" t="n">
        <v>0</v>
      </c>
      <c r="T1126" s="2" t="n">
        <v>1.7901</v>
      </c>
      <c r="U1126">
        <f>D1126-C1126</f>
        <v/>
      </c>
      <c r="V1126" s="3">
        <f>IF(Q1126=0,0,T1126/Q1126)</f>
        <v/>
      </c>
    </row>
    <row r="1127">
      <c r="A1127" t="n">
        <v>1126</v>
      </c>
      <c r="B1127" t="inlineStr">
        <is>
          <t>US-2014-147627</t>
        </is>
      </c>
      <c r="C1127" t="inlineStr">
        <is>
          <t>2014-01-20</t>
        </is>
      </c>
      <c r="D1127" t="inlineStr">
        <is>
          <t>2014-01-26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s="2" t="n">
        <v>23.34</v>
      </c>
      <c r="R1127" t="n">
        <v>3</v>
      </c>
      <c r="S1127" s="3" t="n">
        <v>0</v>
      </c>
      <c r="T1127" s="2" t="n">
        <v>10.9698</v>
      </c>
      <c r="U1127">
        <f>D1127-C1127</f>
        <v/>
      </c>
      <c r="V1127" s="3">
        <f>IF(Q1127=0,0,T1127/Q1127)</f>
        <v/>
      </c>
    </row>
    <row r="1128">
      <c r="A1128" t="n">
        <v>1127</v>
      </c>
      <c r="B1128" t="inlineStr">
        <is>
          <t>US-2014-147627</t>
        </is>
      </c>
      <c r="C1128" t="inlineStr">
        <is>
          <t>2014-01-20</t>
        </is>
      </c>
      <c r="D1128" t="inlineStr">
        <is>
          <t>2014-01-26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s="2" t="n">
        <v>1067.94</v>
      </c>
      <c r="R1128" t="n">
        <v>3</v>
      </c>
      <c r="S1128" s="3" t="n">
        <v>0</v>
      </c>
      <c r="T1128" s="2" t="n">
        <v>224.2674</v>
      </c>
      <c r="U1128">
        <f>D1128-C1128</f>
        <v/>
      </c>
      <c r="V1128" s="3">
        <f>IF(Q1128=0,0,T1128/Q1128)</f>
        <v/>
      </c>
    </row>
    <row r="1129">
      <c r="A1129" t="n">
        <v>1128</v>
      </c>
      <c r="B1129" t="inlineStr">
        <is>
          <t>CA-2015-105970</t>
        </is>
      </c>
      <c r="C1129" t="inlineStr">
        <is>
          <t>2015-03-02</t>
        </is>
      </c>
      <c r="D1129" t="inlineStr">
        <is>
          <t>2015-03-07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s="2" t="n">
        <v>10.16</v>
      </c>
      <c r="R1129" t="n">
        <v>1</v>
      </c>
      <c r="S1129" s="3" t="n">
        <v>0</v>
      </c>
      <c r="T1129" s="2" t="n">
        <v>2.6416</v>
      </c>
      <c r="U1129">
        <f>D1129-C1129</f>
        <v/>
      </c>
      <c r="V1129" s="3">
        <f>IF(Q1129=0,0,T1129/Q1129)</f>
        <v/>
      </c>
    </row>
    <row r="1130">
      <c r="A1130" t="n">
        <v>1129</v>
      </c>
      <c r="B1130" t="inlineStr">
        <is>
          <t>CA-2015-105970</t>
        </is>
      </c>
      <c r="C1130" t="inlineStr">
        <is>
          <t>2015-03-02</t>
        </is>
      </c>
      <c r="D1130" t="inlineStr">
        <is>
          <t>2015-03-07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s="2" t="n">
        <v>101.88</v>
      </c>
      <c r="R1130" t="n">
        <v>6</v>
      </c>
      <c r="S1130" s="3" t="n">
        <v>0</v>
      </c>
      <c r="T1130" s="2" t="n">
        <v>50.94</v>
      </c>
      <c r="U1130">
        <f>D1130-C1130</f>
        <v/>
      </c>
      <c r="V1130" s="3">
        <f>IF(Q1130=0,0,T1130/Q1130)</f>
        <v/>
      </c>
    </row>
    <row r="1131">
      <c r="A1131" t="n">
        <v>1130</v>
      </c>
      <c r="B1131" t="inlineStr">
        <is>
          <t>CA-2016-112102</t>
        </is>
      </c>
      <c r="C1131" t="inlineStr">
        <is>
          <t>2016-04-12</t>
        </is>
      </c>
      <c r="D1131" t="inlineStr">
        <is>
          <t>2016-04-16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s="2" t="n">
        <v>343.92</v>
      </c>
      <c r="R1131" t="n">
        <v>4</v>
      </c>
      <c r="S1131" s="3" t="n">
        <v>0</v>
      </c>
      <c r="T1131" s="2" t="n">
        <v>75.66240000000001</v>
      </c>
      <c r="U1131">
        <f>D1131-C1131</f>
        <v/>
      </c>
      <c r="V1131" s="3">
        <f>IF(Q1131=0,0,T1131/Q1131)</f>
        <v/>
      </c>
    </row>
    <row r="1132">
      <c r="A1132" t="n">
        <v>1131</v>
      </c>
      <c r="B1132" t="inlineStr">
        <is>
          <t>CA-2016-112102</t>
        </is>
      </c>
      <c r="C1132" t="inlineStr">
        <is>
          <t>2016-04-12</t>
        </is>
      </c>
      <c r="D1132" t="inlineStr">
        <is>
          <t>2016-04-16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s="2" t="n">
        <v>40.99</v>
      </c>
      <c r="R1132" t="n">
        <v>1</v>
      </c>
      <c r="S1132" s="3" t="n">
        <v>0</v>
      </c>
      <c r="T1132" s="2" t="n">
        <v>20.0851</v>
      </c>
      <c r="U1132">
        <f>D1132-C1132</f>
        <v/>
      </c>
      <c r="V1132" s="3">
        <f>IF(Q1132=0,0,T1132/Q1132)</f>
        <v/>
      </c>
    </row>
    <row r="1133">
      <c r="A1133" t="n">
        <v>1132</v>
      </c>
      <c r="B1133" t="inlineStr">
        <is>
          <t>CA-2016-112102</t>
        </is>
      </c>
      <c r="C1133" t="inlineStr">
        <is>
          <t>2016-04-12</t>
        </is>
      </c>
      <c r="D1133" t="inlineStr">
        <is>
          <t>2016-04-16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s="2" t="n">
        <v>63.9</v>
      </c>
      <c r="R1133" t="n">
        <v>5</v>
      </c>
      <c r="S1133" s="3" t="n">
        <v>0</v>
      </c>
      <c r="T1133" s="2" t="n">
        <v>28.755</v>
      </c>
      <c r="U1133">
        <f>D1133-C1133</f>
        <v/>
      </c>
      <c r="V1133" s="3">
        <f>IF(Q1133=0,0,T1133/Q1133)</f>
        <v/>
      </c>
    </row>
    <row r="1134">
      <c r="A1134" t="n">
        <v>1133</v>
      </c>
      <c r="B1134" t="inlineStr">
        <is>
          <t>US-2016-114776</t>
        </is>
      </c>
      <c r="C1134" t="inlineStr">
        <is>
          <t>2016-12-06</t>
        </is>
      </c>
      <c r="D1134" t="inlineStr">
        <is>
          <t>2016-12-07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s="2" t="n">
        <v>19.44</v>
      </c>
      <c r="R1134" t="n">
        <v>3</v>
      </c>
      <c r="S1134" s="3" t="n">
        <v>0</v>
      </c>
      <c r="T1134" s="2" t="n">
        <v>9.331200000000001</v>
      </c>
      <c r="U1134">
        <f>D1134-C1134</f>
        <v/>
      </c>
      <c r="V1134" s="3">
        <f>IF(Q1134=0,0,T1134/Q1134)</f>
        <v/>
      </c>
    </row>
    <row r="1135">
      <c r="A1135" t="n">
        <v>1134</v>
      </c>
      <c r="B1135" t="inlineStr">
        <is>
          <t>US-2016-134908</t>
        </is>
      </c>
      <c r="C1135" t="inlineStr">
        <is>
          <t>2016-06-05</t>
        </is>
      </c>
      <c r="D1135" t="inlineStr">
        <is>
          <t>2016-06-09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s="2" t="n">
        <v>124.608</v>
      </c>
      <c r="R1135" t="n">
        <v>4</v>
      </c>
      <c r="S1135" s="3" t="n">
        <v>0.2</v>
      </c>
      <c r="T1135" s="2" t="n">
        <v>-23.364</v>
      </c>
      <c r="U1135">
        <f>D1135-C1135</f>
        <v/>
      </c>
      <c r="V1135" s="3">
        <f>IF(Q1135=0,0,T1135/Q1135)</f>
        <v/>
      </c>
    </row>
    <row r="1136">
      <c r="A1136" t="n">
        <v>1135</v>
      </c>
      <c r="B1136" t="inlineStr">
        <is>
          <t>US-2016-134908</t>
        </is>
      </c>
      <c r="C1136" t="inlineStr">
        <is>
          <t>2016-06-05</t>
        </is>
      </c>
      <c r="D1136" t="inlineStr">
        <is>
          <t>2016-06-09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s="2" t="n">
        <v>7.56</v>
      </c>
      <c r="R1136" t="n">
        <v>3</v>
      </c>
      <c r="S1136" s="3" t="n">
        <v>0.2</v>
      </c>
      <c r="T1136" s="2" t="n">
        <v>2.646</v>
      </c>
      <c r="U1136">
        <f>D1136-C1136</f>
        <v/>
      </c>
      <c r="V1136" s="3">
        <f>IF(Q1136=0,0,T1136/Q1136)</f>
        <v/>
      </c>
    </row>
    <row r="1137">
      <c r="A1137" t="n">
        <v>1136</v>
      </c>
      <c r="B1137" t="inlineStr">
        <is>
          <t>US-2016-148803</t>
        </is>
      </c>
      <c r="C1137" t="inlineStr">
        <is>
          <t>2016-12-11</t>
        </is>
      </c>
      <c r="D1137" t="inlineStr">
        <is>
          <t>2016-12-11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s="2" t="n">
        <v>85.224</v>
      </c>
      <c r="R1137" t="n">
        <v>3</v>
      </c>
      <c r="S1137" s="3" t="n">
        <v>0.2</v>
      </c>
      <c r="T1137" s="2" t="n">
        <v>7.4571</v>
      </c>
      <c r="U1137">
        <f>D1137-C1137</f>
        <v/>
      </c>
      <c r="V1137" s="3">
        <f>IF(Q1137=0,0,T1137/Q1137)</f>
        <v/>
      </c>
    </row>
    <row r="1138">
      <c r="A1138" t="n">
        <v>1137</v>
      </c>
      <c r="B1138" t="inlineStr">
        <is>
          <t>CA-2016-152170</t>
        </is>
      </c>
      <c r="C1138" t="inlineStr">
        <is>
          <t>2016-11-12</t>
        </is>
      </c>
      <c r="D1138" t="inlineStr">
        <is>
          <t>2016-11-15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s="2" t="n">
        <v>287.52</v>
      </c>
      <c r="R1138" t="n">
        <v>8</v>
      </c>
      <c r="S1138" s="3" t="n">
        <v>0</v>
      </c>
      <c r="T1138" s="2" t="n">
        <v>129.384</v>
      </c>
      <c r="U1138">
        <f>D1138-C1138</f>
        <v/>
      </c>
      <c r="V1138" s="3">
        <f>IF(Q1138=0,0,T1138/Q1138)</f>
        <v/>
      </c>
    </row>
    <row r="1139">
      <c r="A1139" t="n">
        <v>1138</v>
      </c>
      <c r="B1139" t="inlineStr">
        <is>
          <t>CA-2016-152170</t>
        </is>
      </c>
      <c r="C1139" t="inlineStr">
        <is>
          <t>2016-11-12</t>
        </is>
      </c>
      <c r="D1139" t="inlineStr">
        <is>
          <t>2016-11-15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s="2" t="n">
        <v>37.68</v>
      </c>
      <c r="R1139" t="n">
        <v>2</v>
      </c>
      <c r="S1139" s="3" t="n">
        <v>0</v>
      </c>
      <c r="T1139" s="2" t="n">
        <v>10.5504</v>
      </c>
      <c r="U1139">
        <f>D1139-C1139</f>
        <v/>
      </c>
      <c r="V1139" s="3">
        <f>IF(Q1139=0,0,T1139/Q1139)</f>
        <v/>
      </c>
    </row>
    <row r="1140">
      <c r="A1140" t="n">
        <v>1139</v>
      </c>
      <c r="B1140" t="inlineStr">
        <is>
          <t>CA-2016-152170</t>
        </is>
      </c>
      <c r="C1140" t="inlineStr">
        <is>
          <t>2016-11-12</t>
        </is>
      </c>
      <c r="D1140" t="inlineStr">
        <is>
          <t>2016-11-15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s="2" t="n">
        <v>19.98</v>
      </c>
      <c r="R1140" t="n">
        <v>2</v>
      </c>
      <c r="S1140" s="3" t="n">
        <v>0</v>
      </c>
      <c r="T1140" s="2" t="n">
        <v>8.991</v>
      </c>
      <c r="U1140">
        <f>D1140-C1140</f>
        <v/>
      </c>
      <c r="V1140" s="3">
        <f>IF(Q1140=0,0,T1140/Q1140)</f>
        <v/>
      </c>
    </row>
    <row r="1141">
      <c r="A1141" t="n">
        <v>1140</v>
      </c>
      <c r="B1141" t="inlineStr">
        <is>
          <t>CA-2016-152170</t>
        </is>
      </c>
      <c r="C1141" t="inlineStr">
        <is>
          <t>2016-11-12</t>
        </is>
      </c>
      <c r="D1141" t="inlineStr">
        <is>
          <t>2016-11-15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s="2" t="n">
        <v>20.58</v>
      </c>
      <c r="R1141" t="n">
        <v>7</v>
      </c>
      <c r="S1141" s="3" t="n">
        <v>0</v>
      </c>
      <c r="T1141" s="2" t="n">
        <v>5.5566</v>
      </c>
      <c r="U1141">
        <f>D1141-C1141</f>
        <v/>
      </c>
      <c r="V1141" s="3">
        <f>IF(Q1141=0,0,T1141/Q1141)</f>
        <v/>
      </c>
    </row>
    <row r="1142">
      <c r="A1142" t="n">
        <v>1141</v>
      </c>
      <c r="B1142" t="inlineStr">
        <is>
          <t>CA-2016-152170</t>
        </is>
      </c>
      <c r="C1142" t="inlineStr">
        <is>
          <t>2016-11-12</t>
        </is>
      </c>
      <c r="D1142" t="inlineStr">
        <is>
          <t>2016-11-15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s="2" t="n">
        <v>17.38</v>
      </c>
      <c r="R1142" t="n">
        <v>2</v>
      </c>
      <c r="S1142" s="3" t="n">
        <v>0</v>
      </c>
      <c r="T1142" s="2" t="n">
        <v>8.69</v>
      </c>
      <c r="U1142">
        <f>D1142-C1142</f>
        <v/>
      </c>
      <c r="V1142" s="3">
        <f>IF(Q1142=0,0,T1142/Q1142)</f>
        <v/>
      </c>
    </row>
    <row r="1143">
      <c r="A1143" t="n">
        <v>1142</v>
      </c>
      <c r="B1143" t="inlineStr">
        <is>
          <t>CA-2014-146969</t>
        </is>
      </c>
      <c r="C1143" t="inlineStr">
        <is>
          <t>2014-09-29</t>
        </is>
      </c>
      <c r="D1143" t="inlineStr">
        <is>
          <t>2014-10-03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s="2" t="n">
        <v>204.6</v>
      </c>
      <c r="R1143" t="n">
        <v>2</v>
      </c>
      <c r="S1143" s="3" t="n">
        <v>0</v>
      </c>
      <c r="T1143" s="2" t="n">
        <v>53.196</v>
      </c>
      <c r="U1143">
        <f>D1143-C1143</f>
        <v/>
      </c>
      <c r="V1143" s="3">
        <f>IF(Q1143=0,0,T1143/Q1143)</f>
        <v/>
      </c>
    </row>
    <row r="1144">
      <c r="A1144" t="n">
        <v>1143</v>
      </c>
      <c r="B1144" t="inlineStr">
        <is>
          <t>CA-2014-146969</t>
        </is>
      </c>
      <c r="C1144" t="inlineStr">
        <is>
          <t>2014-09-29</t>
        </is>
      </c>
      <c r="D1144" t="inlineStr">
        <is>
          <t>2014-10-03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s="2" t="n">
        <v>8.720000000000001</v>
      </c>
      <c r="R1144" t="n">
        <v>4</v>
      </c>
      <c r="S1144" s="3" t="n">
        <v>0</v>
      </c>
      <c r="T1144" s="2" t="n">
        <v>2.8776</v>
      </c>
      <c r="U1144">
        <f>D1144-C1144</f>
        <v/>
      </c>
      <c r="V1144" s="3">
        <f>IF(Q1144=0,0,T1144/Q1144)</f>
        <v/>
      </c>
    </row>
    <row r="1145">
      <c r="A1145" t="n">
        <v>1144</v>
      </c>
      <c r="B1145" t="inlineStr">
        <is>
          <t>CA-2014-146969</t>
        </is>
      </c>
      <c r="C1145" t="inlineStr">
        <is>
          <t>2014-09-29</t>
        </is>
      </c>
      <c r="D1145" t="inlineStr">
        <is>
          <t>2014-10-03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s="2" t="n">
        <v>6.48</v>
      </c>
      <c r="R1145" t="n">
        <v>1</v>
      </c>
      <c r="S1145" s="3" t="n">
        <v>0</v>
      </c>
      <c r="T1145" s="2" t="n">
        <v>3.1104</v>
      </c>
      <c r="U1145">
        <f>D1145-C1145</f>
        <v/>
      </c>
      <c r="V1145" s="3">
        <f>IF(Q1145=0,0,T1145/Q1145)</f>
        <v/>
      </c>
    </row>
    <row r="1146">
      <c r="A1146" t="n">
        <v>1145</v>
      </c>
      <c r="B1146" t="inlineStr">
        <is>
          <t>CA-2014-146969</t>
        </is>
      </c>
      <c r="C1146" t="inlineStr">
        <is>
          <t>2014-09-29</t>
        </is>
      </c>
      <c r="D1146" t="inlineStr">
        <is>
          <t>2014-10-03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s="2" t="n">
        <v>686.3200000000001</v>
      </c>
      <c r="R1146" t="n">
        <v>2</v>
      </c>
      <c r="S1146" s="3" t="n">
        <v>0.2</v>
      </c>
      <c r="T1146" s="2" t="n">
        <v>223.054</v>
      </c>
      <c r="U1146">
        <f>D1146-C1146</f>
        <v/>
      </c>
      <c r="V1146" s="3">
        <f>IF(Q1146=0,0,T1146/Q1146)</f>
        <v/>
      </c>
    </row>
    <row r="1147">
      <c r="A1147" t="n">
        <v>1146</v>
      </c>
      <c r="B1147" t="inlineStr">
        <is>
          <t>CA-2014-146969</t>
        </is>
      </c>
      <c r="C1147" t="inlineStr">
        <is>
          <t>2014-09-29</t>
        </is>
      </c>
      <c r="D1147" t="inlineStr">
        <is>
          <t>2014-10-03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s="2" t="n">
        <v>62.18</v>
      </c>
      <c r="R1147" t="n">
        <v>1</v>
      </c>
      <c r="S1147" s="3" t="n">
        <v>0</v>
      </c>
      <c r="T1147" s="2" t="n">
        <v>16.7886</v>
      </c>
      <c r="U1147">
        <f>D1147-C1147</f>
        <v/>
      </c>
      <c r="V1147" s="3">
        <f>IF(Q1147=0,0,T1147/Q1147)</f>
        <v/>
      </c>
    </row>
    <row r="1148">
      <c r="A1148" t="n">
        <v>1147</v>
      </c>
      <c r="B1148" t="inlineStr">
        <is>
          <t>CA-2015-112452</t>
        </is>
      </c>
      <c r="C1148" t="inlineStr">
        <is>
          <t>2015-04-04</t>
        </is>
      </c>
      <c r="D1148" t="inlineStr">
        <is>
          <t>2015-04-04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s="2" t="n">
        <v>644.076</v>
      </c>
      <c r="R1148" t="n">
        <v>2</v>
      </c>
      <c r="S1148" s="3" t="n">
        <v>0.1</v>
      </c>
      <c r="T1148" s="2" t="n">
        <v>107.346</v>
      </c>
      <c r="U1148">
        <f>D1148-C1148</f>
        <v/>
      </c>
      <c r="V1148" s="3">
        <f>IF(Q1148=0,0,T1148/Q1148)</f>
        <v/>
      </c>
    </row>
    <row r="1149">
      <c r="A1149" t="n">
        <v>1148</v>
      </c>
      <c r="B1149" t="inlineStr">
        <is>
          <t>CA-2015-112452</t>
        </is>
      </c>
      <c r="C1149" t="inlineStr">
        <is>
          <t>2015-04-04</t>
        </is>
      </c>
      <c r="D1149" t="inlineStr">
        <is>
          <t>2015-04-04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s="2" t="n">
        <v>5.84</v>
      </c>
      <c r="R1149" t="n">
        <v>2</v>
      </c>
      <c r="S1149" s="3" t="n">
        <v>0</v>
      </c>
      <c r="T1149" s="2" t="n">
        <v>2.628</v>
      </c>
      <c r="U1149">
        <f>D1149-C1149</f>
        <v/>
      </c>
      <c r="V1149" s="3">
        <f>IF(Q1149=0,0,T1149/Q1149)</f>
        <v/>
      </c>
    </row>
    <row r="1150">
      <c r="A1150" t="n">
        <v>1149</v>
      </c>
      <c r="B1150" t="inlineStr">
        <is>
          <t>CA-2015-112452</t>
        </is>
      </c>
      <c r="C1150" t="inlineStr">
        <is>
          <t>2015-04-04</t>
        </is>
      </c>
      <c r="D1150" t="inlineStr">
        <is>
          <t>2015-04-04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s="2" t="n">
        <v>12.76</v>
      </c>
      <c r="R1150" t="n">
        <v>2</v>
      </c>
      <c r="S1150" s="3" t="n">
        <v>0</v>
      </c>
      <c r="T1150" s="2" t="n">
        <v>5.8696</v>
      </c>
      <c r="U1150">
        <f>D1150-C1150</f>
        <v/>
      </c>
      <c r="V1150" s="3">
        <f>IF(Q1150=0,0,T1150/Q1150)</f>
        <v/>
      </c>
    </row>
    <row r="1151">
      <c r="A1151" t="n">
        <v>1150</v>
      </c>
      <c r="B1151" t="inlineStr">
        <is>
          <t>CA-2015-112452</t>
        </is>
      </c>
      <c r="C1151" t="inlineStr">
        <is>
          <t>2015-04-04</t>
        </is>
      </c>
      <c r="D1151" t="inlineStr">
        <is>
          <t>2015-04-04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s="2" t="n">
        <v>10.95</v>
      </c>
      <c r="R1151" t="n">
        <v>1</v>
      </c>
      <c r="S1151" s="3" t="n">
        <v>0</v>
      </c>
      <c r="T1151" s="2" t="n">
        <v>0.438</v>
      </c>
      <c r="U1151">
        <f>D1151-C1151</f>
        <v/>
      </c>
      <c r="V1151" s="3">
        <f>IF(Q1151=0,0,T1151/Q1151)</f>
        <v/>
      </c>
    </row>
    <row r="1152">
      <c r="A1152" t="n">
        <v>1151</v>
      </c>
      <c r="B1152" t="inlineStr">
        <is>
          <t>CA-2015-112452</t>
        </is>
      </c>
      <c r="C1152" t="inlineStr">
        <is>
          <t>2015-04-04</t>
        </is>
      </c>
      <c r="D1152" t="inlineStr">
        <is>
          <t>2015-04-04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s="2" t="n">
        <v>599.98</v>
      </c>
      <c r="R1152" t="n">
        <v>2</v>
      </c>
      <c r="S1152" s="3" t="n">
        <v>0</v>
      </c>
      <c r="T1152" s="2" t="n">
        <v>209.993</v>
      </c>
      <c r="U1152">
        <f>D1152-C1152</f>
        <v/>
      </c>
      <c r="V1152" s="3">
        <f>IF(Q1152=0,0,T1152/Q1152)</f>
        <v/>
      </c>
    </row>
    <row r="1153">
      <c r="A1153" t="n">
        <v>1152</v>
      </c>
      <c r="B1153" t="inlineStr">
        <is>
          <t>CA-2015-113971</t>
        </is>
      </c>
      <c r="C1153" t="inlineStr">
        <is>
          <t>2015-05-08</t>
        </is>
      </c>
      <c r="D1153" t="inlineStr">
        <is>
          <t>2015-05-14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s="2" t="n">
        <v>8.352</v>
      </c>
      <c r="R1153" t="n">
        <v>6</v>
      </c>
      <c r="S1153" s="3" t="n">
        <v>0.2</v>
      </c>
      <c r="T1153" s="2" t="n">
        <v>1.2528</v>
      </c>
      <c r="U1153">
        <f>D1153-C1153</f>
        <v/>
      </c>
      <c r="V1153" s="3">
        <f>IF(Q1153=0,0,T1153/Q1153)</f>
        <v/>
      </c>
    </row>
    <row r="1154">
      <c r="A1154" t="n">
        <v>1153</v>
      </c>
      <c r="B1154" t="inlineStr">
        <is>
          <t>CA-2017-160395</t>
        </is>
      </c>
      <c r="C1154" t="inlineStr">
        <is>
          <t>2016-12-31</t>
        </is>
      </c>
      <c r="D1154" t="inlineStr">
        <is>
          <t>2017-01-06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s="2" t="n">
        <v>3.64</v>
      </c>
      <c r="R1154" t="n">
        <v>2</v>
      </c>
      <c r="S1154" s="3" t="n">
        <v>0</v>
      </c>
      <c r="T1154" s="2" t="n">
        <v>1.638</v>
      </c>
      <c r="U1154">
        <f>D1154-C1154</f>
        <v/>
      </c>
      <c r="V1154" s="3">
        <f>IF(Q1154=0,0,T1154/Q1154)</f>
        <v/>
      </c>
    </row>
    <row r="1155">
      <c r="A1155" t="n">
        <v>1154</v>
      </c>
      <c r="B1155" t="inlineStr">
        <is>
          <t>CA-2017-160395</t>
        </is>
      </c>
      <c r="C1155" t="inlineStr">
        <is>
          <t>2016-12-31</t>
        </is>
      </c>
      <c r="D1155" t="inlineStr">
        <is>
          <t>2017-01-06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s="2" t="n">
        <v>159.768</v>
      </c>
      <c r="R1155" t="n">
        <v>7</v>
      </c>
      <c r="S1155" s="3" t="n">
        <v>0.2</v>
      </c>
      <c r="T1155" s="2" t="n">
        <v>53.9217</v>
      </c>
      <c r="U1155">
        <f>D1155-C1155</f>
        <v/>
      </c>
      <c r="V1155" s="3">
        <f>IF(Q1155=0,0,T1155/Q1155)</f>
        <v/>
      </c>
    </row>
    <row r="1156">
      <c r="A1156" t="n">
        <v>1155</v>
      </c>
      <c r="B1156" t="inlineStr">
        <is>
          <t>CA-2014-136567</t>
        </is>
      </c>
      <c r="C1156" t="inlineStr">
        <is>
          <t>2014-12-20</t>
        </is>
      </c>
      <c r="D1156" t="inlineStr">
        <is>
          <t>2014-12-21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s="2" t="n">
        <v>122.48</v>
      </c>
      <c r="R1156" t="n">
        <v>2</v>
      </c>
      <c r="S1156" s="3" t="n">
        <v>0</v>
      </c>
      <c r="T1156" s="2" t="n">
        <v>0</v>
      </c>
      <c r="U1156">
        <f>D1156-C1156</f>
        <v/>
      </c>
      <c r="V1156" s="3">
        <f>IF(Q1156=0,0,T1156/Q1156)</f>
        <v/>
      </c>
    </row>
    <row r="1157">
      <c r="A1157" t="n">
        <v>1156</v>
      </c>
      <c r="B1157" t="inlineStr">
        <is>
          <t>CA-2014-136567</t>
        </is>
      </c>
      <c r="C1157" t="inlineStr">
        <is>
          <t>2014-12-20</t>
        </is>
      </c>
      <c r="D1157" t="inlineStr">
        <is>
          <t>2014-12-21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s="2" t="n">
        <v>2244.48</v>
      </c>
      <c r="R1157" t="n">
        <v>7</v>
      </c>
      <c r="S1157" s="3" t="n">
        <v>0</v>
      </c>
      <c r="T1157" s="2" t="n">
        <v>493.7856</v>
      </c>
      <c r="U1157">
        <f>D1157-C1157</f>
        <v/>
      </c>
      <c r="V1157" s="3">
        <f>IF(Q1157=0,0,T1157/Q1157)</f>
        <v/>
      </c>
    </row>
    <row r="1158">
      <c r="A1158" t="n">
        <v>1157</v>
      </c>
      <c r="B1158" t="inlineStr">
        <is>
          <t>CA-2014-136567</t>
        </is>
      </c>
      <c r="C1158" t="inlineStr">
        <is>
          <t>2014-12-20</t>
        </is>
      </c>
      <c r="D1158" t="inlineStr">
        <is>
          <t>2014-12-21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s="2" t="n">
        <v>62.31</v>
      </c>
      <c r="R1158" t="n">
        <v>3</v>
      </c>
      <c r="S1158" s="3" t="n">
        <v>0</v>
      </c>
      <c r="T1158" s="2" t="n">
        <v>29.2857</v>
      </c>
      <c r="U1158">
        <f>D1158-C1158</f>
        <v/>
      </c>
      <c r="V1158" s="3">
        <f>IF(Q1158=0,0,T1158/Q1158)</f>
        <v/>
      </c>
    </row>
    <row r="1159">
      <c r="A1159" t="n">
        <v>1158</v>
      </c>
      <c r="B1159" t="inlineStr">
        <is>
          <t>CA-2014-136567</t>
        </is>
      </c>
      <c r="C1159" t="inlineStr">
        <is>
          <t>2014-12-20</t>
        </is>
      </c>
      <c r="D1159" t="inlineStr">
        <is>
          <t>2014-12-21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s="2" t="n">
        <v>455.1</v>
      </c>
      <c r="R1159" t="n">
        <v>2</v>
      </c>
      <c r="S1159" s="3" t="n">
        <v>0</v>
      </c>
      <c r="T1159" s="2" t="n">
        <v>100.122</v>
      </c>
      <c r="U1159">
        <f>D1159-C1159</f>
        <v/>
      </c>
      <c r="V1159" s="3">
        <f>IF(Q1159=0,0,T1159/Q1159)</f>
        <v/>
      </c>
    </row>
    <row r="1160">
      <c r="A1160" t="n">
        <v>1159</v>
      </c>
      <c r="B1160" t="inlineStr">
        <is>
          <t>CA-2016-149314</t>
        </is>
      </c>
      <c r="C1160" t="inlineStr">
        <is>
          <t>2016-07-02</t>
        </is>
      </c>
      <c r="D1160" t="inlineStr">
        <is>
          <t>2016-07-07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s="2" t="n">
        <v>195.184</v>
      </c>
      <c r="R1160" t="n">
        <v>1</v>
      </c>
      <c r="S1160" s="3" t="n">
        <v>0.2</v>
      </c>
      <c r="T1160" s="2" t="n">
        <v>19.5184</v>
      </c>
      <c r="U1160">
        <f>D1160-C1160</f>
        <v/>
      </c>
      <c r="V1160" s="3">
        <f>IF(Q1160=0,0,T1160/Q1160)</f>
        <v/>
      </c>
    </row>
    <row r="1161">
      <c r="A1161" t="n">
        <v>1160</v>
      </c>
      <c r="B1161" t="inlineStr">
        <is>
          <t>CA-2017-147039</t>
        </is>
      </c>
      <c r="C1161" t="inlineStr">
        <is>
          <t>2017-06-29</t>
        </is>
      </c>
      <c r="D1161" t="inlineStr">
        <is>
          <t>2017-07-04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s="2" t="n">
        <v>362.94</v>
      </c>
      <c r="R1161" t="n">
        <v>3</v>
      </c>
      <c r="S1161" s="3" t="n">
        <v>0</v>
      </c>
      <c r="T1161" s="2" t="n">
        <v>90.735</v>
      </c>
      <c r="U1161">
        <f>D1161-C1161</f>
        <v/>
      </c>
      <c r="V1161" s="3">
        <f>IF(Q1161=0,0,T1161/Q1161)</f>
        <v/>
      </c>
    </row>
    <row r="1162">
      <c r="A1162" t="n">
        <v>1161</v>
      </c>
      <c r="B1162" t="inlineStr">
        <is>
          <t>CA-2017-147039</t>
        </is>
      </c>
      <c r="C1162" t="inlineStr">
        <is>
          <t>2017-06-29</t>
        </is>
      </c>
      <c r="D1162" t="inlineStr">
        <is>
          <t>2017-07-04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s="2" t="n">
        <v>11.54</v>
      </c>
      <c r="R1162" t="n">
        <v>2</v>
      </c>
      <c r="S1162" s="3" t="n">
        <v>0</v>
      </c>
      <c r="T1162" s="2" t="n">
        <v>5.77</v>
      </c>
      <c r="U1162">
        <f>D1162-C1162</f>
        <v/>
      </c>
      <c r="V1162" s="3">
        <f>IF(Q1162=0,0,T1162/Q1162)</f>
        <v/>
      </c>
    </row>
    <row r="1163">
      <c r="A1163" t="n">
        <v>1162</v>
      </c>
      <c r="B1163" t="inlineStr">
        <is>
          <t>CA-2014-126522</t>
        </is>
      </c>
      <c r="C1163" t="inlineStr">
        <is>
          <t>2014-09-01</t>
        </is>
      </c>
      <c r="D1163" t="inlineStr">
        <is>
          <t>2014-09-05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s="2" t="n">
        <v>53.94</v>
      </c>
      <c r="R1163" t="n">
        <v>3</v>
      </c>
      <c r="S1163" s="3" t="n">
        <v>0</v>
      </c>
      <c r="T1163" s="2" t="n">
        <v>15.6426</v>
      </c>
      <c r="U1163">
        <f>D1163-C1163</f>
        <v/>
      </c>
      <c r="V1163" s="3">
        <f>IF(Q1163=0,0,T1163/Q1163)</f>
        <v/>
      </c>
    </row>
    <row r="1164">
      <c r="A1164" t="n">
        <v>1163</v>
      </c>
      <c r="B1164" t="inlineStr">
        <is>
          <t>CA-2014-127964</t>
        </is>
      </c>
      <c r="C1164" t="inlineStr">
        <is>
          <t>2014-03-03</t>
        </is>
      </c>
      <c r="D1164" t="inlineStr">
        <is>
          <t>2014-03-08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s="2" t="n">
        <v>9.99</v>
      </c>
      <c r="R1164" t="n">
        <v>1</v>
      </c>
      <c r="S1164" s="3" t="n">
        <v>0</v>
      </c>
      <c r="T1164" s="2" t="n">
        <v>4.5954</v>
      </c>
      <c r="U1164">
        <f>D1164-C1164</f>
        <v/>
      </c>
      <c r="V1164" s="3">
        <f>IF(Q1164=0,0,T1164/Q1164)</f>
        <v/>
      </c>
    </row>
    <row r="1165">
      <c r="A1165" t="n">
        <v>1164</v>
      </c>
      <c r="B1165" t="inlineStr">
        <is>
          <t>CA-2014-127964</t>
        </is>
      </c>
      <c r="C1165" t="inlineStr">
        <is>
          <t>2014-03-03</t>
        </is>
      </c>
      <c r="D1165" t="inlineStr">
        <is>
          <t>2014-03-08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s="2" t="n">
        <v>125.76</v>
      </c>
      <c r="R1165" t="n">
        <v>3</v>
      </c>
      <c r="S1165" s="3" t="n">
        <v>0.2</v>
      </c>
      <c r="T1165" s="2" t="n">
        <v>40.872</v>
      </c>
      <c r="U1165">
        <f>D1165-C1165</f>
        <v/>
      </c>
      <c r="V1165" s="3">
        <f>IF(Q1165=0,0,T1165/Q1165)</f>
        <v/>
      </c>
    </row>
    <row r="1166">
      <c r="A1166" t="n">
        <v>1165</v>
      </c>
      <c r="B1166" t="inlineStr">
        <is>
          <t>CA-2014-127964</t>
        </is>
      </c>
      <c r="C1166" t="inlineStr">
        <is>
          <t>2014-03-03</t>
        </is>
      </c>
      <c r="D1166" t="inlineStr">
        <is>
          <t>2014-03-08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s="2" t="n">
        <v>25.32</v>
      </c>
      <c r="R1166" t="n">
        <v>5</v>
      </c>
      <c r="S1166" s="3" t="n">
        <v>0.2</v>
      </c>
      <c r="T1166" s="2" t="n">
        <v>9.1785</v>
      </c>
      <c r="U1166">
        <f>D1166-C1166</f>
        <v/>
      </c>
      <c r="V1166" s="3">
        <f>IF(Q1166=0,0,T1166/Q1166)</f>
        <v/>
      </c>
    </row>
    <row r="1167">
      <c r="A1167" t="n">
        <v>1166</v>
      </c>
      <c r="B1167" t="inlineStr">
        <is>
          <t>CA-2014-117709</t>
        </is>
      </c>
      <c r="C1167" t="inlineStr">
        <is>
          <t>2014-05-04</t>
        </is>
      </c>
      <c r="D1167" t="inlineStr">
        <is>
          <t>2014-05-08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s="2" t="n">
        <v>46.8</v>
      </c>
      <c r="R1167" t="n">
        <v>4</v>
      </c>
      <c r="S1167" s="3" t="n">
        <v>0</v>
      </c>
      <c r="T1167" s="2" t="n">
        <v>21.06</v>
      </c>
      <c r="U1167">
        <f>D1167-C1167</f>
        <v/>
      </c>
      <c r="V1167" s="3">
        <f>IF(Q1167=0,0,T1167/Q1167)</f>
        <v/>
      </c>
    </row>
    <row r="1168">
      <c r="A1168" t="n">
        <v>1167</v>
      </c>
      <c r="B1168" t="inlineStr">
        <is>
          <t>CA-2015-125416</t>
        </is>
      </c>
      <c r="C1168" t="inlineStr">
        <is>
          <t>2015-11-02</t>
        </is>
      </c>
      <c r="D1168" t="inlineStr">
        <is>
          <t>2015-11-02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s="2" t="n">
        <v>447.93</v>
      </c>
      <c r="R1168" t="n">
        <v>9</v>
      </c>
      <c r="S1168" s="3" t="n">
        <v>0</v>
      </c>
      <c r="T1168" s="2" t="n">
        <v>49.2723</v>
      </c>
      <c r="U1168">
        <f>D1168-C1168</f>
        <v/>
      </c>
      <c r="V1168" s="3">
        <f>IF(Q1168=0,0,T1168/Q1168)</f>
        <v/>
      </c>
    </row>
    <row r="1169">
      <c r="A1169" t="n">
        <v>1168</v>
      </c>
      <c r="B1169" t="inlineStr">
        <is>
          <t>CA-2017-145226</t>
        </is>
      </c>
      <c r="C1169" t="inlineStr">
        <is>
          <t>2017-12-08</t>
        </is>
      </c>
      <c r="D1169" t="inlineStr">
        <is>
          <t>2017-12-10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s="2" t="n">
        <v>109.48</v>
      </c>
      <c r="R1169" t="n">
        <v>2</v>
      </c>
      <c r="S1169" s="3" t="n">
        <v>0</v>
      </c>
      <c r="T1169" s="2" t="n">
        <v>33.9388</v>
      </c>
      <c r="U1169">
        <f>D1169-C1169</f>
        <v/>
      </c>
      <c r="V1169" s="3">
        <f>IF(Q1169=0,0,T1169/Q1169)</f>
        <v/>
      </c>
    </row>
    <row r="1170">
      <c r="A1170" t="n">
        <v>1169</v>
      </c>
      <c r="B1170" t="inlineStr">
        <is>
          <t>CA-2017-145226</t>
        </is>
      </c>
      <c r="C1170" t="inlineStr">
        <is>
          <t>2017-12-08</t>
        </is>
      </c>
      <c r="D1170" t="inlineStr">
        <is>
          <t>2017-12-10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s="2" t="n">
        <v>272.94</v>
      </c>
      <c r="R1170" t="n">
        <v>3</v>
      </c>
      <c r="S1170" s="3" t="n">
        <v>0</v>
      </c>
      <c r="T1170" s="2" t="n">
        <v>0</v>
      </c>
      <c r="U1170">
        <f>D1170-C1170</f>
        <v/>
      </c>
      <c r="V1170" s="3">
        <f>IF(Q1170=0,0,T1170/Q1170)</f>
        <v/>
      </c>
    </row>
    <row r="1171">
      <c r="A1171" t="n">
        <v>1170</v>
      </c>
      <c r="B1171" t="inlineStr">
        <is>
          <t>CA-2017-145226</t>
        </is>
      </c>
      <c r="C1171" t="inlineStr">
        <is>
          <t>2017-12-08</t>
        </is>
      </c>
      <c r="D1171" t="inlineStr">
        <is>
          <t>2017-12-10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s="2" t="n">
        <v>19.44</v>
      </c>
      <c r="R1171" t="n">
        <v>3</v>
      </c>
      <c r="S1171" s="3" t="n">
        <v>0</v>
      </c>
      <c r="T1171" s="2" t="n">
        <v>9.331200000000001</v>
      </c>
      <c r="U1171">
        <f>D1171-C1171</f>
        <v/>
      </c>
      <c r="V1171" s="3">
        <f>IF(Q1171=0,0,T1171/Q1171)</f>
        <v/>
      </c>
    </row>
    <row r="1172">
      <c r="A1172" t="n">
        <v>1171</v>
      </c>
      <c r="B1172" t="inlineStr">
        <is>
          <t>CA-2017-145226</t>
        </is>
      </c>
      <c r="C1172" t="inlineStr">
        <is>
          <t>2017-12-08</t>
        </is>
      </c>
      <c r="D1172" t="inlineStr">
        <is>
          <t>2017-12-10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s="2" t="n">
        <v>31.92</v>
      </c>
      <c r="R1172" t="n">
        <v>4</v>
      </c>
      <c r="S1172" s="3" t="n">
        <v>0</v>
      </c>
      <c r="T1172" s="2" t="n">
        <v>8.299200000000001</v>
      </c>
      <c r="U1172">
        <f>D1172-C1172</f>
        <v/>
      </c>
      <c r="V1172" s="3">
        <f>IF(Q1172=0,0,T1172/Q1172)</f>
        <v/>
      </c>
    </row>
    <row r="1173">
      <c r="A1173" t="n">
        <v>1172</v>
      </c>
      <c r="B1173" t="inlineStr">
        <is>
          <t>US-2014-100279</t>
        </is>
      </c>
      <c r="C1173" t="inlineStr">
        <is>
          <t>2014-03-10</t>
        </is>
      </c>
      <c r="D1173" t="inlineStr">
        <is>
          <t>2014-03-14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s="2" t="n">
        <v>22.38</v>
      </c>
      <c r="R1173" t="n">
        <v>2</v>
      </c>
      <c r="S1173" s="3" t="n">
        <v>0</v>
      </c>
      <c r="T1173" s="2" t="n">
        <v>10.7424</v>
      </c>
      <c r="U1173">
        <f>D1173-C1173</f>
        <v/>
      </c>
      <c r="V1173" s="3">
        <f>IF(Q1173=0,0,T1173/Q1173)</f>
        <v/>
      </c>
    </row>
    <row r="1174">
      <c r="A1174" t="n">
        <v>1173</v>
      </c>
      <c r="B1174" t="inlineStr">
        <is>
          <t>CA-2014-158064</t>
        </is>
      </c>
      <c r="C1174" t="inlineStr">
        <is>
          <t>2014-04-21</t>
        </is>
      </c>
      <c r="D1174" t="inlineStr">
        <is>
          <t>2014-04-25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s="2" t="n">
        <v>16.52</v>
      </c>
      <c r="R1174" t="n">
        <v>5</v>
      </c>
      <c r="S1174" s="3" t="n">
        <v>0.2</v>
      </c>
      <c r="T1174" s="2" t="n">
        <v>5.5755</v>
      </c>
      <c r="U1174">
        <f>D1174-C1174</f>
        <v/>
      </c>
      <c r="V1174" s="3">
        <f>IF(Q1174=0,0,T1174/Q1174)</f>
        <v/>
      </c>
    </row>
    <row r="1175">
      <c r="A1175" t="n">
        <v>1174</v>
      </c>
      <c r="B1175" t="inlineStr">
        <is>
          <t>US-2015-104430</t>
        </is>
      </c>
      <c r="C1175" t="inlineStr">
        <is>
          <t>2015-10-22</t>
        </is>
      </c>
      <c r="D1175" t="inlineStr">
        <is>
          <t>2015-10-26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s="2" t="n">
        <v>5.176</v>
      </c>
      <c r="R1175" t="n">
        <v>4</v>
      </c>
      <c r="S1175" s="3" t="n">
        <v>0.8</v>
      </c>
      <c r="T1175" s="2" t="n">
        <v>-7.764</v>
      </c>
      <c r="U1175">
        <f>D1175-C1175</f>
        <v/>
      </c>
      <c r="V1175" s="3">
        <f>IF(Q1175=0,0,T1175/Q1175)</f>
        <v/>
      </c>
    </row>
    <row r="1176">
      <c r="A1176" t="n">
        <v>1175</v>
      </c>
      <c r="B1176" t="inlineStr">
        <is>
          <t>CA-2015-132080</t>
        </is>
      </c>
      <c r="C1176" t="inlineStr">
        <is>
          <t>2015-08-22</t>
        </is>
      </c>
      <c r="D1176" t="inlineStr">
        <is>
          <t>2015-08-25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s="2" t="n">
        <v>50.112</v>
      </c>
      <c r="R1176" t="n">
        <v>6</v>
      </c>
      <c r="S1176" s="3" t="n">
        <v>0.2</v>
      </c>
      <c r="T1176" s="2" t="n">
        <v>16.2864</v>
      </c>
      <c r="U1176">
        <f>D1176-C1176</f>
        <v/>
      </c>
      <c r="V1176" s="3">
        <f>IF(Q1176=0,0,T1176/Q1176)</f>
        <v/>
      </c>
    </row>
    <row r="1177">
      <c r="A1177" t="n">
        <v>1176</v>
      </c>
      <c r="B1177" t="inlineStr">
        <is>
          <t>CA-2016-161207</t>
        </is>
      </c>
      <c r="C1177" t="inlineStr">
        <is>
          <t>2016-08-29</t>
        </is>
      </c>
      <c r="D1177" t="inlineStr">
        <is>
          <t>2016-09-03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s="2" t="n">
        <v>27.93</v>
      </c>
      <c r="R1177" t="n">
        <v>3</v>
      </c>
      <c r="S1177" s="3" t="n">
        <v>0</v>
      </c>
      <c r="T1177" s="2" t="n">
        <v>8.0997</v>
      </c>
      <c r="U1177">
        <f>D1177-C1177</f>
        <v/>
      </c>
      <c r="V1177" s="3">
        <f>IF(Q1177=0,0,T1177/Q1177)</f>
        <v/>
      </c>
    </row>
    <row r="1178">
      <c r="A1178" t="n">
        <v>1177</v>
      </c>
      <c r="B1178" t="inlineStr">
        <is>
          <t>CA-2014-120243</t>
        </is>
      </c>
      <c r="C1178" t="inlineStr">
        <is>
          <t>2014-12-27</t>
        </is>
      </c>
      <c r="D1178" t="inlineStr">
        <is>
          <t>2014-12-30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s="2" t="n">
        <v>11.56</v>
      </c>
      <c r="R1178" t="n">
        <v>4</v>
      </c>
      <c r="S1178" s="3" t="n">
        <v>0</v>
      </c>
      <c r="T1178" s="2" t="n">
        <v>5.4332</v>
      </c>
      <c r="U1178">
        <f>D1178-C1178</f>
        <v/>
      </c>
      <c r="V1178" s="3">
        <f>IF(Q1178=0,0,T1178/Q1178)</f>
        <v/>
      </c>
    </row>
    <row r="1179">
      <c r="A1179" t="n">
        <v>1178</v>
      </c>
      <c r="B1179" t="inlineStr">
        <is>
          <t>CA-2016-113621</t>
        </is>
      </c>
      <c r="C1179" t="inlineStr">
        <is>
          <t>2016-12-01</t>
        </is>
      </c>
      <c r="D1179" t="inlineStr">
        <is>
          <t>2016-12-05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s="2" t="n">
        <v>172.5</v>
      </c>
      <c r="R1179" t="n">
        <v>2</v>
      </c>
      <c r="S1179" s="3" t="n">
        <v>0</v>
      </c>
      <c r="T1179" s="2" t="n">
        <v>51.75</v>
      </c>
      <c r="U1179">
        <f>D1179-C1179</f>
        <v/>
      </c>
      <c r="V1179" s="3">
        <f>IF(Q1179=0,0,T1179/Q1179)</f>
        <v/>
      </c>
    </row>
    <row r="1180">
      <c r="A1180" t="n">
        <v>1179</v>
      </c>
      <c r="B1180" t="inlineStr">
        <is>
          <t>CA-2016-113621</t>
        </is>
      </c>
      <c r="C1180" t="inlineStr">
        <is>
          <t>2016-12-01</t>
        </is>
      </c>
      <c r="D1180" t="inlineStr">
        <is>
          <t>2016-12-05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s="2" t="n">
        <v>179.97</v>
      </c>
      <c r="R1180" t="n">
        <v>3</v>
      </c>
      <c r="S1180" s="3" t="n">
        <v>0</v>
      </c>
      <c r="T1180" s="2" t="n">
        <v>44.9925</v>
      </c>
      <c r="U1180">
        <f>D1180-C1180</f>
        <v/>
      </c>
      <c r="V1180" s="3">
        <f>IF(Q1180=0,0,T1180/Q1180)</f>
        <v/>
      </c>
    </row>
    <row r="1181">
      <c r="A1181" t="n">
        <v>1180</v>
      </c>
      <c r="B1181" t="inlineStr">
        <is>
          <t>CA-2016-168081</t>
        </is>
      </c>
      <c r="C1181" t="inlineStr">
        <is>
          <t>2016-04-24</t>
        </is>
      </c>
      <c r="D1181" t="inlineStr">
        <is>
          <t>2016-04-27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s="2" t="n">
        <v>258.696</v>
      </c>
      <c r="R1181" t="n">
        <v>3</v>
      </c>
      <c r="S1181" s="3" t="n">
        <v>0.2</v>
      </c>
      <c r="T1181" s="2" t="n">
        <v>64.67400000000001</v>
      </c>
      <c r="U1181">
        <f>D1181-C1181</f>
        <v/>
      </c>
      <c r="V1181" s="3">
        <f>IF(Q1181=0,0,T1181/Q1181)</f>
        <v/>
      </c>
    </row>
    <row r="1182">
      <c r="A1182" t="n">
        <v>1181</v>
      </c>
      <c r="B1182" t="inlineStr">
        <is>
          <t>CA-2014-128146</t>
        </is>
      </c>
      <c r="C1182" t="inlineStr">
        <is>
          <t>2014-06-21</t>
        </is>
      </c>
      <c r="D1182" t="inlineStr">
        <is>
          <t>2014-06-25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s="2" t="n">
        <v>1322.93</v>
      </c>
      <c r="R1182" t="n">
        <v>7</v>
      </c>
      <c r="S1182" s="3" t="n">
        <v>0</v>
      </c>
      <c r="T1182" s="2" t="n">
        <v>357.1911</v>
      </c>
      <c r="U1182">
        <f>D1182-C1182</f>
        <v/>
      </c>
      <c r="V1182" s="3">
        <f>IF(Q1182=0,0,T1182/Q1182)</f>
        <v/>
      </c>
    </row>
    <row r="1183">
      <c r="A1183" t="n">
        <v>1182</v>
      </c>
      <c r="B1183" t="inlineStr">
        <is>
          <t>CA-2014-128146</t>
        </is>
      </c>
      <c r="C1183" t="inlineStr">
        <is>
          <t>2014-06-21</t>
        </is>
      </c>
      <c r="D1183" t="inlineStr">
        <is>
          <t>2014-06-25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s="2" t="n">
        <v>3.76</v>
      </c>
      <c r="R1183" t="n">
        <v>2</v>
      </c>
      <c r="S1183" s="3" t="n">
        <v>0</v>
      </c>
      <c r="T1183" s="2" t="n">
        <v>1.0904</v>
      </c>
      <c r="U1183">
        <f>D1183-C1183</f>
        <v/>
      </c>
      <c r="V1183" s="3">
        <f>IF(Q1183=0,0,T1183/Q1183)</f>
        <v/>
      </c>
    </row>
    <row r="1184">
      <c r="A1184" t="n">
        <v>1183</v>
      </c>
      <c r="B1184" t="inlineStr">
        <is>
          <t>CA-2017-138779</t>
        </is>
      </c>
      <c r="C1184" t="inlineStr">
        <is>
          <t>2017-01-14</t>
        </is>
      </c>
      <c r="D1184" t="inlineStr">
        <is>
          <t>2017-01-15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s="2" t="n">
        <v>21.744</v>
      </c>
      <c r="R1184" t="n">
        <v>1</v>
      </c>
      <c r="S1184" s="3" t="n">
        <v>0.2</v>
      </c>
      <c r="T1184" s="2" t="n">
        <v>7.3386</v>
      </c>
      <c r="U1184">
        <f>D1184-C1184</f>
        <v/>
      </c>
      <c r="V1184" s="3">
        <f>IF(Q1184=0,0,T1184/Q1184)</f>
        <v/>
      </c>
    </row>
    <row r="1185">
      <c r="A1185" t="n">
        <v>1184</v>
      </c>
      <c r="B1185" t="inlineStr">
        <is>
          <t>CA-2017-138779</t>
        </is>
      </c>
      <c r="C1185" t="inlineStr">
        <is>
          <t>2017-01-14</t>
        </is>
      </c>
      <c r="D1185" t="inlineStr">
        <is>
          <t>2017-01-15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s="2" t="n">
        <v>7.92</v>
      </c>
      <c r="R1185" t="n">
        <v>5</v>
      </c>
      <c r="S1185" s="3" t="n">
        <v>0.2</v>
      </c>
      <c r="T1185" s="2" t="n">
        <v>0.6929999999999999</v>
      </c>
      <c r="U1185">
        <f>D1185-C1185</f>
        <v/>
      </c>
      <c r="V1185" s="3">
        <f>IF(Q1185=0,0,T1185/Q1185)</f>
        <v/>
      </c>
    </row>
    <row r="1186">
      <c r="A1186" t="n">
        <v>1185</v>
      </c>
      <c r="B1186" t="inlineStr">
        <is>
          <t>CA-2014-127131</t>
        </is>
      </c>
      <c r="C1186" t="inlineStr">
        <is>
          <t>2014-11-24</t>
        </is>
      </c>
      <c r="D1186" t="inlineStr">
        <is>
          <t>2014-11-30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s="2" t="n">
        <v>12.096</v>
      </c>
      <c r="R1186" t="n">
        <v>7</v>
      </c>
      <c r="S1186" s="3" t="n">
        <v>0.2</v>
      </c>
      <c r="T1186" s="2" t="n">
        <v>4.2336</v>
      </c>
      <c r="U1186">
        <f>D1186-C1186</f>
        <v/>
      </c>
      <c r="V1186" s="3">
        <f>IF(Q1186=0,0,T1186/Q1186)</f>
        <v/>
      </c>
    </row>
    <row r="1187">
      <c r="A1187" t="n">
        <v>1186</v>
      </c>
      <c r="B1187" t="inlineStr">
        <is>
          <t>CA-2014-127131</t>
        </is>
      </c>
      <c r="C1187" t="inlineStr">
        <is>
          <t>2014-11-24</t>
        </is>
      </c>
      <c r="D1187" t="inlineStr">
        <is>
          <t>2014-11-30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s="2" t="n">
        <v>485.88</v>
      </c>
      <c r="R1187" t="n">
        <v>6</v>
      </c>
      <c r="S1187" s="3" t="n">
        <v>0</v>
      </c>
      <c r="T1187" s="2" t="n">
        <v>9.717599999999999</v>
      </c>
      <c r="U1187">
        <f>D1187-C1187</f>
        <v/>
      </c>
      <c r="V1187" s="3">
        <f>IF(Q1187=0,0,T1187/Q1187)</f>
        <v/>
      </c>
    </row>
    <row r="1188">
      <c r="A1188" t="n">
        <v>1187</v>
      </c>
      <c r="B1188" t="inlineStr">
        <is>
          <t>CA-2014-127131</t>
        </is>
      </c>
      <c r="C1188" t="inlineStr">
        <is>
          <t>2014-11-24</t>
        </is>
      </c>
      <c r="D1188" t="inlineStr">
        <is>
          <t>2014-11-30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s="2" t="n">
        <v>25.92</v>
      </c>
      <c r="R1188" t="n">
        <v>4</v>
      </c>
      <c r="S1188" s="3" t="n">
        <v>0</v>
      </c>
      <c r="T1188" s="2" t="n">
        <v>12.4416</v>
      </c>
      <c r="U1188">
        <f>D1188-C1188</f>
        <v/>
      </c>
      <c r="V1188" s="3">
        <f>IF(Q1188=0,0,T1188/Q1188)</f>
        <v/>
      </c>
    </row>
    <row r="1189">
      <c r="A1189" t="n">
        <v>1188</v>
      </c>
      <c r="B1189" t="inlineStr">
        <is>
          <t>CA-2014-127131</t>
        </is>
      </c>
      <c r="C1189" t="inlineStr">
        <is>
          <t>2014-11-24</t>
        </is>
      </c>
      <c r="D1189" t="inlineStr">
        <is>
          <t>2014-11-30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s="2" t="n">
        <v>197.58</v>
      </c>
      <c r="R1189" t="n">
        <v>2</v>
      </c>
      <c r="S1189" s="3" t="n">
        <v>0</v>
      </c>
      <c r="T1189" s="2" t="n">
        <v>53.3466</v>
      </c>
      <c r="U1189">
        <f>D1189-C1189</f>
        <v/>
      </c>
      <c r="V1189" s="3">
        <f>IF(Q1189=0,0,T1189/Q1189)</f>
        <v/>
      </c>
    </row>
    <row r="1190">
      <c r="A1190" t="n">
        <v>1189</v>
      </c>
      <c r="B1190" t="inlineStr">
        <is>
          <t>CA-2017-117212</t>
        </is>
      </c>
      <c r="C1190" t="inlineStr">
        <is>
          <t>2017-02-26</t>
        </is>
      </c>
      <c r="D1190" t="inlineStr">
        <is>
          <t>2017-02-28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s="2" t="n">
        <v>81.92</v>
      </c>
      <c r="R1190" t="n">
        <v>4</v>
      </c>
      <c r="S1190" s="3" t="n">
        <v>0</v>
      </c>
      <c r="T1190" s="2" t="n">
        <v>22.1184</v>
      </c>
      <c r="U1190">
        <f>D1190-C1190</f>
        <v/>
      </c>
      <c r="V1190" s="3">
        <f>IF(Q1190=0,0,T1190/Q1190)</f>
        <v/>
      </c>
    </row>
    <row r="1191">
      <c r="A1191" t="n">
        <v>1190</v>
      </c>
      <c r="B1191" t="inlineStr">
        <is>
          <t>CA-2017-117212</t>
        </is>
      </c>
      <c r="C1191" t="inlineStr">
        <is>
          <t>2017-02-26</t>
        </is>
      </c>
      <c r="D1191" t="inlineStr">
        <is>
          <t>2017-02-28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s="2" t="n">
        <v>889.5359999999999</v>
      </c>
      <c r="R1191" t="n">
        <v>8</v>
      </c>
      <c r="S1191" s="3" t="n">
        <v>0.2</v>
      </c>
      <c r="T1191" s="2" t="n">
        <v>66.7152</v>
      </c>
      <c r="U1191">
        <f>D1191-C1191</f>
        <v/>
      </c>
      <c r="V1191" s="3">
        <f>IF(Q1191=0,0,T1191/Q1191)</f>
        <v/>
      </c>
    </row>
    <row r="1192">
      <c r="A1192" t="n">
        <v>1191</v>
      </c>
      <c r="B1192" t="inlineStr">
        <is>
          <t>CA-2017-117212</t>
        </is>
      </c>
      <c r="C1192" t="inlineStr">
        <is>
          <t>2017-02-26</t>
        </is>
      </c>
      <c r="D1192" t="inlineStr">
        <is>
          <t>2017-02-28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s="2" t="n">
        <v>892.224</v>
      </c>
      <c r="R1192" t="n">
        <v>3</v>
      </c>
      <c r="S1192" s="3" t="n">
        <v>0.2</v>
      </c>
      <c r="T1192" s="2" t="n">
        <v>89.22239999999999</v>
      </c>
      <c r="U1192">
        <f>D1192-C1192</f>
        <v/>
      </c>
      <c r="V1192" s="3">
        <f>IF(Q1192=0,0,T1192/Q1192)</f>
        <v/>
      </c>
    </row>
    <row r="1193">
      <c r="A1193" t="n">
        <v>1192</v>
      </c>
      <c r="B1193" t="inlineStr">
        <is>
          <t>CA-2017-117212</t>
        </is>
      </c>
      <c r="C1193" t="inlineStr">
        <is>
          <t>2017-02-26</t>
        </is>
      </c>
      <c r="D1193" t="inlineStr">
        <is>
          <t>2017-02-28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s="2" t="n">
        <v>223.92</v>
      </c>
      <c r="R1193" t="n">
        <v>4</v>
      </c>
      <c r="S1193" s="3" t="n">
        <v>0</v>
      </c>
      <c r="T1193" s="2" t="n">
        <v>109.7208</v>
      </c>
      <c r="U1193">
        <f>D1193-C1193</f>
        <v/>
      </c>
      <c r="V1193" s="3">
        <f>IF(Q1193=0,0,T1193/Q1193)</f>
        <v/>
      </c>
    </row>
    <row r="1194">
      <c r="A1194" t="n">
        <v>1193</v>
      </c>
      <c r="B1194" t="inlineStr">
        <is>
          <t>CA-2017-117212</t>
        </is>
      </c>
      <c r="C1194" t="inlineStr">
        <is>
          <t>2017-02-26</t>
        </is>
      </c>
      <c r="D1194" t="inlineStr">
        <is>
          <t>2017-02-28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s="2" t="n">
        <v>23.12</v>
      </c>
      <c r="R1194" t="n">
        <v>4</v>
      </c>
      <c r="S1194" s="3" t="n">
        <v>0</v>
      </c>
      <c r="T1194" s="2" t="n">
        <v>11.3288</v>
      </c>
      <c r="U1194">
        <f>D1194-C1194</f>
        <v/>
      </c>
      <c r="V1194" s="3">
        <f>IF(Q1194=0,0,T1194/Q1194)</f>
        <v/>
      </c>
    </row>
    <row r="1195">
      <c r="A1195" t="n">
        <v>1194</v>
      </c>
      <c r="B1195" t="inlineStr">
        <is>
          <t>US-2015-130519</t>
        </is>
      </c>
      <c r="C1195" t="inlineStr">
        <is>
          <t>2015-09-15</t>
        </is>
      </c>
      <c r="D1195" t="inlineStr">
        <is>
          <t>2015-09-15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s="2" t="n">
        <v>15.552</v>
      </c>
      <c r="R1195" t="n">
        <v>3</v>
      </c>
      <c r="S1195" s="3" t="n">
        <v>0.2</v>
      </c>
      <c r="T1195" s="2" t="n">
        <v>5.4432</v>
      </c>
      <c r="U1195">
        <f>D1195-C1195</f>
        <v/>
      </c>
      <c r="V1195" s="3">
        <f>IF(Q1195=0,0,T1195/Q1195)</f>
        <v/>
      </c>
    </row>
    <row r="1196">
      <c r="A1196" t="n">
        <v>1195</v>
      </c>
      <c r="B1196" t="inlineStr">
        <is>
          <t>US-2015-130519</t>
        </is>
      </c>
      <c r="C1196" t="inlineStr">
        <is>
          <t>2015-09-15</t>
        </is>
      </c>
      <c r="D1196" t="inlineStr">
        <is>
          <t>2015-09-15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s="2" t="n">
        <v>15.712</v>
      </c>
      <c r="R1196" t="n">
        <v>4</v>
      </c>
      <c r="S1196" s="3" t="n">
        <v>0.2</v>
      </c>
      <c r="T1196" s="2" t="n">
        <v>2.5532</v>
      </c>
      <c r="U1196">
        <f>D1196-C1196</f>
        <v/>
      </c>
      <c r="V1196" s="3">
        <f>IF(Q1196=0,0,T1196/Q1196)</f>
        <v/>
      </c>
    </row>
    <row r="1197">
      <c r="A1197" t="n">
        <v>1196</v>
      </c>
      <c r="B1197" t="inlineStr">
        <is>
          <t>US-2015-130519</t>
        </is>
      </c>
      <c r="C1197" t="inlineStr">
        <is>
          <t>2015-09-15</t>
        </is>
      </c>
      <c r="D1197" t="inlineStr">
        <is>
          <t>2015-09-15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s="2" t="n">
        <v>24.672</v>
      </c>
      <c r="R1197" t="n">
        <v>2</v>
      </c>
      <c r="S1197" s="3" t="n">
        <v>0.2</v>
      </c>
      <c r="T1197" s="2" t="n">
        <v>2.1588</v>
      </c>
      <c r="U1197">
        <f>D1197-C1197</f>
        <v/>
      </c>
      <c r="V1197" s="3">
        <f>IF(Q1197=0,0,T1197/Q1197)</f>
        <v/>
      </c>
    </row>
    <row r="1198">
      <c r="A1198" t="n">
        <v>1197</v>
      </c>
      <c r="B1198" t="inlineStr">
        <is>
          <t>US-2015-130519</t>
        </is>
      </c>
      <c r="C1198" t="inlineStr">
        <is>
          <t>2015-09-15</t>
        </is>
      </c>
      <c r="D1198" t="inlineStr">
        <is>
          <t>2015-09-15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s="2" t="n">
        <v>55.968</v>
      </c>
      <c r="R1198" t="n">
        <v>1</v>
      </c>
      <c r="S1198" s="3" t="n">
        <v>0.2</v>
      </c>
      <c r="T1198" s="2" t="n">
        <v>-2.0988</v>
      </c>
      <c r="U1198">
        <f>D1198-C1198</f>
        <v/>
      </c>
      <c r="V1198" s="3">
        <f>IF(Q1198=0,0,T1198/Q1198)</f>
        <v/>
      </c>
    </row>
    <row r="1199">
      <c r="A1199" t="n">
        <v>1198</v>
      </c>
      <c r="B1199" t="inlineStr">
        <is>
          <t>CA-2016-130946</t>
        </is>
      </c>
      <c r="C1199" t="inlineStr">
        <is>
          <t>2016-04-08</t>
        </is>
      </c>
      <c r="D1199" t="inlineStr">
        <is>
          <t>2016-04-12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s="2" t="n">
        <v>431.928</v>
      </c>
      <c r="R1199" t="n">
        <v>9</v>
      </c>
      <c r="S1199" s="3" t="n">
        <v>0.2</v>
      </c>
      <c r="T1199" s="2" t="n">
        <v>64.78919999999999</v>
      </c>
      <c r="U1199">
        <f>D1199-C1199</f>
        <v/>
      </c>
      <c r="V1199" s="3">
        <f>IF(Q1199=0,0,T1199/Q1199)</f>
        <v/>
      </c>
    </row>
    <row r="1200">
      <c r="A1200" t="n">
        <v>1199</v>
      </c>
      <c r="B1200" t="inlineStr">
        <is>
          <t>CA-2016-130946</t>
        </is>
      </c>
      <c r="C1200" t="inlineStr">
        <is>
          <t>2016-04-08</t>
        </is>
      </c>
      <c r="D1200" t="inlineStr">
        <is>
          <t>2016-04-12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s="2" t="n">
        <v>95.98399999999999</v>
      </c>
      <c r="R1200" t="n">
        <v>4</v>
      </c>
      <c r="S1200" s="3" t="n">
        <v>0.3</v>
      </c>
      <c r="T1200" s="2" t="n">
        <v>-4.1136</v>
      </c>
      <c r="U1200">
        <f>D1200-C1200</f>
        <v/>
      </c>
      <c r="V1200" s="3">
        <f>IF(Q1200=0,0,T1200/Q1200)</f>
        <v/>
      </c>
    </row>
    <row r="1201">
      <c r="A1201" t="n">
        <v>1200</v>
      </c>
      <c r="B1201" t="inlineStr">
        <is>
          <t>CA-2016-130946</t>
        </is>
      </c>
      <c r="C1201" t="inlineStr">
        <is>
          <t>2016-04-08</t>
        </is>
      </c>
      <c r="D1201" t="inlineStr">
        <is>
          <t>2016-04-12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s="2" t="n">
        <v>1088.792</v>
      </c>
      <c r="R1201" t="n">
        <v>4</v>
      </c>
      <c r="S1201" s="3" t="n">
        <v>0.8</v>
      </c>
      <c r="T1201" s="2" t="n">
        <v>-1850.9464</v>
      </c>
      <c r="U1201">
        <f>D1201-C1201</f>
        <v/>
      </c>
      <c r="V1201" s="3">
        <f>IF(Q1201=0,0,T1201/Q1201)</f>
        <v/>
      </c>
    </row>
    <row r="1202">
      <c r="A1202" t="n">
        <v>1201</v>
      </c>
      <c r="B1202" t="inlineStr">
        <is>
          <t>CA-2016-114727</t>
        </is>
      </c>
      <c r="C1202" t="inlineStr">
        <is>
          <t>2016-07-18</t>
        </is>
      </c>
      <c r="D1202" t="inlineStr">
        <is>
          <t>2016-07-24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s="2" t="n">
        <v>544.008</v>
      </c>
      <c r="R1202" t="n">
        <v>3</v>
      </c>
      <c r="S1202" s="3" t="n">
        <v>0.2</v>
      </c>
      <c r="T1202" s="2" t="n">
        <v>40.8006</v>
      </c>
      <c r="U1202">
        <f>D1202-C1202</f>
        <v/>
      </c>
      <c r="V1202" s="3">
        <f>IF(Q1202=0,0,T1202/Q1202)</f>
        <v/>
      </c>
    </row>
    <row r="1203">
      <c r="A1203" t="n">
        <v>1202</v>
      </c>
      <c r="B1203" t="inlineStr">
        <is>
          <t>CA-2016-114727</t>
        </is>
      </c>
      <c r="C1203" t="inlineStr">
        <is>
          <t>2016-07-18</t>
        </is>
      </c>
      <c r="D1203" t="inlineStr">
        <is>
          <t>2016-07-24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s="2" t="n">
        <v>1.872</v>
      </c>
      <c r="R1203" t="n">
        <v>3</v>
      </c>
      <c r="S1203" s="3" t="n">
        <v>0.7</v>
      </c>
      <c r="T1203" s="2" t="n">
        <v>-1.4352</v>
      </c>
      <c r="U1203">
        <f>D1203-C1203</f>
        <v/>
      </c>
      <c r="V1203" s="3">
        <f>IF(Q1203=0,0,T1203/Q1203)</f>
        <v/>
      </c>
    </row>
    <row r="1204">
      <c r="A1204" t="n">
        <v>1203</v>
      </c>
      <c r="B1204" t="inlineStr">
        <is>
          <t>CA-2016-114727</t>
        </is>
      </c>
      <c r="C1204" t="inlineStr">
        <is>
          <t>2016-07-18</t>
        </is>
      </c>
      <c r="D1204" t="inlineStr">
        <is>
          <t>2016-07-24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s="2" t="n">
        <v>854.352</v>
      </c>
      <c r="R1204" t="n">
        <v>3</v>
      </c>
      <c r="S1204" s="3" t="n">
        <v>0.2</v>
      </c>
      <c r="T1204" s="2" t="n">
        <v>10.6794</v>
      </c>
      <c r="U1204">
        <f>D1204-C1204</f>
        <v/>
      </c>
      <c r="V1204" s="3">
        <f>IF(Q1204=0,0,T1204/Q1204)</f>
        <v/>
      </c>
    </row>
    <row r="1205">
      <c r="A1205" t="n">
        <v>1204</v>
      </c>
      <c r="B1205" t="inlineStr">
        <is>
          <t>CA-2016-114727</t>
        </is>
      </c>
      <c r="C1205" t="inlineStr">
        <is>
          <t>2016-07-18</t>
        </is>
      </c>
      <c r="D1205" t="inlineStr">
        <is>
          <t>2016-07-24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s="2" t="n">
        <v>593.568</v>
      </c>
      <c r="R1205" t="n">
        <v>2</v>
      </c>
      <c r="S1205" s="3" t="n">
        <v>0.2</v>
      </c>
      <c r="T1205" s="2" t="n">
        <v>0</v>
      </c>
      <c r="U1205">
        <f>D1205-C1205</f>
        <v/>
      </c>
      <c r="V1205" s="3">
        <f>IF(Q1205=0,0,T1205/Q1205)</f>
        <v/>
      </c>
    </row>
    <row r="1206">
      <c r="A1206" t="n">
        <v>1205</v>
      </c>
      <c r="B1206" t="inlineStr">
        <is>
          <t>CA-2016-114727</t>
        </is>
      </c>
      <c r="C1206" t="inlineStr">
        <is>
          <t>2016-07-18</t>
        </is>
      </c>
      <c r="D1206" t="inlineStr">
        <is>
          <t>2016-07-24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s="2" t="n">
        <v>338.04</v>
      </c>
      <c r="R1206" t="n">
        <v>3</v>
      </c>
      <c r="S1206" s="3" t="n">
        <v>0.2</v>
      </c>
      <c r="T1206" s="2" t="n">
        <v>-33.804</v>
      </c>
      <c r="U1206">
        <f>D1206-C1206</f>
        <v/>
      </c>
      <c r="V1206" s="3">
        <f>IF(Q1206=0,0,T1206/Q1206)</f>
        <v/>
      </c>
    </row>
    <row r="1207">
      <c r="A1207" t="n">
        <v>1206</v>
      </c>
      <c r="B1207" t="inlineStr">
        <is>
          <t>CA-2017-133235</t>
        </is>
      </c>
      <c r="C1207" t="inlineStr">
        <is>
          <t>2017-08-01</t>
        </is>
      </c>
      <c r="D1207" t="inlineStr">
        <is>
          <t>2017-08-04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s="2" t="n">
        <v>271.96</v>
      </c>
      <c r="R1207" t="n">
        <v>5</v>
      </c>
      <c r="S1207" s="3" t="n">
        <v>0.2</v>
      </c>
      <c r="T1207" s="2" t="n">
        <v>16.9975</v>
      </c>
      <c r="U1207">
        <f>D1207-C1207</f>
        <v/>
      </c>
      <c r="V1207" s="3">
        <f>IF(Q1207=0,0,T1207/Q1207)</f>
        <v/>
      </c>
    </row>
    <row r="1208">
      <c r="A1208" t="n">
        <v>1207</v>
      </c>
      <c r="B1208" t="inlineStr">
        <is>
          <t>CA-2016-137050</t>
        </is>
      </c>
      <c r="C1208" t="inlineStr">
        <is>
          <t>2016-07-14</t>
        </is>
      </c>
      <c r="D1208" t="inlineStr">
        <is>
          <t>2016-07-18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s="2" t="n">
        <v>11.21</v>
      </c>
      <c r="R1208" t="n">
        <v>1</v>
      </c>
      <c r="S1208" s="3" t="n">
        <v>0</v>
      </c>
      <c r="T1208" s="2" t="n">
        <v>3.363</v>
      </c>
      <c r="U1208">
        <f>D1208-C1208</f>
        <v/>
      </c>
      <c r="V1208" s="3">
        <f>IF(Q1208=0,0,T1208/Q1208)</f>
        <v/>
      </c>
    </row>
    <row r="1209">
      <c r="A1209" t="n">
        <v>1208</v>
      </c>
      <c r="B1209" t="inlineStr">
        <is>
          <t>CA-2016-137050</t>
        </is>
      </c>
      <c r="C1209" t="inlineStr">
        <is>
          <t>2016-07-14</t>
        </is>
      </c>
      <c r="D1209" t="inlineStr">
        <is>
          <t>2016-07-18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s="2" t="n">
        <v>9.144</v>
      </c>
      <c r="R1209" t="n">
        <v>3</v>
      </c>
      <c r="S1209" s="3" t="n">
        <v>0.2</v>
      </c>
      <c r="T1209" s="2" t="n">
        <v>3.2004</v>
      </c>
      <c r="U1209">
        <f>D1209-C1209</f>
        <v/>
      </c>
      <c r="V1209" s="3">
        <f>IF(Q1209=0,0,T1209/Q1209)</f>
        <v/>
      </c>
    </row>
    <row r="1210">
      <c r="A1210" t="n">
        <v>1209</v>
      </c>
      <c r="B1210" t="inlineStr">
        <is>
          <t>CA-2016-137050</t>
        </is>
      </c>
      <c r="C1210" t="inlineStr">
        <is>
          <t>2016-07-14</t>
        </is>
      </c>
      <c r="D1210" t="inlineStr">
        <is>
          <t>2016-07-18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s="2" t="n">
        <v>14.07</v>
      </c>
      <c r="R1210" t="n">
        <v>7</v>
      </c>
      <c r="S1210" s="3" t="n">
        <v>0</v>
      </c>
      <c r="T1210" s="2" t="n">
        <v>6.8943</v>
      </c>
      <c r="U1210">
        <f>D1210-C1210</f>
        <v/>
      </c>
      <c r="V1210" s="3">
        <f>IF(Q1210=0,0,T1210/Q1210)</f>
        <v/>
      </c>
    </row>
    <row r="1211">
      <c r="A1211" t="n">
        <v>1210</v>
      </c>
      <c r="B1211" t="inlineStr">
        <is>
          <t>CA-2016-137050</t>
        </is>
      </c>
      <c r="C1211" t="inlineStr">
        <is>
          <t>2016-07-14</t>
        </is>
      </c>
      <c r="D1211" t="inlineStr">
        <is>
          <t>2016-07-18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s="2" t="n">
        <v>41.86</v>
      </c>
      <c r="R1211" t="n">
        <v>7</v>
      </c>
      <c r="S1211" s="3" t="n">
        <v>0</v>
      </c>
      <c r="T1211" s="2" t="n">
        <v>10.465</v>
      </c>
      <c r="U1211">
        <f>D1211-C1211</f>
        <v/>
      </c>
      <c r="V1211" s="3">
        <f>IF(Q1211=0,0,T1211/Q1211)</f>
        <v/>
      </c>
    </row>
    <row r="1212">
      <c r="A1212" t="n">
        <v>1211</v>
      </c>
      <c r="B1212" t="inlineStr">
        <is>
          <t>CA-2016-137050</t>
        </is>
      </c>
      <c r="C1212" t="inlineStr">
        <is>
          <t>2016-07-14</t>
        </is>
      </c>
      <c r="D1212" t="inlineStr">
        <is>
          <t>2016-07-18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s="2" t="n">
        <v>8.544</v>
      </c>
      <c r="R1212" t="n">
        <v>2</v>
      </c>
      <c r="S1212" s="3" t="n">
        <v>0.2</v>
      </c>
      <c r="T1212" s="2" t="n">
        <v>2.8836</v>
      </c>
      <c r="U1212">
        <f>D1212-C1212</f>
        <v/>
      </c>
      <c r="V1212" s="3">
        <f>IF(Q1212=0,0,T1212/Q1212)</f>
        <v/>
      </c>
    </row>
    <row r="1213">
      <c r="A1213" t="n">
        <v>1212</v>
      </c>
      <c r="B1213" t="inlineStr">
        <is>
          <t>CA-2016-137050</t>
        </is>
      </c>
      <c r="C1213" t="inlineStr">
        <is>
          <t>2016-07-14</t>
        </is>
      </c>
      <c r="D1213" t="inlineStr">
        <is>
          <t>2016-07-18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s="2" t="n">
        <v>579.136</v>
      </c>
      <c r="R1213" t="n">
        <v>4</v>
      </c>
      <c r="S1213" s="3" t="n">
        <v>0.2</v>
      </c>
      <c r="T1213" s="2" t="n">
        <v>21.7176</v>
      </c>
      <c r="U1213">
        <f>D1213-C1213</f>
        <v/>
      </c>
      <c r="V1213" s="3">
        <f>IF(Q1213=0,0,T1213/Q1213)</f>
        <v/>
      </c>
    </row>
    <row r="1214">
      <c r="A1214" t="n">
        <v>1213</v>
      </c>
      <c r="B1214" t="inlineStr">
        <is>
          <t>US-2017-118087</t>
        </is>
      </c>
      <c r="C1214" t="inlineStr">
        <is>
          <t>2017-09-09</t>
        </is>
      </c>
      <c r="D1214" t="inlineStr">
        <is>
          <t>2017-09-13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s="2" t="n">
        <v>141.372</v>
      </c>
      <c r="R1214" t="n">
        <v>2</v>
      </c>
      <c r="S1214" s="3" t="n">
        <v>0.3</v>
      </c>
      <c r="T1214" s="2" t="n">
        <v>-48.4704</v>
      </c>
      <c r="U1214">
        <f>D1214-C1214</f>
        <v/>
      </c>
      <c r="V1214" s="3">
        <f>IF(Q1214=0,0,T1214/Q1214)</f>
        <v/>
      </c>
    </row>
    <row r="1215">
      <c r="A1215" t="n">
        <v>1214</v>
      </c>
      <c r="B1215" t="inlineStr">
        <is>
          <t>US-2017-118087</t>
        </is>
      </c>
      <c r="C1215" t="inlineStr">
        <is>
          <t>2017-09-09</t>
        </is>
      </c>
      <c r="D1215" t="inlineStr">
        <is>
          <t>2017-09-13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s="2" t="n">
        <v>3.036</v>
      </c>
      <c r="R1215" t="n">
        <v>2</v>
      </c>
      <c r="S1215" s="3" t="n">
        <v>0.7</v>
      </c>
      <c r="T1215" s="2" t="n">
        <v>-2.3276</v>
      </c>
      <c r="U1215">
        <f>D1215-C1215</f>
        <v/>
      </c>
      <c r="V1215" s="3">
        <f>IF(Q1215=0,0,T1215/Q1215)</f>
        <v/>
      </c>
    </row>
    <row r="1216">
      <c r="A1216" t="n">
        <v>1215</v>
      </c>
      <c r="B1216" t="inlineStr">
        <is>
          <t>US-2017-118087</t>
        </is>
      </c>
      <c r="C1216" t="inlineStr">
        <is>
          <t>2017-09-09</t>
        </is>
      </c>
      <c r="D1216" t="inlineStr">
        <is>
          <t>2017-09-13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s="2" t="n">
        <v>4.503</v>
      </c>
      <c r="R1216" t="n">
        <v>1</v>
      </c>
      <c r="S1216" s="3" t="n">
        <v>0.7</v>
      </c>
      <c r="T1216" s="2" t="n">
        <v>-3.6024</v>
      </c>
      <c r="U1216">
        <f>D1216-C1216</f>
        <v/>
      </c>
      <c r="V1216" s="3">
        <f>IF(Q1216=0,0,T1216/Q1216)</f>
        <v/>
      </c>
    </row>
    <row r="1217">
      <c r="A1217" t="n">
        <v>1216</v>
      </c>
      <c r="B1217" t="inlineStr">
        <is>
          <t>US-2017-118087</t>
        </is>
      </c>
      <c r="C1217" t="inlineStr">
        <is>
          <t>2017-09-09</t>
        </is>
      </c>
      <c r="D1217" t="inlineStr">
        <is>
          <t>2017-09-13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s="2" t="n">
        <v>4.672</v>
      </c>
      <c r="R1217" t="n">
        <v>1</v>
      </c>
      <c r="S1217" s="3" t="n">
        <v>0.2</v>
      </c>
      <c r="T1217" s="2" t="n">
        <v>1.5768</v>
      </c>
      <c r="U1217">
        <f>D1217-C1217</f>
        <v/>
      </c>
      <c r="V1217" s="3">
        <f>IF(Q1217=0,0,T1217/Q1217)</f>
        <v/>
      </c>
    </row>
    <row r="1218">
      <c r="A1218" t="n">
        <v>1217</v>
      </c>
      <c r="B1218" t="inlineStr">
        <is>
          <t>US-2017-118087</t>
        </is>
      </c>
      <c r="C1218" t="inlineStr">
        <is>
          <t>2017-09-09</t>
        </is>
      </c>
      <c r="D1218" t="inlineStr">
        <is>
          <t>2017-09-13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s="2" t="n">
        <v>95.88</v>
      </c>
      <c r="R1218" t="n">
        <v>3</v>
      </c>
      <c r="S1218" s="3" t="n">
        <v>0.2</v>
      </c>
      <c r="T1218" s="2" t="n">
        <v>28.764</v>
      </c>
      <c r="U1218">
        <f>D1218-C1218</f>
        <v/>
      </c>
      <c r="V1218" s="3">
        <f>IF(Q1218=0,0,T1218/Q1218)</f>
        <v/>
      </c>
    </row>
    <row r="1219">
      <c r="A1219" t="n">
        <v>1218</v>
      </c>
      <c r="B1219" t="inlineStr">
        <is>
          <t>US-2017-118087</t>
        </is>
      </c>
      <c r="C1219" t="inlineStr">
        <is>
          <t>2017-09-09</t>
        </is>
      </c>
      <c r="D1219" t="inlineStr">
        <is>
          <t>2017-09-13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s="2" t="n">
        <v>17.024</v>
      </c>
      <c r="R1219" t="n">
        <v>2</v>
      </c>
      <c r="S1219" s="3" t="n">
        <v>0.2</v>
      </c>
      <c r="T1219" s="2" t="n">
        <v>1.7024</v>
      </c>
      <c r="U1219">
        <f>D1219-C1219</f>
        <v/>
      </c>
      <c r="V1219" s="3">
        <f>IF(Q1219=0,0,T1219/Q1219)</f>
        <v/>
      </c>
    </row>
    <row r="1220">
      <c r="A1220" t="n">
        <v>1219</v>
      </c>
      <c r="B1220" t="inlineStr">
        <is>
          <t>US-2017-118087</t>
        </is>
      </c>
      <c r="C1220" t="inlineStr">
        <is>
          <t>2017-09-09</t>
        </is>
      </c>
      <c r="D1220" t="inlineStr">
        <is>
          <t>2017-09-13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s="2" t="n">
        <v>258.696</v>
      </c>
      <c r="R1220" t="n">
        <v>3</v>
      </c>
      <c r="S1220" s="3" t="n">
        <v>0.2</v>
      </c>
      <c r="T1220" s="2" t="n">
        <v>64.67400000000001</v>
      </c>
      <c r="U1220">
        <f>D1220-C1220</f>
        <v/>
      </c>
      <c r="V1220" s="3">
        <f>IF(Q1220=0,0,T1220/Q1220)</f>
        <v/>
      </c>
    </row>
    <row r="1221">
      <c r="A1221" t="n">
        <v>1220</v>
      </c>
      <c r="B1221" t="inlineStr">
        <is>
          <t>US-2017-118087</t>
        </is>
      </c>
      <c r="C1221" t="inlineStr">
        <is>
          <t>2017-09-09</t>
        </is>
      </c>
      <c r="D1221" t="inlineStr">
        <is>
          <t>2017-09-13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s="2" t="n">
        <v>1931.958</v>
      </c>
      <c r="R1221" t="n">
        <v>7</v>
      </c>
      <c r="S1221" s="3" t="n">
        <v>0.4</v>
      </c>
      <c r="T1221" s="2" t="n">
        <v>-386.3916</v>
      </c>
      <c r="U1221">
        <f>D1221-C1221</f>
        <v/>
      </c>
      <c r="V1221" s="3">
        <f>IF(Q1221=0,0,T1221/Q1221)</f>
        <v/>
      </c>
    </row>
    <row r="1222">
      <c r="A1222" t="n">
        <v>1221</v>
      </c>
      <c r="B1222" t="inlineStr">
        <is>
          <t>CA-2014-110184</t>
        </is>
      </c>
      <c r="C1222" t="inlineStr">
        <is>
          <t>2014-07-12</t>
        </is>
      </c>
      <c r="D1222" t="inlineStr">
        <is>
          <t>2014-07-16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s="2" t="n">
        <v>249.75</v>
      </c>
      <c r="R1222" t="n">
        <v>9</v>
      </c>
      <c r="S1222" s="3" t="n">
        <v>0</v>
      </c>
      <c r="T1222" s="2" t="n">
        <v>44.955</v>
      </c>
      <c r="U1222">
        <f>D1222-C1222</f>
        <v/>
      </c>
      <c r="V1222" s="3">
        <f>IF(Q1222=0,0,T1222/Q1222)</f>
        <v/>
      </c>
    </row>
    <row r="1223">
      <c r="A1223" t="n">
        <v>1222</v>
      </c>
      <c r="B1223" t="inlineStr">
        <is>
          <t>CA-2014-110184</t>
        </is>
      </c>
      <c r="C1223" t="inlineStr">
        <is>
          <t>2014-07-12</t>
        </is>
      </c>
      <c r="D1223" t="inlineStr">
        <is>
          <t>2014-07-16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s="2" t="n">
        <v>255.936</v>
      </c>
      <c r="R1223" t="n">
        <v>8</v>
      </c>
      <c r="S1223" s="3" t="n">
        <v>0.2</v>
      </c>
      <c r="T1223" s="2" t="n">
        <v>28.7928</v>
      </c>
      <c r="U1223">
        <f>D1223-C1223</f>
        <v/>
      </c>
      <c r="V1223" s="3">
        <f>IF(Q1223=0,0,T1223/Q1223)</f>
        <v/>
      </c>
    </row>
    <row r="1224">
      <c r="A1224" t="n">
        <v>1223</v>
      </c>
      <c r="B1224" t="inlineStr">
        <is>
          <t>CA-2016-126004</t>
        </is>
      </c>
      <c r="C1224" t="inlineStr">
        <is>
          <t>2016-12-04</t>
        </is>
      </c>
      <c r="D1224" t="inlineStr">
        <is>
          <t>2016-12-05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s="2" t="n">
        <v>113.79</v>
      </c>
      <c r="R1224" t="n">
        <v>3</v>
      </c>
      <c r="S1224" s="3" t="n">
        <v>0</v>
      </c>
      <c r="T1224" s="2" t="n">
        <v>20.4822</v>
      </c>
      <c r="U1224">
        <f>D1224-C1224</f>
        <v/>
      </c>
      <c r="V1224" s="3">
        <f>IF(Q1224=0,0,T1224/Q1224)</f>
        <v/>
      </c>
    </row>
    <row r="1225">
      <c r="A1225" t="n">
        <v>1224</v>
      </c>
      <c r="B1225" t="inlineStr">
        <is>
          <t>CA-2016-126004</t>
        </is>
      </c>
      <c r="C1225" t="inlineStr">
        <is>
          <t>2016-12-04</t>
        </is>
      </c>
      <c r="D1225" t="inlineStr">
        <is>
          <t>2016-12-05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s="2" t="n">
        <v>78.15000000000001</v>
      </c>
      <c r="R1225" t="n">
        <v>1</v>
      </c>
      <c r="S1225" s="3" t="n">
        <v>0</v>
      </c>
      <c r="T1225" s="2" t="n">
        <v>34.386</v>
      </c>
      <c r="U1225">
        <f>D1225-C1225</f>
        <v/>
      </c>
      <c r="V1225" s="3">
        <f>IF(Q1225=0,0,T1225/Q1225)</f>
        <v/>
      </c>
    </row>
    <row r="1226">
      <c r="A1226" t="n">
        <v>1225</v>
      </c>
      <c r="B1226" t="inlineStr">
        <is>
          <t>CA-2016-126004</t>
        </is>
      </c>
      <c r="C1226" t="inlineStr">
        <is>
          <t>2016-12-04</t>
        </is>
      </c>
      <c r="D1226" t="inlineStr">
        <is>
          <t>2016-12-05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s="2" t="n">
        <v>1.728</v>
      </c>
      <c r="R1226" t="n">
        <v>1</v>
      </c>
      <c r="S1226" s="3" t="n">
        <v>0.2</v>
      </c>
      <c r="T1226" s="2" t="n">
        <v>0.6048</v>
      </c>
      <c r="U1226">
        <f>D1226-C1226</f>
        <v/>
      </c>
      <c r="V1226" s="3">
        <f>IF(Q1226=0,0,T1226/Q1226)</f>
        <v/>
      </c>
    </row>
    <row r="1227">
      <c r="A1227" t="n">
        <v>1226</v>
      </c>
      <c r="B1227" t="inlineStr">
        <is>
          <t>CA-2016-126004</t>
        </is>
      </c>
      <c r="C1227" t="inlineStr">
        <is>
          <t>2016-12-04</t>
        </is>
      </c>
      <c r="D1227" t="inlineStr">
        <is>
          <t>2016-12-05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s="2" t="n">
        <v>40.56</v>
      </c>
      <c r="R1227" t="n">
        <v>4</v>
      </c>
      <c r="S1227" s="3" t="n">
        <v>0</v>
      </c>
      <c r="T1227" s="2" t="n">
        <v>19.8744</v>
      </c>
      <c r="U1227">
        <f>D1227-C1227</f>
        <v/>
      </c>
      <c r="V1227" s="3">
        <f>IF(Q1227=0,0,T1227/Q1227)</f>
        <v/>
      </c>
    </row>
    <row r="1228">
      <c r="A1228" t="n">
        <v>1227</v>
      </c>
      <c r="B1228" t="inlineStr">
        <is>
          <t>CA-2016-126004</t>
        </is>
      </c>
      <c r="C1228" t="inlineStr">
        <is>
          <t>2016-12-04</t>
        </is>
      </c>
      <c r="D1228" t="inlineStr">
        <is>
          <t>2016-12-05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s="2" t="n">
        <v>182.94</v>
      </c>
      <c r="R1228" t="n">
        <v>3</v>
      </c>
      <c r="S1228" s="3" t="n">
        <v>0</v>
      </c>
      <c r="T1228" s="2" t="n">
        <v>3.6588</v>
      </c>
      <c r="U1228">
        <f>D1228-C1228</f>
        <v/>
      </c>
      <c r="V1228" s="3">
        <f>IF(Q1228=0,0,T1228/Q1228)</f>
        <v/>
      </c>
    </row>
    <row r="1229">
      <c r="A1229" t="n">
        <v>1228</v>
      </c>
      <c r="B1229" t="inlineStr">
        <is>
          <t>CA-2016-126004</t>
        </is>
      </c>
      <c r="C1229" t="inlineStr">
        <is>
          <t>2016-12-04</t>
        </is>
      </c>
      <c r="D1229" t="inlineStr">
        <is>
          <t>2016-12-05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s="2" t="n">
        <v>193.86</v>
      </c>
      <c r="R1229" t="n">
        <v>2</v>
      </c>
      <c r="S1229" s="3" t="n">
        <v>0</v>
      </c>
      <c r="T1229" s="2" t="n">
        <v>11.6316</v>
      </c>
      <c r="U1229">
        <f>D1229-C1229</f>
        <v/>
      </c>
      <c r="V1229" s="3">
        <f>IF(Q1229=0,0,T1229/Q1229)</f>
        <v/>
      </c>
    </row>
    <row r="1230">
      <c r="A1230" t="n">
        <v>1229</v>
      </c>
      <c r="B1230" t="inlineStr">
        <is>
          <t>CA-2017-100013</t>
        </is>
      </c>
      <c r="C1230" t="inlineStr">
        <is>
          <t>2017-11-06</t>
        </is>
      </c>
      <c r="D1230" t="inlineStr">
        <is>
          <t>2017-11-11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s="2" t="n">
        <v>15.28</v>
      </c>
      <c r="R1230" t="n">
        <v>2</v>
      </c>
      <c r="S1230" s="3" t="n">
        <v>0</v>
      </c>
      <c r="T1230" s="2" t="n">
        <v>7.4872</v>
      </c>
      <c r="U1230">
        <f>D1230-C1230</f>
        <v/>
      </c>
      <c r="V1230" s="3">
        <f>IF(Q1230=0,0,T1230/Q1230)</f>
        <v/>
      </c>
    </row>
    <row r="1231">
      <c r="A1231" t="n">
        <v>1230</v>
      </c>
      <c r="B1231" t="inlineStr">
        <is>
          <t>CA-2017-100013</t>
        </is>
      </c>
      <c r="C1231" t="inlineStr">
        <is>
          <t>2017-11-06</t>
        </is>
      </c>
      <c r="D1231" t="inlineStr">
        <is>
          <t>2017-11-11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s="2" t="n">
        <v>8.73</v>
      </c>
      <c r="R1231" t="n">
        <v>1</v>
      </c>
      <c r="S1231" s="3" t="n">
        <v>0</v>
      </c>
      <c r="T1231" s="2" t="n">
        <v>2.9682</v>
      </c>
      <c r="U1231">
        <f>D1231-C1231</f>
        <v/>
      </c>
      <c r="V1231" s="3">
        <f>IF(Q1231=0,0,T1231/Q1231)</f>
        <v/>
      </c>
    </row>
    <row r="1232">
      <c r="A1232" t="n">
        <v>1231</v>
      </c>
      <c r="B1232" t="inlineStr">
        <is>
          <t>CA-2017-100013</t>
        </is>
      </c>
      <c r="C1232" t="inlineStr">
        <is>
          <t>2017-11-06</t>
        </is>
      </c>
      <c r="D1232" t="inlineStr">
        <is>
          <t>2017-11-11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s="2" t="n">
        <v>5.68</v>
      </c>
      <c r="R1232" t="n">
        <v>2</v>
      </c>
      <c r="S1232" s="3" t="n">
        <v>0</v>
      </c>
      <c r="T1232" s="2" t="n">
        <v>1.7608</v>
      </c>
      <c r="U1232">
        <f>D1232-C1232</f>
        <v/>
      </c>
      <c r="V1232" s="3">
        <f>IF(Q1232=0,0,T1232/Q1232)</f>
        <v/>
      </c>
    </row>
    <row r="1233">
      <c r="A1233" t="n">
        <v>1232</v>
      </c>
      <c r="B1233" t="inlineStr">
        <is>
          <t>CA-2015-132570</t>
        </is>
      </c>
      <c r="C1233" t="inlineStr">
        <is>
          <t>2015-10-31</t>
        </is>
      </c>
      <c r="D1233" t="inlineStr">
        <is>
          <t>2015-11-02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s="2" t="n">
        <v>2.78</v>
      </c>
      <c r="R1233" t="n">
        <v>2</v>
      </c>
      <c r="S1233" s="3" t="n">
        <v>0</v>
      </c>
      <c r="T1233" s="2" t="n">
        <v>0.7228</v>
      </c>
      <c r="U1233">
        <f>D1233-C1233</f>
        <v/>
      </c>
      <c r="V1233" s="3">
        <f>IF(Q1233=0,0,T1233/Q1233)</f>
        <v/>
      </c>
    </row>
    <row r="1234">
      <c r="A1234" t="n">
        <v>1233</v>
      </c>
      <c r="B1234" t="inlineStr">
        <is>
          <t>CA-2015-132570</t>
        </is>
      </c>
      <c r="C1234" t="inlineStr">
        <is>
          <t>2015-10-31</t>
        </is>
      </c>
      <c r="D1234" t="inlineStr">
        <is>
          <t>2015-11-02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s="2" t="n">
        <v>79.95999999999999</v>
      </c>
      <c r="R1234" t="n">
        <v>2</v>
      </c>
      <c r="S1234" s="3" t="n">
        <v>0</v>
      </c>
      <c r="T1234" s="2" t="n">
        <v>35.982</v>
      </c>
      <c r="U1234">
        <f>D1234-C1234</f>
        <v/>
      </c>
      <c r="V1234" s="3">
        <f>IF(Q1234=0,0,T1234/Q1234)</f>
        <v/>
      </c>
    </row>
    <row r="1235">
      <c r="A1235" t="n">
        <v>1234</v>
      </c>
      <c r="B1235" t="inlineStr">
        <is>
          <t>CA-2016-153682</t>
        </is>
      </c>
      <c r="C1235" t="inlineStr">
        <is>
          <t>2016-05-30</t>
        </is>
      </c>
      <c r="D1235" t="inlineStr">
        <is>
          <t>2016-06-01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s="2" t="n">
        <v>839.9880000000001</v>
      </c>
      <c r="R1235" t="n">
        <v>2</v>
      </c>
      <c r="S1235" s="3" t="n">
        <v>0.4</v>
      </c>
      <c r="T1235" s="2" t="n">
        <v>69.999</v>
      </c>
      <c r="U1235">
        <f>D1235-C1235</f>
        <v/>
      </c>
      <c r="V1235" s="3">
        <f>IF(Q1235=0,0,T1235/Q1235)</f>
        <v/>
      </c>
    </row>
    <row r="1236">
      <c r="A1236" t="n">
        <v>1235</v>
      </c>
      <c r="B1236" t="inlineStr">
        <is>
          <t>CA-2016-144344</t>
        </is>
      </c>
      <c r="C1236" t="inlineStr">
        <is>
          <t>2016-10-28</t>
        </is>
      </c>
      <c r="D1236" t="inlineStr">
        <is>
          <t>2016-10-28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s="2" t="n">
        <v>47.952</v>
      </c>
      <c r="R1236" t="n">
        <v>3</v>
      </c>
      <c r="S1236" s="3" t="n">
        <v>0.2</v>
      </c>
      <c r="T1236" s="2" t="n">
        <v>13.7862</v>
      </c>
      <c r="U1236">
        <f>D1236-C1236</f>
        <v/>
      </c>
      <c r="V1236" s="3">
        <f>IF(Q1236=0,0,T1236/Q1236)</f>
        <v/>
      </c>
    </row>
    <row r="1237">
      <c r="A1237" t="n">
        <v>1236</v>
      </c>
      <c r="B1237" t="inlineStr">
        <is>
          <t>CA-2016-144344</t>
        </is>
      </c>
      <c r="C1237" t="inlineStr">
        <is>
          <t>2016-10-28</t>
        </is>
      </c>
      <c r="D1237" t="inlineStr">
        <is>
          <t>2016-10-28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s="2" t="n">
        <v>37.425</v>
      </c>
      <c r="R1237" t="n">
        <v>5</v>
      </c>
      <c r="S1237" s="3" t="n">
        <v>0.7</v>
      </c>
      <c r="T1237" s="2" t="n">
        <v>-29.94</v>
      </c>
      <c r="U1237">
        <f>D1237-C1237</f>
        <v/>
      </c>
      <c r="V1237" s="3">
        <f>IF(Q1237=0,0,T1237/Q1237)</f>
        <v/>
      </c>
    </row>
    <row r="1238">
      <c r="A1238" t="n">
        <v>1237</v>
      </c>
      <c r="B1238" t="inlineStr">
        <is>
          <t>CA-2016-144344</t>
        </is>
      </c>
      <c r="C1238" t="inlineStr">
        <is>
          <t>2016-10-28</t>
        </is>
      </c>
      <c r="D1238" t="inlineStr">
        <is>
          <t>2016-10-28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s="2" t="n">
        <v>63.968</v>
      </c>
      <c r="R1238" t="n">
        <v>2</v>
      </c>
      <c r="S1238" s="3" t="n">
        <v>0.2</v>
      </c>
      <c r="T1238" s="2" t="n">
        <v>0</v>
      </c>
      <c r="U1238">
        <f>D1238-C1238</f>
        <v/>
      </c>
      <c r="V1238" s="3">
        <f>IF(Q1238=0,0,T1238/Q1238)</f>
        <v/>
      </c>
    </row>
    <row r="1239">
      <c r="A1239" t="n">
        <v>1238</v>
      </c>
      <c r="B1239" t="inlineStr">
        <is>
          <t>CA-2016-144344</t>
        </is>
      </c>
      <c r="C1239" t="inlineStr">
        <is>
          <t>2016-10-28</t>
        </is>
      </c>
      <c r="D1239" t="inlineStr">
        <is>
          <t>2016-10-28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s="2" t="n">
        <v>165.048</v>
      </c>
      <c r="R1239" t="n">
        <v>3</v>
      </c>
      <c r="S1239" s="3" t="n">
        <v>0.2</v>
      </c>
      <c r="T1239" s="2" t="n">
        <v>41.262</v>
      </c>
      <c r="U1239">
        <f>D1239-C1239</f>
        <v/>
      </c>
      <c r="V1239" s="3">
        <f>IF(Q1239=0,0,T1239/Q1239)</f>
        <v/>
      </c>
    </row>
    <row r="1240">
      <c r="A1240" t="n">
        <v>1239</v>
      </c>
      <c r="B1240" t="inlineStr">
        <is>
          <t>CA-2014-127012</t>
        </is>
      </c>
      <c r="C1240" t="inlineStr">
        <is>
          <t>2014-08-11</t>
        </is>
      </c>
      <c r="D1240" t="inlineStr">
        <is>
          <t>2014-08-15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s="2" t="n">
        <v>12.35</v>
      </c>
      <c r="R1240" t="n">
        <v>1</v>
      </c>
      <c r="S1240" s="3" t="n">
        <v>0</v>
      </c>
      <c r="T1240" s="2" t="n">
        <v>5.434</v>
      </c>
      <c r="U1240">
        <f>D1240-C1240</f>
        <v/>
      </c>
      <c r="V1240" s="3">
        <f>IF(Q1240=0,0,T1240/Q1240)</f>
        <v/>
      </c>
    </row>
    <row r="1241">
      <c r="A1241" t="n">
        <v>1240</v>
      </c>
      <c r="B1241" t="inlineStr">
        <is>
          <t>CA-2014-127012</t>
        </is>
      </c>
      <c r="C1241" t="inlineStr">
        <is>
          <t>2014-08-11</t>
        </is>
      </c>
      <c r="D1241" t="inlineStr">
        <is>
          <t>2014-08-15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s="2" t="n">
        <v>40.97</v>
      </c>
      <c r="R1241" t="n">
        <v>1</v>
      </c>
      <c r="S1241" s="3" t="n">
        <v>0</v>
      </c>
      <c r="T1241" s="2" t="n">
        <v>10.6522</v>
      </c>
      <c r="U1241">
        <f>D1241-C1241</f>
        <v/>
      </c>
      <c r="V1241" s="3">
        <f>IF(Q1241=0,0,T1241/Q1241)</f>
        <v/>
      </c>
    </row>
    <row r="1242">
      <c r="A1242" t="n">
        <v>1241</v>
      </c>
      <c r="B1242" t="inlineStr">
        <is>
          <t>CA-2014-127012</t>
        </is>
      </c>
      <c r="C1242" t="inlineStr">
        <is>
          <t>2014-08-11</t>
        </is>
      </c>
      <c r="D1242" t="inlineStr">
        <is>
          <t>2014-08-15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s="2" t="n">
        <v>22.96</v>
      </c>
      <c r="R1242" t="n">
        <v>2</v>
      </c>
      <c r="S1242" s="3" t="n">
        <v>0</v>
      </c>
      <c r="T1242" s="2" t="n">
        <v>10.7912</v>
      </c>
      <c r="U1242">
        <f>D1242-C1242</f>
        <v/>
      </c>
      <c r="V1242" s="3">
        <f>IF(Q1242=0,0,T1242/Q1242)</f>
        <v/>
      </c>
    </row>
    <row r="1243">
      <c r="A1243" t="n">
        <v>1242</v>
      </c>
      <c r="B1243" t="inlineStr">
        <is>
          <t>CA-2016-128727</t>
        </is>
      </c>
      <c r="C1243" t="inlineStr">
        <is>
          <t>2016-08-29</t>
        </is>
      </c>
      <c r="D1243" t="inlineStr">
        <is>
          <t>2016-09-04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s="2" t="n">
        <v>22</v>
      </c>
      <c r="R1243" t="n">
        <v>4</v>
      </c>
      <c r="S1243" s="3" t="n">
        <v>0</v>
      </c>
      <c r="T1243" s="2" t="n">
        <v>5.5</v>
      </c>
      <c r="U1243">
        <f>D1243-C1243</f>
        <v/>
      </c>
      <c r="V1243" s="3">
        <f>IF(Q1243=0,0,T1243/Q1243)</f>
        <v/>
      </c>
    </row>
    <row r="1244">
      <c r="A1244" t="n">
        <v>1243</v>
      </c>
      <c r="B1244" t="inlineStr">
        <is>
          <t>US-2016-162859</t>
        </is>
      </c>
      <c r="C1244" t="inlineStr">
        <is>
          <t>2016-02-15</t>
        </is>
      </c>
      <c r="D1244" t="inlineStr">
        <is>
          <t>2016-02-22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s="2" t="n">
        <v>398.352</v>
      </c>
      <c r="R1244" t="n">
        <v>3</v>
      </c>
      <c r="S1244" s="3" t="n">
        <v>0.2</v>
      </c>
      <c r="T1244" s="2" t="n">
        <v>124.485</v>
      </c>
      <c r="U1244">
        <f>D1244-C1244</f>
        <v/>
      </c>
      <c r="V1244" s="3">
        <f>IF(Q1244=0,0,T1244/Q1244)</f>
        <v/>
      </c>
    </row>
    <row r="1245">
      <c r="A1245" t="n">
        <v>1244</v>
      </c>
      <c r="B1245" t="inlineStr">
        <is>
          <t>US-2016-162859</t>
        </is>
      </c>
      <c r="C1245" t="inlineStr">
        <is>
          <t>2016-02-15</t>
        </is>
      </c>
      <c r="D1245" t="inlineStr">
        <is>
          <t>2016-02-22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s="2" t="n">
        <v>8.720000000000001</v>
      </c>
      <c r="R1245" t="n">
        <v>4</v>
      </c>
      <c r="S1245" s="3" t="n">
        <v>0</v>
      </c>
      <c r="T1245" s="2" t="n">
        <v>3.5752</v>
      </c>
      <c r="U1245">
        <f>D1245-C1245</f>
        <v/>
      </c>
      <c r="V1245" s="3">
        <f>IF(Q1245=0,0,T1245/Q1245)</f>
        <v/>
      </c>
    </row>
    <row r="1246">
      <c r="A1246" t="n">
        <v>1245</v>
      </c>
      <c r="B1246" t="inlineStr">
        <is>
          <t>CA-2017-133641</t>
        </is>
      </c>
      <c r="C1246" t="inlineStr">
        <is>
          <t>2017-05-14</t>
        </is>
      </c>
      <c r="D1246" t="inlineStr">
        <is>
          <t>2017-05-21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s="2" t="n">
        <v>48.69</v>
      </c>
      <c r="R1246" t="n">
        <v>9</v>
      </c>
      <c r="S1246" s="3" t="n">
        <v>0</v>
      </c>
      <c r="T1246" s="2" t="n">
        <v>23.8581</v>
      </c>
      <c r="U1246">
        <f>D1246-C1246</f>
        <v/>
      </c>
      <c r="V1246" s="3">
        <f>IF(Q1246=0,0,T1246/Q1246)</f>
        <v/>
      </c>
    </row>
    <row r="1247">
      <c r="A1247" t="n">
        <v>1246</v>
      </c>
      <c r="B1247" t="inlineStr">
        <is>
          <t>CA-2014-168494</t>
        </is>
      </c>
      <c r="C1247" t="inlineStr">
        <is>
          <t>2014-12-12</t>
        </is>
      </c>
      <c r="D1247" t="inlineStr">
        <is>
          <t>2014-12-14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s="2" t="n">
        <v>764.688</v>
      </c>
      <c r="R1247" t="n">
        <v>6</v>
      </c>
      <c r="S1247" s="3" t="n">
        <v>0.2</v>
      </c>
      <c r="T1247" s="2" t="n">
        <v>95.586</v>
      </c>
      <c r="U1247">
        <f>D1247-C1247</f>
        <v/>
      </c>
      <c r="V1247" s="3">
        <f>IF(Q1247=0,0,T1247/Q1247)</f>
        <v/>
      </c>
    </row>
    <row r="1248">
      <c r="A1248" t="n">
        <v>1247</v>
      </c>
      <c r="B1248" t="inlineStr">
        <is>
          <t>CA-2014-168494</t>
        </is>
      </c>
      <c r="C1248" t="inlineStr">
        <is>
          <t>2014-12-12</t>
        </is>
      </c>
      <c r="D1248" t="inlineStr">
        <is>
          <t>2014-12-14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s="2" t="n">
        <v>3610.848</v>
      </c>
      <c r="R1248" t="n">
        <v>12</v>
      </c>
      <c r="S1248" s="3" t="n">
        <v>0.2</v>
      </c>
      <c r="T1248" s="2" t="n">
        <v>135.4068</v>
      </c>
      <c r="U1248">
        <f>D1248-C1248</f>
        <v/>
      </c>
      <c r="V1248" s="3">
        <f>IF(Q1248=0,0,T1248/Q1248)</f>
        <v/>
      </c>
    </row>
    <row r="1249">
      <c r="A1249" t="n">
        <v>1248</v>
      </c>
      <c r="B1249" t="inlineStr">
        <is>
          <t>CA-2014-168494</t>
        </is>
      </c>
      <c r="C1249" t="inlineStr">
        <is>
          <t>2014-12-12</t>
        </is>
      </c>
      <c r="D1249" t="inlineStr">
        <is>
          <t>2014-12-14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s="2" t="n">
        <v>254.9745</v>
      </c>
      <c r="R1249" t="n">
        <v>3</v>
      </c>
      <c r="S1249" s="3" t="n">
        <v>0.15</v>
      </c>
      <c r="T1249" s="2" t="n">
        <v>11.9988</v>
      </c>
      <c r="U1249">
        <f>D1249-C1249</f>
        <v/>
      </c>
      <c r="V1249" s="3">
        <f>IF(Q1249=0,0,T1249/Q1249)</f>
        <v/>
      </c>
    </row>
    <row r="1250">
      <c r="A1250" t="n">
        <v>1249</v>
      </c>
      <c r="B1250" t="inlineStr">
        <is>
          <t>CA-2017-115602</t>
        </is>
      </c>
      <c r="C1250" t="inlineStr">
        <is>
          <t>2017-12-18</t>
        </is>
      </c>
      <c r="D1250" t="inlineStr">
        <is>
          <t>2017-12-24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s="2" t="n">
        <v>38.82</v>
      </c>
      <c r="R1250" t="n">
        <v>6</v>
      </c>
      <c r="S1250" s="3" t="n">
        <v>0</v>
      </c>
      <c r="T1250" s="2" t="n">
        <v>17.469</v>
      </c>
      <c r="U1250">
        <f>D1250-C1250</f>
        <v/>
      </c>
      <c r="V1250" s="3">
        <f>IF(Q1250=0,0,T1250/Q1250)</f>
        <v/>
      </c>
    </row>
    <row r="1251">
      <c r="A1251" t="n">
        <v>1250</v>
      </c>
      <c r="B1251" t="inlineStr">
        <is>
          <t>CA-2017-115602</t>
        </is>
      </c>
      <c r="C1251" t="inlineStr">
        <is>
          <t>2017-12-18</t>
        </is>
      </c>
      <c r="D1251" t="inlineStr">
        <is>
          <t>2017-12-24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s="2" t="n">
        <v>1141.938</v>
      </c>
      <c r="R1251" t="n">
        <v>9</v>
      </c>
      <c r="S1251" s="3" t="n">
        <v>0.1</v>
      </c>
      <c r="T1251" s="2" t="n">
        <v>139.5702</v>
      </c>
      <c r="U1251">
        <f>D1251-C1251</f>
        <v/>
      </c>
      <c r="V1251" s="3">
        <f>IF(Q1251=0,0,T1251/Q1251)</f>
        <v/>
      </c>
    </row>
    <row r="1252">
      <c r="A1252" t="n">
        <v>1251</v>
      </c>
      <c r="B1252" t="inlineStr">
        <is>
          <t>CA-2017-115602</t>
        </is>
      </c>
      <c r="C1252" t="inlineStr">
        <is>
          <t>2017-12-18</t>
        </is>
      </c>
      <c r="D1252" t="inlineStr">
        <is>
          <t>2017-12-24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s="2" t="n">
        <v>1704.56</v>
      </c>
      <c r="R1252" t="n">
        <v>13</v>
      </c>
      <c r="S1252" s="3" t="n">
        <v>0</v>
      </c>
      <c r="T1252" s="2" t="n">
        <v>511.368</v>
      </c>
      <c r="U1252">
        <f>D1252-C1252</f>
        <v/>
      </c>
      <c r="V1252" s="3">
        <f>IF(Q1252=0,0,T1252/Q1252)</f>
        <v/>
      </c>
    </row>
    <row r="1253">
      <c r="A1253" t="n">
        <v>1252</v>
      </c>
      <c r="B1253" t="inlineStr">
        <is>
          <t>CA-2017-115602</t>
        </is>
      </c>
      <c r="C1253" t="inlineStr">
        <is>
          <t>2017-12-18</t>
        </is>
      </c>
      <c r="D1253" t="inlineStr">
        <is>
          <t>2017-12-24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s="2" t="n">
        <v>3.2</v>
      </c>
      <c r="R1253" t="n">
        <v>2</v>
      </c>
      <c r="S1253" s="3" t="n">
        <v>0</v>
      </c>
      <c r="T1253" s="2" t="n">
        <v>1.376</v>
      </c>
      <c r="U1253">
        <f>D1253-C1253</f>
        <v/>
      </c>
      <c r="V1253" s="3">
        <f>IF(Q1253=0,0,T1253/Q1253)</f>
        <v/>
      </c>
    </row>
    <row r="1254">
      <c r="A1254" t="n">
        <v>1253</v>
      </c>
      <c r="B1254" t="inlineStr">
        <is>
          <t>CA-2015-154956</t>
        </is>
      </c>
      <c r="C1254" t="inlineStr">
        <is>
          <t>2015-07-04</t>
        </is>
      </c>
      <c r="D1254" t="inlineStr">
        <is>
          <t>2015-07-09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s="2" t="n">
        <v>1099.96</v>
      </c>
      <c r="R1254" t="n">
        <v>4</v>
      </c>
      <c r="S1254" s="3" t="n">
        <v>0</v>
      </c>
      <c r="T1254" s="2" t="n">
        <v>285.9896</v>
      </c>
      <c r="U1254">
        <f>D1254-C1254</f>
        <v/>
      </c>
      <c r="V1254" s="3">
        <f>IF(Q1254=0,0,T1254/Q1254)</f>
        <v/>
      </c>
    </row>
    <row r="1255">
      <c r="A1255" t="n">
        <v>1254</v>
      </c>
      <c r="B1255" t="inlineStr">
        <is>
          <t>CA-2017-144638</t>
        </is>
      </c>
      <c r="C1255" t="inlineStr">
        <is>
          <t>2017-03-10</t>
        </is>
      </c>
      <c r="D1255" t="inlineStr">
        <is>
          <t>2017-03-14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s="2" t="n">
        <v>5.248</v>
      </c>
      <c r="R1255" t="n">
        <v>2</v>
      </c>
      <c r="S1255" s="3" t="n">
        <v>0.2</v>
      </c>
      <c r="T1255" s="2" t="n">
        <v>0.5904</v>
      </c>
      <c r="U1255">
        <f>D1255-C1255</f>
        <v/>
      </c>
      <c r="V1255" s="3">
        <f>IF(Q1255=0,0,T1255/Q1255)</f>
        <v/>
      </c>
    </row>
    <row r="1256">
      <c r="A1256" t="n">
        <v>1255</v>
      </c>
      <c r="B1256" t="inlineStr">
        <is>
          <t>CA-2017-144638</t>
        </is>
      </c>
      <c r="C1256" t="inlineStr">
        <is>
          <t>2017-03-10</t>
        </is>
      </c>
      <c r="D1256" t="inlineStr">
        <is>
          <t>2017-03-14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s="2" t="n">
        <v>35.91</v>
      </c>
      <c r="R1256" t="n">
        <v>3</v>
      </c>
      <c r="S1256" s="3" t="n">
        <v>0.4</v>
      </c>
      <c r="T1256" s="2" t="n">
        <v>-8.379</v>
      </c>
      <c r="U1256">
        <f>D1256-C1256</f>
        <v/>
      </c>
      <c r="V1256" s="3">
        <f>IF(Q1256=0,0,T1256/Q1256)</f>
        <v/>
      </c>
    </row>
    <row r="1257">
      <c r="A1257" t="n">
        <v>1256</v>
      </c>
      <c r="B1257" t="inlineStr">
        <is>
          <t>CA-2017-144638</t>
        </is>
      </c>
      <c r="C1257" t="inlineStr">
        <is>
          <t>2017-03-10</t>
        </is>
      </c>
      <c r="D1257" t="inlineStr">
        <is>
          <t>2017-03-14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s="2" t="n">
        <v>6.696</v>
      </c>
      <c r="R1257" t="n">
        <v>1</v>
      </c>
      <c r="S1257" s="3" t="n">
        <v>0.2</v>
      </c>
      <c r="T1257" s="2" t="n">
        <v>0.5022</v>
      </c>
      <c r="U1257">
        <f>D1257-C1257</f>
        <v/>
      </c>
      <c r="V1257" s="3">
        <f>IF(Q1257=0,0,T1257/Q1257)</f>
        <v/>
      </c>
    </row>
    <row r="1258">
      <c r="A1258" t="n">
        <v>1257</v>
      </c>
      <c r="B1258" t="inlineStr">
        <is>
          <t>CA-2017-144638</t>
        </is>
      </c>
      <c r="C1258" t="inlineStr">
        <is>
          <t>2017-03-10</t>
        </is>
      </c>
      <c r="D1258" t="inlineStr">
        <is>
          <t>2017-03-14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s="2" t="n">
        <v>43.872</v>
      </c>
      <c r="R1258" t="n">
        <v>2</v>
      </c>
      <c r="S1258" s="3" t="n">
        <v>0.2</v>
      </c>
      <c r="T1258" s="2" t="n">
        <v>11.5164</v>
      </c>
      <c r="U1258">
        <f>D1258-C1258</f>
        <v/>
      </c>
      <c r="V1258" s="3">
        <f>IF(Q1258=0,0,T1258/Q1258)</f>
        <v/>
      </c>
    </row>
    <row r="1259">
      <c r="A1259" t="n">
        <v>1258</v>
      </c>
      <c r="B1259" t="inlineStr">
        <is>
          <t>US-2016-168620</t>
        </is>
      </c>
      <c r="C1259" t="inlineStr">
        <is>
          <t>2016-12-24</t>
        </is>
      </c>
      <c r="D1259" t="inlineStr">
        <is>
          <t>2016-12-28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s="2" t="n">
        <v>27.882</v>
      </c>
      <c r="R1259" t="n">
        <v>3</v>
      </c>
      <c r="S1259" s="3" t="n">
        <v>0.7</v>
      </c>
      <c r="T1259" s="2" t="n">
        <v>-20.4468</v>
      </c>
      <c r="U1259">
        <f>D1259-C1259</f>
        <v/>
      </c>
      <c r="V1259" s="3">
        <f>IF(Q1259=0,0,T1259/Q1259)</f>
        <v/>
      </c>
    </row>
    <row r="1260">
      <c r="A1260" t="n">
        <v>1259</v>
      </c>
      <c r="B1260" t="inlineStr">
        <is>
          <t>US-2016-168620</t>
        </is>
      </c>
      <c r="C1260" t="inlineStr">
        <is>
          <t>2016-12-24</t>
        </is>
      </c>
      <c r="D1260" t="inlineStr">
        <is>
          <t>2016-12-28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s="2" t="n">
        <v>540.048</v>
      </c>
      <c r="R1260" t="n">
        <v>3</v>
      </c>
      <c r="S1260" s="3" t="n">
        <v>0.2</v>
      </c>
      <c r="T1260" s="2" t="n">
        <v>-47.2542</v>
      </c>
      <c r="U1260">
        <f>D1260-C1260</f>
        <v/>
      </c>
      <c r="V1260" s="3">
        <f>IF(Q1260=0,0,T1260/Q1260)</f>
        <v/>
      </c>
    </row>
    <row r="1261">
      <c r="A1261" t="n">
        <v>1260</v>
      </c>
      <c r="B1261" t="inlineStr">
        <is>
          <t>US-2016-168620</t>
        </is>
      </c>
      <c r="C1261" t="inlineStr">
        <is>
          <t>2016-12-24</t>
        </is>
      </c>
      <c r="D1261" t="inlineStr">
        <is>
          <t>2016-12-28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s="2" t="n">
        <v>255.68</v>
      </c>
      <c r="R1261" t="n">
        <v>8</v>
      </c>
      <c r="S1261" s="3" t="n">
        <v>0.2</v>
      </c>
      <c r="T1261" s="2" t="n">
        <v>76.70399999999999</v>
      </c>
      <c r="U1261">
        <f>D1261-C1261</f>
        <v/>
      </c>
      <c r="V1261" s="3">
        <f>IF(Q1261=0,0,T1261/Q1261)</f>
        <v/>
      </c>
    </row>
    <row r="1262">
      <c r="A1262" t="n">
        <v>1261</v>
      </c>
      <c r="B1262" t="inlineStr">
        <is>
          <t>CA-2017-117079</t>
        </is>
      </c>
      <c r="C1262" t="inlineStr">
        <is>
          <t>2017-10-23</t>
        </is>
      </c>
      <c r="D1262" t="inlineStr">
        <is>
          <t>2017-10-27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s="2" t="n">
        <v>863.88</v>
      </c>
      <c r="R1262" t="n">
        <v>3</v>
      </c>
      <c r="S1262" s="3" t="n">
        <v>0.2</v>
      </c>
      <c r="T1262" s="2" t="n">
        <v>107.985</v>
      </c>
      <c r="U1262">
        <f>D1262-C1262</f>
        <v/>
      </c>
      <c r="V1262" s="3">
        <f>IF(Q1262=0,0,T1262/Q1262)</f>
        <v/>
      </c>
    </row>
    <row r="1263">
      <c r="A1263" t="n">
        <v>1262</v>
      </c>
      <c r="B1263" t="inlineStr">
        <is>
          <t>US-2016-144393</t>
        </is>
      </c>
      <c r="C1263" t="inlineStr">
        <is>
          <t>2016-10-28</t>
        </is>
      </c>
      <c r="D1263" t="inlineStr">
        <is>
          <t>2016-11-04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s="2" t="n">
        <v>17.616</v>
      </c>
      <c r="R1263" t="n">
        <v>4</v>
      </c>
      <c r="S1263" s="3" t="n">
        <v>0.7</v>
      </c>
      <c r="T1263" s="2" t="n">
        <v>-14.0928</v>
      </c>
      <c r="U1263">
        <f>D1263-C1263</f>
        <v/>
      </c>
      <c r="V1263" s="3">
        <f>IF(Q1263=0,0,T1263/Q1263)</f>
        <v/>
      </c>
    </row>
    <row r="1264">
      <c r="A1264" t="n">
        <v>1263</v>
      </c>
      <c r="B1264" t="inlineStr">
        <is>
          <t>CA-2017-105053</t>
        </is>
      </c>
      <c r="C1264" t="inlineStr">
        <is>
          <t>2017-07-07</t>
        </is>
      </c>
      <c r="D1264" t="inlineStr">
        <is>
          <t>2017-07-09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s="2" t="n">
        <v>17.472</v>
      </c>
      <c r="R1264" t="n">
        <v>3</v>
      </c>
      <c r="S1264" s="3" t="n">
        <v>0.2</v>
      </c>
      <c r="T1264" s="2" t="n">
        <v>6.3336</v>
      </c>
      <c r="U1264">
        <f>D1264-C1264</f>
        <v/>
      </c>
      <c r="V1264" s="3">
        <f>IF(Q1264=0,0,T1264/Q1264)</f>
        <v/>
      </c>
    </row>
    <row r="1265">
      <c r="A1265" t="n">
        <v>1264</v>
      </c>
      <c r="B1265" t="inlineStr">
        <is>
          <t>CA-2016-155992</t>
        </is>
      </c>
      <c r="C1265" t="inlineStr">
        <is>
          <t>2016-10-01</t>
        </is>
      </c>
      <c r="D1265" t="inlineStr">
        <is>
          <t>2016-10-02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s="2" t="n">
        <v>69.90000000000001</v>
      </c>
      <c r="R1265" t="n">
        <v>2</v>
      </c>
      <c r="S1265" s="3" t="n">
        <v>0</v>
      </c>
      <c r="T1265" s="2" t="n">
        <v>18.873</v>
      </c>
      <c r="U1265">
        <f>D1265-C1265</f>
        <v/>
      </c>
      <c r="V1265" s="3">
        <f>IF(Q1265=0,0,T1265/Q1265)</f>
        <v/>
      </c>
    </row>
    <row r="1266">
      <c r="A1266" t="n">
        <v>1265</v>
      </c>
      <c r="B1266" t="inlineStr">
        <is>
          <t>CA-2016-155992</t>
        </is>
      </c>
      <c r="C1266" t="inlineStr">
        <is>
          <t>2016-10-01</t>
        </is>
      </c>
      <c r="D1266" t="inlineStr">
        <is>
          <t>2016-10-02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s="2" t="n">
        <v>41.85</v>
      </c>
      <c r="R1266" t="n">
        <v>5</v>
      </c>
      <c r="S1266" s="3" t="n">
        <v>0</v>
      </c>
      <c r="T1266" s="2" t="n">
        <v>10.881</v>
      </c>
      <c r="U1266">
        <f>D1266-C1266</f>
        <v/>
      </c>
      <c r="V1266" s="3">
        <f>IF(Q1266=0,0,T1266/Q1266)</f>
        <v/>
      </c>
    </row>
    <row r="1267">
      <c r="A1267" t="n">
        <v>1266</v>
      </c>
      <c r="B1267" t="inlineStr">
        <is>
          <t>CA-2017-110380</t>
        </is>
      </c>
      <c r="C1267" t="inlineStr">
        <is>
          <t>2017-09-02</t>
        </is>
      </c>
      <c r="D1267" t="inlineStr">
        <is>
          <t>2017-09-07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s="2" t="n">
        <v>6.57</v>
      </c>
      <c r="R1267" t="n">
        <v>3</v>
      </c>
      <c r="S1267" s="3" t="n">
        <v>0</v>
      </c>
      <c r="T1267" s="2" t="n">
        <v>1.7739</v>
      </c>
      <c r="U1267">
        <f>D1267-C1267</f>
        <v/>
      </c>
      <c r="V1267" s="3">
        <f>IF(Q1267=0,0,T1267/Q1267)</f>
        <v/>
      </c>
    </row>
    <row r="1268">
      <c r="A1268" t="n">
        <v>1267</v>
      </c>
      <c r="B1268" t="inlineStr">
        <is>
          <t>US-2014-167738</t>
        </is>
      </c>
      <c r="C1268" t="inlineStr">
        <is>
          <t>2014-12-24</t>
        </is>
      </c>
      <c r="D1268" t="inlineStr">
        <is>
          <t>2014-12-29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s="2" t="n">
        <v>142.86</v>
      </c>
      <c r="R1268" t="n">
        <v>1</v>
      </c>
      <c r="S1268" s="3" t="n">
        <v>0</v>
      </c>
      <c r="T1268" s="2" t="n">
        <v>41.4294</v>
      </c>
      <c r="U1268">
        <f>D1268-C1268</f>
        <v/>
      </c>
      <c r="V1268" s="3">
        <f>IF(Q1268=0,0,T1268/Q1268)</f>
        <v/>
      </c>
    </row>
    <row r="1269">
      <c r="A1269" t="n">
        <v>1268</v>
      </c>
      <c r="B1269" t="inlineStr">
        <is>
          <t>US-2014-167738</t>
        </is>
      </c>
      <c r="C1269" t="inlineStr">
        <is>
          <t>2014-12-24</t>
        </is>
      </c>
      <c r="D1269" t="inlineStr">
        <is>
          <t>2014-12-29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s="2" t="n">
        <v>292.272</v>
      </c>
      <c r="R1269" t="n">
        <v>6</v>
      </c>
      <c r="S1269" s="3" t="n">
        <v>0.2</v>
      </c>
      <c r="T1269" s="2" t="n">
        <v>18.267</v>
      </c>
      <c r="U1269">
        <f>D1269-C1269</f>
        <v/>
      </c>
      <c r="V1269" s="3">
        <f>IF(Q1269=0,0,T1269/Q1269)</f>
        <v/>
      </c>
    </row>
    <row r="1270">
      <c r="A1270" t="n">
        <v>1269</v>
      </c>
      <c r="B1270" t="inlineStr">
        <is>
          <t>CA-2017-121412</t>
        </is>
      </c>
      <c r="C1270" t="inlineStr">
        <is>
          <t>2017-09-23</t>
        </is>
      </c>
      <c r="D1270" t="inlineStr">
        <is>
          <t>2017-09-27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s="2" t="n">
        <v>29.328</v>
      </c>
      <c r="R1270" t="n">
        <v>3</v>
      </c>
      <c r="S1270" s="3" t="n">
        <v>0.2</v>
      </c>
      <c r="T1270" s="2" t="n">
        <v>3.666</v>
      </c>
      <c r="U1270">
        <f>D1270-C1270</f>
        <v/>
      </c>
      <c r="V1270" s="3">
        <f>IF(Q1270=0,0,T1270/Q1270)</f>
        <v/>
      </c>
    </row>
    <row r="1271">
      <c r="A1271" t="n">
        <v>1270</v>
      </c>
      <c r="B1271" t="inlineStr">
        <is>
          <t>CA-2017-100426</t>
        </is>
      </c>
      <c r="C1271" t="inlineStr">
        <is>
          <t>2017-06-04</t>
        </is>
      </c>
      <c r="D1271" t="inlineStr">
        <is>
          <t>2017-06-08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¾” x 11”</t>
        </is>
      </c>
      <c r="Q1271" s="2" t="n">
        <v>12.48</v>
      </c>
      <c r="R1271" t="n">
        <v>2</v>
      </c>
      <c r="S1271" s="3" t="n">
        <v>0</v>
      </c>
      <c r="T1271" s="2" t="n">
        <v>5.616</v>
      </c>
      <c r="U1271">
        <f>D1271-C1271</f>
        <v/>
      </c>
      <c r="V1271" s="3">
        <f>IF(Q1271=0,0,T1271/Q1271)</f>
        <v/>
      </c>
    </row>
    <row r="1272">
      <c r="A1272" t="n">
        <v>1271</v>
      </c>
      <c r="B1272" t="inlineStr">
        <is>
          <t>US-2016-103646</t>
        </is>
      </c>
      <c r="C1272" t="inlineStr">
        <is>
          <t>2016-04-21</t>
        </is>
      </c>
      <c r="D1272" t="inlineStr">
        <is>
          <t>2016-04-26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s="2" t="n">
        <v>102.336</v>
      </c>
      <c r="R1272" t="n">
        <v>4</v>
      </c>
      <c r="S1272" s="3" t="n">
        <v>0.2</v>
      </c>
      <c r="T1272" s="2" t="n">
        <v>-12.792</v>
      </c>
      <c r="U1272">
        <f>D1272-C1272</f>
        <v/>
      </c>
      <c r="V1272" s="3">
        <f>IF(Q1272=0,0,T1272/Q1272)</f>
        <v/>
      </c>
    </row>
    <row r="1273">
      <c r="A1273" t="n">
        <v>1272</v>
      </c>
      <c r="B1273" t="inlineStr">
        <is>
          <t>US-2016-103646</t>
        </is>
      </c>
      <c r="C1273" t="inlineStr">
        <is>
          <t>2016-04-21</t>
        </is>
      </c>
      <c r="D1273" t="inlineStr">
        <is>
          <t>2016-04-26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s="2" t="n">
        <v>48.792</v>
      </c>
      <c r="R1273" t="n">
        <v>3</v>
      </c>
      <c r="S1273" s="3" t="n">
        <v>0.8</v>
      </c>
      <c r="T1273" s="2" t="n">
        <v>-126.8592</v>
      </c>
      <c r="U1273">
        <f>D1273-C1273</f>
        <v/>
      </c>
      <c r="V1273" s="3">
        <f>IF(Q1273=0,0,T1273/Q1273)</f>
        <v/>
      </c>
    </row>
    <row r="1274">
      <c r="A1274" t="n">
        <v>1273</v>
      </c>
      <c r="B1274" t="inlineStr">
        <is>
          <t>US-2016-103646</t>
        </is>
      </c>
      <c r="C1274" t="inlineStr">
        <is>
          <t>2016-04-21</t>
        </is>
      </c>
      <c r="D1274" t="inlineStr">
        <is>
          <t>2016-04-26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s="2" t="n">
        <v>44.848</v>
      </c>
      <c r="R1274" t="n">
        <v>8</v>
      </c>
      <c r="S1274" s="3" t="n">
        <v>0.8</v>
      </c>
      <c r="T1274" s="2" t="n">
        <v>-67.27200000000001</v>
      </c>
      <c r="U1274">
        <f>D1274-C1274</f>
        <v/>
      </c>
      <c r="V1274" s="3">
        <f>IF(Q1274=0,0,T1274/Q1274)</f>
        <v/>
      </c>
    </row>
    <row r="1275">
      <c r="A1275" t="n">
        <v>1274</v>
      </c>
      <c r="B1275" t="inlineStr">
        <is>
          <t>CA-2016-119186</t>
        </is>
      </c>
      <c r="C1275" t="inlineStr">
        <is>
          <t>2016-05-26</t>
        </is>
      </c>
      <c r="D1275" t="inlineStr">
        <is>
          <t>2016-05-26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s="2" t="n">
        <v>10.368</v>
      </c>
      <c r="R1275" t="n">
        <v>2</v>
      </c>
      <c r="S1275" s="3" t="n">
        <v>0.2</v>
      </c>
      <c r="T1275" s="2" t="n">
        <v>3.6288</v>
      </c>
      <c r="U1275">
        <f>D1275-C1275</f>
        <v/>
      </c>
      <c r="V1275" s="3">
        <f>IF(Q1275=0,0,T1275/Q1275)</f>
        <v/>
      </c>
    </row>
    <row r="1276">
      <c r="A1276" t="n">
        <v>1275</v>
      </c>
      <c r="B1276" t="inlineStr">
        <is>
          <t>CA-2016-119186</t>
        </is>
      </c>
      <c r="C1276" t="inlineStr">
        <is>
          <t>2016-05-26</t>
        </is>
      </c>
      <c r="D1276" t="inlineStr">
        <is>
          <t>2016-05-26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s="2" t="n">
        <v>388.43</v>
      </c>
      <c r="R1276" t="n">
        <v>5</v>
      </c>
      <c r="S1276" s="3" t="n">
        <v>0.3</v>
      </c>
      <c r="T1276" s="2" t="n">
        <v>-88.78400000000001</v>
      </c>
      <c r="U1276">
        <f>D1276-C1276</f>
        <v/>
      </c>
      <c r="V1276" s="3">
        <f>IF(Q1276=0,0,T1276/Q1276)</f>
        <v/>
      </c>
    </row>
    <row r="1277">
      <c r="A1277" t="n">
        <v>1276</v>
      </c>
      <c r="B1277" t="inlineStr">
        <is>
          <t>CA-2016-119186</t>
        </is>
      </c>
      <c r="C1277" t="inlineStr">
        <is>
          <t>2016-05-26</t>
        </is>
      </c>
      <c r="D1277" t="inlineStr">
        <is>
          <t>2016-05-26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s="2" t="n">
        <v>14.352</v>
      </c>
      <c r="R1277" t="n">
        <v>3</v>
      </c>
      <c r="S1277" s="3" t="n">
        <v>0.2</v>
      </c>
      <c r="T1277" s="2" t="n">
        <v>5.2026</v>
      </c>
      <c r="U1277">
        <f>D1277-C1277</f>
        <v/>
      </c>
      <c r="V1277" s="3">
        <f>IF(Q1277=0,0,T1277/Q1277)</f>
        <v/>
      </c>
    </row>
    <row r="1278">
      <c r="A1278" t="n">
        <v>1277</v>
      </c>
      <c r="B1278" t="inlineStr">
        <is>
          <t>CA-2016-119186</t>
        </is>
      </c>
      <c r="C1278" t="inlineStr">
        <is>
          <t>2016-05-26</t>
        </is>
      </c>
      <c r="D1278" t="inlineStr">
        <is>
          <t>2016-05-26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s="2" t="n">
        <v>63.992</v>
      </c>
      <c r="R1278" t="n">
        <v>1</v>
      </c>
      <c r="S1278" s="3" t="n">
        <v>0.2</v>
      </c>
      <c r="T1278" s="2" t="n">
        <v>-7.1991</v>
      </c>
      <c r="U1278">
        <f>D1278-C1278</f>
        <v/>
      </c>
      <c r="V1278" s="3">
        <f>IF(Q1278=0,0,T1278/Q1278)</f>
        <v/>
      </c>
    </row>
    <row r="1279">
      <c r="A1279" t="n">
        <v>1278</v>
      </c>
      <c r="B1279" t="inlineStr">
        <is>
          <t>CA-2016-148698</t>
        </is>
      </c>
      <c r="C1279" t="inlineStr">
        <is>
          <t>2016-05-02</t>
        </is>
      </c>
      <c r="D1279" t="inlineStr">
        <is>
          <t>2016-05-07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s="2" t="n">
        <v>86.352</v>
      </c>
      <c r="R1279" t="n">
        <v>3</v>
      </c>
      <c r="S1279" s="3" t="n">
        <v>0.2</v>
      </c>
      <c r="T1279" s="2" t="n">
        <v>5.397</v>
      </c>
      <c r="U1279">
        <f>D1279-C1279</f>
        <v/>
      </c>
      <c r="V1279" s="3">
        <f>IF(Q1279=0,0,T1279/Q1279)</f>
        <v/>
      </c>
    </row>
    <row r="1280">
      <c r="A1280" t="n">
        <v>1279</v>
      </c>
      <c r="B1280" t="inlineStr">
        <is>
          <t>CA-2014-163293</t>
        </is>
      </c>
      <c r="C1280" t="inlineStr">
        <is>
          <t>2014-09-08</t>
        </is>
      </c>
      <c r="D1280" t="inlineStr">
        <is>
          <t>2014-09-11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s="2" t="n">
        <v>32.97</v>
      </c>
      <c r="R1280" t="n">
        <v>3</v>
      </c>
      <c r="S1280" s="3" t="n">
        <v>0</v>
      </c>
      <c r="T1280" s="2" t="n">
        <v>12.8583</v>
      </c>
      <c r="U1280">
        <f>D1280-C1280</f>
        <v/>
      </c>
      <c r="V1280" s="3">
        <f>IF(Q1280=0,0,T1280/Q1280)</f>
        <v/>
      </c>
    </row>
    <row r="1281">
      <c r="A1281" t="n">
        <v>1280</v>
      </c>
      <c r="B1281" t="inlineStr">
        <is>
          <t>CA-2014-163293</t>
        </is>
      </c>
      <c r="C1281" t="inlineStr">
        <is>
          <t>2014-09-08</t>
        </is>
      </c>
      <c r="D1281" t="inlineStr">
        <is>
          <t>2014-09-11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s="2" t="n">
        <v>83.88</v>
      </c>
      <c r="R1281" t="n">
        <v>4</v>
      </c>
      <c r="S1281" s="3" t="n">
        <v>0</v>
      </c>
      <c r="T1281" s="2" t="n">
        <v>30.1968</v>
      </c>
      <c r="U1281">
        <f>D1281-C1281</f>
        <v/>
      </c>
      <c r="V1281" s="3">
        <f>IF(Q1281=0,0,T1281/Q1281)</f>
        <v/>
      </c>
    </row>
    <row r="1282">
      <c r="A1282" t="n">
        <v>1281</v>
      </c>
      <c r="B1282" t="inlineStr">
        <is>
          <t>CA-2016-160815</t>
        </is>
      </c>
      <c r="C1282" t="inlineStr">
        <is>
          <t>2016-09-05</t>
        </is>
      </c>
      <c r="D1282" t="inlineStr">
        <is>
          <t>2016-09-06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s="2" t="n">
        <v>278.4</v>
      </c>
      <c r="R1282" t="n">
        <v>3</v>
      </c>
      <c r="S1282" s="3" t="n">
        <v>0</v>
      </c>
      <c r="T1282" s="2" t="n">
        <v>80.736</v>
      </c>
      <c r="U1282">
        <f>D1282-C1282</f>
        <v/>
      </c>
      <c r="V1282" s="3">
        <f>IF(Q1282=0,0,T1282/Q1282)</f>
        <v/>
      </c>
    </row>
    <row r="1283">
      <c r="A1283" t="n">
        <v>1282</v>
      </c>
      <c r="B1283" t="inlineStr">
        <is>
          <t>CA-2017-122154</t>
        </is>
      </c>
      <c r="C1283" t="inlineStr">
        <is>
          <t>2017-04-09</t>
        </is>
      </c>
      <c r="D1283" t="inlineStr">
        <is>
          <t>2017-04-11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s="2" t="n">
        <v>15.12</v>
      </c>
      <c r="R1283" t="n">
        <v>3</v>
      </c>
      <c r="S1283" s="3" t="n">
        <v>0.2</v>
      </c>
      <c r="T1283" s="2" t="n">
        <v>4.914</v>
      </c>
      <c r="U1283">
        <f>D1283-C1283</f>
        <v/>
      </c>
      <c r="V1283" s="3">
        <f>IF(Q1283=0,0,T1283/Q1283)</f>
        <v/>
      </c>
    </row>
    <row r="1284">
      <c r="A1284" t="n">
        <v>1283</v>
      </c>
      <c r="B1284" t="inlineStr">
        <is>
          <t>CA-2017-122154</t>
        </is>
      </c>
      <c r="C1284" t="inlineStr">
        <is>
          <t>2017-04-09</t>
        </is>
      </c>
      <c r="D1284" t="inlineStr">
        <is>
          <t>2017-04-11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s="2" t="n">
        <v>17.43</v>
      </c>
      <c r="R1284" t="n">
        <v>1</v>
      </c>
      <c r="S1284" s="3" t="n">
        <v>0.7</v>
      </c>
      <c r="T1284" s="2" t="n">
        <v>-13.363</v>
      </c>
      <c r="U1284">
        <f>D1284-C1284</f>
        <v/>
      </c>
      <c r="V1284" s="3">
        <f>IF(Q1284=0,0,T1284/Q1284)</f>
        <v/>
      </c>
    </row>
    <row r="1285">
      <c r="A1285" t="n">
        <v>1284</v>
      </c>
      <c r="B1285" t="inlineStr">
        <is>
          <t>CA-2017-122154</t>
        </is>
      </c>
      <c r="C1285" t="inlineStr">
        <is>
          <t>2017-04-09</t>
        </is>
      </c>
      <c r="D1285" t="inlineStr">
        <is>
          <t>2017-04-11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s="2" t="n">
        <v>251.64</v>
      </c>
      <c r="R1285" t="n">
        <v>3</v>
      </c>
      <c r="S1285" s="3" t="n">
        <v>0.2</v>
      </c>
      <c r="T1285" s="2" t="n">
        <v>88.074</v>
      </c>
      <c r="U1285">
        <f>D1285-C1285</f>
        <v/>
      </c>
      <c r="V1285" s="3">
        <f>IF(Q1285=0,0,T1285/Q1285)</f>
        <v/>
      </c>
    </row>
    <row r="1286">
      <c r="A1286" t="n">
        <v>1285</v>
      </c>
      <c r="B1286" t="inlineStr">
        <is>
          <t>US-2015-149692</t>
        </is>
      </c>
      <c r="C1286" t="inlineStr">
        <is>
          <t>2015-12-06</t>
        </is>
      </c>
      <c r="D1286" t="inlineStr">
        <is>
          <t>2015-12-12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s="2" t="n">
        <v>2.772</v>
      </c>
      <c r="R1286" t="n">
        <v>7</v>
      </c>
      <c r="S1286" s="3" t="n">
        <v>0.8</v>
      </c>
      <c r="T1286" s="2" t="n">
        <v>-4.851</v>
      </c>
      <c r="U1286">
        <f>D1286-C1286</f>
        <v/>
      </c>
      <c r="V1286" s="3">
        <f>IF(Q1286=0,0,T1286/Q1286)</f>
        <v/>
      </c>
    </row>
    <row r="1287">
      <c r="A1287" t="n">
        <v>1286</v>
      </c>
      <c r="B1287" t="inlineStr">
        <is>
          <t>CA-2016-119445</t>
        </is>
      </c>
      <c r="C1287" t="inlineStr">
        <is>
          <t>2016-06-26</t>
        </is>
      </c>
      <c r="D1287" t="inlineStr">
        <is>
          <t>2016-07-03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s="2" t="n">
        <v>14.9</v>
      </c>
      <c r="R1287" t="n">
        <v>5</v>
      </c>
      <c r="S1287" s="3" t="n">
        <v>0</v>
      </c>
      <c r="T1287" s="2" t="n">
        <v>1.043</v>
      </c>
      <c r="U1287">
        <f>D1287-C1287</f>
        <v/>
      </c>
      <c r="V1287" s="3">
        <f>IF(Q1287=0,0,T1287/Q1287)</f>
        <v/>
      </c>
    </row>
    <row r="1288">
      <c r="A1288" t="n">
        <v>1287</v>
      </c>
      <c r="B1288" t="inlineStr">
        <is>
          <t>CA-2015-124268</t>
        </is>
      </c>
      <c r="C1288" t="inlineStr">
        <is>
          <t>2015-07-04</t>
        </is>
      </c>
      <c r="D1288" t="inlineStr">
        <is>
          <t>2015-07-08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s="2" t="n">
        <v>15.48</v>
      </c>
      <c r="R1288" t="n">
        <v>3</v>
      </c>
      <c r="S1288" s="3" t="n">
        <v>0</v>
      </c>
      <c r="T1288" s="2" t="n">
        <v>4.4892</v>
      </c>
      <c r="U1288">
        <f>D1288-C1288</f>
        <v/>
      </c>
      <c r="V1288" s="3">
        <f>IF(Q1288=0,0,T1288/Q1288)</f>
        <v/>
      </c>
    </row>
    <row r="1289">
      <c r="A1289" t="n">
        <v>1288</v>
      </c>
      <c r="B1289" t="inlineStr">
        <is>
          <t>CA-2016-154711</t>
        </is>
      </c>
      <c r="C1289" t="inlineStr">
        <is>
          <t>2016-11-22</t>
        </is>
      </c>
      <c r="D1289" t="inlineStr">
        <is>
          <t>2016-11-26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s="2" t="n">
        <v>39.88</v>
      </c>
      <c r="R1289" t="n">
        <v>2</v>
      </c>
      <c r="S1289" s="3" t="n">
        <v>0</v>
      </c>
      <c r="T1289" s="2" t="n">
        <v>11.1664</v>
      </c>
      <c r="U1289">
        <f>D1289-C1289</f>
        <v/>
      </c>
      <c r="V1289" s="3">
        <f>IF(Q1289=0,0,T1289/Q1289)</f>
        <v/>
      </c>
    </row>
    <row r="1290">
      <c r="A1290" t="n">
        <v>1289</v>
      </c>
      <c r="B1290" t="inlineStr">
        <is>
          <t>CA-2016-154711</t>
        </is>
      </c>
      <c r="C1290" t="inlineStr">
        <is>
          <t>2016-11-22</t>
        </is>
      </c>
      <c r="D1290" t="inlineStr">
        <is>
          <t>2016-11-26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s="2" t="n">
        <v>12.192</v>
      </c>
      <c r="R1290" t="n">
        <v>4</v>
      </c>
      <c r="S1290" s="3" t="n">
        <v>0.2</v>
      </c>
      <c r="T1290" s="2" t="n">
        <v>4.1148</v>
      </c>
      <c r="U1290">
        <f>D1290-C1290</f>
        <v/>
      </c>
      <c r="V1290" s="3">
        <f>IF(Q1290=0,0,T1290/Q1290)</f>
        <v/>
      </c>
    </row>
    <row r="1291">
      <c r="A1291" t="n">
        <v>1290</v>
      </c>
      <c r="B1291" t="inlineStr">
        <is>
          <t>CA-2016-154711</t>
        </is>
      </c>
      <c r="C1291" t="inlineStr">
        <is>
          <t>2016-11-22</t>
        </is>
      </c>
      <c r="D1291" t="inlineStr">
        <is>
          <t>2016-11-26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s="2" t="n">
        <v>20.82</v>
      </c>
      <c r="R1291" t="n">
        <v>3</v>
      </c>
      <c r="S1291" s="3" t="n">
        <v>0</v>
      </c>
      <c r="T1291" s="2" t="n">
        <v>7.4952</v>
      </c>
      <c r="U1291">
        <f>D1291-C1291</f>
        <v/>
      </c>
      <c r="V1291" s="3">
        <f>IF(Q1291=0,0,T1291/Q1291)</f>
        <v/>
      </c>
    </row>
    <row r="1292">
      <c r="A1292" t="n">
        <v>1291</v>
      </c>
      <c r="B1292" t="inlineStr">
        <is>
          <t>CA-2016-163384</t>
        </is>
      </c>
      <c r="C1292" t="inlineStr">
        <is>
          <t>2016-11-10</t>
        </is>
      </c>
      <c r="D1292" t="inlineStr">
        <is>
          <t>2016-11-12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s="2" t="n">
        <v>13.216</v>
      </c>
      <c r="R1292" t="n">
        <v>4</v>
      </c>
      <c r="S1292" s="3" t="n">
        <v>0.2</v>
      </c>
      <c r="T1292" s="2" t="n">
        <v>4.4604</v>
      </c>
      <c r="U1292">
        <f>D1292-C1292</f>
        <v/>
      </c>
      <c r="V1292" s="3">
        <f>IF(Q1292=0,0,T1292/Q1292)</f>
        <v/>
      </c>
    </row>
    <row r="1293">
      <c r="A1293" t="n">
        <v>1292</v>
      </c>
      <c r="B1293" t="inlineStr">
        <is>
          <t>CA-2016-163384</t>
        </is>
      </c>
      <c r="C1293" t="inlineStr">
        <is>
          <t>2016-11-10</t>
        </is>
      </c>
      <c r="D1293" t="inlineStr">
        <is>
          <t>2016-11-12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s="2" t="n">
        <v>32.4</v>
      </c>
      <c r="R1293" t="n">
        <v>5</v>
      </c>
      <c r="S1293" s="3" t="n">
        <v>0</v>
      </c>
      <c r="T1293" s="2" t="n">
        <v>15.552</v>
      </c>
      <c r="U1293">
        <f>D1293-C1293</f>
        <v/>
      </c>
      <c r="V1293" s="3">
        <f>IF(Q1293=0,0,T1293/Q1293)</f>
        <v/>
      </c>
    </row>
    <row r="1294">
      <c r="A1294" t="n">
        <v>1293</v>
      </c>
      <c r="B1294" t="inlineStr">
        <is>
          <t>CA-2015-101707</t>
        </is>
      </c>
      <c r="C1294" t="inlineStr">
        <is>
          <t>2015-08-27</t>
        </is>
      </c>
      <c r="D1294" t="inlineStr">
        <is>
          <t>2015-09-01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s="2" t="n">
        <v>32.94</v>
      </c>
      <c r="R1294" t="n">
        <v>3</v>
      </c>
      <c r="S1294" s="3" t="n">
        <v>0</v>
      </c>
      <c r="T1294" s="2" t="n">
        <v>9.2232</v>
      </c>
      <c r="U1294">
        <f>D1294-C1294</f>
        <v/>
      </c>
      <c r="V1294" s="3">
        <f>IF(Q1294=0,0,T1294/Q1294)</f>
        <v/>
      </c>
    </row>
    <row r="1295">
      <c r="A1295" t="n">
        <v>1294</v>
      </c>
      <c r="B1295" t="inlineStr">
        <is>
          <t>CA-2015-101707</t>
        </is>
      </c>
      <c r="C1295" t="inlineStr">
        <is>
          <t>2015-08-27</t>
        </is>
      </c>
      <c r="D1295" t="inlineStr">
        <is>
          <t>2015-09-01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s="2" t="n">
        <v>114.2</v>
      </c>
      <c r="R1295" t="n">
        <v>5</v>
      </c>
      <c r="S1295" s="3" t="n">
        <v>0</v>
      </c>
      <c r="T1295" s="2" t="n">
        <v>52.532</v>
      </c>
      <c r="U1295">
        <f>D1295-C1295</f>
        <v/>
      </c>
      <c r="V1295" s="3">
        <f>IF(Q1295=0,0,T1295/Q1295)</f>
        <v/>
      </c>
    </row>
    <row r="1296">
      <c r="A1296" t="n">
        <v>1295</v>
      </c>
      <c r="B1296" t="inlineStr">
        <is>
          <t>CA-2015-101707</t>
        </is>
      </c>
      <c r="C1296" t="inlineStr">
        <is>
          <t>2015-08-27</t>
        </is>
      </c>
      <c r="D1296" t="inlineStr">
        <is>
          <t>2015-09-01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s="2" t="n">
        <v>3.08</v>
      </c>
      <c r="R1296" t="n">
        <v>1</v>
      </c>
      <c r="S1296" s="3" t="n">
        <v>0</v>
      </c>
      <c r="T1296" s="2" t="n">
        <v>1.4784</v>
      </c>
      <c r="U1296">
        <f>D1296-C1296</f>
        <v/>
      </c>
      <c r="V1296" s="3">
        <f>IF(Q1296=0,0,T1296/Q1296)</f>
        <v/>
      </c>
    </row>
    <row r="1297">
      <c r="A1297" t="n">
        <v>1296</v>
      </c>
      <c r="B1297" t="inlineStr">
        <is>
          <t>CA-2015-138898</t>
        </is>
      </c>
      <c r="C1297" t="inlineStr">
        <is>
          <t>2015-05-25</t>
        </is>
      </c>
      <c r="D1297" t="inlineStr">
        <is>
          <t>2015-05-29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s="2" t="n">
        <v>845.728</v>
      </c>
      <c r="R1297" t="n">
        <v>13</v>
      </c>
      <c r="S1297" s="3" t="n">
        <v>0.2</v>
      </c>
      <c r="T1297" s="2" t="n">
        <v>84.5728</v>
      </c>
      <c r="U1297">
        <f>D1297-C1297</f>
        <v/>
      </c>
      <c r="V1297" s="3">
        <f>IF(Q1297=0,0,T1297/Q1297)</f>
        <v/>
      </c>
    </row>
    <row r="1298">
      <c r="A1298" t="n">
        <v>1297</v>
      </c>
      <c r="B1298" t="inlineStr">
        <is>
          <t>CA-2017-115427</t>
        </is>
      </c>
      <c r="C1298" t="inlineStr">
        <is>
          <t>2017-12-30</t>
        </is>
      </c>
      <c r="D1298" t="inlineStr">
        <is>
          <t>2018-01-03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s="2" t="n">
        <v>13.904</v>
      </c>
      <c r="R1298" t="n">
        <v>2</v>
      </c>
      <c r="S1298" s="3" t="n">
        <v>0.2</v>
      </c>
      <c r="T1298" s="2" t="n">
        <v>4.5188</v>
      </c>
      <c r="U1298">
        <f>D1298-C1298</f>
        <v/>
      </c>
      <c r="V1298" s="3">
        <f>IF(Q1298=0,0,T1298/Q1298)</f>
        <v/>
      </c>
    </row>
    <row r="1299">
      <c r="A1299" t="n">
        <v>1298</v>
      </c>
      <c r="B1299" t="inlineStr">
        <is>
          <t>CA-2017-115427</t>
        </is>
      </c>
      <c r="C1299" t="inlineStr">
        <is>
          <t>2017-12-30</t>
        </is>
      </c>
      <c r="D1299" t="inlineStr">
        <is>
          <t>2018-01-03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s="2" t="n">
        <v>20.72</v>
      </c>
      <c r="R1299" t="n">
        <v>2</v>
      </c>
      <c r="S1299" s="3" t="n">
        <v>0.2</v>
      </c>
      <c r="T1299" s="2" t="n">
        <v>6.475</v>
      </c>
      <c r="U1299">
        <f>D1299-C1299</f>
        <v/>
      </c>
      <c r="V1299" s="3">
        <f>IF(Q1299=0,0,T1299/Q1299)</f>
        <v/>
      </c>
    </row>
    <row r="1300">
      <c r="A1300" t="n">
        <v>1299</v>
      </c>
      <c r="B1300" t="inlineStr">
        <is>
          <t>CA-2016-134425</t>
        </is>
      </c>
      <c r="C1300" t="inlineStr">
        <is>
          <t>2016-12-08</t>
        </is>
      </c>
      <c r="D1300" t="inlineStr">
        <is>
          <t>2016-12-12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s="2" t="n">
        <v>114.95</v>
      </c>
      <c r="R1300" t="n">
        <v>5</v>
      </c>
      <c r="S1300" s="3" t="n">
        <v>0</v>
      </c>
      <c r="T1300" s="2" t="n">
        <v>2.299</v>
      </c>
      <c r="U1300">
        <f>D1300-C1300</f>
        <v/>
      </c>
      <c r="V1300" s="3">
        <f>IF(Q1300=0,0,T1300/Q1300)</f>
        <v/>
      </c>
    </row>
    <row r="1301">
      <c r="A1301" t="n">
        <v>1300</v>
      </c>
      <c r="B1301" t="inlineStr">
        <is>
          <t>CA-2015-121391</t>
        </is>
      </c>
      <c r="C1301" t="inlineStr">
        <is>
          <t>2015-10-04</t>
        </is>
      </c>
      <c r="D1301" t="inlineStr">
        <is>
          <t>2015-10-07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s="2" t="n">
        <v>26.96</v>
      </c>
      <c r="R1301" t="n">
        <v>2</v>
      </c>
      <c r="S1301" s="3" t="n">
        <v>0</v>
      </c>
      <c r="T1301" s="2" t="n">
        <v>7.0096</v>
      </c>
      <c r="U1301">
        <f>D1301-C1301</f>
        <v/>
      </c>
      <c r="V1301" s="3">
        <f>IF(Q1301=0,0,T1301/Q1301)</f>
        <v/>
      </c>
    </row>
    <row r="1302">
      <c r="A1302" t="n">
        <v>1301</v>
      </c>
      <c r="B1302" t="inlineStr">
        <is>
          <t>CA-2016-137043</t>
        </is>
      </c>
      <c r="C1302" t="inlineStr">
        <is>
          <t>2016-12-23</t>
        </is>
      </c>
      <c r="D1302" t="inlineStr">
        <is>
          <t>2016-12-25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s="2" t="n">
        <v>572.76</v>
      </c>
      <c r="R1302" t="n">
        <v>6</v>
      </c>
      <c r="S1302" s="3" t="n">
        <v>0</v>
      </c>
      <c r="T1302" s="2" t="n">
        <v>166.1004</v>
      </c>
      <c r="U1302">
        <f>D1302-C1302</f>
        <v/>
      </c>
      <c r="V1302" s="3">
        <f>IF(Q1302=0,0,T1302/Q1302)</f>
        <v/>
      </c>
    </row>
    <row r="1303">
      <c r="A1303" t="n">
        <v>1302</v>
      </c>
      <c r="B1303" t="inlineStr">
        <is>
          <t>CA-2016-137043</t>
        </is>
      </c>
      <c r="C1303" t="inlineStr">
        <is>
          <t>2016-12-23</t>
        </is>
      </c>
      <c r="D1303" t="inlineStr">
        <is>
          <t>2016-12-25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s="2" t="n">
        <v>286.38</v>
      </c>
      <c r="R1303" t="n">
        <v>3</v>
      </c>
      <c r="S1303" s="3" t="n">
        <v>0</v>
      </c>
      <c r="T1303" s="2" t="n">
        <v>83.0502</v>
      </c>
      <c r="U1303">
        <f>D1303-C1303</f>
        <v/>
      </c>
      <c r="V1303" s="3">
        <f>IF(Q1303=0,0,T1303/Q1303)</f>
        <v/>
      </c>
    </row>
    <row r="1304">
      <c r="A1304" t="n">
        <v>1303</v>
      </c>
      <c r="B1304" t="inlineStr">
        <is>
          <t>CA-2015-115847</t>
        </is>
      </c>
      <c r="C1304" t="inlineStr">
        <is>
          <t>2015-09-19</t>
        </is>
      </c>
      <c r="D1304" t="inlineStr">
        <is>
          <t>2015-09-24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s="2" t="n">
        <v>61.96</v>
      </c>
      <c r="R1304" t="n">
        <v>2</v>
      </c>
      <c r="S1304" s="3" t="n">
        <v>0</v>
      </c>
      <c r="T1304" s="2" t="n">
        <v>4.3372</v>
      </c>
      <c r="U1304">
        <f>D1304-C1304</f>
        <v/>
      </c>
      <c r="V1304" s="3">
        <f>IF(Q1304=0,0,T1304/Q1304)</f>
        <v/>
      </c>
    </row>
    <row r="1305">
      <c r="A1305" t="n">
        <v>1304</v>
      </c>
      <c r="B1305" t="inlineStr">
        <is>
          <t>US-2017-126179</t>
        </is>
      </c>
      <c r="C1305" t="inlineStr">
        <is>
          <t>2017-07-03</t>
        </is>
      </c>
      <c r="D1305" t="inlineStr">
        <is>
          <t>2017-07-07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s="2" t="n">
        <v>23.99</v>
      </c>
      <c r="R1305" t="n">
        <v>1</v>
      </c>
      <c r="S1305" s="3" t="n">
        <v>0</v>
      </c>
      <c r="T1305" s="2" t="n">
        <v>5.5177</v>
      </c>
      <c r="U1305">
        <f>D1305-C1305</f>
        <v/>
      </c>
      <c r="V1305" s="3">
        <f>IF(Q1305=0,0,T1305/Q1305)</f>
        <v/>
      </c>
    </row>
    <row r="1306">
      <c r="A1306" t="n">
        <v>1305</v>
      </c>
      <c r="B1306" t="inlineStr">
        <is>
          <t>US-2017-126179</t>
        </is>
      </c>
      <c r="C1306" t="inlineStr">
        <is>
          <t>2017-07-03</t>
        </is>
      </c>
      <c r="D1306" t="inlineStr">
        <is>
          <t>2017-07-07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s="2" t="n">
        <v>287.97</v>
      </c>
      <c r="R1306" t="n">
        <v>3</v>
      </c>
      <c r="S1306" s="3" t="n">
        <v>0</v>
      </c>
      <c r="T1306" s="2" t="n">
        <v>77.75190000000001</v>
      </c>
      <c r="U1306">
        <f>D1306-C1306</f>
        <v/>
      </c>
      <c r="V1306" s="3">
        <f>IF(Q1306=0,0,T1306/Q1306)</f>
        <v/>
      </c>
    </row>
    <row r="1307">
      <c r="A1307" t="n">
        <v>1306</v>
      </c>
      <c r="B1307" t="inlineStr">
        <is>
          <t>CA-2016-101966</t>
        </is>
      </c>
      <c r="C1307" t="inlineStr">
        <is>
          <t>2016-07-14</t>
        </is>
      </c>
      <c r="D1307" t="inlineStr">
        <is>
          <t>2016-07-16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s="2" t="n">
        <v>419.944</v>
      </c>
      <c r="R1307" t="n">
        <v>7</v>
      </c>
      <c r="S1307" s="3" t="n">
        <v>0.2</v>
      </c>
      <c r="T1307" s="2" t="n">
        <v>52.493</v>
      </c>
      <c r="U1307">
        <f>D1307-C1307</f>
        <v/>
      </c>
      <c r="V1307" s="3">
        <f>IF(Q1307=0,0,T1307/Q1307)</f>
        <v/>
      </c>
    </row>
    <row r="1308">
      <c r="A1308" t="n">
        <v>1307</v>
      </c>
      <c r="B1308" t="inlineStr">
        <is>
          <t>CA-2016-141397</t>
        </is>
      </c>
      <c r="C1308" t="inlineStr">
        <is>
          <t>2016-06-20</t>
        </is>
      </c>
      <c r="D1308" t="inlineStr">
        <is>
          <t>2016-06-21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s="2" t="n">
        <v>46.76</v>
      </c>
      <c r="R1308" t="n">
        <v>7</v>
      </c>
      <c r="S1308" s="3" t="n">
        <v>0</v>
      </c>
      <c r="T1308" s="2" t="n">
        <v>22.4448</v>
      </c>
      <c r="U1308">
        <f>D1308-C1308</f>
        <v/>
      </c>
      <c r="V1308" s="3">
        <f>IF(Q1308=0,0,T1308/Q1308)</f>
        <v/>
      </c>
    </row>
    <row r="1309">
      <c r="A1309" t="n">
        <v>1308</v>
      </c>
      <c r="B1309" t="inlineStr">
        <is>
          <t>CA-2016-141397</t>
        </is>
      </c>
      <c r="C1309" t="inlineStr">
        <is>
          <t>2016-06-20</t>
        </is>
      </c>
      <c r="D1309" t="inlineStr">
        <is>
          <t>2016-06-21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s="2" t="n">
        <v>17.712</v>
      </c>
      <c r="R1309" t="n">
        <v>3</v>
      </c>
      <c r="S1309" s="3" t="n">
        <v>0.2</v>
      </c>
      <c r="T1309" s="2" t="n">
        <v>6.4206</v>
      </c>
      <c r="U1309">
        <f>D1309-C1309</f>
        <v/>
      </c>
      <c r="V1309" s="3">
        <f>IF(Q1309=0,0,T1309/Q1309)</f>
        <v/>
      </c>
    </row>
    <row r="1310">
      <c r="A1310" t="n">
        <v>1309</v>
      </c>
      <c r="B1310" t="inlineStr">
        <is>
          <t>CA-2016-141397</t>
        </is>
      </c>
      <c r="C1310" t="inlineStr">
        <is>
          <t>2016-06-20</t>
        </is>
      </c>
      <c r="D1310" t="inlineStr">
        <is>
          <t>2016-06-21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s="2" t="n">
        <v>21.78</v>
      </c>
      <c r="R1310" t="n">
        <v>2</v>
      </c>
      <c r="S1310" s="3" t="n">
        <v>0</v>
      </c>
      <c r="T1310" s="2" t="n">
        <v>5.6628</v>
      </c>
      <c r="U1310">
        <f>D1310-C1310</f>
        <v/>
      </c>
      <c r="V1310" s="3">
        <f>IF(Q1310=0,0,T1310/Q1310)</f>
        <v/>
      </c>
    </row>
    <row r="1311">
      <c r="A1311" t="n">
        <v>1310</v>
      </c>
      <c r="B1311" t="inlineStr">
        <is>
          <t>CA-2016-141397</t>
        </is>
      </c>
      <c r="C1311" t="inlineStr">
        <is>
          <t>2016-06-20</t>
        </is>
      </c>
      <c r="D1311" t="inlineStr">
        <is>
          <t>2016-06-21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s="2" t="n">
        <v>161.94</v>
      </c>
      <c r="R1311" t="n">
        <v>3</v>
      </c>
      <c r="S1311" s="3" t="n">
        <v>0</v>
      </c>
      <c r="T1311" s="2" t="n">
        <v>9.7164</v>
      </c>
      <c r="U1311">
        <f>D1311-C1311</f>
        <v/>
      </c>
      <c r="V1311" s="3">
        <f>IF(Q1311=0,0,T1311/Q1311)</f>
        <v/>
      </c>
    </row>
    <row r="1312">
      <c r="A1312" t="n">
        <v>1311</v>
      </c>
      <c r="B1312" t="inlineStr">
        <is>
          <t>CA-2016-141397</t>
        </is>
      </c>
      <c r="C1312" t="inlineStr">
        <is>
          <t>2016-06-20</t>
        </is>
      </c>
      <c r="D1312" t="inlineStr">
        <is>
          <t>2016-06-21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s="2" t="n">
        <v>161.568</v>
      </c>
      <c r="R1312" t="n">
        <v>2</v>
      </c>
      <c r="S1312" s="3" t="n">
        <v>0.2</v>
      </c>
      <c r="T1312" s="2" t="n">
        <v>-8.0784</v>
      </c>
      <c r="U1312">
        <f>D1312-C1312</f>
        <v/>
      </c>
      <c r="V1312" s="3">
        <f>IF(Q1312=0,0,T1312/Q1312)</f>
        <v/>
      </c>
    </row>
    <row r="1313">
      <c r="A1313" t="n">
        <v>1312</v>
      </c>
      <c r="B1313" t="inlineStr">
        <is>
          <t>CA-2016-141082</t>
        </is>
      </c>
      <c r="C1313" t="inlineStr">
        <is>
          <t>2016-12-09</t>
        </is>
      </c>
      <c r="D1313" t="inlineStr">
        <is>
          <t>2016-12-13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s="2" t="n">
        <v>3.69</v>
      </c>
      <c r="R1313" t="n">
        <v>1</v>
      </c>
      <c r="S1313" s="3" t="n">
        <v>0</v>
      </c>
      <c r="T1313" s="2" t="n">
        <v>1.7343</v>
      </c>
      <c r="U1313">
        <f>D1313-C1313</f>
        <v/>
      </c>
      <c r="V1313" s="3">
        <f>IF(Q1313=0,0,T1313/Q1313)</f>
        <v/>
      </c>
    </row>
    <row r="1314">
      <c r="A1314" t="n">
        <v>1313</v>
      </c>
      <c r="B1314" t="inlineStr">
        <is>
          <t>CA-2016-141082</t>
        </is>
      </c>
      <c r="C1314" t="inlineStr">
        <is>
          <t>2016-12-09</t>
        </is>
      </c>
      <c r="D1314" t="inlineStr">
        <is>
          <t>2016-12-13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s="2" t="n">
        <v>122.12</v>
      </c>
      <c r="R1314" t="n">
        <v>4</v>
      </c>
      <c r="S1314" s="3" t="n">
        <v>0</v>
      </c>
      <c r="T1314" s="2" t="n">
        <v>56.1752</v>
      </c>
      <c r="U1314">
        <f>D1314-C1314</f>
        <v/>
      </c>
      <c r="V1314" s="3">
        <f>IF(Q1314=0,0,T1314/Q1314)</f>
        <v/>
      </c>
    </row>
    <row r="1315">
      <c r="A1315" t="n">
        <v>1314</v>
      </c>
      <c r="B1315" t="inlineStr">
        <is>
          <t>US-2016-134488</t>
        </is>
      </c>
      <c r="C1315" t="inlineStr">
        <is>
          <t>2016-09-24</t>
        </is>
      </c>
      <c r="D1315" t="inlineStr">
        <is>
          <t>2016-10-01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s="2" t="n">
        <v>155.372</v>
      </c>
      <c r="R1315" t="n">
        <v>2</v>
      </c>
      <c r="S1315" s="3" t="n">
        <v>0.3</v>
      </c>
      <c r="T1315" s="2" t="n">
        <v>-13.3176</v>
      </c>
      <c r="U1315">
        <f>D1315-C1315</f>
        <v/>
      </c>
      <c r="V1315" s="3">
        <f>IF(Q1315=0,0,T1315/Q1315)</f>
        <v/>
      </c>
    </row>
    <row r="1316">
      <c r="A1316" t="n">
        <v>1315</v>
      </c>
      <c r="B1316" t="inlineStr">
        <is>
          <t>CA-2016-145919</t>
        </is>
      </c>
      <c r="C1316" t="inlineStr">
        <is>
          <t>2016-12-18</t>
        </is>
      </c>
      <c r="D1316" t="inlineStr">
        <is>
          <t>2016-12-23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s="2" t="n">
        <v>38.88</v>
      </c>
      <c r="R1316" t="n">
        <v>6</v>
      </c>
      <c r="S1316" s="3" t="n">
        <v>0</v>
      </c>
      <c r="T1316" s="2" t="n">
        <v>18.6624</v>
      </c>
      <c r="U1316">
        <f>D1316-C1316</f>
        <v/>
      </c>
      <c r="V1316" s="3">
        <f>IF(Q1316=0,0,T1316/Q1316)</f>
        <v/>
      </c>
    </row>
    <row r="1317">
      <c r="A1317" t="n">
        <v>1316</v>
      </c>
      <c r="B1317" t="inlineStr">
        <is>
          <t>CA-2016-145919</t>
        </is>
      </c>
      <c r="C1317" t="inlineStr">
        <is>
          <t>2016-12-18</t>
        </is>
      </c>
      <c r="D1317" t="inlineStr">
        <is>
          <t>2016-12-23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s="2" t="n">
        <v>183.84</v>
      </c>
      <c r="R1317" t="n">
        <v>8</v>
      </c>
      <c r="S1317" s="3" t="n">
        <v>0</v>
      </c>
      <c r="T1317" s="2" t="n">
        <v>62.5056</v>
      </c>
      <c r="U1317">
        <f>D1317-C1317</f>
        <v/>
      </c>
      <c r="V1317" s="3">
        <f>IF(Q1317=0,0,T1317/Q1317)</f>
        <v/>
      </c>
    </row>
    <row r="1318">
      <c r="A1318" t="n">
        <v>1317</v>
      </c>
      <c r="B1318" t="inlineStr">
        <is>
          <t>CA-2016-145919</t>
        </is>
      </c>
      <c r="C1318" t="inlineStr">
        <is>
          <t>2016-12-18</t>
        </is>
      </c>
      <c r="D1318" t="inlineStr">
        <is>
          <t>2016-12-23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s="2" t="n">
        <v>579.3</v>
      </c>
      <c r="R1318" t="n">
        <v>5</v>
      </c>
      <c r="S1318" s="3" t="n">
        <v>0</v>
      </c>
      <c r="T1318" s="2" t="n">
        <v>28.965</v>
      </c>
      <c r="U1318">
        <f>D1318-C1318</f>
        <v/>
      </c>
      <c r="V1318" s="3">
        <f>IF(Q1318=0,0,T1318/Q1318)</f>
        <v/>
      </c>
    </row>
    <row r="1319">
      <c r="A1319" t="n">
        <v>1318</v>
      </c>
      <c r="B1319" t="inlineStr">
        <is>
          <t>CA-2017-157651</t>
        </is>
      </c>
      <c r="C1319" t="inlineStr">
        <is>
          <t>2017-12-10</t>
        </is>
      </c>
      <c r="D1319" t="inlineStr">
        <is>
          <t>2017-12-14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s="2" t="n">
        <v>14.2</v>
      </c>
      <c r="R1319" t="n">
        <v>1</v>
      </c>
      <c r="S1319" s="3" t="n">
        <v>0.2</v>
      </c>
      <c r="T1319" s="2" t="n">
        <v>3.3725</v>
      </c>
      <c r="U1319">
        <f>D1319-C1319</f>
        <v/>
      </c>
      <c r="V1319" s="3">
        <f>IF(Q1319=0,0,T1319/Q1319)</f>
        <v/>
      </c>
    </row>
    <row r="1320">
      <c r="A1320" t="n">
        <v>1319</v>
      </c>
      <c r="B1320" t="inlineStr">
        <is>
          <t>CA-2014-160773</t>
        </is>
      </c>
      <c r="C1320" t="inlineStr">
        <is>
          <t>2014-07-01</t>
        </is>
      </c>
      <c r="D1320" t="inlineStr">
        <is>
          <t>2014-07-05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s="2" t="n">
        <v>575.92</v>
      </c>
      <c r="R1320" t="n">
        <v>2</v>
      </c>
      <c r="S1320" s="3" t="n">
        <v>0.2</v>
      </c>
      <c r="T1320" s="2" t="n">
        <v>71.98999999999999</v>
      </c>
      <c r="U1320">
        <f>D1320-C1320</f>
        <v/>
      </c>
      <c r="V1320" s="3">
        <f>IF(Q1320=0,0,T1320/Q1320)</f>
        <v/>
      </c>
    </row>
    <row r="1321">
      <c r="A1321" t="n">
        <v>1320</v>
      </c>
      <c r="B1321" t="inlineStr">
        <is>
          <t>CA-2014-160773</t>
        </is>
      </c>
      <c r="C1321" t="inlineStr">
        <is>
          <t>2014-07-01</t>
        </is>
      </c>
      <c r="D1321" t="inlineStr">
        <is>
          <t>2014-07-05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s="2" t="n">
        <v>5.184</v>
      </c>
      <c r="R1321" t="n">
        <v>6</v>
      </c>
      <c r="S1321" s="3" t="n">
        <v>0.7</v>
      </c>
      <c r="T1321" s="2" t="n">
        <v>-3.6288</v>
      </c>
      <c r="U1321">
        <f>D1321-C1321</f>
        <v/>
      </c>
      <c r="V1321" s="3">
        <f>IF(Q1321=0,0,T1321/Q1321)</f>
        <v/>
      </c>
    </row>
    <row r="1322">
      <c r="A1322" t="n">
        <v>1321</v>
      </c>
      <c r="B1322" t="inlineStr">
        <is>
          <t>CA-2017-167703</t>
        </is>
      </c>
      <c r="C1322" t="inlineStr">
        <is>
          <t>2017-02-03</t>
        </is>
      </c>
      <c r="D1322" t="inlineStr">
        <is>
          <t>2017-02-08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s="2" t="n">
        <v>5.229</v>
      </c>
      <c r="R1322" t="n">
        <v>3</v>
      </c>
      <c r="S1322" s="3" t="n">
        <v>0.7</v>
      </c>
      <c r="T1322" s="2" t="n">
        <v>-4.1832</v>
      </c>
      <c r="U1322">
        <f>D1322-C1322</f>
        <v/>
      </c>
      <c r="V1322" s="3">
        <f>IF(Q1322=0,0,T1322/Q1322)</f>
        <v/>
      </c>
    </row>
    <row r="1323">
      <c r="A1323" t="n">
        <v>1322</v>
      </c>
      <c r="B1323" t="inlineStr">
        <is>
          <t>CA-2017-167703</t>
        </is>
      </c>
      <c r="C1323" t="inlineStr">
        <is>
          <t>2017-02-03</t>
        </is>
      </c>
      <c r="D1323" t="inlineStr">
        <is>
          <t>2017-02-08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s="2" t="n">
        <v>285.552</v>
      </c>
      <c r="R1323" t="n">
        <v>2</v>
      </c>
      <c r="S1323" s="3" t="n">
        <v>0.2</v>
      </c>
      <c r="T1323" s="2" t="n">
        <v>35.694</v>
      </c>
      <c r="U1323">
        <f>D1323-C1323</f>
        <v/>
      </c>
      <c r="V1323" s="3">
        <f>IF(Q1323=0,0,T1323/Q1323)</f>
        <v/>
      </c>
    </row>
    <row r="1324">
      <c r="A1324" t="n">
        <v>1323</v>
      </c>
      <c r="B1324" t="inlineStr">
        <is>
          <t>CA-2017-121804</t>
        </is>
      </c>
      <c r="C1324" t="inlineStr">
        <is>
          <t>2017-03-03</t>
        </is>
      </c>
      <c r="D1324" t="inlineStr">
        <is>
          <t>2017-03-08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s="2" t="n">
        <v>72.8</v>
      </c>
      <c r="R1324" t="n">
        <v>5</v>
      </c>
      <c r="S1324" s="3" t="n">
        <v>0</v>
      </c>
      <c r="T1324" s="2" t="n">
        <v>19.656</v>
      </c>
      <c r="U1324">
        <f>D1324-C1324</f>
        <v/>
      </c>
      <c r="V1324" s="3">
        <f>IF(Q1324=0,0,T1324/Q1324)</f>
        <v/>
      </c>
    </row>
    <row r="1325">
      <c r="A1325" t="n">
        <v>1324</v>
      </c>
      <c r="B1325" t="inlineStr">
        <is>
          <t>CA-2017-162635</t>
        </is>
      </c>
      <c r="C1325" t="inlineStr">
        <is>
          <t>2017-10-09</t>
        </is>
      </c>
      <c r="D1325" t="inlineStr">
        <is>
          <t>2017-10-10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s="2" t="n">
        <v>10.816</v>
      </c>
      <c r="R1325" t="n">
        <v>4</v>
      </c>
      <c r="S1325" s="3" t="n">
        <v>0.2</v>
      </c>
      <c r="T1325" s="2" t="n">
        <v>3.5152</v>
      </c>
      <c r="U1325">
        <f>D1325-C1325</f>
        <v/>
      </c>
      <c r="V1325" s="3">
        <f>IF(Q1325=0,0,T1325/Q1325)</f>
        <v/>
      </c>
    </row>
    <row r="1326">
      <c r="A1326" t="n">
        <v>1325</v>
      </c>
      <c r="B1326" t="inlineStr">
        <is>
          <t>CA-2014-107153</t>
        </is>
      </c>
      <c r="C1326" t="inlineStr">
        <is>
          <t>2014-09-28</t>
        </is>
      </c>
      <c r="D1326" t="inlineStr">
        <is>
          <t>2014-10-03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s="2" t="n">
        <v>46.26</v>
      </c>
      <c r="R1326" t="n">
        <v>3</v>
      </c>
      <c r="S1326" s="3" t="n">
        <v>0</v>
      </c>
      <c r="T1326" s="2" t="n">
        <v>12.4902</v>
      </c>
      <c r="U1326">
        <f>D1326-C1326</f>
        <v/>
      </c>
      <c r="V1326" s="3">
        <f>IF(Q1326=0,0,T1326/Q1326)</f>
        <v/>
      </c>
    </row>
    <row r="1327">
      <c r="A1327" t="n">
        <v>1326</v>
      </c>
      <c r="B1327" t="inlineStr">
        <is>
          <t>US-2014-117058</t>
        </is>
      </c>
      <c r="C1327" t="inlineStr">
        <is>
          <t>2014-05-27</t>
        </is>
      </c>
      <c r="D1327" t="inlineStr">
        <is>
          <t>2014-05-30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s="2" t="n">
        <v>17.46</v>
      </c>
      <c r="R1327" t="n">
        <v>6</v>
      </c>
      <c r="S1327" s="3" t="n">
        <v>0.8</v>
      </c>
      <c r="T1327" s="2" t="n">
        <v>-30.555</v>
      </c>
      <c r="U1327">
        <f>D1327-C1327</f>
        <v/>
      </c>
      <c r="V1327" s="3">
        <f>IF(Q1327=0,0,T1327/Q1327)</f>
        <v/>
      </c>
    </row>
    <row r="1328">
      <c r="A1328" t="n">
        <v>1327</v>
      </c>
      <c r="B1328" t="inlineStr">
        <is>
          <t>CA-2015-120439</t>
        </is>
      </c>
      <c r="C1328" t="inlineStr">
        <is>
          <t>2015-06-14</t>
        </is>
      </c>
      <c r="D1328" t="inlineStr">
        <is>
          <t>2015-06-18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s="2" t="n">
        <v>51.072</v>
      </c>
      <c r="R1328" t="n">
        <v>6</v>
      </c>
      <c r="S1328" s="3" t="n">
        <v>0.2</v>
      </c>
      <c r="T1328" s="2" t="n">
        <v>5.1072</v>
      </c>
      <c r="U1328">
        <f>D1328-C1328</f>
        <v/>
      </c>
      <c r="V1328" s="3">
        <f>IF(Q1328=0,0,T1328/Q1328)</f>
        <v/>
      </c>
    </row>
    <row r="1329">
      <c r="A1329" t="n">
        <v>1328</v>
      </c>
      <c r="B1329" t="inlineStr">
        <is>
          <t>CA-2016-128258</t>
        </is>
      </c>
      <c r="C1329" t="inlineStr">
        <is>
          <t>2016-03-30</t>
        </is>
      </c>
      <c r="D1329" t="inlineStr">
        <is>
          <t>2016-04-01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s="2" t="n">
        <v>11.34</v>
      </c>
      <c r="R1329" t="n">
        <v>1</v>
      </c>
      <c r="S1329" s="3" t="n">
        <v>0</v>
      </c>
      <c r="T1329" s="2" t="n">
        <v>5.5566</v>
      </c>
      <c r="U1329">
        <f>D1329-C1329</f>
        <v/>
      </c>
      <c r="V1329" s="3">
        <f>IF(Q1329=0,0,T1329/Q1329)</f>
        <v/>
      </c>
    </row>
    <row r="1330">
      <c r="A1330" t="n">
        <v>1329</v>
      </c>
      <c r="B1330" t="inlineStr">
        <is>
          <t>CA-2017-106033</t>
        </is>
      </c>
      <c r="C1330" t="inlineStr">
        <is>
          <t>2017-10-15</t>
        </is>
      </c>
      <c r="D1330" t="inlineStr">
        <is>
          <t>2017-10-18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s="2" t="n">
        <v>87.92</v>
      </c>
      <c r="R1330" t="n">
        <v>4</v>
      </c>
      <c r="S1330" s="3" t="n">
        <v>0</v>
      </c>
      <c r="T1330" s="2" t="n">
        <v>26.376</v>
      </c>
      <c r="U1330">
        <f>D1330-C1330</f>
        <v/>
      </c>
      <c r="V1330" s="3">
        <f>IF(Q1330=0,0,T1330/Q1330)</f>
        <v/>
      </c>
    </row>
    <row r="1331">
      <c r="A1331" t="n">
        <v>1330</v>
      </c>
      <c r="B1331" t="inlineStr">
        <is>
          <t>CA-2016-142762</t>
        </is>
      </c>
      <c r="C1331" t="inlineStr">
        <is>
          <t>2016-05-23</t>
        </is>
      </c>
      <c r="D1331" t="inlineStr">
        <is>
          <t>2016-05-27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s="2" t="n">
        <v>37.05</v>
      </c>
      <c r="R1331" t="n">
        <v>3</v>
      </c>
      <c r="S1331" s="3" t="n">
        <v>0</v>
      </c>
      <c r="T1331" s="2" t="n">
        <v>16.302</v>
      </c>
      <c r="U1331">
        <f>D1331-C1331</f>
        <v/>
      </c>
      <c r="V1331" s="3">
        <f>IF(Q1331=0,0,T1331/Q1331)</f>
        <v/>
      </c>
    </row>
    <row r="1332">
      <c r="A1332" t="n">
        <v>1331</v>
      </c>
      <c r="B1332" t="inlineStr">
        <is>
          <t>CA-2017-127705</t>
        </is>
      </c>
      <c r="C1332" t="inlineStr">
        <is>
          <t>2017-06-02</t>
        </is>
      </c>
      <c r="D1332" t="inlineStr">
        <is>
          <t>2017-06-06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s="2" t="n">
        <v>2.97</v>
      </c>
      <c r="R1332" t="n">
        <v>1</v>
      </c>
      <c r="S1332" s="3" t="n">
        <v>0.4</v>
      </c>
      <c r="T1332" s="2" t="n">
        <v>-0.6435</v>
      </c>
      <c r="U1332">
        <f>D1332-C1332</f>
        <v/>
      </c>
      <c r="V1332" s="3">
        <f>IF(Q1332=0,0,T1332/Q1332)</f>
        <v/>
      </c>
    </row>
    <row r="1333">
      <c r="A1333" t="n">
        <v>1332</v>
      </c>
      <c r="B1333" t="inlineStr">
        <is>
          <t>CA-2017-127705</t>
        </is>
      </c>
      <c r="C1333" t="inlineStr">
        <is>
          <t>2017-06-02</t>
        </is>
      </c>
      <c r="D1333" t="inlineStr">
        <is>
          <t>2017-06-06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s="2" t="n">
        <v>27.44</v>
      </c>
      <c r="R1333" t="n">
        <v>2</v>
      </c>
      <c r="S1333" s="3" t="n">
        <v>0.2</v>
      </c>
      <c r="T1333" s="2" t="n">
        <v>2.401</v>
      </c>
      <c r="U1333">
        <f>D1333-C1333</f>
        <v/>
      </c>
      <c r="V1333" s="3">
        <f>IF(Q1333=0,0,T1333/Q1333)</f>
        <v/>
      </c>
    </row>
    <row r="1334">
      <c r="A1334" t="n">
        <v>1333</v>
      </c>
      <c r="B1334" t="inlineStr">
        <is>
          <t>CA-2014-122567</t>
        </is>
      </c>
      <c r="C1334" t="inlineStr">
        <is>
          <t>2014-02-16</t>
        </is>
      </c>
      <c r="D1334" t="inlineStr">
        <is>
          <t>2014-02-21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s="2" t="n">
        <v>1.08</v>
      </c>
      <c r="R1334" t="n">
        <v>3</v>
      </c>
      <c r="S1334" s="3" t="n">
        <v>0.8</v>
      </c>
      <c r="T1334" s="2" t="n">
        <v>-1.728</v>
      </c>
      <c r="U1334">
        <f>D1334-C1334</f>
        <v/>
      </c>
      <c r="V1334" s="3">
        <f>IF(Q1334=0,0,T1334/Q1334)</f>
        <v/>
      </c>
    </row>
    <row r="1335">
      <c r="A1335" t="n">
        <v>1334</v>
      </c>
      <c r="B1335" t="inlineStr">
        <is>
          <t>CA-2014-122567</t>
        </is>
      </c>
      <c r="C1335" t="inlineStr">
        <is>
          <t>2014-02-16</t>
        </is>
      </c>
      <c r="D1335" t="inlineStr">
        <is>
          <t>2014-02-21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s="2" t="n">
        <v>7.96</v>
      </c>
      <c r="R1335" t="n">
        <v>2</v>
      </c>
      <c r="S1335" s="3" t="n">
        <v>0.8</v>
      </c>
      <c r="T1335" s="2" t="n">
        <v>-13.93</v>
      </c>
      <c r="U1335">
        <f>D1335-C1335</f>
        <v/>
      </c>
      <c r="V1335" s="3">
        <f>IF(Q1335=0,0,T1335/Q1335)</f>
        <v/>
      </c>
    </row>
    <row r="1336">
      <c r="A1336" t="n">
        <v>1335</v>
      </c>
      <c r="B1336" t="inlineStr">
        <is>
          <t>CA-2014-121664</t>
        </is>
      </c>
      <c r="C1336" t="inlineStr">
        <is>
          <t>2014-05-06</t>
        </is>
      </c>
      <c r="D1336" t="inlineStr">
        <is>
          <t>2014-05-10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s="2" t="n">
        <v>140.736</v>
      </c>
      <c r="R1336" t="n">
        <v>8</v>
      </c>
      <c r="S1336" s="3" t="n">
        <v>0.2</v>
      </c>
      <c r="T1336" s="2" t="n">
        <v>52.776</v>
      </c>
      <c r="U1336">
        <f>D1336-C1336</f>
        <v/>
      </c>
      <c r="V1336" s="3">
        <f>IF(Q1336=0,0,T1336/Q1336)</f>
        <v/>
      </c>
    </row>
    <row r="1337">
      <c r="A1337" t="n">
        <v>1336</v>
      </c>
      <c r="B1337" t="inlineStr">
        <is>
          <t>CA-2016-122133</t>
        </is>
      </c>
      <c r="C1337" t="inlineStr">
        <is>
          <t>2016-05-16</t>
        </is>
      </c>
      <c r="D1337" t="inlineStr">
        <is>
          <t>2016-05-23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s="2" t="n">
        <v>552.5599999999999</v>
      </c>
      <c r="R1337" t="n">
        <v>4</v>
      </c>
      <c r="S1337" s="3" t="n">
        <v>0</v>
      </c>
      <c r="T1337" s="2" t="n">
        <v>0</v>
      </c>
      <c r="U1337">
        <f>D1337-C1337</f>
        <v/>
      </c>
      <c r="V1337" s="3">
        <f>IF(Q1337=0,0,T1337/Q1337)</f>
        <v/>
      </c>
    </row>
    <row r="1338">
      <c r="A1338" t="n">
        <v>1337</v>
      </c>
      <c r="B1338" t="inlineStr">
        <is>
          <t>US-2017-123281</t>
        </is>
      </c>
      <c r="C1338" t="inlineStr">
        <is>
          <t>2017-04-02</t>
        </is>
      </c>
      <c r="D1338" t="inlineStr">
        <is>
          <t>2017-04-07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s="2" t="n">
        <v>25.11</v>
      </c>
      <c r="R1338" t="n">
        <v>3</v>
      </c>
      <c r="S1338" s="3" t="n">
        <v>0</v>
      </c>
      <c r="T1338" s="2" t="n">
        <v>6.5286</v>
      </c>
      <c r="U1338">
        <f>D1338-C1338</f>
        <v/>
      </c>
      <c r="V1338" s="3">
        <f>IF(Q1338=0,0,T1338/Q1338)</f>
        <v/>
      </c>
    </row>
    <row r="1339">
      <c r="A1339" t="n">
        <v>1338</v>
      </c>
      <c r="B1339" t="inlineStr">
        <is>
          <t>CA-2017-100524</t>
        </is>
      </c>
      <c r="C1339" t="inlineStr">
        <is>
          <t>2017-03-31</t>
        </is>
      </c>
      <c r="D1339" t="inlineStr">
        <is>
          <t>2017-04-02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s="2" t="n">
        <v>29.78</v>
      </c>
      <c r="R1339" t="n">
        <v>2</v>
      </c>
      <c r="S1339" s="3" t="n">
        <v>0</v>
      </c>
      <c r="T1339" s="2" t="n">
        <v>8.0406</v>
      </c>
      <c r="U1339">
        <f>D1339-C1339</f>
        <v/>
      </c>
      <c r="V1339" s="3">
        <f>IF(Q1339=0,0,T1339/Q1339)</f>
        <v/>
      </c>
    </row>
    <row r="1340">
      <c r="A1340" t="n">
        <v>1339</v>
      </c>
      <c r="B1340" t="inlineStr">
        <is>
          <t>CA-2017-100524</t>
        </is>
      </c>
      <c r="C1340" t="inlineStr">
        <is>
          <t>2017-03-31</t>
        </is>
      </c>
      <c r="D1340" t="inlineStr">
        <is>
          <t>2017-04-02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s="2" t="n">
        <v>677.58</v>
      </c>
      <c r="R1340" t="n">
        <v>3</v>
      </c>
      <c r="S1340" s="3" t="n">
        <v>0</v>
      </c>
      <c r="T1340" s="2" t="n">
        <v>176.1708</v>
      </c>
      <c r="U1340">
        <f>D1340-C1340</f>
        <v/>
      </c>
      <c r="V1340" s="3">
        <f>IF(Q1340=0,0,T1340/Q1340)</f>
        <v/>
      </c>
    </row>
    <row r="1341">
      <c r="A1341" t="n">
        <v>1340</v>
      </c>
      <c r="B1341" t="inlineStr">
        <is>
          <t>CA-2017-100524</t>
        </is>
      </c>
      <c r="C1341" t="inlineStr">
        <is>
          <t>2017-03-31</t>
        </is>
      </c>
      <c r="D1341" t="inlineStr">
        <is>
          <t>2017-04-02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s="2" t="n">
        <v>75.04000000000001</v>
      </c>
      <c r="R1341" t="n">
        <v>8</v>
      </c>
      <c r="S1341" s="3" t="n">
        <v>0</v>
      </c>
      <c r="T1341" s="2" t="n">
        <v>36.0192</v>
      </c>
      <c r="U1341">
        <f>D1341-C1341</f>
        <v/>
      </c>
      <c r="V1341" s="3">
        <f>IF(Q1341=0,0,T1341/Q1341)</f>
        <v/>
      </c>
    </row>
    <row r="1342">
      <c r="A1342" t="n">
        <v>1341</v>
      </c>
      <c r="B1342" t="inlineStr">
        <is>
          <t>CA-2017-113481</t>
        </is>
      </c>
      <c r="C1342" t="inlineStr">
        <is>
          <t>2017-01-02</t>
        </is>
      </c>
      <c r="D1342" t="inlineStr">
        <is>
          <t>2017-01-04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s="2" t="n">
        <v>695.7</v>
      </c>
      <c r="R1342" t="n">
        <v>2</v>
      </c>
      <c r="S1342" s="3" t="n">
        <v>0.5</v>
      </c>
      <c r="T1342" s="2" t="n">
        <v>-27.828</v>
      </c>
      <c r="U1342">
        <f>D1342-C1342</f>
        <v/>
      </c>
      <c r="V1342" s="3">
        <f>IF(Q1342=0,0,T1342/Q1342)</f>
        <v/>
      </c>
    </row>
    <row r="1343">
      <c r="A1343" t="n">
        <v>1342</v>
      </c>
      <c r="B1343" t="inlineStr">
        <is>
          <t>CA-2017-113481</t>
        </is>
      </c>
      <c r="C1343" t="inlineStr">
        <is>
          <t>2017-01-02</t>
        </is>
      </c>
      <c r="D1343" t="inlineStr">
        <is>
          <t>2017-01-04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s="2" t="n">
        <v>15.66</v>
      </c>
      <c r="R1343" t="n">
        <v>5</v>
      </c>
      <c r="S1343" s="3" t="n">
        <v>0.7</v>
      </c>
      <c r="T1343" s="2" t="n">
        <v>-12.528</v>
      </c>
      <c r="U1343">
        <f>D1343-C1343</f>
        <v/>
      </c>
      <c r="V1343" s="3">
        <f>IF(Q1343=0,0,T1343/Q1343)</f>
        <v/>
      </c>
    </row>
    <row r="1344">
      <c r="A1344" t="n">
        <v>1343</v>
      </c>
      <c r="B1344" t="inlineStr">
        <is>
          <t>CA-2017-113481</t>
        </is>
      </c>
      <c r="C1344" t="inlineStr">
        <is>
          <t>2017-01-02</t>
        </is>
      </c>
      <c r="D1344" t="inlineStr">
        <is>
          <t>2017-01-04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s="2" t="n">
        <v>28.854</v>
      </c>
      <c r="R1344" t="n">
        <v>6</v>
      </c>
      <c r="S1344" s="3" t="n">
        <v>0.7</v>
      </c>
      <c r="T1344" s="2" t="n">
        <v>-21.1596</v>
      </c>
      <c r="U1344">
        <f>D1344-C1344</f>
        <v/>
      </c>
      <c r="V1344" s="3">
        <f>IF(Q1344=0,0,T1344/Q1344)</f>
        <v/>
      </c>
    </row>
    <row r="1345">
      <c r="A1345" t="n">
        <v>1344</v>
      </c>
      <c r="B1345" t="inlineStr">
        <is>
          <t>CA-2015-131758</t>
        </is>
      </c>
      <c r="C1345" t="inlineStr">
        <is>
          <t>2015-05-28</t>
        </is>
      </c>
      <c r="D1345" t="inlineStr">
        <is>
          <t>2015-06-01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s="2" t="n">
        <v>47.82</v>
      </c>
      <c r="R1345" t="n">
        <v>3</v>
      </c>
      <c r="S1345" s="3" t="n">
        <v>0</v>
      </c>
      <c r="T1345" s="2" t="n">
        <v>14.346</v>
      </c>
      <c r="U1345">
        <f>D1345-C1345</f>
        <v/>
      </c>
      <c r="V1345" s="3">
        <f>IF(Q1345=0,0,T1345/Q1345)</f>
        <v/>
      </c>
    </row>
    <row r="1346">
      <c r="A1346" t="n">
        <v>1345</v>
      </c>
      <c r="B1346" t="inlineStr">
        <is>
          <t>CA-2015-131758</t>
        </is>
      </c>
      <c r="C1346" t="inlineStr">
        <is>
          <t>2015-05-28</t>
        </is>
      </c>
      <c r="D1346" t="inlineStr">
        <is>
          <t>2015-06-01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s="2" t="n">
        <v>13.05</v>
      </c>
      <c r="R1346" t="n">
        <v>5</v>
      </c>
      <c r="S1346" s="3" t="n">
        <v>0</v>
      </c>
      <c r="T1346" s="2" t="n">
        <v>6.003</v>
      </c>
      <c r="U1346">
        <f>D1346-C1346</f>
        <v/>
      </c>
      <c r="V1346" s="3">
        <f>IF(Q1346=0,0,T1346/Q1346)</f>
        <v/>
      </c>
    </row>
    <row r="1347">
      <c r="A1347" t="n">
        <v>1346</v>
      </c>
      <c r="B1347" t="inlineStr">
        <is>
          <t>CA-2014-118339</t>
        </is>
      </c>
      <c r="C1347" t="inlineStr">
        <is>
          <t>2014-03-17</t>
        </is>
      </c>
      <c r="D1347" t="inlineStr">
        <is>
          <t>2014-03-24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s="2" t="n">
        <v>93.78</v>
      </c>
      <c r="R1347" t="n">
        <v>2</v>
      </c>
      <c r="S1347" s="3" t="n">
        <v>0</v>
      </c>
      <c r="T1347" s="2" t="n">
        <v>36.5742</v>
      </c>
      <c r="U1347">
        <f>D1347-C1347</f>
        <v/>
      </c>
      <c r="V1347" s="3">
        <f>IF(Q1347=0,0,T1347/Q1347)</f>
        <v/>
      </c>
    </row>
    <row r="1348">
      <c r="A1348" t="n">
        <v>1347</v>
      </c>
      <c r="B1348" t="inlineStr">
        <is>
          <t>CA-2014-118339</t>
        </is>
      </c>
      <c r="C1348" t="inlineStr">
        <is>
          <t>2014-03-17</t>
        </is>
      </c>
      <c r="D1348" t="inlineStr">
        <is>
          <t>2014-03-24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3/8” x 11”</t>
        </is>
      </c>
      <c r="Q1348" s="2" t="n">
        <v>47.18</v>
      </c>
      <c r="R1348" t="n">
        <v>7</v>
      </c>
      <c r="S1348" s="3" t="n">
        <v>0</v>
      </c>
      <c r="T1348" s="2" t="n">
        <v>23.59</v>
      </c>
      <c r="U1348">
        <f>D1348-C1348</f>
        <v/>
      </c>
      <c r="V1348" s="3">
        <f>IF(Q1348=0,0,T1348/Q1348)</f>
        <v/>
      </c>
    </row>
    <row r="1349">
      <c r="A1349" t="n">
        <v>1348</v>
      </c>
      <c r="B1349" t="inlineStr">
        <is>
          <t>CA-2014-118339</t>
        </is>
      </c>
      <c r="C1349" t="inlineStr">
        <is>
          <t>2014-03-17</t>
        </is>
      </c>
      <c r="D1349" t="inlineStr">
        <is>
          <t>2014-03-24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s="2" t="n">
        <v>19.68</v>
      </c>
      <c r="R1349" t="n">
        <v>6</v>
      </c>
      <c r="S1349" s="3" t="n">
        <v>0</v>
      </c>
      <c r="T1349" s="2" t="n">
        <v>5.7072</v>
      </c>
      <c r="U1349">
        <f>D1349-C1349</f>
        <v/>
      </c>
      <c r="V1349" s="3">
        <f>IF(Q1349=0,0,T1349/Q1349)</f>
        <v/>
      </c>
    </row>
    <row r="1350">
      <c r="A1350" t="n">
        <v>1349</v>
      </c>
      <c r="B1350" t="inlineStr">
        <is>
          <t>CA-2014-118339</t>
        </is>
      </c>
      <c r="C1350" t="inlineStr">
        <is>
          <t>2014-03-17</t>
        </is>
      </c>
      <c r="D1350" t="inlineStr">
        <is>
          <t>2014-03-24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s="2" t="n">
        <v>53.4</v>
      </c>
      <c r="R1350" t="n">
        <v>10</v>
      </c>
      <c r="S1350" s="3" t="n">
        <v>0</v>
      </c>
      <c r="T1350" s="2" t="n">
        <v>25.098</v>
      </c>
      <c r="U1350">
        <f>D1350-C1350</f>
        <v/>
      </c>
      <c r="V1350" s="3">
        <f>IF(Q1350=0,0,T1350/Q1350)</f>
        <v/>
      </c>
    </row>
    <row r="1351">
      <c r="A1351" t="n">
        <v>1350</v>
      </c>
      <c r="B1351" t="inlineStr">
        <is>
          <t>CA-2014-118339</t>
        </is>
      </c>
      <c r="C1351" t="inlineStr">
        <is>
          <t>2014-03-17</t>
        </is>
      </c>
      <c r="D1351" t="inlineStr">
        <is>
          <t>2014-03-24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s="2" t="n">
        <v>35.88</v>
      </c>
      <c r="R1351" t="n">
        <v>6</v>
      </c>
      <c r="S1351" s="3" t="n">
        <v>0</v>
      </c>
      <c r="T1351" s="2" t="n">
        <v>17.2224</v>
      </c>
      <c r="U1351">
        <f>D1351-C1351</f>
        <v/>
      </c>
      <c r="V1351" s="3">
        <f>IF(Q1351=0,0,T1351/Q1351)</f>
        <v/>
      </c>
    </row>
    <row r="1352">
      <c r="A1352" t="n">
        <v>1351</v>
      </c>
      <c r="B1352" t="inlineStr">
        <is>
          <t>CA-2014-153976</t>
        </is>
      </c>
      <c r="C1352" t="inlineStr">
        <is>
          <t>2014-10-03</t>
        </is>
      </c>
      <c r="D1352" t="inlineStr">
        <is>
          <t>2014-10-08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s="2" t="n">
        <v>258.279</v>
      </c>
      <c r="R1352" t="n">
        <v>3</v>
      </c>
      <c r="S1352" s="3" t="n">
        <v>0.3</v>
      </c>
      <c r="T1352" s="2" t="n">
        <v>-70.10429999999999</v>
      </c>
      <c r="U1352">
        <f>D1352-C1352</f>
        <v/>
      </c>
      <c r="V1352" s="3">
        <f>IF(Q1352=0,0,T1352/Q1352)</f>
        <v/>
      </c>
    </row>
    <row r="1353">
      <c r="A1353" t="n">
        <v>1352</v>
      </c>
      <c r="B1353" t="inlineStr">
        <is>
          <t>CA-2016-162901</t>
        </is>
      </c>
      <c r="C1353" t="inlineStr">
        <is>
          <t>2016-03-28</t>
        </is>
      </c>
      <c r="D1353" t="inlineStr">
        <is>
          <t>2016-03-31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s="2" t="n">
        <v>31.4</v>
      </c>
      <c r="R1353" t="n">
        <v>2</v>
      </c>
      <c r="S1353" s="3" t="n">
        <v>0</v>
      </c>
      <c r="T1353" s="2" t="n">
        <v>7.85</v>
      </c>
      <c r="U1353">
        <f>D1353-C1353</f>
        <v/>
      </c>
      <c r="V1353" s="3">
        <f>IF(Q1353=0,0,T1353/Q1353)</f>
        <v/>
      </c>
    </row>
    <row r="1354">
      <c r="A1354" t="n">
        <v>1353</v>
      </c>
      <c r="B1354" t="inlineStr">
        <is>
          <t>CA-2017-162978</t>
        </is>
      </c>
      <c r="C1354" t="inlineStr">
        <is>
          <t>2017-05-04</t>
        </is>
      </c>
      <c r="D1354" t="inlineStr">
        <is>
          <t>2017-05-09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s="2" t="n">
        <v>183.96</v>
      </c>
      <c r="R1354" t="n">
        <v>5</v>
      </c>
      <c r="S1354" s="3" t="n">
        <v>0.2</v>
      </c>
      <c r="T1354" s="2" t="n">
        <v>20.6955</v>
      </c>
      <c r="U1354">
        <f>D1354-C1354</f>
        <v/>
      </c>
      <c r="V1354" s="3">
        <f>IF(Q1354=0,0,T1354/Q1354)</f>
        <v/>
      </c>
    </row>
    <row r="1355">
      <c r="A1355" t="n">
        <v>1354</v>
      </c>
      <c r="B1355" t="inlineStr">
        <is>
          <t>CA-2017-162978</t>
        </is>
      </c>
      <c r="C1355" t="inlineStr">
        <is>
          <t>2017-05-04</t>
        </is>
      </c>
      <c r="D1355" t="inlineStr">
        <is>
          <t>2017-05-09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s="2" t="n">
        <v>17.61</v>
      </c>
      <c r="R1355" t="n">
        <v>3</v>
      </c>
      <c r="S1355" s="3" t="n">
        <v>0</v>
      </c>
      <c r="T1355" s="2" t="n">
        <v>8.4528</v>
      </c>
      <c r="U1355">
        <f>D1355-C1355</f>
        <v/>
      </c>
      <c r="V1355" s="3">
        <f>IF(Q1355=0,0,T1355/Q1355)</f>
        <v/>
      </c>
    </row>
    <row r="1356">
      <c r="A1356" t="n">
        <v>1355</v>
      </c>
      <c r="B1356" t="inlineStr">
        <is>
          <t>CA-2017-162978</t>
        </is>
      </c>
      <c r="C1356" t="inlineStr">
        <is>
          <t>2017-05-04</t>
        </is>
      </c>
      <c r="D1356" t="inlineStr">
        <is>
          <t>2017-05-09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s="2" t="n">
        <v>300.904</v>
      </c>
      <c r="R1356" t="n">
        <v>1</v>
      </c>
      <c r="S1356" s="3" t="n">
        <v>0.2</v>
      </c>
      <c r="T1356" s="2" t="n">
        <v>11.2839</v>
      </c>
      <c r="U1356">
        <f>D1356-C1356</f>
        <v/>
      </c>
      <c r="V1356" s="3">
        <f>IF(Q1356=0,0,T1356/Q1356)</f>
        <v/>
      </c>
    </row>
    <row r="1357">
      <c r="A1357" t="n">
        <v>1356</v>
      </c>
      <c r="B1357" t="inlineStr">
        <is>
          <t>US-2014-160444</t>
        </is>
      </c>
      <c r="C1357" t="inlineStr">
        <is>
          <t>2014-07-05</t>
        </is>
      </c>
      <c r="D1357" t="inlineStr">
        <is>
          <t>2014-07-05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s="2" t="n">
        <v>220.776</v>
      </c>
      <c r="R1357" t="n">
        <v>3</v>
      </c>
      <c r="S1357" s="3" t="n">
        <v>0.2</v>
      </c>
      <c r="T1357" s="2" t="n">
        <v>-44.1552</v>
      </c>
      <c r="U1357">
        <f>D1357-C1357</f>
        <v/>
      </c>
      <c r="V1357" s="3">
        <f>IF(Q1357=0,0,T1357/Q1357)</f>
        <v/>
      </c>
    </row>
    <row r="1358">
      <c r="A1358" t="n">
        <v>1357</v>
      </c>
      <c r="B1358" t="inlineStr">
        <is>
          <t>US-2014-160444</t>
        </is>
      </c>
      <c r="C1358" t="inlineStr">
        <is>
          <t>2014-07-05</t>
        </is>
      </c>
      <c r="D1358" t="inlineStr">
        <is>
          <t>2014-07-05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s="2" t="n">
        <v>281.424</v>
      </c>
      <c r="R1358" t="n">
        <v>11</v>
      </c>
      <c r="S1358" s="3" t="n">
        <v>0.2</v>
      </c>
      <c r="T1358" s="2" t="n">
        <v>-35.178</v>
      </c>
      <c r="U1358">
        <f>D1358-C1358</f>
        <v/>
      </c>
      <c r="V1358" s="3">
        <f>IF(Q1358=0,0,T1358/Q1358)</f>
        <v/>
      </c>
    </row>
    <row r="1359">
      <c r="A1359" t="n">
        <v>1358</v>
      </c>
      <c r="B1359" t="inlineStr">
        <is>
          <t>CA-2016-145247</t>
        </is>
      </c>
      <c r="C1359" t="inlineStr">
        <is>
          <t>2016-05-05</t>
        </is>
      </c>
      <c r="D1359" t="inlineStr">
        <is>
          <t>2016-05-07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s="2" t="n">
        <v>79.14</v>
      </c>
      <c r="R1359" t="n">
        <v>3</v>
      </c>
      <c r="S1359" s="3" t="n">
        <v>0</v>
      </c>
      <c r="T1359" s="2" t="n">
        <v>36.4044</v>
      </c>
      <c r="U1359">
        <f>D1359-C1359</f>
        <v/>
      </c>
      <c r="V1359" s="3">
        <f>IF(Q1359=0,0,T1359/Q1359)</f>
        <v/>
      </c>
    </row>
    <row r="1360">
      <c r="A1360" t="n">
        <v>1359</v>
      </c>
      <c r="B1360" t="inlineStr">
        <is>
          <t>CA-2017-160045</t>
        </is>
      </c>
      <c r="C1360" t="inlineStr">
        <is>
          <t>2017-04-26</t>
        </is>
      </c>
      <c r="D1360" t="inlineStr">
        <is>
          <t>2017-04-27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s="2" t="n">
        <v>1.988</v>
      </c>
      <c r="R1360" t="n">
        <v>1</v>
      </c>
      <c r="S1360" s="3" t="n">
        <v>0.6</v>
      </c>
      <c r="T1360" s="2" t="n">
        <v>-1.4413</v>
      </c>
      <c r="U1360">
        <f>D1360-C1360</f>
        <v/>
      </c>
      <c r="V1360" s="3">
        <f>IF(Q1360=0,0,T1360/Q1360)</f>
        <v/>
      </c>
    </row>
    <row r="1361">
      <c r="A1361" t="n">
        <v>1360</v>
      </c>
      <c r="B1361" t="inlineStr">
        <is>
          <t>US-2014-151925</t>
        </is>
      </c>
      <c r="C1361" t="inlineStr">
        <is>
          <t>2014-09-26</t>
        </is>
      </c>
      <c r="D1361" t="inlineStr">
        <is>
          <t>2014-10-01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s="2" t="n">
        <v>145.568</v>
      </c>
      <c r="R1361" t="n">
        <v>2</v>
      </c>
      <c r="S1361" s="3" t="n">
        <v>0.2</v>
      </c>
      <c r="T1361" s="2" t="n">
        <v>0</v>
      </c>
      <c r="U1361">
        <f>D1361-C1361</f>
        <v/>
      </c>
      <c r="V1361" s="3">
        <f>IF(Q1361=0,0,T1361/Q1361)</f>
        <v/>
      </c>
    </row>
    <row r="1362">
      <c r="A1362" t="n">
        <v>1361</v>
      </c>
      <c r="B1362" t="inlineStr">
        <is>
          <t>CA-2017-125199</t>
        </is>
      </c>
      <c r="C1362" t="inlineStr">
        <is>
          <t>2017-10-19</t>
        </is>
      </c>
      <c r="D1362" t="inlineStr">
        <is>
          <t>2017-10-25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s="2" t="n">
        <v>123.256</v>
      </c>
      <c r="R1362" t="n">
        <v>7</v>
      </c>
      <c r="S1362" s="3" t="n">
        <v>0.2</v>
      </c>
      <c r="T1362" s="2" t="n">
        <v>9.244199999999999</v>
      </c>
      <c r="U1362">
        <f>D1362-C1362</f>
        <v/>
      </c>
      <c r="V1362" s="3">
        <f>IF(Q1362=0,0,T1362/Q1362)</f>
        <v/>
      </c>
    </row>
    <row r="1363">
      <c r="A1363" t="n">
        <v>1362</v>
      </c>
      <c r="B1363" t="inlineStr">
        <is>
          <t>CA-2017-125199</t>
        </is>
      </c>
      <c r="C1363" t="inlineStr">
        <is>
          <t>2017-10-19</t>
        </is>
      </c>
      <c r="D1363" t="inlineStr">
        <is>
          <t>2017-10-25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s="2" t="n">
        <v>23.68</v>
      </c>
      <c r="R1363" t="n">
        <v>4</v>
      </c>
      <c r="S1363" s="3" t="n">
        <v>0.2</v>
      </c>
      <c r="T1363" s="2" t="n">
        <v>7.4</v>
      </c>
      <c r="U1363">
        <f>D1363-C1363</f>
        <v/>
      </c>
      <c r="V1363" s="3">
        <f>IF(Q1363=0,0,T1363/Q1363)</f>
        <v/>
      </c>
    </row>
    <row r="1364">
      <c r="A1364" t="n">
        <v>1363</v>
      </c>
      <c r="B1364" t="inlineStr">
        <is>
          <t>CA-2017-125199</t>
        </is>
      </c>
      <c r="C1364" t="inlineStr">
        <is>
          <t>2017-10-19</t>
        </is>
      </c>
      <c r="D1364" t="inlineStr">
        <is>
          <t>2017-10-25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s="2" t="n">
        <v>309.576</v>
      </c>
      <c r="R1364" t="n">
        <v>4</v>
      </c>
      <c r="S1364" s="3" t="n">
        <v>0.4</v>
      </c>
      <c r="T1364" s="2" t="n">
        <v>-56.7556</v>
      </c>
      <c r="U1364">
        <f>D1364-C1364</f>
        <v/>
      </c>
      <c r="V1364" s="3">
        <f>IF(Q1364=0,0,T1364/Q1364)</f>
        <v/>
      </c>
    </row>
    <row r="1365">
      <c r="A1365" t="n">
        <v>1364</v>
      </c>
      <c r="B1365" t="inlineStr">
        <is>
          <t>US-2017-155425</t>
        </is>
      </c>
      <c r="C1365" t="inlineStr">
        <is>
          <t>2017-11-10</t>
        </is>
      </c>
      <c r="D1365" t="inlineStr">
        <is>
          <t>2017-11-11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s="2" t="n">
        <v>38.388</v>
      </c>
      <c r="R1365" t="n">
        <v>14</v>
      </c>
      <c r="S1365" s="3" t="n">
        <v>0.7</v>
      </c>
      <c r="T1365" s="2" t="n">
        <v>-25.592</v>
      </c>
      <c r="U1365">
        <f>D1365-C1365</f>
        <v/>
      </c>
      <c r="V1365" s="3">
        <f>IF(Q1365=0,0,T1365/Q1365)</f>
        <v/>
      </c>
    </row>
    <row r="1366">
      <c r="A1366" t="n">
        <v>1365</v>
      </c>
      <c r="B1366" t="inlineStr">
        <is>
          <t>US-2017-155425</t>
        </is>
      </c>
      <c r="C1366" t="inlineStr">
        <is>
          <t>2017-11-10</t>
        </is>
      </c>
      <c r="D1366" t="inlineStr">
        <is>
          <t>2017-11-11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s="2" t="n">
        <v>95.994</v>
      </c>
      <c r="R1366" t="n">
        <v>2</v>
      </c>
      <c r="S1366" s="3" t="n">
        <v>0.7</v>
      </c>
      <c r="T1366" s="2" t="n">
        <v>-63.996</v>
      </c>
      <c r="U1366">
        <f>D1366-C1366</f>
        <v/>
      </c>
      <c r="V1366" s="3">
        <f>IF(Q1366=0,0,T1366/Q1366)</f>
        <v/>
      </c>
    </row>
    <row r="1367">
      <c r="A1367" t="n">
        <v>1366</v>
      </c>
      <c r="B1367" t="inlineStr">
        <is>
          <t>US-2017-155425</t>
        </is>
      </c>
      <c r="C1367" t="inlineStr">
        <is>
          <t>2017-11-10</t>
        </is>
      </c>
      <c r="D1367" t="inlineStr">
        <is>
          <t>2017-11-11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s="2" t="n">
        <v>239.952</v>
      </c>
      <c r="R1367" t="n">
        <v>6</v>
      </c>
      <c r="S1367" s="3" t="n">
        <v>0.2</v>
      </c>
      <c r="T1367" s="2" t="n">
        <v>-35.9928</v>
      </c>
      <c r="U1367">
        <f>D1367-C1367</f>
        <v/>
      </c>
      <c r="V1367" s="3">
        <f>IF(Q1367=0,0,T1367/Q1367)</f>
        <v/>
      </c>
    </row>
    <row r="1368">
      <c r="A1368" t="n">
        <v>1367</v>
      </c>
      <c r="B1368" t="inlineStr">
        <is>
          <t>US-2017-155425</t>
        </is>
      </c>
      <c r="C1368" t="inlineStr">
        <is>
          <t>2017-11-10</t>
        </is>
      </c>
      <c r="D1368" t="inlineStr">
        <is>
          <t>2017-11-11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s="2" t="n">
        <v>201.584</v>
      </c>
      <c r="R1368" t="n">
        <v>2</v>
      </c>
      <c r="S1368" s="3" t="n">
        <v>0.2</v>
      </c>
      <c r="T1368" s="2" t="n">
        <v>15.1188</v>
      </c>
      <c r="U1368">
        <f>D1368-C1368</f>
        <v/>
      </c>
      <c r="V1368" s="3">
        <f>IF(Q1368=0,0,T1368/Q1368)</f>
        <v/>
      </c>
    </row>
    <row r="1369">
      <c r="A1369" t="n">
        <v>1368</v>
      </c>
      <c r="B1369" t="inlineStr">
        <is>
          <t>US-2017-155425</t>
        </is>
      </c>
      <c r="C1369" t="inlineStr">
        <is>
          <t>2017-11-10</t>
        </is>
      </c>
      <c r="D1369" t="inlineStr">
        <is>
          <t>2017-11-11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“Pillow Soft” Series Mid Back Swivel/Tilt Chairs</t>
        </is>
      </c>
      <c r="Q1369" s="2" t="n">
        <v>899.136</v>
      </c>
      <c r="R1369" t="n">
        <v>4</v>
      </c>
      <c r="S1369" s="3" t="n">
        <v>0.2</v>
      </c>
      <c r="T1369" s="2" t="n">
        <v>-146.1096</v>
      </c>
      <c r="U1369">
        <f>D1369-C1369</f>
        <v/>
      </c>
      <c r="V1369" s="3">
        <f>IF(Q1369=0,0,T1369/Q1369)</f>
        <v/>
      </c>
    </row>
    <row r="1370">
      <c r="A1370" t="n">
        <v>1369</v>
      </c>
      <c r="B1370" t="inlineStr">
        <is>
          <t>CA-2017-133249</t>
        </is>
      </c>
      <c r="C1370" t="inlineStr">
        <is>
          <t>2017-07-08</t>
        </is>
      </c>
      <c r="D1370" t="inlineStr">
        <is>
          <t>2017-07-11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s="2" t="n">
        <v>145.9</v>
      </c>
      <c r="R1370" t="n">
        <v>5</v>
      </c>
      <c r="S1370" s="3" t="n">
        <v>0</v>
      </c>
      <c r="T1370" s="2" t="n">
        <v>62.737</v>
      </c>
      <c r="U1370">
        <f>D1370-C1370</f>
        <v/>
      </c>
      <c r="V1370" s="3">
        <f>IF(Q1370=0,0,T1370/Q1370)</f>
        <v/>
      </c>
    </row>
    <row r="1371">
      <c r="A1371" t="n">
        <v>1370</v>
      </c>
      <c r="B1371" t="inlineStr">
        <is>
          <t>US-2015-103471</t>
        </is>
      </c>
      <c r="C1371" t="inlineStr">
        <is>
          <t>2015-12-24</t>
        </is>
      </c>
      <c r="D1371" t="inlineStr">
        <is>
          <t>2015-12-28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s="2" t="n">
        <v>590.058</v>
      </c>
      <c r="R1371" t="n">
        <v>7</v>
      </c>
      <c r="S1371" s="3" t="n">
        <v>0.7</v>
      </c>
      <c r="T1371" s="2" t="n">
        <v>-786.744</v>
      </c>
      <c r="U1371">
        <f>D1371-C1371</f>
        <v/>
      </c>
      <c r="V1371" s="3">
        <f>IF(Q1371=0,0,T1371/Q1371)</f>
        <v/>
      </c>
    </row>
    <row r="1372">
      <c r="A1372" t="n">
        <v>1371</v>
      </c>
      <c r="B1372" t="inlineStr">
        <is>
          <t>US-2015-103471</t>
        </is>
      </c>
      <c r="C1372" t="inlineStr">
        <is>
          <t>2015-12-24</t>
        </is>
      </c>
      <c r="D1372" t="inlineStr">
        <is>
          <t>2015-12-28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s="2" t="n">
        <v>14.04</v>
      </c>
      <c r="R1372" t="n">
        <v>3</v>
      </c>
      <c r="S1372" s="3" t="n">
        <v>0.2</v>
      </c>
      <c r="T1372" s="2" t="n">
        <v>1.5795</v>
      </c>
      <c r="U1372">
        <f>D1372-C1372</f>
        <v/>
      </c>
      <c r="V1372" s="3">
        <f>IF(Q1372=0,0,T1372/Q1372)</f>
        <v/>
      </c>
    </row>
    <row r="1373">
      <c r="A1373" t="n">
        <v>1372</v>
      </c>
      <c r="B1373" t="inlineStr">
        <is>
          <t>CA-2017-136672</t>
        </is>
      </c>
      <c r="C1373" t="inlineStr">
        <is>
          <t>2017-03-07</t>
        </is>
      </c>
      <c r="D1373" t="inlineStr">
        <is>
          <t>2017-03-12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s="2" t="n">
        <v>49.08</v>
      </c>
      <c r="R1373" t="n">
        <v>3</v>
      </c>
      <c r="S1373" s="3" t="n">
        <v>0</v>
      </c>
      <c r="T1373" s="2" t="n">
        <v>4.908</v>
      </c>
      <c r="U1373">
        <f>D1373-C1373</f>
        <v/>
      </c>
      <c r="V1373" s="3">
        <f>IF(Q1373=0,0,T1373/Q1373)</f>
        <v/>
      </c>
    </row>
    <row r="1374">
      <c r="A1374" t="n">
        <v>1373</v>
      </c>
      <c r="B1374" t="inlineStr">
        <is>
          <t>US-2014-157021</t>
        </is>
      </c>
      <c r="C1374" t="inlineStr">
        <is>
          <t>2014-04-01</t>
        </is>
      </c>
      <c r="D1374" t="inlineStr">
        <is>
          <t>2014-04-06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s="2" t="n">
        <v>29.6</v>
      </c>
      <c r="R1374" t="n">
        <v>2</v>
      </c>
      <c r="S1374" s="3" t="n">
        <v>0</v>
      </c>
      <c r="T1374" s="2" t="n">
        <v>14.8</v>
      </c>
      <c r="U1374">
        <f>D1374-C1374</f>
        <v/>
      </c>
      <c r="V1374" s="3">
        <f>IF(Q1374=0,0,T1374/Q1374)</f>
        <v/>
      </c>
    </row>
    <row r="1375">
      <c r="A1375" t="n">
        <v>1374</v>
      </c>
      <c r="B1375" t="inlineStr">
        <is>
          <t>US-2014-157021</t>
        </is>
      </c>
      <c r="C1375" t="inlineStr">
        <is>
          <t>2014-04-01</t>
        </is>
      </c>
      <c r="D1375" t="inlineStr">
        <is>
          <t>2014-04-06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s="2" t="n">
        <v>17.088</v>
      </c>
      <c r="R1375" t="n">
        <v>4</v>
      </c>
      <c r="S1375" s="3" t="n">
        <v>0.2</v>
      </c>
      <c r="T1375" s="2" t="n">
        <v>5.5536</v>
      </c>
      <c r="U1375">
        <f>D1375-C1375</f>
        <v/>
      </c>
      <c r="V1375" s="3">
        <f>IF(Q1375=0,0,T1375/Q1375)</f>
        <v/>
      </c>
    </row>
    <row r="1376">
      <c r="A1376" t="n">
        <v>1375</v>
      </c>
      <c r="B1376" t="inlineStr">
        <is>
          <t>CA-2015-120362</t>
        </is>
      </c>
      <c r="C1376" t="inlineStr">
        <is>
          <t>2015-09-14</t>
        </is>
      </c>
      <c r="D1376" t="inlineStr">
        <is>
          <t>2015-09-19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s="2" t="n">
        <v>912.75</v>
      </c>
      <c r="R1376" t="n">
        <v>5</v>
      </c>
      <c r="S1376" s="3" t="n">
        <v>0</v>
      </c>
      <c r="T1376" s="2" t="n">
        <v>118.6575</v>
      </c>
      <c r="U1376">
        <f>D1376-C1376</f>
        <v/>
      </c>
      <c r="V1376" s="3">
        <f>IF(Q1376=0,0,T1376/Q1376)</f>
        <v/>
      </c>
    </row>
    <row r="1377">
      <c r="A1377" t="n">
        <v>1376</v>
      </c>
      <c r="B1377" t="inlineStr">
        <is>
          <t>CA-2014-126361</t>
        </is>
      </c>
      <c r="C1377" t="inlineStr">
        <is>
          <t>2014-08-04</t>
        </is>
      </c>
      <c r="D1377" t="inlineStr">
        <is>
          <t>2014-08-09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s="2" t="n">
        <v>1089.75</v>
      </c>
      <c r="R1377" t="n">
        <v>3</v>
      </c>
      <c r="S1377" s="3" t="n">
        <v>0</v>
      </c>
      <c r="T1377" s="2" t="n">
        <v>305.13</v>
      </c>
      <c r="U1377">
        <f>D1377-C1377</f>
        <v/>
      </c>
      <c r="V1377" s="3">
        <f>IF(Q1377=0,0,T1377/Q1377)</f>
        <v/>
      </c>
    </row>
    <row r="1378">
      <c r="A1378" t="n">
        <v>1377</v>
      </c>
      <c r="B1378" t="inlineStr">
        <is>
          <t>CA-2014-126361</t>
        </is>
      </c>
      <c r="C1378" t="inlineStr">
        <is>
          <t>2014-08-04</t>
        </is>
      </c>
      <c r="D1378" t="inlineStr">
        <is>
          <t>2014-08-09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s="2" t="n">
        <v>447.84</v>
      </c>
      <c r="R1378" t="n">
        <v>8</v>
      </c>
      <c r="S1378" s="3" t="n">
        <v>0</v>
      </c>
      <c r="T1378" s="2" t="n">
        <v>219.4416</v>
      </c>
      <c r="U1378">
        <f>D1378-C1378</f>
        <v/>
      </c>
      <c r="V1378" s="3">
        <f>IF(Q1378=0,0,T1378/Q1378)</f>
        <v/>
      </c>
    </row>
    <row r="1379">
      <c r="A1379" t="n">
        <v>1378</v>
      </c>
      <c r="B1379" t="inlineStr">
        <is>
          <t>CA-2014-126361</t>
        </is>
      </c>
      <c r="C1379" t="inlineStr">
        <is>
          <t>2014-08-04</t>
        </is>
      </c>
      <c r="D1379" t="inlineStr">
        <is>
          <t>2014-08-09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s="2" t="n">
        <v>16.4</v>
      </c>
      <c r="R1379" t="n">
        <v>5</v>
      </c>
      <c r="S1379" s="3" t="n">
        <v>0</v>
      </c>
      <c r="T1379" s="2" t="n">
        <v>4.264</v>
      </c>
      <c r="U1379">
        <f>D1379-C1379</f>
        <v/>
      </c>
      <c r="V1379" s="3">
        <f>IF(Q1379=0,0,T1379/Q1379)</f>
        <v/>
      </c>
    </row>
    <row r="1380">
      <c r="A1380" t="n">
        <v>1379</v>
      </c>
      <c r="B1380" t="inlineStr">
        <is>
          <t>CA-2014-126361</t>
        </is>
      </c>
      <c r="C1380" t="inlineStr">
        <is>
          <t>2014-08-04</t>
        </is>
      </c>
      <c r="D1380" t="inlineStr">
        <is>
          <t>2014-08-09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s="2" t="n">
        <v>399.96</v>
      </c>
      <c r="R1380" t="n">
        <v>5</v>
      </c>
      <c r="S1380" s="3" t="n">
        <v>0.2</v>
      </c>
      <c r="T1380" s="2" t="n">
        <v>34.9965</v>
      </c>
      <c r="U1380">
        <f>D1380-C1380</f>
        <v/>
      </c>
      <c r="V1380" s="3">
        <f>IF(Q1380=0,0,T1380/Q1380)</f>
        <v/>
      </c>
    </row>
    <row r="1381">
      <c r="A1381" t="n">
        <v>1380</v>
      </c>
      <c r="B1381" t="inlineStr">
        <is>
          <t>CA-2014-126361</t>
        </is>
      </c>
      <c r="C1381" t="inlineStr">
        <is>
          <t>2014-08-04</t>
        </is>
      </c>
      <c r="D1381" t="inlineStr">
        <is>
          <t>2014-08-09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s="2" t="n">
        <v>158.9</v>
      </c>
      <c r="R1381" t="n">
        <v>5</v>
      </c>
      <c r="S1381" s="3" t="n">
        <v>0</v>
      </c>
      <c r="T1381" s="2" t="n">
        <v>7.945</v>
      </c>
      <c r="U1381">
        <f>D1381-C1381</f>
        <v/>
      </c>
      <c r="V1381" s="3">
        <f>IF(Q1381=0,0,T1381/Q1381)</f>
        <v/>
      </c>
    </row>
    <row r="1382">
      <c r="A1382" t="n">
        <v>1381</v>
      </c>
      <c r="B1382" t="inlineStr">
        <is>
          <t>CA-2014-126361</t>
        </is>
      </c>
      <c r="C1382" t="inlineStr">
        <is>
          <t>2014-08-04</t>
        </is>
      </c>
      <c r="D1382" t="inlineStr">
        <is>
          <t>2014-08-09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s="2" t="n">
        <v>13.184</v>
      </c>
      <c r="R1382" t="n">
        <v>1</v>
      </c>
      <c r="S1382" s="3" t="n">
        <v>0.2</v>
      </c>
      <c r="T1382" s="2" t="n">
        <v>4.7792</v>
      </c>
      <c r="U1382">
        <f>D1382-C1382</f>
        <v/>
      </c>
      <c r="V1382" s="3">
        <f>IF(Q1382=0,0,T1382/Q1382)</f>
        <v/>
      </c>
    </row>
    <row r="1383">
      <c r="A1383" t="n">
        <v>1382</v>
      </c>
      <c r="B1383" t="inlineStr">
        <is>
          <t>US-2016-100566</t>
        </is>
      </c>
      <c r="C1383" t="inlineStr">
        <is>
          <t>2016-09-03</t>
        </is>
      </c>
      <c r="D1383" t="inlineStr">
        <is>
          <t>2016-09-09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s="2" t="n">
        <v>83.952</v>
      </c>
      <c r="R1383" t="n">
        <v>3</v>
      </c>
      <c r="S1383" s="3" t="n">
        <v>0.6</v>
      </c>
      <c r="T1383" s="2" t="n">
        <v>-90.2484</v>
      </c>
      <c r="U1383">
        <f>D1383-C1383</f>
        <v/>
      </c>
      <c r="V1383" s="3">
        <f>IF(Q1383=0,0,T1383/Q1383)</f>
        <v/>
      </c>
    </row>
    <row r="1384">
      <c r="A1384" t="n">
        <v>1383</v>
      </c>
      <c r="B1384" t="inlineStr">
        <is>
          <t>US-2016-108504</t>
        </is>
      </c>
      <c r="C1384" t="inlineStr">
        <is>
          <t>2016-02-05</t>
        </is>
      </c>
      <c r="D1384" t="inlineStr">
        <is>
          <t>2016-02-05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s="2" t="n">
        <v>80.98</v>
      </c>
      <c r="R1384" t="n">
        <v>1</v>
      </c>
      <c r="S1384" s="3" t="n">
        <v>0</v>
      </c>
      <c r="T1384" s="2" t="n">
        <v>1.6196</v>
      </c>
      <c r="U1384">
        <f>D1384-C1384</f>
        <v/>
      </c>
      <c r="V1384" s="3">
        <f>IF(Q1384=0,0,T1384/Q1384)</f>
        <v/>
      </c>
    </row>
    <row r="1385">
      <c r="A1385" t="n">
        <v>1384</v>
      </c>
      <c r="B1385" t="inlineStr">
        <is>
          <t>US-2016-108504</t>
        </is>
      </c>
      <c r="C1385" t="inlineStr">
        <is>
          <t>2016-02-05</t>
        </is>
      </c>
      <c r="D1385" t="inlineStr">
        <is>
          <t>2016-02-05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s="2" t="n">
        <v>348.84</v>
      </c>
      <c r="R1385" t="n">
        <v>9</v>
      </c>
      <c r="S1385" s="3" t="n">
        <v>0</v>
      </c>
      <c r="T1385" s="2" t="n">
        <v>170.9316</v>
      </c>
      <c r="U1385">
        <f>D1385-C1385</f>
        <v/>
      </c>
      <c r="V1385" s="3">
        <f>IF(Q1385=0,0,T1385/Q1385)</f>
        <v/>
      </c>
    </row>
    <row r="1386">
      <c r="A1386" t="n">
        <v>1385</v>
      </c>
      <c r="B1386" t="inlineStr">
        <is>
          <t>US-2016-108504</t>
        </is>
      </c>
      <c r="C1386" t="inlineStr">
        <is>
          <t>2016-02-05</t>
        </is>
      </c>
      <c r="D1386" t="inlineStr">
        <is>
          <t>2016-02-05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s="2" t="n">
        <v>9.449999999999999</v>
      </c>
      <c r="R1386" t="n">
        <v>5</v>
      </c>
      <c r="S1386" s="3" t="n">
        <v>0</v>
      </c>
      <c r="T1386" s="2" t="n">
        <v>0.189</v>
      </c>
      <c r="U1386">
        <f>D1386-C1386</f>
        <v/>
      </c>
      <c r="V1386" s="3">
        <f>IF(Q1386=0,0,T1386/Q1386)</f>
        <v/>
      </c>
    </row>
    <row r="1387">
      <c r="A1387" t="n">
        <v>1386</v>
      </c>
      <c r="B1387" t="inlineStr">
        <is>
          <t>US-2016-108504</t>
        </is>
      </c>
      <c r="C1387" t="inlineStr">
        <is>
          <t>2016-02-05</t>
        </is>
      </c>
      <c r="D1387" t="inlineStr">
        <is>
          <t>2016-02-05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s="2" t="n">
        <v>18.84</v>
      </c>
      <c r="R1387" t="n">
        <v>3</v>
      </c>
      <c r="S1387" s="3" t="n">
        <v>0</v>
      </c>
      <c r="T1387" s="2" t="n">
        <v>7.1592</v>
      </c>
      <c r="U1387">
        <f>D1387-C1387</f>
        <v/>
      </c>
      <c r="V1387" s="3">
        <f>IF(Q1387=0,0,T1387/Q1387)</f>
        <v/>
      </c>
    </row>
    <row r="1388">
      <c r="A1388" t="n">
        <v>1387</v>
      </c>
      <c r="B1388" t="inlineStr">
        <is>
          <t>US-2016-108504</t>
        </is>
      </c>
      <c r="C1388" t="inlineStr">
        <is>
          <t>2016-02-05</t>
        </is>
      </c>
      <c r="D1388" t="inlineStr">
        <is>
          <t>2016-02-05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s="2" t="n">
        <v>239.98</v>
      </c>
      <c r="R1388" t="n">
        <v>2</v>
      </c>
      <c r="S1388" s="3" t="n">
        <v>0</v>
      </c>
      <c r="T1388" s="2" t="n">
        <v>52.7956</v>
      </c>
      <c r="U1388">
        <f>D1388-C1388</f>
        <v/>
      </c>
      <c r="V1388" s="3">
        <f>IF(Q1388=0,0,T1388/Q1388)</f>
        <v/>
      </c>
    </row>
    <row r="1389">
      <c r="A1389" t="n">
        <v>1388</v>
      </c>
      <c r="B1389" t="inlineStr">
        <is>
          <t>US-2016-108504</t>
        </is>
      </c>
      <c r="C1389" t="inlineStr">
        <is>
          <t>2016-02-05</t>
        </is>
      </c>
      <c r="D1389" t="inlineStr">
        <is>
          <t>2016-02-05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s="2" t="n">
        <v>167.96</v>
      </c>
      <c r="R1389" t="n">
        <v>2</v>
      </c>
      <c r="S1389" s="3" t="n">
        <v>0</v>
      </c>
      <c r="T1389" s="2" t="n">
        <v>78.94119999999999</v>
      </c>
      <c r="U1389">
        <f>D1389-C1389</f>
        <v/>
      </c>
      <c r="V1389" s="3">
        <f>IF(Q1389=0,0,T1389/Q1389)</f>
        <v/>
      </c>
    </row>
    <row r="1390">
      <c r="A1390" t="n">
        <v>1389</v>
      </c>
      <c r="B1390" t="inlineStr">
        <is>
          <t>US-2016-108504</t>
        </is>
      </c>
      <c r="C1390" t="inlineStr">
        <is>
          <t>2016-02-05</t>
        </is>
      </c>
      <c r="D1390" t="inlineStr">
        <is>
          <t>2016-02-05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s="2" t="n">
        <v>104.85</v>
      </c>
      <c r="R1390" t="n">
        <v>3</v>
      </c>
      <c r="S1390" s="3" t="n">
        <v>0</v>
      </c>
      <c r="T1390" s="2" t="n">
        <v>28.3095</v>
      </c>
      <c r="U1390">
        <f>D1390-C1390</f>
        <v/>
      </c>
      <c r="V1390" s="3">
        <f>IF(Q1390=0,0,T1390/Q1390)</f>
        <v/>
      </c>
    </row>
    <row r="1391">
      <c r="A1391" t="n">
        <v>1390</v>
      </c>
      <c r="B1391" t="inlineStr">
        <is>
          <t>US-2016-108504</t>
        </is>
      </c>
      <c r="C1391" t="inlineStr">
        <is>
          <t>2016-02-05</t>
        </is>
      </c>
      <c r="D1391" t="inlineStr">
        <is>
          <t>2016-02-05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s="2" t="n">
        <v>484.83</v>
      </c>
      <c r="R1391" t="n">
        <v>3</v>
      </c>
      <c r="S1391" s="3" t="n">
        <v>0</v>
      </c>
      <c r="T1391" s="2" t="n">
        <v>126.0558</v>
      </c>
      <c r="U1391">
        <f>D1391-C1391</f>
        <v/>
      </c>
      <c r="V1391" s="3">
        <f>IF(Q1391=0,0,T1391/Q1391)</f>
        <v/>
      </c>
    </row>
    <row r="1392">
      <c r="A1392" t="n">
        <v>1391</v>
      </c>
      <c r="B1392" t="inlineStr">
        <is>
          <t>US-2016-108504</t>
        </is>
      </c>
      <c r="C1392" t="inlineStr">
        <is>
          <t>2016-02-05</t>
        </is>
      </c>
      <c r="D1392" t="inlineStr">
        <is>
          <t>2016-02-05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s="2" t="n">
        <v>122.97</v>
      </c>
      <c r="R1392" t="n">
        <v>3</v>
      </c>
      <c r="S1392" s="3" t="n">
        <v>0</v>
      </c>
      <c r="T1392" s="2" t="n">
        <v>60.2553</v>
      </c>
      <c r="U1392">
        <f>D1392-C1392</f>
        <v/>
      </c>
      <c r="V1392" s="3">
        <f>IF(Q1392=0,0,T1392/Q1392)</f>
        <v/>
      </c>
    </row>
    <row r="1393">
      <c r="A1393" t="n">
        <v>1392</v>
      </c>
      <c r="B1393" t="inlineStr">
        <is>
          <t>US-2016-108504</t>
        </is>
      </c>
      <c r="C1393" t="inlineStr">
        <is>
          <t>2016-02-05</t>
        </is>
      </c>
      <c r="D1393" t="inlineStr">
        <is>
          <t>2016-02-05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s="2" t="n">
        <v>154.44</v>
      </c>
      <c r="R1393" t="n">
        <v>3</v>
      </c>
      <c r="S1393" s="3" t="n">
        <v>0</v>
      </c>
      <c r="T1393" s="2" t="n">
        <v>1.5444</v>
      </c>
      <c r="U1393">
        <f>D1393-C1393</f>
        <v/>
      </c>
      <c r="V1393" s="3">
        <f>IF(Q1393=0,0,T1393/Q1393)</f>
        <v/>
      </c>
    </row>
    <row r="1394">
      <c r="A1394" t="n">
        <v>1393</v>
      </c>
      <c r="B1394" t="inlineStr">
        <is>
          <t>US-2016-108504</t>
        </is>
      </c>
      <c r="C1394" t="inlineStr">
        <is>
          <t>2016-02-05</t>
        </is>
      </c>
      <c r="D1394" t="inlineStr">
        <is>
          <t>2016-02-05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s="2" t="n">
        <v>342.37</v>
      </c>
      <c r="R1394" t="n">
        <v>7</v>
      </c>
      <c r="S1394" s="3" t="n">
        <v>0</v>
      </c>
      <c r="T1394" s="2" t="n">
        <v>160.9139</v>
      </c>
      <c r="U1394">
        <f>D1394-C1394</f>
        <v/>
      </c>
      <c r="V1394" s="3">
        <f>IF(Q1394=0,0,T1394/Q1394)</f>
        <v/>
      </c>
    </row>
    <row r="1395">
      <c r="A1395" t="n">
        <v>1394</v>
      </c>
      <c r="B1395" t="inlineStr">
        <is>
          <t>CA-2017-124828</t>
        </is>
      </c>
      <c r="C1395" t="inlineStr">
        <is>
          <t>2017-07-03</t>
        </is>
      </c>
      <c r="D1395" t="inlineStr">
        <is>
          <t>2017-07-04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s="2" t="n">
        <v>9.552</v>
      </c>
      <c r="R1395" t="n">
        <v>3</v>
      </c>
      <c r="S1395" s="3" t="n">
        <v>0.2</v>
      </c>
      <c r="T1395" s="2" t="n">
        <v>1.5522</v>
      </c>
      <c r="U1395">
        <f>D1395-C1395</f>
        <v/>
      </c>
      <c r="V1395" s="3">
        <f>IF(Q1395=0,0,T1395/Q1395)</f>
        <v/>
      </c>
    </row>
    <row r="1396">
      <c r="A1396" t="n">
        <v>1395</v>
      </c>
      <c r="B1396" t="inlineStr">
        <is>
          <t>US-2017-117247</t>
        </is>
      </c>
      <c r="C1396" t="inlineStr">
        <is>
          <t>2017-10-09</t>
        </is>
      </c>
      <c r="D1396" t="inlineStr">
        <is>
          <t>2017-10-14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s="2" t="n">
        <v>652.45</v>
      </c>
      <c r="R1396" t="n">
        <v>5</v>
      </c>
      <c r="S1396" s="3" t="n">
        <v>0.5</v>
      </c>
      <c r="T1396" s="2" t="n">
        <v>-430.617</v>
      </c>
      <c r="U1396">
        <f>D1396-C1396</f>
        <v/>
      </c>
      <c r="V1396" s="3">
        <f>IF(Q1396=0,0,T1396/Q1396)</f>
        <v/>
      </c>
    </row>
    <row r="1397">
      <c r="A1397" t="n">
        <v>1396</v>
      </c>
      <c r="B1397" t="inlineStr">
        <is>
          <t>US-2017-117247</t>
        </is>
      </c>
      <c r="C1397" t="inlineStr">
        <is>
          <t>2017-10-09</t>
        </is>
      </c>
      <c r="D1397" t="inlineStr">
        <is>
          <t>2017-10-14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s="2" t="n">
        <v>66.645</v>
      </c>
      <c r="R1397" t="n">
        <v>3</v>
      </c>
      <c r="S1397" s="3" t="n">
        <v>0.5</v>
      </c>
      <c r="T1397" s="2" t="n">
        <v>-42.6528</v>
      </c>
      <c r="U1397">
        <f>D1397-C1397</f>
        <v/>
      </c>
      <c r="V1397" s="3">
        <f>IF(Q1397=0,0,T1397/Q1397)</f>
        <v/>
      </c>
    </row>
    <row r="1398">
      <c r="A1398" t="n">
        <v>1397</v>
      </c>
      <c r="B1398" t="inlineStr">
        <is>
          <t>CA-2016-124485</t>
        </is>
      </c>
      <c r="C1398" t="inlineStr">
        <is>
          <t>2016-11-24</t>
        </is>
      </c>
      <c r="D1398" t="inlineStr">
        <is>
          <t>2016-11-26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s="2" t="n">
        <v>17.216</v>
      </c>
      <c r="R1398" t="n">
        <v>4</v>
      </c>
      <c r="S1398" s="3" t="n">
        <v>0.2</v>
      </c>
      <c r="T1398" s="2" t="n">
        <v>6.0256</v>
      </c>
      <c r="U1398">
        <f>D1398-C1398</f>
        <v/>
      </c>
      <c r="V1398" s="3">
        <f>IF(Q1398=0,0,T1398/Q1398)</f>
        <v/>
      </c>
    </row>
    <row r="1399">
      <c r="A1399" t="n">
        <v>1398</v>
      </c>
      <c r="B1399" t="inlineStr">
        <is>
          <t>CA-2016-124485</t>
        </is>
      </c>
      <c r="C1399" t="inlineStr">
        <is>
          <t>2016-11-24</t>
        </is>
      </c>
      <c r="D1399" t="inlineStr">
        <is>
          <t>2016-11-26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s="2" t="n">
        <v>11.56</v>
      </c>
      <c r="R1399" t="n">
        <v>2</v>
      </c>
      <c r="S1399" s="3" t="n">
        <v>0</v>
      </c>
      <c r="T1399" s="2" t="n">
        <v>5.6644</v>
      </c>
      <c r="U1399">
        <f>D1399-C1399</f>
        <v/>
      </c>
      <c r="V1399" s="3">
        <f>IF(Q1399=0,0,T1399/Q1399)</f>
        <v/>
      </c>
    </row>
    <row r="1400">
      <c r="A1400" t="n">
        <v>1399</v>
      </c>
      <c r="B1400" t="inlineStr">
        <is>
          <t>CA-2016-124485</t>
        </is>
      </c>
      <c r="C1400" t="inlineStr">
        <is>
          <t>2016-11-24</t>
        </is>
      </c>
      <c r="D1400" t="inlineStr">
        <is>
          <t>2016-11-26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s="2" t="n">
        <v>88.40000000000001</v>
      </c>
      <c r="R1400" t="n">
        <v>4</v>
      </c>
      <c r="S1400" s="3" t="n">
        <v>0</v>
      </c>
      <c r="T1400" s="2" t="n">
        <v>11.492</v>
      </c>
      <c r="U1400">
        <f>D1400-C1400</f>
        <v/>
      </c>
      <c r="V1400" s="3">
        <f>IF(Q1400=0,0,T1400/Q1400)</f>
        <v/>
      </c>
    </row>
    <row r="1401">
      <c r="A1401" t="n">
        <v>1400</v>
      </c>
      <c r="B1401" t="inlineStr">
        <is>
          <t>CA-2016-124485</t>
        </is>
      </c>
      <c r="C1401" t="inlineStr">
        <is>
          <t>2016-11-24</t>
        </is>
      </c>
      <c r="D1401" t="inlineStr">
        <is>
          <t>2016-11-26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s="2" t="n">
        <v>6.48</v>
      </c>
      <c r="R1401" t="n">
        <v>1</v>
      </c>
      <c r="S1401" s="3" t="n">
        <v>0</v>
      </c>
      <c r="T1401" s="2" t="n">
        <v>3.1104</v>
      </c>
      <c r="U1401">
        <f>D1401-C1401</f>
        <v/>
      </c>
      <c r="V1401" s="3">
        <f>IF(Q1401=0,0,T1401/Q1401)</f>
        <v/>
      </c>
    </row>
    <row r="1402">
      <c r="A1402" t="n">
        <v>1401</v>
      </c>
      <c r="B1402" t="inlineStr">
        <is>
          <t>CA-2016-159212</t>
        </is>
      </c>
      <c r="C1402" t="inlineStr">
        <is>
          <t>2016-11-01</t>
        </is>
      </c>
      <c r="D1402" t="inlineStr">
        <is>
          <t>2016-11-05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s="2" t="n">
        <v>21.8</v>
      </c>
      <c r="R1402" t="n">
        <v>2</v>
      </c>
      <c r="S1402" s="3" t="n">
        <v>0</v>
      </c>
      <c r="T1402" s="2" t="n">
        <v>6.104</v>
      </c>
      <c r="U1402">
        <f>D1402-C1402</f>
        <v/>
      </c>
      <c r="V1402" s="3">
        <f>IF(Q1402=0,0,T1402/Q1402)</f>
        <v/>
      </c>
    </row>
    <row r="1403">
      <c r="A1403" t="n">
        <v>1402</v>
      </c>
      <c r="B1403" t="inlineStr">
        <is>
          <t>CA-2016-159212</t>
        </is>
      </c>
      <c r="C1403" t="inlineStr">
        <is>
          <t>2016-11-01</t>
        </is>
      </c>
      <c r="D1403" t="inlineStr">
        <is>
          <t>2016-11-05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s="2" t="n">
        <v>251.79</v>
      </c>
      <c r="R1403" t="n">
        <v>3</v>
      </c>
      <c r="S1403" s="3" t="n">
        <v>0</v>
      </c>
      <c r="T1403" s="2" t="n">
        <v>118.3413</v>
      </c>
      <c r="U1403">
        <f>D1403-C1403</f>
        <v/>
      </c>
      <c r="V1403" s="3">
        <f>IF(Q1403=0,0,T1403/Q1403)</f>
        <v/>
      </c>
    </row>
    <row r="1404">
      <c r="A1404" t="n">
        <v>1403</v>
      </c>
      <c r="B1404" t="inlineStr">
        <is>
          <t>US-2016-161396</t>
        </is>
      </c>
      <c r="C1404" t="inlineStr">
        <is>
          <t>2016-04-19</t>
        </is>
      </c>
      <c r="D1404" t="inlineStr">
        <is>
          <t>2016-04-25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s="2" t="n">
        <v>205.176</v>
      </c>
      <c r="R1404" t="n">
        <v>2</v>
      </c>
      <c r="S1404" s="3" t="n">
        <v>0.4</v>
      </c>
      <c r="T1404" s="2" t="n">
        <v>-58.1332</v>
      </c>
      <c r="U1404">
        <f>D1404-C1404</f>
        <v/>
      </c>
      <c r="V1404" s="3">
        <f>IF(Q1404=0,0,T1404/Q1404)</f>
        <v/>
      </c>
    </row>
    <row r="1405">
      <c r="A1405" t="n">
        <v>1404</v>
      </c>
      <c r="B1405" t="inlineStr">
        <is>
          <t>US-2016-161396</t>
        </is>
      </c>
      <c r="C1405" t="inlineStr">
        <is>
          <t>2016-04-19</t>
        </is>
      </c>
      <c r="D1405" t="inlineStr">
        <is>
          <t>2016-04-25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s="2" t="n">
        <v>419.4</v>
      </c>
      <c r="R1405" t="n">
        <v>5</v>
      </c>
      <c r="S1405" s="3" t="n">
        <v>0.2</v>
      </c>
      <c r="T1405" s="2" t="n">
        <v>146.79</v>
      </c>
      <c r="U1405">
        <f>D1405-C1405</f>
        <v/>
      </c>
      <c r="V1405" s="3">
        <f>IF(Q1405=0,0,T1405/Q1405)</f>
        <v/>
      </c>
    </row>
    <row r="1406">
      <c r="A1406" t="n">
        <v>1405</v>
      </c>
      <c r="B1406" t="inlineStr">
        <is>
          <t>US-2014-118486</t>
        </is>
      </c>
      <c r="C1406" t="inlineStr">
        <is>
          <t>2014-04-06</t>
        </is>
      </c>
      <c r="D1406" t="inlineStr">
        <is>
          <t>2014-04-08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s="2" t="n">
        <v>10.304</v>
      </c>
      <c r="R1406" t="n">
        <v>1</v>
      </c>
      <c r="S1406" s="3" t="n">
        <v>0.2</v>
      </c>
      <c r="T1406" s="2" t="n">
        <v>-2.1896</v>
      </c>
      <c r="U1406">
        <f>D1406-C1406</f>
        <v/>
      </c>
      <c r="V1406" s="3">
        <f>IF(Q1406=0,0,T1406/Q1406)</f>
        <v/>
      </c>
    </row>
    <row r="1407">
      <c r="A1407" t="n">
        <v>1406</v>
      </c>
      <c r="B1407" t="inlineStr">
        <is>
          <t>US-2014-118486</t>
        </is>
      </c>
      <c r="C1407" t="inlineStr">
        <is>
          <t>2014-04-06</t>
        </is>
      </c>
      <c r="D1407" t="inlineStr">
        <is>
          <t>2014-04-08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s="2" t="n">
        <v>154.764</v>
      </c>
      <c r="R1407" t="n">
        <v>3</v>
      </c>
      <c r="S1407" s="3" t="n">
        <v>0.4</v>
      </c>
      <c r="T1407" s="2" t="n">
        <v>-36.1116</v>
      </c>
      <c r="U1407">
        <f>D1407-C1407</f>
        <v/>
      </c>
      <c r="V1407" s="3">
        <f>IF(Q1407=0,0,T1407/Q1407)</f>
        <v/>
      </c>
    </row>
    <row r="1408">
      <c r="A1408" t="n">
        <v>1407</v>
      </c>
      <c r="B1408" t="inlineStr">
        <is>
          <t>US-2014-118486</t>
        </is>
      </c>
      <c r="C1408" t="inlineStr">
        <is>
          <t>2014-04-06</t>
        </is>
      </c>
      <c r="D1408" t="inlineStr">
        <is>
          <t>2014-04-08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s="2" t="n">
        <v>116.784</v>
      </c>
      <c r="R1408" t="n">
        <v>2</v>
      </c>
      <c r="S1408" s="3" t="n">
        <v>0.2</v>
      </c>
      <c r="T1408" s="2" t="n">
        <v>21.897</v>
      </c>
      <c r="U1408">
        <f>D1408-C1408</f>
        <v/>
      </c>
      <c r="V1408" s="3">
        <f>IF(Q1408=0,0,T1408/Q1408)</f>
        <v/>
      </c>
    </row>
    <row r="1409">
      <c r="A1409" t="n">
        <v>1408</v>
      </c>
      <c r="B1409" t="inlineStr">
        <is>
          <t>CA-2016-130407</t>
        </is>
      </c>
      <c r="C1409" t="inlineStr">
        <is>
          <t>2016-09-02</t>
        </is>
      </c>
      <c r="D1409" t="inlineStr">
        <is>
          <t>2016-09-06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s="2" t="n">
        <v>75.48</v>
      </c>
      <c r="R1409" t="n">
        <v>2</v>
      </c>
      <c r="S1409" s="3" t="n">
        <v>0</v>
      </c>
      <c r="T1409" s="2" t="n">
        <v>19.6248</v>
      </c>
      <c r="U1409">
        <f>D1409-C1409</f>
        <v/>
      </c>
      <c r="V1409" s="3">
        <f>IF(Q1409=0,0,T1409/Q1409)</f>
        <v/>
      </c>
    </row>
    <row r="1410">
      <c r="A1410" t="n">
        <v>1409</v>
      </c>
      <c r="B1410" t="inlineStr">
        <is>
          <t>CA-2016-130407</t>
        </is>
      </c>
      <c r="C1410" t="inlineStr">
        <is>
          <t>2016-09-02</t>
        </is>
      </c>
      <c r="D1410" t="inlineStr">
        <is>
          <t>2016-09-06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s="2" t="n">
        <v>39.98</v>
      </c>
      <c r="R1410" t="n">
        <v>2</v>
      </c>
      <c r="S1410" s="3" t="n">
        <v>0</v>
      </c>
      <c r="T1410" s="2" t="n">
        <v>9.994999999999999</v>
      </c>
      <c r="U1410">
        <f>D1410-C1410</f>
        <v/>
      </c>
      <c r="V1410" s="3">
        <f>IF(Q1410=0,0,T1410/Q1410)</f>
        <v/>
      </c>
    </row>
    <row r="1411">
      <c r="A1411" t="n">
        <v>1410</v>
      </c>
      <c r="B1411" t="inlineStr">
        <is>
          <t>US-2016-122245</t>
        </is>
      </c>
      <c r="C1411" t="inlineStr">
        <is>
          <t>2016-09-25</t>
        </is>
      </c>
      <c r="D1411" t="inlineStr">
        <is>
          <t>2016-09-30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s="2" t="n">
        <v>393.165</v>
      </c>
      <c r="R1411" t="n">
        <v>3</v>
      </c>
      <c r="S1411" s="3" t="n">
        <v>0.5</v>
      </c>
      <c r="T1411" s="2" t="n">
        <v>-204.4458</v>
      </c>
      <c r="U1411">
        <f>D1411-C1411</f>
        <v/>
      </c>
      <c r="V1411" s="3">
        <f>IF(Q1411=0,0,T1411/Q1411)</f>
        <v/>
      </c>
    </row>
    <row r="1412">
      <c r="A1412" t="n">
        <v>1411</v>
      </c>
      <c r="B1412" t="inlineStr">
        <is>
          <t>CA-2017-105144</t>
        </is>
      </c>
      <c r="C1412" t="inlineStr">
        <is>
          <t>2017-11-04</t>
        </is>
      </c>
      <c r="D1412" t="inlineStr">
        <is>
          <t>2017-11-11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s="2" t="n">
        <v>23.68</v>
      </c>
      <c r="R1412" t="n">
        <v>2</v>
      </c>
      <c r="S1412" s="3" t="n">
        <v>0.2</v>
      </c>
      <c r="T1412" s="2" t="n">
        <v>8.880000000000001</v>
      </c>
      <c r="U1412">
        <f>D1412-C1412</f>
        <v/>
      </c>
      <c r="V1412" s="3">
        <f>IF(Q1412=0,0,T1412/Q1412)</f>
        <v/>
      </c>
    </row>
    <row r="1413">
      <c r="A1413" t="n">
        <v>1412</v>
      </c>
      <c r="B1413" t="inlineStr">
        <is>
          <t>CA-2016-136329</t>
        </is>
      </c>
      <c r="C1413" t="inlineStr">
        <is>
          <t>2016-07-09</t>
        </is>
      </c>
      <c r="D1413" t="inlineStr">
        <is>
          <t>2016-07-13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s="2" t="n">
        <v>408.006</v>
      </c>
      <c r="R1413" t="n">
        <v>2</v>
      </c>
      <c r="S1413" s="3" t="n">
        <v>0.1</v>
      </c>
      <c r="T1413" s="2" t="n">
        <v>72.53440000000001</v>
      </c>
      <c r="U1413">
        <f>D1413-C1413</f>
        <v/>
      </c>
      <c r="V1413" s="3">
        <f>IF(Q1413=0,0,T1413/Q1413)</f>
        <v/>
      </c>
    </row>
    <row r="1414">
      <c r="A1414" t="n">
        <v>1413</v>
      </c>
      <c r="B1414" t="inlineStr">
        <is>
          <t>CA-2016-136329</t>
        </is>
      </c>
      <c r="C1414" t="inlineStr">
        <is>
          <t>2016-07-09</t>
        </is>
      </c>
      <c r="D1414" t="inlineStr">
        <is>
          <t>2016-07-13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s="2" t="n">
        <v>165.28</v>
      </c>
      <c r="R1414" t="n">
        <v>4</v>
      </c>
      <c r="S1414" s="3" t="n">
        <v>0</v>
      </c>
      <c r="T1414" s="2" t="n">
        <v>14.8752</v>
      </c>
      <c r="U1414">
        <f>D1414-C1414</f>
        <v/>
      </c>
      <c r="V1414" s="3">
        <f>IF(Q1414=0,0,T1414/Q1414)</f>
        <v/>
      </c>
    </row>
    <row r="1415">
      <c r="A1415" t="n">
        <v>1414</v>
      </c>
      <c r="B1415" t="inlineStr">
        <is>
          <t>CA-2014-146640</t>
        </is>
      </c>
      <c r="C1415" t="inlineStr">
        <is>
          <t>2014-06-30</t>
        </is>
      </c>
      <c r="D1415" t="inlineStr">
        <is>
          <t>2014-07-05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s="2" t="n">
        <v>334.768</v>
      </c>
      <c r="R1415" t="n">
        <v>7</v>
      </c>
      <c r="S1415" s="3" t="n">
        <v>0.2</v>
      </c>
      <c r="T1415" s="2" t="n">
        <v>108.7996</v>
      </c>
      <c r="U1415">
        <f>D1415-C1415</f>
        <v/>
      </c>
      <c r="V1415" s="3">
        <f>IF(Q1415=0,0,T1415/Q1415)</f>
        <v/>
      </c>
    </row>
    <row r="1416">
      <c r="A1416" t="n">
        <v>1415</v>
      </c>
      <c r="B1416" t="inlineStr">
        <is>
          <t>CA-2017-115994</t>
        </is>
      </c>
      <c r="C1416" t="inlineStr">
        <is>
          <t>2017-01-28</t>
        </is>
      </c>
      <c r="D1416" t="inlineStr">
        <is>
          <t>2017-01-31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s="2" t="n">
        <v>239.97</v>
      </c>
      <c r="R1416" t="n">
        <v>3</v>
      </c>
      <c r="S1416" s="3" t="n">
        <v>0</v>
      </c>
      <c r="T1416" s="2" t="n">
        <v>26.3967</v>
      </c>
      <c r="U1416">
        <f>D1416-C1416</f>
        <v/>
      </c>
      <c r="V1416" s="3">
        <f>IF(Q1416=0,0,T1416/Q1416)</f>
        <v/>
      </c>
    </row>
    <row r="1417">
      <c r="A1417" t="n">
        <v>1416</v>
      </c>
      <c r="B1417" t="inlineStr">
        <is>
          <t>CA-2017-115994</t>
        </is>
      </c>
      <c r="C1417" t="inlineStr">
        <is>
          <t>2017-01-28</t>
        </is>
      </c>
      <c r="D1417" t="inlineStr">
        <is>
          <t>2017-01-31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s="2" t="n">
        <v>37.74</v>
      </c>
      <c r="R1417" t="n">
        <v>3</v>
      </c>
      <c r="S1417" s="3" t="n">
        <v>0</v>
      </c>
      <c r="T1417" s="2" t="n">
        <v>12.8316</v>
      </c>
      <c r="U1417">
        <f>D1417-C1417</f>
        <v/>
      </c>
      <c r="V1417" s="3">
        <f>IF(Q1417=0,0,T1417/Q1417)</f>
        <v/>
      </c>
    </row>
    <row r="1418">
      <c r="A1418" t="n">
        <v>1417</v>
      </c>
      <c r="B1418" t="inlineStr">
        <is>
          <t>CA-2015-126697</t>
        </is>
      </c>
      <c r="C1418" t="inlineStr">
        <is>
          <t>2015-09-21</t>
        </is>
      </c>
      <c r="D1418" t="inlineStr">
        <is>
          <t>2015-09-24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s="2" t="n">
        <v>946.3440000000001</v>
      </c>
      <c r="R1418" t="n">
        <v>7</v>
      </c>
      <c r="S1418" s="3" t="n">
        <v>0.2</v>
      </c>
      <c r="T1418" s="2" t="n">
        <v>118.293</v>
      </c>
      <c r="U1418">
        <f>D1418-C1418</f>
        <v/>
      </c>
      <c r="V1418" s="3">
        <f>IF(Q1418=0,0,T1418/Q1418)</f>
        <v/>
      </c>
    </row>
    <row r="1419">
      <c r="A1419" t="n">
        <v>1418</v>
      </c>
      <c r="B1419" t="inlineStr">
        <is>
          <t>CA-2015-126697</t>
        </is>
      </c>
      <c r="C1419" t="inlineStr">
        <is>
          <t>2015-09-21</t>
        </is>
      </c>
      <c r="D1419" t="inlineStr">
        <is>
          <t>2015-09-24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s="2" t="n">
        <v>151.2</v>
      </c>
      <c r="R1419" t="n">
        <v>3</v>
      </c>
      <c r="S1419" s="3" t="n">
        <v>0.2</v>
      </c>
      <c r="T1419" s="2" t="n">
        <v>32.13</v>
      </c>
      <c r="U1419">
        <f>D1419-C1419</f>
        <v/>
      </c>
      <c r="V1419" s="3">
        <f>IF(Q1419=0,0,T1419/Q1419)</f>
        <v/>
      </c>
    </row>
    <row r="1420">
      <c r="A1420" t="n">
        <v>1419</v>
      </c>
      <c r="B1420" t="inlineStr">
        <is>
          <t>CA-2015-126697</t>
        </is>
      </c>
      <c r="C1420" t="inlineStr">
        <is>
          <t>2015-09-21</t>
        </is>
      </c>
      <c r="D1420" t="inlineStr">
        <is>
          <t>2015-09-24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s="2" t="n">
        <v>4.928</v>
      </c>
      <c r="R1420" t="n">
        <v>4</v>
      </c>
      <c r="S1420" s="3" t="n">
        <v>0.6</v>
      </c>
      <c r="T1420" s="2" t="n">
        <v>-1.4784</v>
      </c>
      <c r="U1420">
        <f>D1420-C1420</f>
        <v/>
      </c>
      <c r="V1420" s="3">
        <f>IF(Q1420=0,0,T1420/Q1420)</f>
        <v/>
      </c>
    </row>
    <row r="1421">
      <c r="A1421" t="n">
        <v>1420</v>
      </c>
      <c r="B1421" t="inlineStr">
        <is>
          <t>CA-2015-124800</t>
        </is>
      </c>
      <c r="C1421" t="inlineStr">
        <is>
          <t>2015-09-26</t>
        </is>
      </c>
      <c r="D1421" t="inlineStr">
        <is>
          <t>2015-09-30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s="2" t="n">
        <v>86.27200000000001</v>
      </c>
      <c r="R1421" t="n">
        <v>4</v>
      </c>
      <c r="S1421" s="3" t="n">
        <v>0.2</v>
      </c>
      <c r="T1421" s="2" t="n">
        <v>31.2736</v>
      </c>
      <c r="U1421">
        <f>D1421-C1421</f>
        <v/>
      </c>
      <c r="V1421" s="3">
        <f>IF(Q1421=0,0,T1421/Q1421)</f>
        <v/>
      </c>
    </row>
    <row r="1422">
      <c r="A1422" t="n">
        <v>1421</v>
      </c>
      <c r="B1422" t="inlineStr">
        <is>
          <t>CA-2015-124800</t>
        </is>
      </c>
      <c r="C1422" t="inlineStr">
        <is>
          <t>2015-09-26</t>
        </is>
      </c>
      <c r="D1422" t="inlineStr">
        <is>
          <t>2015-09-30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s="2" t="n">
        <v>72.58799999999999</v>
      </c>
      <c r="R1422" t="n">
        <v>2</v>
      </c>
      <c r="S1422" s="3" t="n">
        <v>0.7</v>
      </c>
      <c r="T1422" s="2" t="n">
        <v>-48.392</v>
      </c>
      <c r="U1422">
        <f>D1422-C1422</f>
        <v/>
      </c>
      <c r="V1422" s="3">
        <f>IF(Q1422=0,0,T1422/Q1422)</f>
        <v/>
      </c>
    </row>
    <row r="1423">
      <c r="A1423" t="n">
        <v>1422</v>
      </c>
      <c r="B1423" t="inlineStr">
        <is>
          <t>CA-2015-124800</t>
        </is>
      </c>
      <c r="C1423" t="inlineStr">
        <is>
          <t>2015-09-26</t>
        </is>
      </c>
      <c r="D1423" t="inlineStr">
        <is>
          <t>2015-09-30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s="2" t="n">
        <v>60.672</v>
      </c>
      <c r="R1423" t="n">
        <v>2</v>
      </c>
      <c r="S1423" s="3" t="n">
        <v>0.2</v>
      </c>
      <c r="T1423" s="2" t="n">
        <v>14.4096</v>
      </c>
      <c r="U1423">
        <f>D1423-C1423</f>
        <v/>
      </c>
      <c r="V1423" s="3">
        <f>IF(Q1423=0,0,T1423/Q1423)</f>
        <v/>
      </c>
    </row>
    <row r="1424">
      <c r="A1424" t="n">
        <v>1423</v>
      </c>
      <c r="B1424" t="inlineStr">
        <is>
          <t>CA-2015-124800</t>
        </is>
      </c>
      <c r="C1424" t="inlineStr">
        <is>
          <t>2015-09-26</t>
        </is>
      </c>
      <c r="D1424" t="inlineStr">
        <is>
          <t>2015-09-30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s="2" t="n">
        <v>77.03100000000001</v>
      </c>
      <c r="R1424" t="n">
        <v>9</v>
      </c>
      <c r="S1424" s="3" t="n">
        <v>0.7</v>
      </c>
      <c r="T1424" s="2" t="n">
        <v>-59.0571</v>
      </c>
      <c r="U1424">
        <f>D1424-C1424</f>
        <v/>
      </c>
      <c r="V1424" s="3">
        <f>IF(Q1424=0,0,T1424/Q1424)</f>
        <v/>
      </c>
    </row>
    <row r="1425">
      <c r="A1425" t="n">
        <v>1424</v>
      </c>
      <c r="B1425" t="inlineStr">
        <is>
          <t>CA-2015-124800</t>
        </is>
      </c>
      <c r="C1425" t="inlineStr">
        <is>
          <t>2015-09-26</t>
        </is>
      </c>
      <c r="D1425" t="inlineStr">
        <is>
          <t>2015-09-30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s="2" t="n">
        <v>119.904</v>
      </c>
      <c r="R1425" t="n">
        <v>6</v>
      </c>
      <c r="S1425" s="3" t="n">
        <v>0.2</v>
      </c>
      <c r="T1425" s="2" t="n">
        <v>-1.4988</v>
      </c>
      <c r="U1425">
        <f>D1425-C1425</f>
        <v/>
      </c>
      <c r="V1425" s="3">
        <f>IF(Q1425=0,0,T1425/Q1425)</f>
        <v/>
      </c>
    </row>
    <row r="1426">
      <c r="A1426" t="n">
        <v>1425</v>
      </c>
      <c r="B1426" t="inlineStr">
        <is>
          <t>CA-2015-124800</t>
        </is>
      </c>
      <c r="C1426" t="inlineStr">
        <is>
          <t>2015-09-26</t>
        </is>
      </c>
      <c r="D1426" t="inlineStr">
        <is>
          <t>2015-09-30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s="2" t="n">
        <v>263.96</v>
      </c>
      <c r="R1426" t="n">
        <v>5</v>
      </c>
      <c r="S1426" s="3" t="n">
        <v>0.2</v>
      </c>
      <c r="T1426" s="2" t="n">
        <v>23.0965</v>
      </c>
      <c r="U1426">
        <f>D1426-C1426</f>
        <v/>
      </c>
      <c r="V1426" s="3">
        <f>IF(Q1426=0,0,T1426/Q1426)</f>
        <v/>
      </c>
    </row>
    <row r="1427">
      <c r="A1427" t="n">
        <v>1426</v>
      </c>
      <c r="B1427" t="inlineStr">
        <is>
          <t>CA-2015-124800</t>
        </is>
      </c>
      <c r="C1427" t="inlineStr">
        <is>
          <t>2015-09-26</t>
        </is>
      </c>
      <c r="D1427" t="inlineStr">
        <is>
          <t>2015-09-30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s="2" t="n">
        <v>363.648</v>
      </c>
      <c r="R1427" t="n">
        <v>4</v>
      </c>
      <c r="S1427" s="3" t="n">
        <v>0.2</v>
      </c>
      <c r="T1427" s="2" t="n">
        <v>-86.3664</v>
      </c>
      <c r="U1427">
        <f>D1427-C1427</f>
        <v/>
      </c>
      <c r="V1427" s="3">
        <f>IF(Q1427=0,0,T1427/Q1427)</f>
        <v/>
      </c>
    </row>
    <row r="1428">
      <c r="A1428" t="n">
        <v>1427</v>
      </c>
      <c r="B1428" t="inlineStr">
        <is>
          <t>US-2015-164448</t>
        </is>
      </c>
      <c r="C1428" t="inlineStr">
        <is>
          <t>2015-10-31</t>
        </is>
      </c>
      <c r="D1428" t="inlineStr">
        <is>
          <t>2015-11-04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s="2" t="n">
        <v>9.728</v>
      </c>
      <c r="R1428" t="n">
        <v>2</v>
      </c>
      <c r="S1428" s="3" t="n">
        <v>0.2</v>
      </c>
      <c r="T1428" s="2" t="n">
        <v>3.2832</v>
      </c>
      <c r="U1428">
        <f>D1428-C1428</f>
        <v/>
      </c>
      <c r="V1428" s="3">
        <f>IF(Q1428=0,0,T1428/Q1428)</f>
        <v/>
      </c>
    </row>
    <row r="1429">
      <c r="A1429" t="n">
        <v>1428</v>
      </c>
      <c r="B1429" t="inlineStr">
        <is>
          <t>US-2015-164448</t>
        </is>
      </c>
      <c r="C1429" t="inlineStr">
        <is>
          <t>2015-10-31</t>
        </is>
      </c>
      <c r="D1429" t="inlineStr">
        <is>
          <t>2015-11-04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s="2" t="n">
        <v>14.75</v>
      </c>
      <c r="R1429" t="n">
        <v>5</v>
      </c>
      <c r="S1429" s="3" t="n">
        <v>0</v>
      </c>
      <c r="T1429" s="2" t="n">
        <v>7.08</v>
      </c>
      <c r="U1429">
        <f>D1429-C1429</f>
        <v/>
      </c>
      <c r="V1429" s="3">
        <f>IF(Q1429=0,0,T1429/Q1429)</f>
        <v/>
      </c>
    </row>
    <row r="1430">
      <c r="A1430" t="n">
        <v>1429</v>
      </c>
      <c r="B1430" t="inlineStr">
        <is>
          <t>US-2015-164448</t>
        </is>
      </c>
      <c r="C1430" t="inlineStr">
        <is>
          <t>2015-10-31</t>
        </is>
      </c>
      <c r="D1430" t="inlineStr">
        <is>
          <t>2015-11-04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s="2" t="n">
        <v>29.8</v>
      </c>
      <c r="R1430" t="n">
        <v>5</v>
      </c>
      <c r="S1430" s="3" t="n">
        <v>0.2</v>
      </c>
      <c r="T1430" s="2" t="n">
        <v>9.3125</v>
      </c>
      <c r="U1430">
        <f>D1430-C1430</f>
        <v/>
      </c>
      <c r="V1430" s="3">
        <f>IF(Q1430=0,0,T1430/Q1430)</f>
        <v/>
      </c>
    </row>
    <row r="1431">
      <c r="A1431" t="n">
        <v>1430</v>
      </c>
      <c r="B1431" t="inlineStr">
        <is>
          <t>US-2015-164448</t>
        </is>
      </c>
      <c r="C1431" t="inlineStr">
        <is>
          <t>2015-10-31</t>
        </is>
      </c>
      <c r="D1431" t="inlineStr">
        <is>
          <t>2015-11-04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s="2" t="n">
        <v>427.42</v>
      </c>
      <c r="R1431" t="n">
        <v>14</v>
      </c>
      <c r="S1431" s="3" t="n">
        <v>0</v>
      </c>
      <c r="T1431" s="2" t="n">
        <v>196.6132</v>
      </c>
      <c r="U1431">
        <f>D1431-C1431</f>
        <v/>
      </c>
      <c r="V1431" s="3">
        <f>IF(Q1431=0,0,T1431/Q1431)</f>
        <v/>
      </c>
    </row>
    <row r="1432">
      <c r="A1432" t="n">
        <v>1431</v>
      </c>
      <c r="B1432" t="inlineStr">
        <is>
          <t>CA-2017-122700</t>
        </is>
      </c>
      <c r="C1432" t="inlineStr">
        <is>
          <t>2017-11-26</t>
        </is>
      </c>
      <c r="D1432" t="inlineStr">
        <is>
          <t>2017-11-30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s="2" t="n">
        <v>220.752</v>
      </c>
      <c r="R1432" t="n">
        <v>8</v>
      </c>
      <c r="S1432" s="3" t="n">
        <v>0.4</v>
      </c>
      <c r="T1432" s="2" t="n">
        <v>-40.4712</v>
      </c>
      <c r="U1432">
        <f>D1432-C1432</f>
        <v/>
      </c>
      <c r="V1432" s="3">
        <f>IF(Q1432=0,0,T1432/Q1432)</f>
        <v/>
      </c>
    </row>
    <row r="1433">
      <c r="A1433" t="n">
        <v>1432</v>
      </c>
      <c r="B1433" t="inlineStr">
        <is>
          <t>CA-2014-120768</t>
        </is>
      </c>
      <c r="C1433" t="inlineStr">
        <is>
          <t>2014-12-19</t>
        </is>
      </c>
      <c r="D1433" t="inlineStr">
        <is>
          <t>2014-12-21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s="2" t="n">
        <v>152.76</v>
      </c>
      <c r="R1433" t="n">
        <v>6</v>
      </c>
      <c r="S1433" s="3" t="n">
        <v>0</v>
      </c>
      <c r="T1433" s="2" t="n">
        <v>74.8524</v>
      </c>
      <c r="U1433">
        <f>D1433-C1433</f>
        <v/>
      </c>
      <c r="V1433" s="3">
        <f>IF(Q1433=0,0,T1433/Q1433)</f>
        <v/>
      </c>
    </row>
    <row r="1434">
      <c r="A1434" t="n">
        <v>1433</v>
      </c>
      <c r="B1434" t="inlineStr">
        <is>
          <t>CA-2014-120768</t>
        </is>
      </c>
      <c r="C1434" t="inlineStr">
        <is>
          <t>2014-12-19</t>
        </is>
      </c>
      <c r="D1434" t="inlineStr">
        <is>
          <t>2014-12-21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s="2" t="n">
        <v>7.27</v>
      </c>
      <c r="R1434" t="n">
        <v>1</v>
      </c>
      <c r="S1434" s="3" t="n">
        <v>0</v>
      </c>
      <c r="T1434" s="2" t="n">
        <v>1.9629</v>
      </c>
      <c r="U1434">
        <f>D1434-C1434</f>
        <v/>
      </c>
      <c r="V1434" s="3">
        <f>IF(Q1434=0,0,T1434/Q1434)</f>
        <v/>
      </c>
    </row>
    <row r="1435">
      <c r="A1435" t="n">
        <v>1434</v>
      </c>
      <c r="B1435" t="inlineStr">
        <is>
          <t>CA-2014-120768</t>
        </is>
      </c>
      <c r="C1435" t="inlineStr">
        <is>
          <t>2014-12-19</t>
        </is>
      </c>
      <c r="D1435" t="inlineStr">
        <is>
          <t>2014-12-21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s="2" t="n">
        <v>1819.86</v>
      </c>
      <c r="R1435" t="n">
        <v>14</v>
      </c>
      <c r="S1435" s="3" t="n">
        <v>0</v>
      </c>
      <c r="T1435" s="2" t="n">
        <v>163.7874</v>
      </c>
      <c r="U1435">
        <f>D1435-C1435</f>
        <v/>
      </c>
      <c r="V1435" s="3">
        <f>IF(Q1435=0,0,T1435/Q1435)</f>
        <v/>
      </c>
    </row>
    <row r="1436">
      <c r="A1436" t="n">
        <v>1435</v>
      </c>
      <c r="B1436" t="inlineStr">
        <is>
          <t>US-2016-153129</t>
        </is>
      </c>
      <c r="C1436" t="inlineStr">
        <is>
          <t>2016-12-26</t>
        </is>
      </c>
      <c r="D1436" t="inlineStr">
        <is>
          <t>2016-12-30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s="2" t="n">
        <v>33.9</v>
      </c>
      <c r="R1436" t="n">
        <v>5</v>
      </c>
      <c r="S1436" s="3" t="n">
        <v>0</v>
      </c>
      <c r="T1436" s="2" t="n">
        <v>15.594</v>
      </c>
      <c r="U1436">
        <f>D1436-C1436</f>
        <v/>
      </c>
      <c r="V1436" s="3">
        <f>IF(Q1436=0,0,T1436/Q1436)</f>
        <v/>
      </c>
    </row>
    <row r="1437">
      <c r="A1437" t="n">
        <v>1436</v>
      </c>
      <c r="B1437" t="inlineStr">
        <is>
          <t>CA-2017-106852</t>
        </is>
      </c>
      <c r="C1437" t="inlineStr">
        <is>
          <t>2017-06-20</t>
        </is>
      </c>
      <c r="D1437" t="inlineStr">
        <is>
          <t>2017-06-27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s="2" t="n">
        <v>31.104</v>
      </c>
      <c r="R1437" t="n">
        <v>6</v>
      </c>
      <c r="S1437" s="3" t="n">
        <v>0.2</v>
      </c>
      <c r="T1437" s="2" t="n">
        <v>10.8864</v>
      </c>
      <c r="U1437">
        <f>D1437-C1437</f>
        <v/>
      </c>
      <c r="V1437" s="3">
        <f>IF(Q1437=0,0,T1437/Q1437)</f>
        <v/>
      </c>
    </row>
    <row r="1438">
      <c r="A1438" t="n">
        <v>1437</v>
      </c>
      <c r="B1438" t="inlineStr">
        <is>
          <t>CA-2017-106852</t>
        </is>
      </c>
      <c r="C1438" t="inlineStr">
        <is>
          <t>2017-06-20</t>
        </is>
      </c>
      <c r="D1438" t="inlineStr">
        <is>
          <t>2017-06-27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s="2" t="n">
        <v>5.248</v>
      </c>
      <c r="R1438" t="n">
        <v>2</v>
      </c>
      <c r="S1438" s="3" t="n">
        <v>0.2</v>
      </c>
      <c r="T1438" s="2" t="n">
        <v>0.5904</v>
      </c>
      <c r="U1438">
        <f>D1438-C1438</f>
        <v/>
      </c>
      <c r="V1438" s="3">
        <f>IF(Q1438=0,0,T1438/Q1438)</f>
        <v/>
      </c>
    </row>
    <row r="1439">
      <c r="A1439" t="n">
        <v>1438</v>
      </c>
      <c r="B1439" t="inlineStr">
        <is>
          <t>CA-2015-139731</t>
        </is>
      </c>
      <c r="C1439" t="inlineStr">
        <is>
          <t>2015-10-15</t>
        </is>
      </c>
      <c r="D1439" t="inlineStr">
        <is>
          <t>2015-10-15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s="2" t="n">
        <v>263.88</v>
      </c>
      <c r="R1439" t="n">
        <v>3</v>
      </c>
      <c r="S1439" s="3" t="n">
        <v>0.2</v>
      </c>
      <c r="T1439" s="2" t="n">
        <v>42.8805</v>
      </c>
      <c r="U1439">
        <f>D1439-C1439</f>
        <v/>
      </c>
      <c r="V1439" s="3">
        <f>IF(Q1439=0,0,T1439/Q1439)</f>
        <v/>
      </c>
    </row>
    <row r="1440">
      <c r="A1440" t="n">
        <v>1439</v>
      </c>
      <c r="B1440" t="inlineStr">
        <is>
          <t>CA-2015-139731</t>
        </is>
      </c>
      <c r="C1440" t="inlineStr">
        <is>
          <t>2015-10-15</t>
        </is>
      </c>
      <c r="D1440" t="inlineStr">
        <is>
          <t>2015-10-15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s="2" t="n">
        <v>2453.43</v>
      </c>
      <c r="R1440" t="n">
        <v>5</v>
      </c>
      <c r="S1440" s="3" t="n">
        <v>0.3</v>
      </c>
      <c r="T1440" s="2" t="n">
        <v>-350.49</v>
      </c>
      <c r="U1440">
        <f>D1440-C1440</f>
        <v/>
      </c>
      <c r="V1440" s="3">
        <f>IF(Q1440=0,0,T1440/Q1440)</f>
        <v/>
      </c>
    </row>
    <row r="1441">
      <c r="A1441" t="n">
        <v>1440</v>
      </c>
      <c r="B1441" t="inlineStr">
        <is>
          <t>CA-2017-122735</t>
        </is>
      </c>
      <c r="C1441" t="inlineStr">
        <is>
          <t>2017-04-12</t>
        </is>
      </c>
      <c r="D1441" t="inlineStr">
        <is>
          <t>2017-04-15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s="2" t="n">
        <v>29.7</v>
      </c>
      <c r="R1441" t="n">
        <v>5</v>
      </c>
      <c r="S1441" s="3" t="n">
        <v>0</v>
      </c>
      <c r="T1441" s="2" t="n">
        <v>13.365</v>
      </c>
      <c r="U1441">
        <f>D1441-C1441</f>
        <v/>
      </c>
      <c r="V1441" s="3">
        <f>IF(Q1441=0,0,T1441/Q1441)</f>
        <v/>
      </c>
    </row>
    <row r="1442">
      <c r="A1442" t="n">
        <v>1441</v>
      </c>
      <c r="B1442" t="inlineStr">
        <is>
          <t>CA-2017-122735</t>
        </is>
      </c>
      <c r="C1442" t="inlineStr">
        <is>
          <t>2017-04-12</t>
        </is>
      </c>
      <c r="D1442" t="inlineStr">
        <is>
          <t>2017-04-15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s="2" t="n">
        <v>39.96</v>
      </c>
      <c r="R1442" t="n">
        <v>4</v>
      </c>
      <c r="S1442" s="3" t="n">
        <v>0</v>
      </c>
      <c r="T1442" s="2" t="n">
        <v>17.982</v>
      </c>
      <c r="U1442">
        <f>D1442-C1442</f>
        <v/>
      </c>
      <c r="V1442" s="3">
        <f>IF(Q1442=0,0,T1442/Q1442)</f>
        <v/>
      </c>
    </row>
    <row r="1443">
      <c r="A1443" t="n">
        <v>1442</v>
      </c>
      <c r="B1443" t="inlineStr">
        <is>
          <t>CA-2017-128160</t>
        </is>
      </c>
      <c r="C1443" t="inlineStr">
        <is>
          <t>2017-12-19</t>
        </is>
      </c>
      <c r="D1443" t="inlineStr">
        <is>
          <t>2017-12-24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s="2" t="n">
        <v>36.672</v>
      </c>
      <c r="R1443" t="n">
        <v>2</v>
      </c>
      <c r="S1443" s="3" t="n">
        <v>0.2</v>
      </c>
      <c r="T1443" s="2" t="n">
        <v>11.46</v>
      </c>
      <c r="U1443">
        <f>D1443-C1443</f>
        <v/>
      </c>
      <c r="V1443" s="3">
        <f>IF(Q1443=0,0,T1443/Q1443)</f>
        <v/>
      </c>
    </row>
    <row r="1444">
      <c r="A1444" t="n">
        <v>1443</v>
      </c>
      <c r="B1444" t="inlineStr">
        <is>
          <t>CA-2017-117695</t>
        </is>
      </c>
      <c r="C1444" t="inlineStr">
        <is>
          <t>2017-08-05</t>
        </is>
      </c>
      <c r="D1444" t="inlineStr">
        <is>
          <t>2017-08-08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1/16” x 11”</t>
        </is>
      </c>
      <c r="Q1444" s="2" t="n">
        <v>13.76</v>
      </c>
      <c r="R1444" t="n">
        <v>2</v>
      </c>
      <c r="S1444" s="3" t="n">
        <v>0</v>
      </c>
      <c r="T1444" s="2" t="n">
        <v>6.3296</v>
      </c>
      <c r="U1444">
        <f>D1444-C1444</f>
        <v/>
      </c>
      <c r="V1444" s="3">
        <f>IF(Q1444=0,0,T1444/Q1444)</f>
        <v/>
      </c>
    </row>
    <row r="1445">
      <c r="A1445" t="n">
        <v>1444</v>
      </c>
      <c r="B1445" t="inlineStr">
        <is>
          <t>CA-2015-166135</t>
        </is>
      </c>
      <c r="C1445" t="inlineStr">
        <is>
          <t>2015-10-01</t>
        </is>
      </c>
      <c r="D1445" t="inlineStr">
        <is>
          <t>2015-10-06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s="2" t="n">
        <v>139.424</v>
      </c>
      <c r="R1445" t="n">
        <v>4</v>
      </c>
      <c r="S1445" s="3" t="n">
        <v>0.2</v>
      </c>
      <c r="T1445" s="2" t="n">
        <v>17.428</v>
      </c>
      <c r="U1445">
        <f>D1445-C1445</f>
        <v/>
      </c>
      <c r="V1445" s="3">
        <f>IF(Q1445=0,0,T1445/Q1445)</f>
        <v/>
      </c>
    </row>
    <row r="1446">
      <c r="A1446" t="n">
        <v>1445</v>
      </c>
      <c r="B1446" t="inlineStr">
        <is>
          <t>CA-2016-133725</t>
        </is>
      </c>
      <c r="C1446" t="inlineStr">
        <is>
          <t>2016-05-23</t>
        </is>
      </c>
      <c r="D1446" t="inlineStr">
        <is>
          <t>2016-05-28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s="2" t="n">
        <v>1979.928</v>
      </c>
      <c r="R1446" t="n">
        <v>9</v>
      </c>
      <c r="S1446" s="3" t="n">
        <v>0.2</v>
      </c>
      <c r="T1446" s="2" t="n">
        <v>148.4946</v>
      </c>
      <c r="U1446">
        <f>D1446-C1446</f>
        <v/>
      </c>
      <c r="V1446" s="3">
        <f>IF(Q1446=0,0,T1446/Q1446)</f>
        <v/>
      </c>
    </row>
    <row r="1447">
      <c r="A1447" t="n">
        <v>1446</v>
      </c>
      <c r="B1447" t="inlineStr">
        <is>
          <t>CA-2017-102337</t>
        </is>
      </c>
      <c r="C1447" t="inlineStr">
        <is>
          <t>2017-06-13</t>
        </is>
      </c>
      <c r="D1447" t="inlineStr">
        <is>
          <t>2017-06-16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s="2" t="n">
        <v>164.736</v>
      </c>
      <c r="R1447" t="n">
        <v>4</v>
      </c>
      <c r="S1447" s="3" t="n">
        <v>0.2</v>
      </c>
      <c r="T1447" s="2" t="n">
        <v>-39.1248</v>
      </c>
      <c r="U1447">
        <f>D1447-C1447</f>
        <v/>
      </c>
      <c r="V1447" s="3">
        <f>IF(Q1447=0,0,T1447/Q1447)</f>
        <v/>
      </c>
    </row>
    <row r="1448">
      <c r="A1448" t="n">
        <v>1447</v>
      </c>
      <c r="B1448" t="inlineStr">
        <is>
          <t>CA-2017-102337</t>
        </is>
      </c>
      <c r="C1448" t="inlineStr">
        <is>
          <t>2017-06-13</t>
        </is>
      </c>
      <c r="D1448" t="inlineStr">
        <is>
          <t>2017-06-16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s="2" t="n">
        <v>470.302</v>
      </c>
      <c r="R1448" t="n">
        <v>7</v>
      </c>
      <c r="S1448" s="3" t="n">
        <v>0.3</v>
      </c>
      <c r="T1448" s="2" t="n">
        <v>-87.34180000000001</v>
      </c>
      <c r="U1448">
        <f>D1448-C1448</f>
        <v/>
      </c>
      <c r="V1448" s="3">
        <f>IF(Q1448=0,0,T1448/Q1448)</f>
        <v/>
      </c>
    </row>
    <row r="1449">
      <c r="A1449" t="n">
        <v>1448</v>
      </c>
      <c r="B1449" t="inlineStr">
        <is>
          <t>CA-2017-102337</t>
        </is>
      </c>
      <c r="C1449" t="inlineStr">
        <is>
          <t>2017-06-13</t>
        </is>
      </c>
      <c r="D1449" t="inlineStr">
        <is>
          <t>2017-06-16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s="2" t="n">
        <v>47.984</v>
      </c>
      <c r="R1449" t="n">
        <v>2</v>
      </c>
      <c r="S1449" s="3" t="n">
        <v>0.2</v>
      </c>
      <c r="T1449" s="2" t="n">
        <v>5.998</v>
      </c>
      <c r="U1449">
        <f>D1449-C1449</f>
        <v/>
      </c>
      <c r="V1449" s="3">
        <f>IF(Q1449=0,0,T1449/Q1449)</f>
        <v/>
      </c>
    </row>
    <row r="1450">
      <c r="A1450" t="n">
        <v>1449</v>
      </c>
      <c r="B1450" t="inlineStr">
        <is>
          <t>US-2014-112564</t>
        </is>
      </c>
      <c r="C1450" t="inlineStr">
        <is>
          <t>2014-04-23</t>
        </is>
      </c>
      <c r="D1450" t="inlineStr">
        <is>
          <t>2014-04-24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s="2" t="n">
        <v>2.502</v>
      </c>
      <c r="R1450" t="n">
        <v>3</v>
      </c>
      <c r="S1450" s="3" t="n">
        <v>0.7</v>
      </c>
      <c r="T1450" s="2" t="n">
        <v>-1.7514</v>
      </c>
      <c r="U1450">
        <f>D1450-C1450</f>
        <v/>
      </c>
      <c r="V1450" s="3">
        <f>IF(Q1450=0,0,T1450/Q1450)</f>
        <v/>
      </c>
    </row>
    <row r="1451">
      <c r="A1451" t="n">
        <v>1450</v>
      </c>
      <c r="B1451" t="inlineStr">
        <is>
          <t>CA-2015-145821</t>
        </is>
      </c>
      <c r="C1451" t="inlineStr">
        <is>
          <t>2015-05-01</t>
        </is>
      </c>
      <c r="D1451" t="inlineStr">
        <is>
          <t>2015-05-07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s="2" t="n">
        <v>88.752</v>
      </c>
      <c r="R1451" t="n">
        <v>3</v>
      </c>
      <c r="S1451" s="3" t="n">
        <v>0.2</v>
      </c>
      <c r="T1451" s="2" t="n">
        <v>11.094</v>
      </c>
      <c r="U1451">
        <f>D1451-C1451</f>
        <v/>
      </c>
      <c r="V1451" s="3">
        <f>IF(Q1451=0,0,T1451/Q1451)</f>
        <v/>
      </c>
    </row>
    <row r="1452">
      <c r="A1452" t="n">
        <v>1451</v>
      </c>
      <c r="B1452" t="inlineStr">
        <is>
          <t>US-2015-160150</t>
        </is>
      </c>
      <c r="C1452" t="inlineStr">
        <is>
          <t>2015-07-19</t>
        </is>
      </c>
      <c r="D1452" t="inlineStr">
        <is>
          <t>2015-07-20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s="2" t="n">
        <v>2.025</v>
      </c>
      <c r="R1452" t="n">
        <v>1</v>
      </c>
      <c r="S1452" s="3" t="n">
        <v>0.7</v>
      </c>
      <c r="T1452" s="2" t="n">
        <v>-1.35</v>
      </c>
      <c r="U1452">
        <f>D1452-C1452</f>
        <v/>
      </c>
      <c r="V1452" s="3">
        <f>IF(Q1452=0,0,T1452/Q1452)</f>
        <v/>
      </c>
    </row>
    <row r="1453">
      <c r="A1453" t="n">
        <v>1452</v>
      </c>
      <c r="B1453" t="inlineStr">
        <is>
          <t>CA-2016-133711</t>
        </is>
      </c>
      <c r="C1453" t="inlineStr">
        <is>
          <t>2016-11-26</t>
        </is>
      </c>
      <c r="D1453" t="inlineStr">
        <is>
          <t>2016-11-29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s="2" t="n">
        <v>70.98</v>
      </c>
      <c r="R1453" t="n">
        <v>7</v>
      </c>
      <c r="S1453" s="3" t="n">
        <v>0</v>
      </c>
      <c r="T1453" s="2" t="n">
        <v>34.7802</v>
      </c>
      <c r="U1453">
        <f>D1453-C1453</f>
        <v/>
      </c>
      <c r="V1453" s="3">
        <f>IF(Q1453=0,0,T1453/Q1453)</f>
        <v/>
      </c>
    </row>
    <row r="1454">
      <c r="A1454" t="n">
        <v>1453</v>
      </c>
      <c r="B1454" t="inlineStr">
        <is>
          <t>CA-2016-133711</t>
        </is>
      </c>
      <c r="C1454" t="inlineStr">
        <is>
          <t>2016-11-26</t>
        </is>
      </c>
      <c r="D1454" t="inlineStr">
        <is>
          <t>2016-11-29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s="2" t="n">
        <v>91.68000000000001</v>
      </c>
      <c r="R1454" t="n">
        <v>3</v>
      </c>
      <c r="S1454" s="3" t="n">
        <v>0</v>
      </c>
      <c r="T1454" s="2" t="n">
        <v>45.84</v>
      </c>
      <c r="U1454">
        <f>D1454-C1454</f>
        <v/>
      </c>
      <c r="V1454" s="3">
        <f>IF(Q1454=0,0,T1454/Q1454)</f>
        <v/>
      </c>
    </row>
    <row r="1455">
      <c r="A1455" t="n">
        <v>1454</v>
      </c>
      <c r="B1455" t="inlineStr">
        <is>
          <t>CA-2016-133711</t>
        </is>
      </c>
      <c r="C1455" t="inlineStr">
        <is>
          <t>2016-11-26</t>
        </is>
      </c>
      <c r="D1455" t="inlineStr">
        <is>
          <t>2016-11-29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s="2" t="n">
        <v>33.75</v>
      </c>
      <c r="R1455" t="n">
        <v>5</v>
      </c>
      <c r="S1455" s="3" t="n">
        <v>0</v>
      </c>
      <c r="T1455" s="2" t="n">
        <v>16.875</v>
      </c>
      <c r="U1455">
        <f>D1455-C1455</f>
        <v/>
      </c>
      <c r="V1455" s="3">
        <f>IF(Q1455=0,0,T1455/Q1455)</f>
        <v/>
      </c>
    </row>
    <row r="1456">
      <c r="A1456" t="n">
        <v>1455</v>
      </c>
      <c r="B1456" t="inlineStr">
        <is>
          <t>CA-2016-133711</t>
        </is>
      </c>
      <c r="C1456" t="inlineStr">
        <is>
          <t>2016-11-26</t>
        </is>
      </c>
      <c r="D1456" t="inlineStr">
        <is>
          <t>2016-11-29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s="2" t="n">
        <v>3040</v>
      </c>
      <c r="R1456" t="n">
        <v>8</v>
      </c>
      <c r="S1456" s="3" t="n">
        <v>0</v>
      </c>
      <c r="T1456" s="2" t="n">
        <v>1459.2</v>
      </c>
      <c r="U1456">
        <f>D1456-C1456</f>
        <v/>
      </c>
      <c r="V1456" s="3">
        <f>IF(Q1456=0,0,T1456/Q1456)</f>
        <v/>
      </c>
    </row>
    <row r="1457">
      <c r="A1457" t="n">
        <v>1456</v>
      </c>
      <c r="B1457" t="inlineStr">
        <is>
          <t>CA-2017-148474</t>
        </is>
      </c>
      <c r="C1457" t="inlineStr">
        <is>
          <t>2017-06-12</t>
        </is>
      </c>
      <c r="D1457" t="inlineStr">
        <is>
          <t>2017-06-19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s="2" t="n">
        <v>91.2</v>
      </c>
      <c r="R1457" t="n">
        <v>3</v>
      </c>
      <c r="S1457" s="3" t="n">
        <v>0</v>
      </c>
      <c r="T1457" s="2" t="n">
        <v>41.952</v>
      </c>
      <c r="U1457">
        <f>D1457-C1457</f>
        <v/>
      </c>
      <c r="V1457" s="3">
        <f>IF(Q1457=0,0,T1457/Q1457)</f>
        <v/>
      </c>
    </row>
    <row r="1458">
      <c r="A1458" t="n">
        <v>1457</v>
      </c>
      <c r="B1458" t="inlineStr">
        <is>
          <t>CA-2017-148474</t>
        </is>
      </c>
      <c r="C1458" t="inlineStr">
        <is>
          <t>2017-06-12</t>
        </is>
      </c>
      <c r="D1458" t="inlineStr">
        <is>
          <t>2017-06-19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s="2" t="n">
        <v>452.94</v>
      </c>
      <c r="R1458" t="n">
        <v>3</v>
      </c>
      <c r="S1458" s="3" t="n">
        <v>0</v>
      </c>
      <c r="T1458" s="2" t="n">
        <v>67.941</v>
      </c>
      <c r="U1458">
        <f>D1458-C1458</f>
        <v/>
      </c>
      <c r="V1458" s="3">
        <f>IF(Q1458=0,0,T1458/Q1458)</f>
        <v/>
      </c>
    </row>
    <row r="1459">
      <c r="A1459" t="n">
        <v>1458</v>
      </c>
      <c r="B1459" t="inlineStr">
        <is>
          <t>CA-2015-111297</t>
        </is>
      </c>
      <c r="C1459" t="inlineStr">
        <is>
          <t>2015-08-17</t>
        </is>
      </c>
      <c r="D1459" t="inlineStr">
        <is>
          <t>2015-08-21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“Snap” Scratch Pad Binder Tool for Ring Binders</t>
        </is>
      </c>
      <c r="Q1459" s="2" t="n">
        <v>52.2</v>
      </c>
      <c r="R1459" t="n">
        <v>9</v>
      </c>
      <c r="S1459" s="3" t="n">
        <v>0</v>
      </c>
      <c r="T1459" s="2" t="n">
        <v>23.49</v>
      </c>
      <c r="U1459">
        <f>D1459-C1459</f>
        <v/>
      </c>
      <c r="V1459" s="3">
        <f>IF(Q1459=0,0,T1459/Q1459)</f>
        <v/>
      </c>
    </row>
    <row r="1460">
      <c r="A1460" t="n">
        <v>1459</v>
      </c>
      <c r="B1460" t="inlineStr">
        <is>
          <t>CA-2016-123722</t>
        </is>
      </c>
      <c r="C1460" t="inlineStr">
        <is>
          <t>2016-09-25</t>
        </is>
      </c>
      <c r="D1460" t="inlineStr">
        <is>
          <t>2016-10-01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s="2" t="n">
        <v>15.936</v>
      </c>
      <c r="R1460" t="n">
        <v>4</v>
      </c>
      <c r="S1460" s="3" t="n">
        <v>0.2</v>
      </c>
      <c r="T1460" s="2" t="n">
        <v>5.1792</v>
      </c>
      <c r="U1460">
        <f>D1460-C1460</f>
        <v/>
      </c>
      <c r="V1460" s="3">
        <f>IF(Q1460=0,0,T1460/Q1460)</f>
        <v/>
      </c>
    </row>
    <row r="1461">
      <c r="A1461" t="n">
        <v>1460</v>
      </c>
      <c r="B1461" t="inlineStr">
        <is>
          <t>CA-2014-155271</t>
        </is>
      </c>
      <c r="C1461" t="inlineStr">
        <is>
          <t>2014-05-04</t>
        </is>
      </c>
      <c r="D1461" t="inlineStr">
        <is>
          <t>2014-05-04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s="2" t="n">
        <v>27.46</v>
      </c>
      <c r="R1461" t="n">
        <v>2</v>
      </c>
      <c r="S1461" s="3" t="n">
        <v>0</v>
      </c>
      <c r="T1461" s="2" t="n">
        <v>9.8856</v>
      </c>
      <c r="U1461">
        <f>D1461-C1461</f>
        <v/>
      </c>
      <c r="V1461" s="3">
        <f>IF(Q1461=0,0,T1461/Q1461)</f>
        <v/>
      </c>
    </row>
    <row r="1462">
      <c r="A1462" t="n">
        <v>1461</v>
      </c>
      <c r="B1462" t="inlineStr">
        <is>
          <t>CA-2015-119907</t>
        </is>
      </c>
      <c r="C1462" t="inlineStr">
        <is>
          <t>2015-12-01</t>
        </is>
      </c>
      <c r="D1462" t="inlineStr">
        <is>
          <t>2015-12-08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s="2" t="n">
        <v>55.424</v>
      </c>
      <c r="R1462" t="n">
        <v>2</v>
      </c>
      <c r="S1462" s="3" t="n">
        <v>0.2</v>
      </c>
      <c r="T1462" s="2" t="n">
        <v>19.3984</v>
      </c>
      <c r="U1462">
        <f>D1462-C1462</f>
        <v/>
      </c>
      <c r="V1462" s="3">
        <f>IF(Q1462=0,0,T1462/Q1462)</f>
        <v/>
      </c>
    </row>
    <row r="1463">
      <c r="A1463" t="n">
        <v>1462</v>
      </c>
      <c r="B1463" t="inlineStr">
        <is>
          <t>US-2016-128902</t>
        </is>
      </c>
      <c r="C1463" t="inlineStr">
        <is>
          <t>2016-03-11</t>
        </is>
      </c>
      <c r="D1463" t="inlineStr">
        <is>
          <t>2016-03-15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s="2" t="n">
        <v>244.006</v>
      </c>
      <c r="R1463" t="n">
        <v>2</v>
      </c>
      <c r="S1463" s="3" t="n">
        <v>0.3</v>
      </c>
      <c r="T1463" s="2" t="n">
        <v>-31.3722</v>
      </c>
      <c r="U1463">
        <f>D1463-C1463</f>
        <v/>
      </c>
      <c r="V1463" s="3">
        <f>IF(Q1463=0,0,T1463/Q1463)</f>
        <v/>
      </c>
    </row>
    <row r="1464">
      <c r="A1464" t="n">
        <v>1463</v>
      </c>
      <c r="B1464" t="inlineStr">
        <is>
          <t>CA-2016-152289</t>
        </is>
      </c>
      <c r="C1464" t="inlineStr">
        <is>
          <t>2016-08-26</t>
        </is>
      </c>
      <c r="D1464" t="inlineStr">
        <is>
          <t>2016-08-28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s="2" t="n">
        <v>159.984</v>
      </c>
      <c r="R1464" t="n">
        <v>2</v>
      </c>
      <c r="S1464" s="3" t="n">
        <v>0.2</v>
      </c>
      <c r="T1464" s="2" t="n">
        <v>43.9956</v>
      </c>
      <c r="U1464">
        <f>D1464-C1464</f>
        <v/>
      </c>
      <c r="V1464" s="3">
        <f>IF(Q1464=0,0,T1464/Q1464)</f>
        <v/>
      </c>
    </row>
    <row r="1465">
      <c r="A1465" t="n">
        <v>1464</v>
      </c>
      <c r="B1465" t="inlineStr">
        <is>
          <t>CA-2016-152289</t>
        </is>
      </c>
      <c r="C1465" t="inlineStr">
        <is>
          <t>2016-08-26</t>
        </is>
      </c>
      <c r="D1465" t="inlineStr">
        <is>
          <t>2016-08-28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s="2" t="n">
        <v>1024.716</v>
      </c>
      <c r="R1465" t="n">
        <v>6</v>
      </c>
      <c r="S1465" s="3" t="n">
        <v>0.3</v>
      </c>
      <c r="T1465" s="2" t="n">
        <v>-29.2776</v>
      </c>
      <c r="U1465">
        <f>D1465-C1465</f>
        <v/>
      </c>
      <c r="V1465" s="3">
        <f>IF(Q1465=0,0,T1465/Q1465)</f>
        <v/>
      </c>
    </row>
    <row r="1466">
      <c r="A1466" t="n">
        <v>1465</v>
      </c>
      <c r="B1466" t="inlineStr">
        <is>
          <t>US-2016-104794</t>
        </is>
      </c>
      <c r="C1466" t="inlineStr">
        <is>
          <t>2016-12-16</t>
        </is>
      </c>
      <c r="D1466" t="inlineStr">
        <is>
          <t>2016-12-19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s="2" t="n">
        <v>3.68</v>
      </c>
      <c r="R1466" t="n">
        <v>2</v>
      </c>
      <c r="S1466" s="3" t="n">
        <v>0</v>
      </c>
      <c r="T1466" s="2" t="n">
        <v>1.8032</v>
      </c>
      <c r="U1466">
        <f>D1466-C1466</f>
        <v/>
      </c>
      <c r="V1466" s="3">
        <f>IF(Q1466=0,0,T1466/Q1466)</f>
        <v/>
      </c>
    </row>
    <row r="1467">
      <c r="A1467" t="n">
        <v>1466</v>
      </c>
      <c r="B1467" t="inlineStr">
        <is>
          <t>CA-2014-151708</t>
        </is>
      </c>
      <c r="C1467" t="inlineStr">
        <is>
          <t>2014-08-08</t>
        </is>
      </c>
      <c r="D1467" t="inlineStr">
        <is>
          <t>2014-08-14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s="2" t="n">
        <v>121.376</v>
      </c>
      <c r="R1467" t="n">
        <v>4</v>
      </c>
      <c r="S1467" s="3" t="n">
        <v>0.2</v>
      </c>
      <c r="T1467" s="2" t="n">
        <v>-3.0344</v>
      </c>
      <c r="U1467">
        <f>D1467-C1467</f>
        <v/>
      </c>
      <c r="V1467" s="3">
        <f>IF(Q1467=0,0,T1467/Q1467)</f>
        <v/>
      </c>
    </row>
    <row r="1468">
      <c r="A1468" t="n">
        <v>1467</v>
      </c>
      <c r="B1468" t="inlineStr">
        <is>
          <t>CA-2014-151708</t>
        </is>
      </c>
      <c r="C1468" t="inlineStr">
        <is>
          <t>2014-08-08</t>
        </is>
      </c>
      <c r="D1468" t="inlineStr">
        <is>
          <t>2014-08-14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s="2" t="n">
        <v>95.976</v>
      </c>
      <c r="R1468" t="n">
        <v>3</v>
      </c>
      <c r="S1468" s="3" t="n">
        <v>0.2</v>
      </c>
      <c r="T1468" s="2" t="n">
        <v>-10.7973</v>
      </c>
      <c r="U1468">
        <f>D1468-C1468</f>
        <v/>
      </c>
      <c r="V1468" s="3">
        <f>IF(Q1468=0,0,T1468/Q1468)</f>
        <v/>
      </c>
    </row>
    <row r="1469">
      <c r="A1469" t="n">
        <v>1468</v>
      </c>
      <c r="B1469" t="inlineStr">
        <is>
          <t>CA-2015-100769</t>
        </is>
      </c>
      <c r="C1469" t="inlineStr">
        <is>
          <t>2015-05-16</t>
        </is>
      </c>
      <c r="D1469" t="inlineStr">
        <is>
          <t>2015-05-16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s="2" t="n">
        <v>255.968</v>
      </c>
      <c r="R1469" t="n">
        <v>4</v>
      </c>
      <c r="S1469" s="3" t="n">
        <v>0.2</v>
      </c>
      <c r="T1469" s="2" t="n">
        <v>31.996</v>
      </c>
      <c r="U1469">
        <f>D1469-C1469</f>
        <v/>
      </c>
      <c r="V1469" s="3">
        <f>IF(Q1469=0,0,T1469/Q1469)</f>
        <v/>
      </c>
    </row>
    <row r="1470">
      <c r="A1470" t="n">
        <v>1469</v>
      </c>
      <c r="B1470" t="inlineStr">
        <is>
          <t>CA-2017-139199</t>
        </is>
      </c>
      <c r="C1470" t="inlineStr">
        <is>
          <t>2017-12-09</t>
        </is>
      </c>
      <c r="D1470" t="inlineStr">
        <is>
          <t>2017-12-13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s="2" t="n">
        <v>872.9400000000001</v>
      </c>
      <c r="R1470" t="n">
        <v>3</v>
      </c>
      <c r="S1470" s="3" t="n">
        <v>0</v>
      </c>
      <c r="T1470" s="2" t="n">
        <v>226.9644</v>
      </c>
      <c r="U1470">
        <f>D1470-C1470</f>
        <v/>
      </c>
      <c r="V1470" s="3">
        <f>IF(Q1470=0,0,T1470/Q1470)</f>
        <v/>
      </c>
    </row>
    <row r="1471">
      <c r="A1471" t="n">
        <v>1470</v>
      </c>
      <c r="B1471" t="inlineStr">
        <is>
          <t>CA-2017-139199</t>
        </is>
      </c>
      <c r="C1471" t="inlineStr">
        <is>
          <t>2017-12-09</t>
        </is>
      </c>
      <c r="D1471" t="inlineStr">
        <is>
          <t>2017-12-13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s="2" t="n">
        <v>41.54</v>
      </c>
      <c r="R1471" t="n">
        <v>2</v>
      </c>
      <c r="S1471" s="3" t="n">
        <v>0</v>
      </c>
      <c r="T1471" s="2" t="n">
        <v>19.5238</v>
      </c>
      <c r="U1471">
        <f>D1471-C1471</f>
        <v/>
      </c>
      <c r="V1471" s="3">
        <f>IF(Q1471=0,0,T1471/Q1471)</f>
        <v/>
      </c>
    </row>
    <row r="1472">
      <c r="A1472" t="n">
        <v>1471</v>
      </c>
      <c r="B1472" t="inlineStr">
        <is>
          <t>CA-2017-139199</t>
        </is>
      </c>
      <c r="C1472" t="inlineStr">
        <is>
          <t>2017-12-09</t>
        </is>
      </c>
      <c r="D1472" t="inlineStr">
        <is>
          <t>2017-12-13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s="2" t="n">
        <v>12.96</v>
      </c>
      <c r="R1472" t="n">
        <v>2</v>
      </c>
      <c r="S1472" s="3" t="n">
        <v>0</v>
      </c>
      <c r="T1472" s="2" t="n">
        <v>6.2208</v>
      </c>
      <c r="U1472">
        <f>D1472-C1472</f>
        <v/>
      </c>
      <c r="V1472" s="3">
        <f>IF(Q1472=0,0,T1472/Q1472)</f>
        <v/>
      </c>
    </row>
    <row r="1473">
      <c r="A1473" t="n">
        <v>1472</v>
      </c>
      <c r="B1473" t="inlineStr">
        <is>
          <t>US-2015-161466</t>
        </is>
      </c>
      <c r="C1473" t="inlineStr">
        <is>
          <t>2015-09-24</t>
        </is>
      </c>
      <c r="D1473" t="inlineStr">
        <is>
          <t>2015-09-27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s="2" t="n">
        <v>6.848</v>
      </c>
      <c r="R1473" t="n">
        <v>2</v>
      </c>
      <c r="S1473" s="3" t="n">
        <v>0.2</v>
      </c>
      <c r="T1473" s="2" t="n">
        <v>0.5992</v>
      </c>
      <c r="U1473">
        <f>D1473-C1473</f>
        <v/>
      </c>
      <c r="V1473" s="3">
        <f>IF(Q1473=0,0,T1473/Q1473)</f>
        <v/>
      </c>
    </row>
    <row r="1474">
      <c r="A1474" t="n">
        <v>1473</v>
      </c>
      <c r="B1474" t="inlineStr">
        <is>
          <t>CA-2017-164959</t>
        </is>
      </c>
      <c r="C1474" t="inlineStr">
        <is>
          <t>2017-07-11</t>
        </is>
      </c>
      <c r="D1474" t="inlineStr">
        <is>
          <t>2017-07-15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s="2" t="n">
        <v>8.67</v>
      </c>
      <c r="R1474" t="n">
        <v>3</v>
      </c>
      <c r="S1474" s="3" t="n">
        <v>0</v>
      </c>
      <c r="T1474" s="2" t="n">
        <v>4.0749</v>
      </c>
      <c r="U1474">
        <f>D1474-C1474</f>
        <v/>
      </c>
      <c r="V1474" s="3">
        <f>IF(Q1474=0,0,T1474/Q1474)</f>
        <v/>
      </c>
    </row>
    <row r="1475">
      <c r="A1475" t="n">
        <v>1474</v>
      </c>
      <c r="B1475" t="inlineStr">
        <is>
          <t>US-2015-105676</t>
        </is>
      </c>
      <c r="C1475" t="inlineStr">
        <is>
          <t>2015-12-01</t>
        </is>
      </c>
      <c r="D1475" t="inlineStr">
        <is>
          <t>2015-12-02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s="2" t="n">
        <v>6.688</v>
      </c>
      <c r="R1475" t="n">
        <v>4</v>
      </c>
      <c r="S1475" s="3" t="n">
        <v>0.6</v>
      </c>
      <c r="T1475" s="2" t="n">
        <v>-4.0128</v>
      </c>
      <c r="U1475">
        <f>D1475-C1475</f>
        <v/>
      </c>
      <c r="V1475" s="3">
        <f>IF(Q1475=0,0,T1475/Q1475)</f>
        <v/>
      </c>
    </row>
    <row r="1476">
      <c r="A1476" t="n">
        <v>1475</v>
      </c>
      <c r="B1476" t="inlineStr">
        <is>
          <t>CA-2016-113138</t>
        </is>
      </c>
      <c r="C1476" t="inlineStr">
        <is>
          <t>2016-11-19</t>
        </is>
      </c>
      <c r="D1476" t="inlineStr">
        <is>
          <t>2016-11-25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s="2" t="n">
        <v>17.28</v>
      </c>
      <c r="R1476" t="n">
        <v>6</v>
      </c>
      <c r="S1476" s="3" t="n">
        <v>0</v>
      </c>
      <c r="T1476" s="2" t="n">
        <v>5.0112</v>
      </c>
      <c r="U1476">
        <f>D1476-C1476</f>
        <v/>
      </c>
      <c r="V1476" s="3">
        <f>IF(Q1476=0,0,T1476/Q1476)</f>
        <v/>
      </c>
    </row>
    <row r="1477">
      <c r="A1477" t="n">
        <v>1476</v>
      </c>
      <c r="B1477" t="inlineStr">
        <is>
          <t>CA-2016-113138</t>
        </is>
      </c>
      <c r="C1477" t="inlineStr">
        <is>
          <t>2016-11-19</t>
        </is>
      </c>
      <c r="D1477" t="inlineStr">
        <is>
          <t>2016-11-25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s="2" t="n">
        <v>17.712</v>
      </c>
      <c r="R1477" t="n">
        <v>3</v>
      </c>
      <c r="S1477" s="3" t="n">
        <v>0.2</v>
      </c>
      <c r="T1477" s="2" t="n">
        <v>6.4206</v>
      </c>
      <c r="U1477">
        <f>D1477-C1477</f>
        <v/>
      </c>
      <c r="V1477" s="3">
        <f>IF(Q1477=0,0,T1477/Q1477)</f>
        <v/>
      </c>
    </row>
    <row r="1478">
      <c r="A1478" t="n">
        <v>1477</v>
      </c>
      <c r="B1478" t="inlineStr">
        <is>
          <t>US-2017-104955</t>
        </is>
      </c>
      <c r="C1478" t="inlineStr">
        <is>
          <t>2017-03-19</t>
        </is>
      </c>
      <c r="D1478" t="inlineStr">
        <is>
          <t>2017-03-24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s="2" t="n">
        <v>28.91</v>
      </c>
      <c r="R1478" t="n">
        <v>7</v>
      </c>
      <c r="S1478" s="3" t="n">
        <v>0</v>
      </c>
      <c r="T1478" s="2" t="n">
        <v>13.2986</v>
      </c>
      <c r="U1478">
        <f>D1478-C1478</f>
        <v/>
      </c>
      <c r="V1478" s="3">
        <f>IF(Q1478=0,0,T1478/Q1478)</f>
        <v/>
      </c>
    </row>
    <row r="1479">
      <c r="A1479" t="n">
        <v>1478</v>
      </c>
      <c r="B1479" t="inlineStr">
        <is>
          <t>CA-2016-121958</t>
        </is>
      </c>
      <c r="C1479" t="inlineStr">
        <is>
          <t>2016-11-13</t>
        </is>
      </c>
      <c r="D1479" t="inlineStr">
        <is>
          <t>2016-11-17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s="2" t="n">
        <v>52.136</v>
      </c>
      <c r="R1479" t="n">
        <v>7</v>
      </c>
      <c r="S1479" s="3" t="n">
        <v>0.2</v>
      </c>
      <c r="T1479" s="2" t="n">
        <v>5.8653</v>
      </c>
      <c r="U1479">
        <f>D1479-C1479</f>
        <v/>
      </c>
      <c r="V1479" s="3">
        <f>IF(Q1479=0,0,T1479/Q1479)</f>
        <v/>
      </c>
    </row>
    <row r="1480">
      <c r="A1480" t="n">
        <v>1479</v>
      </c>
      <c r="B1480" t="inlineStr">
        <is>
          <t>CA-2017-121468</t>
        </is>
      </c>
      <c r="C1480" t="inlineStr">
        <is>
          <t>2017-11-19</t>
        </is>
      </c>
      <c r="D1480" t="inlineStr">
        <is>
          <t>2017-11-20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s="2" t="n">
        <v>31.968</v>
      </c>
      <c r="R1480" t="n">
        <v>4</v>
      </c>
      <c r="S1480" s="3" t="n">
        <v>0.2</v>
      </c>
      <c r="T1480" s="2" t="n">
        <v>2.3976</v>
      </c>
      <c r="U1480">
        <f>D1480-C1480</f>
        <v/>
      </c>
      <c r="V1480" s="3">
        <f>IF(Q1480=0,0,T1480/Q1480)</f>
        <v/>
      </c>
    </row>
    <row r="1481">
      <c r="A1481" t="n">
        <v>1480</v>
      </c>
      <c r="B1481" t="inlineStr">
        <is>
          <t>US-2016-108455</t>
        </is>
      </c>
      <c r="C1481" t="inlineStr">
        <is>
          <t>2016-12-02</t>
        </is>
      </c>
      <c r="D1481" t="inlineStr">
        <is>
          <t>2016-12-08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s="2" t="n">
        <v>25.92</v>
      </c>
      <c r="R1481" t="n">
        <v>4</v>
      </c>
      <c r="S1481" s="3" t="n">
        <v>0</v>
      </c>
      <c r="T1481" s="2" t="n">
        <v>12.4416</v>
      </c>
      <c r="U1481">
        <f>D1481-C1481</f>
        <v/>
      </c>
      <c r="V1481" s="3">
        <f>IF(Q1481=0,0,T1481/Q1481)</f>
        <v/>
      </c>
    </row>
    <row r="1482">
      <c r="A1482" t="n">
        <v>1481</v>
      </c>
      <c r="B1482" t="inlineStr">
        <is>
          <t>US-2016-108455</t>
        </is>
      </c>
      <c r="C1482" t="inlineStr">
        <is>
          <t>2016-12-02</t>
        </is>
      </c>
      <c r="D1482" t="inlineStr">
        <is>
          <t>2016-12-08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s="2" t="n">
        <v>40.46</v>
      </c>
      <c r="R1482" t="n">
        <v>7</v>
      </c>
      <c r="S1482" s="3" t="n">
        <v>0</v>
      </c>
      <c r="T1482" s="2" t="n">
        <v>19.8254</v>
      </c>
      <c r="U1482">
        <f>D1482-C1482</f>
        <v/>
      </c>
      <c r="V1482" s="3">
        <f>IF(Q1482=0,0,T1482/Q1482)</f>
        <v/>
      </c>
    </row>
    <row r="1483">
      <c r="A1483" t="n">
        <v>1482</v>
      </c>
      <c r="B1483" t="inlineStr">
        <is>
          <t>US-2016-108455</t>
        </is>
      </c>
      <c r="C1483" t="inlineStr">
        <is>
          <t>2016-12-02</t>
        </is>
      </c>
      <c r="D1483" t="inlineStr">
        <is>
          <t>2016-12-08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s="2" t="n">
        <v>33.87</v>
      </c>
      <c r="R1483" t="n">
        <v>3</v>
      </c>
      <c r="S1483" s="3" t="n">
        <v>0</v>
      </c>
      <c r="T1483" s="2" t="n">
        <v>8.8062</v>
      </c>
      <c r="U1483">
        <f>D1483-C1483</f>
        <v/>
      </c>
      <c r="V1483" s="3">
        <f>IF(Q1483=0,0,T1483/Q1483)</f>
        <v/>
      </c>
    </row>
    <row r="1484">
      <c r="A1484" t="n">
        <v>1483</v>
      </c>
      <c r="B1484" t="inlineStr">
        <is>
          <t>CA-2017-101210</t>
        </is>
      </c>
      <c r="C1484" t="inlineStr">
        <is>
          <t>2017-08-25</t>
        </is>
      </c>
      <c r="D1484" t="inlineStr">
        <is>
          <t>2017-08-28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s="2" t="n">
        <v>9.728</v>
      </c>
      <c r="R1484" t="n">
        <v>2</v>
      </c>
      <c r="S1484" s="3" t="n">
        <v>0.2</v>
      </c>
      <c r="T1484" s="2" t="n">
        <v>1.7024</v>
      </c>
      <c r="U1484">
        <f>D1484-C1484</f>
        <v/>
      </c>
      <c r="V1484" s="3">
        <f>IF(Q1484=0,0,T1484/Q1484)</f>
        <v/>
      </c>
    </row>
    <row r="1485">
      <c r="A1485" t="n">
        <v>1484</v>
      </c>
      <c r="B1485" t="inlineStr">
        <is>
          <t>CA-2017-101210</t>
        </is>
      </c>
      <c r="C1485" t="inlineStr">
        <is>
          <t>2017-08-25</t>
        </is>
      </c>
      <c r="D1485" t="inlineStr">
        <is>
          <t>2017-08-28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s="2" t="n">
        <v>3.424</v>
      </c>
      <c r="R1485" t="n">
        <v>1</v>
      </c>
      <c r="S1485" s="3" t="n">
        <v>0.2</v>
      </c>
      <c r="T1485" s="2" t="n">
        <v>1.07</v>
      </c>
      <c r="U1485">
        <f>D1485-C1485</f>
        <v/>
      </c>
      <c r="V1485" s="3">
        <f>IF(Q1485=0,0,T1485/Q1485)</f>
        <v/>
      </c>
    </row>
    <row r="1486">
      <c r="A1486" t="n">
        <v>1485</v>
      </c>
      <c r="B1486" t="inlineStr">
        <is>
          <t>US-2016-108098</t>
        </is>
      </c>
      <c r="C1486" t="inlineStr">
        <is>
          <t>2016-10-14</t>
        </is>
      </c>
      <c r="D1486" t="inlineStr">
        <is>
          <t>2016-10-18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s="2" t="n">
        <v>177</v>
      </c>
      <c r="R1486" t="n">
        <v>3</v>
      </c>
      <c r="S1486" s="3" t="n">
        <v>0</v>
      </c>
      <c r="T1486" s="2" t="n">
        <v>30.09</v>
      </c>
      <c r="U1486">
        <f>D1486-C1486</f>
        <v/>
      </c>
      <c r="V1486" s="3">
        <f>IF(Q1486=0,0,T1486/Q1486)</f>
        <v/>
      </c>
    </row>
    <row r="1487">
      <c r="A1487" t="n">
        <v>1486</v>
      </c>
      <c r="B1487" t="inlineStr">
        <is>
          <t>CA-2014-119032</t>
        </is>
      </c>
      <c r="C1487" t="inlineStr">
        <is>
          <t>2014-11-27</t>
        </is>
      </c>
      <c r="D1487" t="inlineStr">
        <is>
          <t>2014-12-03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s="2" t="n">
        <v>3.76</v>
      </c>
      <c r="R1487" t="n">
        <v>2</v>
      </c>
      <c r="S1487" s="3" t="n">
        <v>0</v>
      </c>
      <c r="T1487" s="2" t="n">
        <v>1.316</v>
      </c>
      <c r="U1487">
        <f>D1487-C1487</f>
        <v/>
      </c>
      <c r="V1487" s="3">
        <f>IF(Q1487=0,0,T1487/Q1487)</f>
        <v/>
      </c>
    </row>
    <row r="1488">
      <c r="A1488" t="n">
        <v>1487</v>
      </c>
      <c r="B1488" t="inlineStr">
        <is>
          <t>CA-2015-140410</t>
        </is>
      </c>
      <c r="C1488" t="inlineStr">
        <is>
          <t>2015-11-03</t>
        </is>
      </c>
      <c r="D1488" t="inlineStr">
        <is>
          <t>2015-11-07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s="2" t="n">
        <v>1212.848</v>
      </c>
      <c r="R1488" t="n">
        <v>7</v>
      </c>
      <c r="S1488" s="3" t="n">
        <v>0.2</v>
      </c>
      <c r="T1488" s="2" t="n">
        <v>106.1242</v>
      </c>
      <c r="U1488">
        <f>D1488-C1488</f>
        <v/>
      </c>
      <c r="V1488" s="3">
        <f>IF(Q1488=0,0,T1488/Q1488)</f>
        <v/>
      </c>
    </row>
    <row r="1489">
      <c r="A1489" t="n">
        <v>1488</v>
      </c>
      <c r="B1489" t="inlineStr">
        <is>
          <t>CA-2015-140410</t>
        </is>
      </c>
      <c r="C1489" t="inlineStr">
        <is>
          <t>2015-11-03</t>
        </is>
      </c>
      <c r="D1489" t="inlineStr">
        <is>
          <t>2015-11-07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s="2" t="n">
        <v>89.97</v>
      </c>
      <c r="R1489" t="n">
        <v>3</v>
      </c>
      <c r="S1489" s="3" t="n">
        <v>0</v>
      </c>
      <c r="T1489" s="2" t="n">
        <v>37.7874</v>
      </c>
      <c r="U1489">
        <f>D1489-C1489</f>
        <v/>
      </c>
      <c r="V1489" s="3">
        <f>IF(Q1489=0,0,T1489/Q1489)</f>
        <v/>
      </c>
    </row>
    <row r="1490">
      <c r="A1490" t="n">
        <v>1489</v>
      </c>
      <c r="B1490" t="inlineStr">
        <is>
          <t>CA-2015-140410</t>
        </is>
      </c>
      <c r="C1490" t="inlineStr">
        <is>
          <t>2015-11-03</t>
        </is>
      </c>
      <c r="D1490" t="inlineStr">
        <is>
          <t>2015-11-07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s="2" t="n">
        <v>42.6</v>
      </c>
      <c r="R1490" t="n">
        <v>3</v>
      </c>
      <c r="S1490" s="3" t="n">
        <v>0</v>
      </c>
      <c r="T1490" s="2" t="n">
        <v>16.614</v>
      </c>
      <c r="U1490">
        <f>D1490-C1490</f>
        <v/>
      </c>
      <c r="V1490" s="3">
        <f>IF(Q1490=0,0,T1490/Q1490)</f>
        <v/>
      </c>
    </row>
    <row r="1491">
      <c r="A1491" t="n">
        <v>1490</v>
      </c>
      <c r="B1491" t="inlineStr">
        <is>
          <t>CA-2014-136280</t>
        </is>
      </c>
      <c r="C1491" t="inlineStr">
        <is>
          <t>2014-11-29</t>
        </is>
      </c>
      <c r="D1491" t="inlineStr">
        <is>
          <t>2014-12-06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s="2" t="n">
        <v>5.04</v>
      </c>
      <c r="R1491" t="n">
        <v>2</v>
      </c>
      <c r="S1491" s="3" t="n">
        <v>0.2</v>
      </c>
      <c r="T1491" s="2" t="n">
        <v>1.764</v>
      </c>
      <c r="U1491">
        <f>D1491-C1491</f>
        <v/>
      </c>
      <c r="V1491" s="3">
        <f>IF(Q1491=0,0,T1491/Q1491)</f>
        <v/>
      </c>
    </row>
    <row r="1492">
      <c r="A1492" t="n">
        <v>1491</v>
      </c>
      <c r="B1492" t="inlineStr">
        <is>
          <t>CA-2017-151911</t>
        </is>
      </c>
      <c r="C1492" t="inlineStr">
        <is>
          <t>2017-04-30</t>
        </is>
      </c>
      <c r="D1492" t="inlineStr">
        <is>
          <t>2017-05-05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s="2" t="n">
        <v>62.96</v>
      </c>
      <c r="R1492" t="n">
        <v>4</v>
      </c>
      <c r="S1492" s="3" t="n">
        <v>0</v>
      </c>
      <c r="T1492" s="2" t="n">
        <v>28.332</v>
      </c>
      <c r="U1492">
        <f>D1492-C1492</f>
        <v/>
      </c>
      <c r="V1492" s="3">
        <f>IF(Q1492=0,0,T1492/Q1492)</f>
        <v/>
      </c>
    </row>
    <row r="1493">
      <c r="A1493" t="n">
        <v>1492</v>
      </c>
      <c r="B1493" t="inlineStr">
        <is>
          <t>CA-2017-166436</t>
        </is>
      </c>
      <c r="C1493" t="inlineStr">
        <is>
          <t>2017-11-24</t>
        </is>
      </c>
      <c r="D1493" t="inlineStr">
        <is>
          <t>2017-11-28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s="2" t="n">
        <v>5.88</v>
      </c>
      <c r="R1493" t="n">
        <v>1</v>
      </c>
      <c r="S1493" s="3" t="n">
        <v>0</v>
      </c>
      <c r="T1493" s="2" t="n">
        <v>2.8812</v>
      </c>
      <c r="U1493">
        <f>D1493-C1493</f>
        <v/>
      </c>
      <c r="V1493" s="3">
        <f>IF(Q1493=0,0,T1493/Q1493)</f>
        <v/>
      </c>
    </row>
    <row r="1494">
      <c r="A1494" t="n">
        <v>1493</v>
      </c>
      <c r="B1494" t="inlineStr">
        <is>
          <t>CA-2017-166436</t>
        </is>
      </c>
      <c r="C1494" t="inlineStr">
        <is>
          <t>2017-11-24</t>
        </is>
      </c>
      <c r="D1494" t="inlineStr">
        <is>
          <t>2017-11-28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s="2" t="n">
        <v>977.292</v>
      </c>
      <c r="R1494" t="n">
        <v>6</v>
      </c>
      <c r="S1494" s="3" t="n">
        <v>0.1</v>
      </c>
      <c r="T1494" s="2" t="n">
        <v>173.7408</v>
      </c>
      <c r="U1494">
        <f>D1494-C1494</f>
        <v/>
      </c>
      <c r="V1494" s="3">
        <f>IF(Q1494=0,0,T1494/Q1494)</f>
        <v/>
      </c>
    </row>
    <row r="1495">
      <c r="A1495" t="n">
        <v>1494</v>
      </c>
      <c r="B1495" t="inlineStr">
        <is>
          <t>CA-2017-139661</t>
        </is>
      </c>
      <c r="C1495" t="inlineStr">
        <is>
          <t>2017-10-30</t>
        </is>
      </c>
      <c r="D1495" t="inlineStr">
        <is>
          <t>2017-11-03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s="2" t="n">
        <v>9.640000000000001</v>
      </c>
      <c r="R1495" t="n">
        <v>2</v>
      </c>
      <c r="S1495" s="3" t="n">
        <v>0</v>
      </c>
      <c r="T1495" s="2" t="n">
        <v>3.6632</v>
      </c>
      <c r="U1495">
        <f>D1495-C1495</f>
        <v/>
      </c>
      <c r="V1495" s="3">
        <f>IF(Q1495=0,0,T1495/Q1495)</f>
        <v/>
      </c>
    </row>
    <row r="1496">
      <c r="A1496" t="n">
        <v>1495</v>
      </c>
      <c r="B1496" t="inlineStr">
        <is>
          <t>CA-2014-123925</t>
        </is>
      </c>
      <c r="C1496" t="inlineStr">
        <is>
          <t>2014-12-17</t>
        </is>
      </c>
      <c r="D1496" t="inlineStr">
        <is>
          <t>2014-12-19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s="2" t="n">
        <v>40.05</v>
      </c>
      <c r="R1496" t="n">
        <v>3</v>
      </c>
      <c r="S1496" s="3" t="n">
        <v>0</v>
      </c>
      <c r="T1496" s="2" t="n">
        <v>11.214</v>
      </c>
      <c r="U1496">
        <f>D1496-C1496</f>
        <v/>
      </c>
      <c r="V1496" s="3">
        <f>IF(Q1496=0,0,T1496/Q1496)</f>
        <v/>
      </c>
    </row>
    <row r="1497">
      <c r="A1497" t="n">
        <v>1496</v>
      </c>
      <c r="B1497" t="inlineStr">
        <is>
          <t>CA-2017-152485</t>
        </is>
      </c>
      <c r="C1497" t="inlineStr">
        <is>
          <t>2017-09-04</t>
        </is>
      </c>
      <c r="D1497" t="inlineStr">
        <is>
          <t>2017-09-08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s="2" t="n">
        <v>10.192</v>
      </c>
      <c r="R1497" t="n">
        <v>7</v>
      </c>
      <c r="S1497" s="3" t="n">
        <v>0.2</v>
      </c>
      <c r="T1497" s="2" t="n">
        <v>3.185</v>
      </c>
      <c r="U1497">
        <f>D1497-C1497</f>
        <v/>
      </c>
      <c r="V1497" s="3">
        <f>IF(Q1497=0,0,T1497/Q1497)</f>
        <v/>
      </c>
    </row>
    <row r="1498">
      <c r="A1498" t="n">
        <v>1497</v>
      </c>
      <c r="B1498" t="inlineStr">
        <is>
          <t>CA-2017-152485</t>
        </is>
      </c>
      <c r="C1498" t="inlineStr">
        <is>
          <t>2017-09-04</t>
        </is>
      </c>
      <c r="D1498" t="inlineStr">
        <is>
          <t>2017-09-08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s="2" t="n">
        <v>16.784</v>
      </c>
      <c r="R1498" t="n">
        <v>1</v>
      </c>
      <c r="S1498" s="3" t="n">
        <v>0.2</v>
      </c>
      <c r="T1498" s="2" t="n">
        <v>-0.2098</v>
      </c>
      <c r="U1498">
        <f>D1498-C1498</f>
        <v/>
      </c>
      <c r="V1498" s="3">
        <f>IF(Q1498=0,0,T1498/Q1498)</f>
        <v/>
      </c>
    </row>
    <row r="1499">
      <c r="A1499" t="n">
        <v>1498</v>
      </c>
      <c r="B1499" t="inlineStr">
        <is>
          <t>CA-2017-152485</t>
        </is>
      </c>
      <c r="C1499" t="inlineStr">
        <is>
          <t>2017-09-04</t>
        </is>
      </c>
      <c r="D1499" t="inlineStr">
        <is>
          <t>2017-09-08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s="2" t="n">
        <v>13.12</v>
      </c>
      <c r="R1499" t="n">
        <v>5</v>
      </c>
      <c r="S1499" s="3" t="n">
        <v>0.2</v>
      </c>
      <c r="T1499" s="2" t="n">
        <v>3.772</v>
      </c>
      <c r="U1499">
        <f>D1499-C1499</f>
        <v/>
      </c>
      <c r="V1499" s="3">
        <f>IF(Q1499=0,0,T1499/Q1499)</f>
        <v/>
      </c>
    </row>
    <row r="1500">
      <c r="A1500" t="n">
        <v>1499</v>
      </c>
      <c r="B1500" t="inlineStr">
        <is>
          <t>CA-2016-141586</t>
        </is>
      </c>
      <c r="C1500" t="inlineStr">
        <is>
          <t>2016-10-17</t>
        </is>
      </c>
      <c r="D1500" t="inlineStr">
        <is>
          <t>2016-10-20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s="2" t="n">
        <v>18.16</v>
      </c>
      <c r="R1500" t="n">
        <v>5</v>
      </c>
      <c r="S1500" s="3" t="n">
        <v>0.2</v>
      </c>
      <c r="T1500" s="2" t="n">
        <v>6.583</v>
      </c>
      <c r="U1500">
        <f>D1500-C1500</f>
        <v/>
      </c>
      <c r="V1500" s="3">
        <f>IF(Q1500=0,0,T1500/Q1500)</f>
        <v/>
      </c>
    </row>
    <row r="1501">
      <c r="A1501" t="n">
        <v>1500</v>
      </c>
      <c r="B1501" t="inlineStr">
        <is>
          <t>CA-2017-130386</t>
        </is>
      </c>
      <c r="C1501" t="inlineStr">
        <is>
          <t>2017-11-12</t>
        </is>
      </c>
      <c r="D1501" t="inlineStr">
        <is>
          <t>2017-11-18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s="2" t="n">
        <v>16.056</v>
      </c>
      <c r="R1501" t="n">
        <v>3</v>
      </c>
      <c r="S1501" s="3" t="n">
        <v>0.2</v>
      </c>
      <c r="T1501" s="2" t="n">
        <v>5.8203</v>
      </c>
      <c r="U1501">
        <f>D1501-C1501</f>
        <v/>
      </c>
      <c r="V1501" s="3">
        <f>IF(Q1501=0,0,T1501/Q1501)</f>
        <v/>
      </c>
    </row>
    <row r="1502">
      <c r="A1502" t="n">
        <v>1501</v>
      </c>
      <c r="B1502" t="inlineStr">
        <is>
          <t>CA-2017-130386</t>
        </is>
      </c>
      <c r="C1502" t="inlineStr">
        <is>
          <t>2017-11-12</t>
        </is>
      </c>
      <c r="D1502" t="inlineStr">
        <is>
          <t>2017-11-18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s="2" t="n">
        <v>223.056</v>
      </c>
      <c r="R1502" t="n">
        <v>9</v>
      </c>
      <c r="S1502" s="3" t="n">
        <v>0.2</v>
      </c>
      <c r="T1502" s="2" t="n">
        <v>69.705</v>
      </c>
      <c r="U1502">
        <f>D1502-C1502</f>
        <v/>
      </c>
      <c r="V1502" s="3">
        <f>IF(Q1502=0,0,T1502/Q1502)</f>
        <v/>
      </c>
    </row>
    <row r="1503">
      <c r="A1503" t="n">
        <v>1502</v>
      </c>
      <c r="B1503" t="inlineStr">
        <is>
          <t>CA-2017-130386</t>
        </is>
      </c>
      <c r="C1503" t="inlineStr">
        <is>
          <t>2017-11-12</t>
        </is>
      </c>
      <c r="D1503" t="inlineStr">
        <is>
          <t>2017-11-18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s="2" t="n">
        <v>540.048</v>
      </c>
      <c r="R1503" t="n">
        <v>3</v>
      </c>
      <c r="S1503" s="3" t="n">
        <v>0.2</v>
      </c>
      <c r="T1503" s="2" t="n">
        <v>-47.2542</v>
      </c>
      <c r="U1503">
        <f>D1503-C1503</f>
        <v/>
      </c>
      <c r="V1503" s="3">
        <f>IF(Q1503=0,0,T1503/Q1503)</f>
        <v/>
      </c>
    </row>
    <row r="1504">
      <c r="A1504" t="n">
        <v>1503</v>
      </c>
      <c r="B1504" t="inlineStr">
        <is>
          <t>CA-2016-100468</t>
        </is>
      </c>
      <c r="C1504" t="inlineStr">
        <is>
          <t>2016-11-24</t>
        </is>
      </c>
      <c r="D1504" t="inlineStr">
        <is>
          <t>2016-12-01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s="2" t="n">
        <v>33.52</v>
      </c>
      <c r="R1504" t="n">
        <v>2</v>
      </c>
      <c r="S1504" s="3" t="n">
        <v>0.2</v>
      </c>
      <c r="T1504" s="2" t="n">
        <v>3.352</v>
      </c>
      <c r="U1504">
        <f>D1504-C1504</f>
        <v/>
      </c>
      <c r="V1504" s="3">
        <f>IF(Q1504=0,0,T1504/Q1504)</f>
        <v/>
      </c>
    </row>
    <row r="1505">
      <c r="A1505" t="n">
        <v>1504</v>
      </c>
      <c r="B1505" t="inlineStr">
        <is>
          <t>CA-2016-100468</t>
        </is>
      </c>
      <c r="C1505" t="inlineStr">
        <is>
          <t>2016-11-24</t>
        </is>
      </c>
      <c r="D1505" t="inlineStr">
        <is>
          <t>2016-12-01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s="2" t="n">
        <v>9.94</v>
      </c>
      <c r="R1505" t="n">
        <v>2</v>
      </c>
      <c r="S1505" s="3" t="n">
        <v>0</v>
      </c>
      <c r="T1505" s="2" t="n">
        <v>3.0814</v>
      </c>
      <c r="U1505">
        <f>D1505-C1505</f>
        <v/>
      </c>
      <c r="V1505" s="3">
        <f>IF(Q1505=0,0,T1505/Q1505)</f>
        <v/>
      </c>
    </row>
    <row r="1506">
      <c r="A1506" t="n">
        <v>1505</v>
      </c>
      <c r="B1506" t="inlineStr">
        <is>
          <t>CA-2015-153388</t>
        </is>
      </c>
      <c r="C1506" t="inlineStr">
        <is>
          <t>2015-08-01</t>
        </is>
      </c>
      <c r="D1506" t="inlineStr">
        <is>
          <t>2015-08-07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s="2" t="n">
        <v>6.72</v>
      </c>
      <c r="R1506" t="n">
        <v>4</v>
      </c>
      <c r="S1506" s="3" t="n">
        <v>0</v>
      </c>
      <c r="T1506" s="2" t="n">
        <v>3.36</v>
      </c>
      <c r="U1506">
        <f>D1506-C1506</f>
        <v/>
      </c>
      <c r="V1506" s="3">
        <f>IF(Q1506=0,0,T1506/Q1506)</f>
        <v/>
      </c>
    </row>
    <row r="1507">
      <c r="A1507" t="n">
        <v>1506</v>
      </c>
      <c r="B1507" t="inlineStr">
        <is>
          <t>CA-2015-153388</t>
        </is>
      </c>
      <c r="C1507" t="inlineStr">
        <is>
          <t>2015-08-01</t>
        </is>
      </c>
      <c r="D1507" t="inlineStr">
        <is>
          <t>2015-08-07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s="2" t="n">
        <v>1004.976</v>
      </c>
      <c r="R1507" t="n">
        <v>6</v>
      </c>
      <c r="S1507" s="3" t="n">
        <v>0.2</v>
      </c>
      <c r="T1507" s="2" t="n">
        <v>-175.8708</v>
      </c>
      <c r="U1507">
        <f>D1507-C1507</f>
        <v/>
      </c>
      <c r="V1507" s="3">
        <f>IF(Q1507=0,0,T1507/Q1507)</f>
        <v/>
      </c>
    </row>
    <row r="1508">
      <c r="A1508" t="n">
        <v>1507</v>
      </c>
      <c r="B1508" t="inlineStr">
        <is>
          <t>CA-2017-154935</t>
        </is>
      </c>
      <c r="C1508" t="inlineStr">
        <is>
          <t>2017-12-24</t>
        </is>
      </c>
      <c r="D1508" t="inlineStr">
        <is>
          <t>2017-12-29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s="2" t="n">
        <v>17.88</v>
      </c>
      <c r="R1508" t="n">
        <v>3</v>
      </c>
      <c r="S1508" s="3" t="n">
        <v>0.2</v>
      </c>
      <c r="T1508" s="2" t="n">
        <v>5.5875</v>
      </c>
      <c r="U1508">
        <f>D1508-C1508</f>
        <v/>
      </c>
      <c r="V1508" s="3">
        <f>IF(Q1508=0,0,T1508/Q1508)</f>
        <v/>
      </c>
    </row>
    <row r="1509">
      <c r="A1509" t="n">
        <v>1508</v>
      </c>
      <c r="B1509" t="inlineStr">
        <is>
          <t>CA-2016-134208</t>
        </is>
      </c>
      <c r="C1509" t="inlineStr">
        <is>
          <t>2016-09-17</t>
        </is>
      </c>
      <c r="D1509" t="inlineStr">
        <is>
          <t>2016-09-23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s="2" t="n">
        <v>396</v>
      </c>
      <c r="R1509" t="n">
        <v>4</v>
      </c>
      <c r="S1509" s="3" t="n">
        <v>0</v>
      </c>
      <c r="T1509" s="2" t="n">
        <v>190.08</v>
      </c>
      <c r="U1509">
        <f>D1509-C1509</f>
        <v/>
      </c>
      <c r="V1509" s="3">
        <f>IF(Q1509=0,0,T1509/Q1509)</f>
        <v/>
      </c>
    </row>
    <row r="1510">
      <c r="A1510" t="n">
        <v>1509</v>
      </c>
      <c r="B1510" t="inlineStr">
        <is>
          <t>CA-2017-108294</t>
        </is>
      </c>
      <c r="C1510" t="inlineStr">
        <is>
          <t>2017-12-10</t>
        </is>
      </c>
      <c r="D1510" t="inlineStr">
        <is>
          <t>2017-12-10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s="2" t="n">
        <v>34.5</v>
      </c>
      <c r="R1510" t="n">
        <v>3</v>
      </c>
      <c r="S1510" s="3" t="n">
        <v>0</v>
      </c>
      <c r="T1510" s="2" t="n">
        <v>15.525</v>
      </c>
      <c r="U1510">
        <f>D1510-C1510</f>
        <v/>
      </c>
      <c r="V1510" s="3">
        <f>IF(Q1510=0,0,T1510/Q1510)</f>
        <v/>
      </c>
    </row>
    <row r="1511">
      <c r="A1511" t="n">
        <v>1510</v>
      </c>
      <c r="B1511" t="inlineStr">
        <is>
          <t>CA-2017-103611</t>
        </is>
      </c>
      <c r="C1511" t="inlineStr">
        <is>
          <t>2017-09-12</t>
        </is>
      </c>
      <c r="D1511" t="inlineStr">
        <is>
          <t>2017-09-15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s="2" t="n">
        <v>8.359999999999999</v>
      </c>
      <c r="R1511" t="n">
        <v>2</v>
      </c>
      <c r="S1511" s="3" t="n">
        <v>0</v>
      </c>
      <c r="T1511" s="2" t="n">
        <v>3.0096</v>
      </c>
      <c r="U1511">
        <f>D1511-C1511</f>
        <v/>
      </c>
      <c r="V1511" s="3">
        <f>IF(Q1511=0,0,T1511/Q1511)</f>
        <v/>
      </c>
    </row>
    <row r="1512">
      <c r="A1512" t="n">
        <v>1511</v>
      </c>
      <c r="B1512" t="inlineStr">
        <is>
          <t>CA-2017-100384</t>
        </is>
      </c>
      <c r="C1512" t="inlineStr">
        <is>
          <t>2017-06-24</t>
        </is>
      </c>
      <c r="D1512" t="inlineStr">
        <is>
          <t>2017-07-01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s="2" t="n">
        <v>385.6</v>
      </c>
      <c r="R1512" t="n">
        <v>8</v>
      </c>
      <c r="S1512" s="3" t="n">
        <v>0</v>
      </c>
      <c r="T1512" s="2" t="n">
        <v>111.824</v>
      </c>
      <c r="U1512">
        <f>D1512-C1512</f>
        <v/>
      </c>
      <c r="V1512" s="3">
        <f>IF(Q1512=0,0,T1512/Q1512)</f>
        <v/>
      </c>
    </row>
    <row r="1513">
      <c r="A1513" t="n">
        <v>1512</v>
      </c>
      <c r="B1513" t="inlineStr">
        <is>
          <t>CA-2017-100384</t>
        </is>
      </c>
      <c r="C1513" t="inlineStr">
        <is>
          <t>2017-06-24</t>
        </is>
      </c>
      <c r="D1513" t="inlineStr">
        <is>
          <t>2017-07-01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s="2" t="n">
        <v>35.82</v>
      </c>
      <c r="R1513" t="n">
        <v>9</v>
      </c>
      <c r="S1513" s="3" t="n">
        <v>0</v>
      </c>
      <c r="T1513" s="2" t="n">
        <v>11.8206</v>
      </c>
      <c r="U1513">
        <f>D1513-C1513</f>
        <v/>
      </c>
      <c r="V1513" s="3">
        <f>IF(Q1513=0,0,T1513/Q1513)</f>
        <v/>
      </c>
    </row>
    <row r="1514">
      <c r="A1514" t="n">
        <v>1513</v>
      </c>
      <c r="B1514" t="inlineStr">
        <is>
          <t>CA-2017-112809</t>
        </is>
      </c>
      <c r="C1514" t="inlineStr">
        <is>
          <t>2017-08-18</t>
        </is>
      </c>
      <c r="D1514" t="inlineStr">
        <is>
          <t>2017-08-22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s="2" t="n">
        <v>200.064</v>
      </c>
      <c r="R1514" t="n">
        <v>3</v>
      </c>
      <c r="S1514" s="3" t="n">
        <v>0.2</v>
      </c>
      <c r="T1514" s="2" t="n">
        <v>12.504</v>
      </c>
      <c r="U1514">
        <f>D1514-C1514</f>
        <v/>
      </c>
      <c r="V1514" s="3">
        <f>IF(Q1514=0,0,T1514/Q1514)</f>
        <v/>
      </c>
    </row>
    <row r="1515">
      <c r="A1515" t="n">
        <v>1514</v>
      </c>
      <c r="B1515" t="inlineStr">
        <is>
          <t>CA-2017-112809</t>
        </is>
      </c>
      <c r="C1515" t="inlineStr">
        <is>
          <t>2017-08-18</t>
        </is>
      </c>
      <c r="D1515" t="inlineStr">
        <is>
          <t>2017-08-22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s="2" t="n">
        <v>21.38</v>
      </c>
      <c r="R1515" t="n">
        <v>5</v>
      </c>
      <c r="S1515" s="3" t="n">
        <v>0.8</v>
      </c>
      <c r="T1515" s="2" t="n">
        <v>-33.139</v>
      </c>
      <c r="U1515">
        <f>D1515-C1515</f>
        <v/>
      </c>
      <c r="V1515" s="3">
        <f>IF(Q1515=0,0,T1515/Q1515)</f>
        <v/>
      </c>
    </row>
    <row r="1516">
      <c r="A1516" t="n">
        <v>1515</v>
      </c>
      <c r="B1516" t="inlineStr">
        <is>
          <t>CA-2017-112809</t>
        </is>
      </c>
      <c r="C1516" t="inlineStr">
        <is>
          <t>2017-08-18</t>
        </is>
      </c>
      <c r="D1516" t="inlineStr">
        <is>
          <t>2017-08-22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s="2" t="n">
        <v>6.744</v>
      </c>
      <c r="R1516" t="n">
        <v>4</v>
      </c>
      <c r="S1516" s="3" t="n">
        <v>0.8</v>
      </c>
      <c r="T1516" s="2" t="n">
        <v>-11.4648</v>
      </c>
      <c r="U1516">
        <f>D1516-C1516</f>
        <v/>
      </c>
      <c r="V1516" s="3">
        <f>IF(Q1516=0,0,T1516/Q1516)</f>
        <v/>
      </c>
    </row>
    <row r="1517">
      <c r="A1517" t="n">
        <v>1516</v>
      </c>
      <c r="B1517" t="inlineStr">
        <is>
          <t>US-2017-160759</t>
        </is>
      </c>
      <c r="C1517" t="inlineStr">
        <is>
          <t>2017-12-11</t>
        </is>
      </c>
      <c r="D1517" t="inlineStr">
        <is>
          <t>2017-12-17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s="2" t="n">
        <v>63.686</v>
      </c>
      <c r="R1517" t="n">
        <v>1</v>
      </c>
      <c r="S1517" s="3" t="n">
        <v>0.3</v>
      </c>
      <c r="T1517" s="2" t="n">
        <v>-9.098000000000001</v>
      </c>
      <c r="U1517">
        <f>D1517-C1517</f>
        <v/>
      </c>
      <c r="V1517" s="3">
        <f>IF(Q1517=0,0,T1517/Q1517)</f>
        <v/>
      </c>
    </row>
    <row r="1518">
      <c r="A1518" t="n">
        <v>1517</v>
      </c>
      <c r="B1518" t="inlineStr">
        <is>
          <t>CA-2017-148446</t>
        </is>
      </c>
      <c r="C1518" t="inlineStr">
        <is>
          <t>2017-12-10</t>
        </is>
      </c>
      <c r="D1518" t="inlineStr">
        <is>
          <t>2017-12-14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“Just In Time” Height-Adjustable Multi-Task Work Tables</t>
        </is>
      </c>
      <c r="Q1518" s="2" t="n">
        <v>1669.6</v>
      </c>
      <c r="R1518" t="n">
        <v>4</v>
      </c>
      <c r="S1518" s="3" t="n">
        <v>0</v>
      </c>
      <c r="T1518" s="2" t="n">
        <v>116.872</v>
      </c>
      <c r="U1518">
        <f>D1518-C1518</f>
        <v/>
      </c>
      <c r="V1518" s="3">
        <f>IF(Q1518=0,0,T1518/Q1518)</f>
        <v/>
      </c>
    </row>
    <row r="1519">
      <c r="A1519" t="n">
        <v>1518</v>
      </c>
      <c r="B1519" t="inlineStr">
        <is>
          <t>CA-2014-111059</t>
        </is>
      </c>
      <c r="C1519" t="inlineStr">
        <is>
          <t>2014-02-03</t>
        </is>
      </c>
      <c r="D1519" t="inlineStr">
        <is>
          <t>2014-02-06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s="2" t="n">
        <v>83.84</v>
      </c>
      <c r="R1519" t="n">
        <v>2</v>
      </c>
      <c r="S1519" s="3" t="n">
        <v>0.2</v>
      </c>
      <c r="T1519" s="2" t="n">
        <v>27.248</v>
      </c>
      <c r="U1519">
        <f>D1519-C1519</f>
        <v/>
      </c>
      <c r="V1519" s="3">
        <f>IF(Q1519=0,0,T1519/Q1519)</f>
        <v/>
      </c>
    </row>
    <row r="1520">
      <c r="A1520" t="n">
        <v>1519</v>
      </c>
      <c r="B1520" t="inlineStr">
        <is>
          <t>CA-2014-111059</t>
        </is>
      </c>
      <c r="C1520" t="inlineStr">
        <is>
          <t>2014-02-03</t>
        </is>
      </c>
      <c r="D1520" t="inlineStr">
        <is>
          <t>2014-02-06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s="2" t="n">
        <v>13.272</v>
      </c>
      <c r="R1520" t="n">
        <v>3</v>
      </c>
      <c r="S1520" s="3" t="n">
        <v>0.2</v>
      </c>
      <c r="T1520" s="2" t="n">
        <v>4.3134</v>
      </c>
      <c r="U1520">
        <f>D1520-C1520</f>
        <v/>
      </c>
      <c r="V1520" s="3">
        <f>IF(Q1520=0,0,T1520/Q1520)</f>
        <v/>
      </c>
    </row>
    <row r="1521">
      <c r="A1521" t="n">
        <v>1520</v>
      </c>
      <c r="B1521" t="inlineStr">
        <is>
          <t>CA-2017-116204</t>
        </is>
      </c>
      <c r="C1521" t="inlineStr">
        <is>
          <t>2017-02-11</t>
        </is>
      </c>
      <c r="D1521" t="inlineStr">
        <is>
          <t>2017-02-14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s="2" t="n">
        <v>21.336</v>
      </c>
      <c r="R1521" t="n">
        <v>7</v>
      </c>
      <c r="S1521" s="3" t="n">
        <v>0.2</v>
      </c>
      <c r="T1521" s="2" t="n">
        <v>7.7343</v>
      </c>
      <c r="U1521">
        <f>D1521-C1521</f>
        <v/>
      </c>
      <c r="V1521" s="3">
        <f>IF(Q1521=0,0,T1521/Q1521)</f>
        <v/>
      </c>
    </row>
    <row r="1522">
      <c r="A1522" t="n">
        <v>1521</v>
      </c>
      <c r="B1522" t="inlineStr">
        <is>
          <t>CA-2017-109946</t>
        </is>
      </c>
      <c r="C1522" t="inlineStr">
        <is>
          <t>2017-04-16</t>
        </is>
      </c>
      <c r="D1522" t="inlineStr">
        <is>
          <t>2017-04-21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s="2" t="n">
        <v>16.52</v>
      </c>
      <c r="R1522" t="n">
        <v>5</v>
      </c>
      <c r="S1522" s="3" t="n">
        <v>0.2</v>
      </c>
      <c r="T1522" s="2" t="n">
        <v>2.065</v>
      </c>
      <c r="U1522">
        <f>D1522-C1522</f>
        <v/>
      </c>
      <c r="V1522" s="3">
        <f>IF(Q1522=0,0,T1522/Q1522)</f>
        <v/>
      </c>
    </row>
    <row r="1523">
      <c r="A1523" t="n">
        <v>1522</v>
      </c>
      <c r="B1523" t="inlineStr">
        <is>
          <t>CA-2015-144806</t>
        </is>
      </c>
      <c r="C1523" t="inlineStr">
        <is>
          <t>2015-12-06</t>
        </is>
      </c>
      <c r="D1523" t="inlineStr">
        <is>
          <t>2015-12-11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s="2" t="n">
        <v>206.112</v>
      </c>
      <c r="R1523" t="n">
        <v>6</v>
      </c>
      <c r="S1523" s="3" t="n">
        <v>0.2</v>
      </c>
      <c r="T1523" s="2" t="n">
        <v>48.9516</v>
      </c>
      <c r="U1523">
        <f>D1523-C1523</f>
        <v/>
      </c>
      <c r="V1523" s="3">
        <f>IF(Q1523=0,0,T1523/Q1523)</f>
        <v/>
      </c>
    </row>
    <row r="1524">
      <c r="A1524" t="n">
        <v>1523</v>
      </c>
      <c r="B1524" t="inlineStr">
        <is>
          <t>CA-2015-144806</t>
        </is>
      </c>
      <c r="C1524" t="inlineStr">
        <is>
          <t>2015-12-06</t>
        </is>
      </c>
      <c r="D1524" t="inlineStr">
        <is>
          <t>2015-12-11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s="2" t="n">
        <v>19.92</v>
      </c>
      <c r="R1524" t="n">
        <v>5</v>
      </c>
      <c r="S1524" s="3" t="n">
        <v>0.2</v>
      </c>
      <c r="T1524" s="2" t="n">
        <v>6.723</v>
      </c>
      <c r="U1524">
        <f>D1524-C1524</f>
        <v/>
      </c>
      <c r="V1524" s="3">
        <f>IF(Q1524=0,0,T1524/Q1524)</f>
        <v/>
      </c>
    </row>
    <row r="1525">
      <c r="A1525" t="n">
        <v>1524</v>
      </c>
      <c r="B1525" t="inlineStr">
        <is>
          <t>CA-2015-144806</t>
        </is>
      </c>
      <c r="C1525" t="inlineStr">
        <is>
          <t>2015-12-06</t>
        </is>
      </c>
      <c r="D1525" t="inlineStr">
        <is>
          <t>2015-12-11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s="2" t="n">
        <v>198.272</v>
      </c>
      <c r="R1525" t="n">
        <v>8</v>
      </c>
      <c r="S1525" s="3" t="n">
        <v>0.2</v>
      </c>
      <c r="T1525" s="2" t="n">
        <v>61.96</v>
      </c>
      <c r="U1525">
        <f>D1525-C1525</f>
        <v/>
      </c>
      <c r="V1525" s="3">
        <f>IF(Q1525=0,0,T1525/Q1525)</f>
        <v/>
      </c>
    </row>
    <row r="1526">
      <c r="A1526" t="n">
        <v>1525</v>
      </c>
      <c r="B1526" t="inlineStr">
        <is>
          <t>CA-2015-144806</t>
        </is>
      </c>
      <c r="C1526" t="inlineStr">
        <is>
          <t>2015-12-06</t>
        </is>
      </c>
      <c r="D1526" t="inlineStr">
        <is>
          <t>2015-12-11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s="2" t="n">
        <v>247.104</v>
      </c>
      <c r="R1526" t="n">
        <v>6</v>
      </c>
      <c r="S1526" s="3" t="n">
        <v>0.2</v>
      </c>
      <c r="T1526" s="2" t="n">
        <v>-58.6872</v>
      </c>
      <c r="U1526">
        <f>D1526-C1526</f>
        <v/>
      </c>
      <c r="V1526" s="3">
        <f>IF(Q1526=0,0,T1526/Q1526)</f>
        <v/>
      </c>
    </row>
    <row r="1527">
      <c r="A1527" t="n">
        <v>1526</v>
      </c>
      <c r="B1527" t="inlineStr">
        <is>
          <t>CA-2015-144806</t>
        </is>
      </c>
      <c r="C1527" t="inlineStr">
        <is>
          <t>2015-12-06</t>
        </is>
      </c>
      <c r="D1527" t="inlineStr">
        <is>
          <t>2015-12-11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s="2" t="n">
        <v>86.304</v>
      </c>
      <c r="R1527" t="n">
        <v>6</v>
      </c>
      <c r="S1527" s="3" t="n">
        <v>0.2</v>
      </c>
      <c r="T1527" s="2" t="n">
        <v>9.709199999999999</v>
      </c>
      <c r="U1527">
        <f>D1527-C1527</f>
        <v/>
      </c>
      <c r="V1527" s="3">
        <f>IF(Q1527=0,0,T1527/Q1527)</f>
        <v/>
      </c>
    </row>
    <row r="1528">
      <c r="A1528" t="n">
        <v>1527</v>
      </c>
      <c r="B1528" t="inlineStr">
        <is>
          <t>CA-2016-122392</t>
        </is>
      </c>
      <c r="C1528" t="inlineStr">
        <is>
          <t>2016-07-22</t>
        </is>
      </c>
      <c r="D1528" t="inlineStr">
        <is>
          <t>2016-07-27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s="2" t="n">
        <v>4.16</v>
      </c>
      <c r="R1528" t="n">
        <v>2</v>
      </c>
      <c r="S1528" s="3" t="n">
        <v>0.2</v>
      </c>
      <c r="T1528" s="2" t="n">
        <v>0.364</v>
      </c>
      <c r="U1528">
        <f>D1528-C1528</f>
        <v/>
      </c>
      <c r="V1528" s="3">
        <f>IF(Q1528=0,0,T1528/Q1528)</f>
        <v/>
      </c>
    </row>
    <row r="1529">
      <c r="A1529" t="n">
        <v>1528</v>
      </c>
      <c r="B1529" t="inlineStr">
        <is>
          <t>CA-2016-122392</t>
        </is>
      </c>
      <c r="C1529" t="inlineStr">
        <is>
          <t>2016-07-22</t>
        </is>
      </c>
      <c r="D1529" t="inlineStr">
        <is>
          <t>2016-07-27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s="2" t="n">
        <v>11.648</v>
      </c>
      <c r="R1529" t="n">
        <v>2</v>
      </c>
      <c r="S1529" s="3" t="n">
        <v>0.2</v>
      </c>
      <c r="T1529" s="2" t="n">
        <v>3.3488</v>
      </c>
      <c r="U1529">
        <f>D1529-C1529</f>
        <v/>
      </c>
      <c r="V1529" s="3">
        <f>IF(Q1529=0,0,T1529/Q1529)</f>
        <v/>
      </c>
    </row>
    <row r="1530">
      <c r="A1530" t="n">
        <v>1529</v>
      </c>
      <c r="B1530" t="inlineStr">
        <is>
          <t>CA-2015-148432</t>
        </is>
      </c>
      <c r="C1530" t="inlineStr">
        <is>
          <t>2015-11-07</t>
        </is>
      </c>
      <c r="D1530" t="inlineStr">
        <is>
          <t>2015-11-10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s="2" t="n">
        <v>26.18</v>
      </c>
      <c r="R1530" t="n">
        <v>7</v>
      </c>
      <c r="S1530" s="3" t="n">
        <v>0</v>
      </c>
      <c r="T1530" s="2" t="n">
        <v>0.5236</v>
      </c>
      <c r="U1530">
        <f>D1530-C1530</f>
        <v/>
      </c>
      <c r="V1530" s="3">
        <f>IF(Q1530=0,0,T1530/Q1530)</f>
        <v/>
      </c>
    </row>
    <row r="1531">
      <c r="A1531" t="n">
        <v>1530</v>
      </c>
      <c r="B1531" t="inlineStr">
        <is>
          <t>CA-2015-148432</t>
        </is>
      </c>
      <c r="C1531" t="inlineStr">
        <is>
          <t>2015-11-07</t>
        </is>
      </c>
      <c r="D1531" t="inlineStr">
        <is>
          <t>2015-11-10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s="2" t="n">
        <v>7.3</v>
      </c>
      <c r="R1531" t="n">
        <v>2</v>
      </c>
      <c r="S1531" s="3" t="n">
        <v>0</v>
      </c>
      <c r="T1531" s="2" t="n">
        <v>3.431</v>
      </c>
      <c r="U1531">
        <f>D1531-C1531</f>
        <v/>
      </c>
      <c r="V1531" s="3">
        <f>IF(Q1531=0,0,T1531/Q1531)</f>
        <v/>
      </c>
    </row>
    <row r="1532">
      <c r="A1532" t="n">
        <v>1531</v>
      </c>
      <c r="B1532" t="inlineStr">
        <is>
          <t>CA-2015-103793</t>
        </is>
      </c>
      <c r="C1532" t="inlineStr">
        <is>
          <t>2015-03-26</t>
        </is>
      </c>
      <c r="D1532" t="inlineStr">
        <is>
          <t>2015-03-31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s="2" t="n">
        <v>74.352</v>
      </c>
      <c r="R1532" t="n">
        <v>3</v>
      </c>
      <c r="S1532" s="3" t="n">
        <v>0.2</v>
      </c>
      <c r="T1532" s="2" t="n">
        <v>23.235</v>
      </c>
      <c r="U1532">
        <f>D1532-C1532</f>
        <v/>
      </c>
      <c r="V1532" s="3">
        <f>IF(Q1532=0,0,T1532/Q1532)</f>
        <v/>
      </c>
    </row>
    <row r="1533">
      <c r="A1533" t="n">
        <v>1532</v>
      </c>
      <c r="B1533" t="inlineStr">
        <is>
          <t>CA-2017-159884</t>
        </is>
      </c>
      <c r="C1533" t="inlineStr">
        <is>
          <t>2017-08-31</t>
        </is>
      </c>
      <c r="D1533" t="inlineStr">
        <is>
          <t>2017-09-05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s="2" t="n">
        <v>10.744</v>
      </c>
      <c r="R1533" t="n">
        <v>1</v>
      </c>
      <c r="S1533" s="3" t="n">
        <v>0.2</v>
      </c>
      <c r="T1533" s="2" t="n">
        <v>0.8058</v>
      </c>
      <c r="U1533">
        <f>D1533-C1533</f>
        <v/>
      </c>
      <c r="V1533" s="3">
        <f>IF(Q1533=0,0,T1533/Q1533)</f>
        <v/>
      </c>
    </row>
    <row r="1534">
      <c r="A1534" t="n">
        <v>1533</v>
      </c>
      <c r="B1534" t="inlineStr">
        <is>
          <t>CA-2017-159884</t>
        </is>
      </c>
      <c r="C1534" t="inlineStr">
        <is>
          <t>2017-08-31</t>
        </is>
      </c>
      <c r="D1534" t="inlineStr">
        <is>
          <t>2017-09-05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s="2" t="n">
        <v>8.375999999999999</v>
      </c>
      <c r="R1534" t="n">
        <v>3</v>
      </c>
      <c r="S1534" s="3" t="n">
        <v>0.2</v>
      </c>
      <c r="T1534" s="2" t="n">
        <v>2.7222</v>
      </c>
      <c r="U1534">
        <f>D1534-C1534</f>
        <v/>
      </c>
      <c r="V1534" s="3">
        <f>IF(Q1534=0,0,T1534/Q1534)</f>
        <v/>
      </c>
    </row>
    <row r="1535">
      <c r="A1535" t="n">
        <v>1534</v>
      </c>
      <c r="B1535" t="inlineStr">
        <is>
          <t>CA-2016-139885</t>
        </is>
      </c>
      <c r="C1535" t="inlineStr">
        <is>
          <t>2016-12-04</t>
        </is>
      </c>
      <c r="D1535" t="inlineStr">
        <is>
          <t>2016-12-08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s="2" t="n">
        <v>212.88</v>
      </c>
      <c r="R1535" t="n">
        <v>6</v>
      </c>
      <c r="S1535" s="3" t="n">
        <v>0</v>
      </c>
      <c r="T1535" s="2" t="n">
        <v>0</v>
      </c>
      <c r="U1535">
        <f>D1535-C1535</f>
        <v/>
      </c>
      <c r="V1535" s="3">
        <f>IF(Q1535=0,0,T1535/Q1535)</f>
        <v/>
      </c>
    </row>
    <row r="1536">
      <c r="A1536" t="n">
        <v>1535</v>
      </c>
      <c r="B1536" t="inlineStr">
        <is>
          <t>CA-2017-124086</t>
        </is>
      </c>
      <c r="C1536" t="inlineStr">
        <is>
          <t>2017-02-10</t>
        </is>
      </c>
      <c r="D1536" t="inlineStr">
        <is>
          <t>2017-02-14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s="2" t="n">
        <v>203.983</v>
      </c>
      <c r="R1536" t="n">
        <v>2</v>
      </c>
      <c r="S1536" s="3" t="n">
        <v>0.15</v>
      </c>
      <c r="T1536" s="2" t="n">
        <v>16.7986</v>
      </c>
      <c r="U1536">
        <f>D1536-C1536</f>
        <v/>
      </c>
      <c r="V1536" s="3">
        <f>IF(Q1536=0,0,T1536/Q1536)</f>
        <v/>
      </c>
    </row>
    <row r="1537">
      <c r="A1537" t="n">
        <v>1536</v>
      </c>
      <c r="B1537" t="inlineStr">
        <is>
          <t>CA-2016-112389</t>
        </is>
      </c>
      <c r="C1537" t="inlineStr">
        <is>
          <t>2016-10-29</t>
        </is>
      </c>
      <c r="D1537" t="inlineStr">
        <is>
          <t>2016-11-02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s="2" t="n">
        <v>40.74</v>
      </c>
      <c r="R1537" t="n">
        <v>3</v>
      </c>
      <c r="S1537" s="3" t="n">
        <v>0</v>
      </c>
      <c r="T1537" s="2" t="n">
        <v>0.4074</v>
      </c>
      <c r="U1537">
        <f>D1537-C1537</f>
        <v/>
      </c>
      <c r="V1537" s="3">
        <f>IF(Q1537=0,0,T1537/Q1537)</f>
        <v/>
      </c>
    </row>
    <row r="1538">
      <c r="A1538" t="n">
        <v>1537</v>
      </c>
      <c r="B1538" t="inlineStr">
        <is>
          <t>CA-2016-112389</t>
        </is>
      </c>
      <c r="C1538" t="inlineStr">
        <is>
          <t>2016-10-29</t>
        </is>
      </c>
      <c r="D1538" t="inlineStr">
        <is>
          <t>2016-11-02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s="2" t="n">
        <v>11.67</v>
      </c>
      <c r="R1538" t="n">
        <v>3</v>
      </c>
      <c r="S1538" s="3" t="n">
        <v>0</v>
      </c>
      <c r="T1538" s="2" t="n">
        <v>3.0342</v>
      </c>
      <c r="U1538">
        <f>D1538-C1538</f>
        <v/>
      </c>
      <c r="V1538" s="3">
        <f>IF(Q1538=0,0,T1538/Q1538)</f>
        <v/>
      </c>
    </row>
    <row r="1539">
      <c r="A1539" t="n">
        <v>1538</v>
      </c>
      <c r="B1539" t="inlineStr">
        <is>
          <t>CA-2017-121888</t>
        </is>
      </c>
      <c r="C1539" t="inlineStr">
        <is>
          <t>2017-09-15</t>
        </is>
      </c>
      <c r="D1539" t="inlineStr">
        <is>
          <t>2017-09-17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s="2" t="n">
        <v>39.99</v>
      </c>
      <c r="R1539" t="n">
        <v>1</v>
      </c>
      <c r="S1539" s="3" t="n">
        <v>0</v>
      </c>
      <c r="T1539" s="2" t="n">
        <v>11.5971</v>
      </c>
      <c r="U1539">
        <f>D1539-C1539</f>
        <v/>
      </c>
      <c r="V1539" s="3">
        <f>IF(Q1539=0,0,T1539/Q1539)</f>
        <v/>
      </c>
    </row>
    <row r="1540">
      <c r="A1540" t="n">
        <v>1539</v>
      </c>
      <c r="B1540" t="inlineStr">
        <is>
          <t>CA-2017-121888</t>
        </is>
      </c>
      <c r="C1540" t="inlineStr">
        <is>
          <t>2017-09-15</t>
        </is>
      </c>
      <c r="D1540" t="inlineStr">
        <is>
          <t>2017-09-17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s="2" t="n">
        <v>16.28</v>
      </c>
      <c r="R1540" t="n">
        <v>2</v>
      </c>
      <c r="S1540" s="3" t="n">
        <v>0</v>
      </c>
      <c r="T1540" s="2" t="n">
        <v>6.512</v>
      </c>
      <c r="U1540">
        <f>D1540-C1540</f>
        <v/>
      </c>
      <c r="V1540" s="3">
        <f>IF(Q1540=0,0,T1540/Q1540)</f>
        <v/>
      </c>
    </row>
    <row r="1541">
      <c r="A1541" t="n">
        <v>1540</v>
      </c>
      <c r="B1541" t="inlineStr">
        <is>
          <t>CA-2017-121888</t>
        </is>
      </c>
      <c r="C1541" t="inlineStr">
        <is>
          <t>2017-09-15</t>
        </is>
      </c>
      <c r="D1541" t="inlineStr">
        <is>
          <t>2017-09-17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s="2" t="n">
        <v>782.9400000000001</v>
      </c>
      <c r="R1541" t="n">
        <v>3</v>
      </c>
      <c r="S1541" s="3" t="n">
        <v>0</v>
      </c>
      <c r="T1541" s="2" t="n">
        <v>203.5644</v>
      </c>
      <c r="U1541">
        <f>D1541-C1541</f>
        <v/>
      </c>
      <c r="V1541" s="3">
        <f>IF(Q1541=0,0,T1541/Q1541)</f>
        <v/>
      </c>
    </row>
    <row r="1542">
      <c r="A1542" t="n">
        <v>1541</v>
      </c>
      <c r="B1542" t="inlineStr">
        <is>
          <t>CA-2017-121888</t>
        </is>
      </c>
      <c r="C1542" t="inlineStr">
        <is>
          <t>2017-09-15</t>
        </is>
      </c>
      <c r="D1542" t="inlineStr">
        <is>
          <t>2017-09-17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s="2" t="n">
        <v>242.48</v>
      </c>
      <c r="R1542" t="n">
        <v>7</v>
      </c>
      <c r="S1542" s="3" t="n">
        <v>0</v>
      </c>
      <c r="T1542" s="2" t="n">
        <v>116.3904</v>
      </c>
      <c r="U1542">
        <f>D1542-C1542</f>
        <v/>
      </c>
      <c r="V1542" s="3">
        <f>IF(Q1542=0,0,T1542/Q1542)</f>
        <v/>
      </c>
    </row>
    <row r="1543">
      <c r="A1543" t="n">
        <v>1542</v>
      </c>
      <c r="B1543" t="inlineStr">
        <is>
          <t>CA-2014-166884</t>
        </is>
      </c>
      <c r="C1543" t="inlineStr">
        <is>
          <t>2014-03-11</t>
        </is>
      </c>
      <c r="D1543" t="inlineStr">
        <is>
          <t>2014-03-16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s="2" t="n">
        <v>8.32</v>
      </c>
      <c r="R1543" t="n">
        <v>5</v>
      </c>
      <c r="S1543" s="3" t="n">
        <v>0.2</v>
      </c>
      <c r="T1543" s="2" t="n">
        <v>2.288</v>
      </c>
      <c r="U1543">
        <f>D1543-C1543</f>
        <v/>
      </c>
      <c r="V1543" s="3">
        <f>IF(Q1543=0,0,T1543/Q1543)</f>
        <v/>
      </c>
    </row>
    <row r="1544">
      <c r="A1544" t="n">
        <v>1543</v>
      </c>
      <c r="B1544" t="inlineStr">
        <is>
          <t>CA-2014-166884</t>
        </is>
      </c>
      <c r="C1544" t="inlineStr">
        <is>
          <t>2014-03-11</t>
        </is>
      </c>
      <c r="D1544" t="inlineStr">
        <is>
          <t>2014-03-16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s="2" t="n">
        <v>10.464</v>
      </c>
      <c r="R1544" t="n">
        <v>6</v>
      </c>
      <c r="S1544" s="3" t="n">
        <v>0.2</v>
      </c>
      <c r="T1544" s="2" t="n">
        <v>1.7004</v>
      </c>
      <c r="U1544">
        <f>D1544-C1544</f>
        <v/>
      </c>
      <c r="V1544" s="3">
        <f>IF(Q1544=0,0,T1544/Q1544)</f>
        <v/>
      </c>
    </row>
    <row r="1545">
      <c r="A1545" t="n">
        <v>1544</v>
      </c>
      <c r="B1545" t="inlineStr">
        <is>
          <t>CA-2014-107181</t>
        </is>
      </c>
      <c r="C1545" t="inlineStr">
        <is>
          <t>2014-02-04</t>
        </is>
      </c>
      <c r="D1545" t="inlineStr">
        <is>
          <t>2014-02-08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s="2" t="n">
        <v>82.896</v>
      </c>
      <c r="R1545" t="n">
        <v>3</v>
      </c>
      <c r="S1545" s="3" t="n">
        <v>0.2</v>
      </c>
      <c r="T1545" s="2" t="n">
        <v>29.0136</v>
      </c>
      <c r="U1545">
        <f>D1545-C1545</f>
        <v/>
      </c>
      <c r="V1545" s="3">
        <f>IF(Q1545=0,0,T1545/Q1545)</f>
        <v/>
      </c>
    </row>
    <row r="1546">
      <c r="A1546" t="n">
        <v>1545</v>
      </c>
      <c r="B1546" t="inlineStr">
        <is>
          <t>CA-2014-107181</t>
        </is>
      </c>
      <c r="C1546" t="inlineStr">
        <is>
          <t>2014-02-04</t>
        </is>
      </c>
      <c r="D1546" t="inlineStr">
        <is>
          <t>2014-02-08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s="2" t="n">
        <v>34.24</v>
      </c>
      <c r="R1546" t="n">
        <v>4</v>
      </c>
      <c r="S1546" s="3" t="n">
        <v>0</v>
      </c>
      <c r="T1546" s="2" t="n">
        <v>16.0928</v>
      </c>
      <c r="U1546">
        <f>D1546-C1546</f>
        <v/>
      </c>
      <c r="V1546" s="3">
        <f>IF(Q1546=0,0,T1546/Q1546)</f>
        <v/>
      </c>
    </row>
    <row r="1547">
      <c r="A1547" t="n">
        <v>1546</v>
      </c>
      <c r="B1547" t="inlineStr">
        <is>
          <t>CA-2014-150245</t>
        </is>
      </c>
      <c r="C1547" t="inlineStr">
        <is>
          <t>2014-12-31</t>
        </is>
      </c>
      <c r="D1547" t="inlineStr">
        <is>
          <t>2015-01-04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s="2" t="n">
        <v>1573.488</v>
      </c>
      <c r="R1547" t="n">
        <v>7</v>
      </c>
      <c r="S1547" s="3" t="n">
        <v>0.2</v>
      </c>
      <c r="T1547" s="2" t="n">
        <v>196.686</v>
      </c>
      <c r="U1547">
        <f>D1547-C1547</f>
        <v/>
      </c>
      <c r="V1547" s="3">
        <f>IF(Q1547=0,0,T1547/Q1547)</f>
        <v/>
      </c>
    </row>
    <row r="1548">
      <c r="A1548" t="n">
        <v>1547</v>
      </c>
      <c r="B1548" t="inlineStr">
        <is>
          <t>CA-2015-111395</t>
        </is>
      </c>
      <c r="C1548" t="inlineStr">
        <is>
          <t>2015-11-23</t>
        </is>
      </c>
      <c r="D1548" t="inlineStr">
        <is>
          <t>2015-11-27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s="2" t="n">
        <v>335.52</v>
      </c>
      <c r="R1548" t="n">
        <v>4</v>
      </c>
      <c r="S1548" s="3" t="n">
        <v>0.2</v>
      </c>
      <c r="T1548" s="2" t="n">
        <v>117.432</v>
      </c>
      <c r="U1548">
        <f>D1548-C1548</f>
        <v/>
      </c>
      <c r="V1548" s="3">
        <f>IF(Q1548=0,0,T1548/Q1548)</f>
        <v/>
      </c>
    </row>
    <row r="1549">
      <c r="A1549" t="n">
        <v>1548</v>
      </c>
      <c r="B1549" t="inlineStr">
        <is>
          <t>CA-2015-111395</t>
        </is>
      </c>
      <c r="C1549" t="inlineStr">
        <is>
          <t>2015-11-23</t>
        </is>
      </c>
      <c r="D1549" t="inlineStr">
        <is>
          <t>2015-11-27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s="2" t="n">
        <v>23.912</v>
      </c>
      <c r="R1549" t="n">
        <v>2</v>
      </c>
      <c r="S1549" s="3" t="n">
        <v>0.8</v>
      </c>
      <c r="T1549" s="2" t="n">
        <v>-40.6504</v>
      </c>
      <c r="U1549">
        <f>D1549-C1549</f>
        <v/>
      </c>
      <c r="V1549" s="3">
        <f>IF(Q1549=0,0,T1549/Q1549)</f>
        <v/>
      </c>
    </row>
    <row r="1550">
      <c r="A1550" t="n">
        <v>1549</v>
      </c>
      <c r="B1550" t="inlineStr">
        <is>
          <t>CA-2015-111395</t>
        </is>
      </c>
      <c r="C1550" t="inlineStr">
        <is>
          <t>2015-11-23</t>
        </is>
      </c>
      <c r="D1550" t="inlineStr">
        <is>
          <t>2015-11-27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s="2" t="n">
        <v>27.056</v>
      </c>
      <c r="R1550" t="n">
        <v>2</v>
      </c>
      <c r="S1550" s="3" t="n">
        <v>0.2</v>
      </c>
      <c r="T1550" s="2" t="n">
        <v>2.3674</v>
      </c>
      <c r="U1550">
        <f>D1550-C1550</f>
        <v/>
      </c>
      <c r="V1550" s="3">
        <f>IF(Q1550=0,0,T1550/Q1550)</f>
        <v/>
      </c>
    </row>
    <row r="1551">
      <c r="A1551" t="n">
        <v>1550</v>
      </c>
      <c r="B1551" t="inlineStr">
        <is>
          <t>CA-2014-134278</t>
        </is>
      </c>
      <c r="C1551" t="inlineStr">
        <is>
          <t>2014-07-06</t>
        </is>
      </c>
      <c r="D1551" t="inlineStr">
        <is>
          <t>2014-07-08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s="2" t="n">
        <v>559.992</v>
      </c>
      <c r="R1551" t="n">
        <v>1</v>
      </c>
      <c r="S1551" s="3" t="n">
        <v>0.2</v>
      </c>
      <c r="T1551" s="2" t="n">
        <v>174.9975</v>
      </c>
      <c r="U1551">
        <f>D1551-C1551</f>
        <v/>
      </c>
      <c r="V1551" s="3">
        <f>IF(Q1551=0,0,T1551/Q1551)</f>
        <v/>
      </c>
    </row>
    <row r="1552">
      <c r="A1552" t="n">
        <v>1551</v>
      </c>
      <c r="B1552" t="inlineStr">
        <is>
          <t>US-2017-124926</t>
        </is>
      </c>
      <c r="C1552" t="inlineStr">
        <is>
          <t>2017-11-13</t>
        </is>
      </c>
      <c r="D1552" t="inlineStr">
        <is>
          <t>2017-11-18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s="2" t="n">
        <v>9.324</v>
      </c>
      <c r="R1552" t="n">
        <v>6</v>
      </c>
      <c r="S1552" s="3" t="n">
        <v>0.8</v>
      </c>
      <c r="T1552" s="2" t="n">
        <v>-24.7086</v>
      </c>
      <c r="U1552">
        <f>D1552-C1552</f>
        <v/>
      </c>
      <c r="V1552" s="3">
        <f>IF(Q1552=0,0,T1552/Q1552)</f>
        <v/>
      </c>
    </row>
    <row r="1553">
      <c r="A1553" t="n">
        <v>1552</v>
      </c>
      <c r="B1553" t="inlineStr">
        <is>
          <t>CA-2016-159345</t>
        </is>
      </c>
      <c r="C1553" t="inlineStr">
        <is>
          <t>2016-06-17</t>
        </is>
      </c>
      <c r="D1553" t="inlineStr">
        <is>
          <t>2016-06-22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s="2" t="n">
        <v>111.96</v>
      </c>
      <c r="R1553" t="n">
        <v>2</v>
      </c>
      <c r="S1553" s="3" t="n">
        <v>0</v>
      </c>
      <c r="T1553" s="2" t="n">
        <v>54.8604</v>
      </c>
      <c r="U1553">
        <f>D1553-C1553</f>
        <v/>
      </c>
      <c r="V1553" s="3">
        <f>IF(Q1553=0,0,T1553/Q1553)</f>
        <v/>
      </c>
    </row>
    <row r="1554">
      <c r="A1554" t="n">
        <v>1553</v>
      </c>
      <c r="B1554" t="inlineStr">
        <is>
          <t>CA-2014-130274</t>
        </is>
      </c>
      <c r="C1554" t="inlineStr">
        <is>
          <t>2014-05-03</t>
        </is>
      </c>
      <c r="D1554" t="inlineStr">
        <is>
          <t>2014-05-05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s="2" t="n">
        <v>21.56</v>
      </c>
      <c r="R1554" t="n">
        <v>7</v>
      </c>
      <c r="S1554" s="3" t="n">
        <v>0</v>
      </c>
      <c r="T1554" s="2" t="n">
        <v>10.3488</v>
      </c>
      <c r="U1554">
        <f>D1554-C1554</f>
        <v/>
      </c>
      <c r="V1554" s="3">
        <f>IF(Q1554=0,0,T1554/Q1554)</f>
        <v/>
      </c>
    </row>
    <row r="1555">
      <c r="A1555" t="n">
        <v>1554</v>
      </c>
      <c r="B1555" t="inlineStr">
        <is>
          <t>CA-2017-158386</t>
        </is>
      </c>
      <c r="C1555" t="inlineStr">
        <is>
          <t>2017-10-16</t>
        </is>
      </c>
      <c r="D1555" t="inlineStr">
        <is>
          <t>2017-10-21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s="2" t="n">
        <v>124.75</v>
      </c>
      <c r="R1555" t="n">
        <v>5</v>
      </c>
      <c r="S1555" s="3" t="n">
        <v>0</v>
      </c>
      <c r="T1555" s="2" t="n">
        <v>57.385</v>
      </c>
      <c r="U1555">
        <f>D1555-C1555</f>
        <v/>
      </c>
      <c r="V1555" s="3">
        <f>IF(Q1555=0,0,T1555/Q1555)</f>
        <v/>
      </c>
    </row>
    <row r="1556">
      <c r="A1556" t="n">
        <v>1555</v>
      </c>
      <c r="B1556" t="inlineStr">
        <is>
          <t>CA-2015-111507</t>
        </is>
      </c>
      <c r="C1556" t="inlineStr">
        <is>
          <t>2015-02-06</t>
        </is>
      </c>
      <c r="D1556" t="inlineStr">
        <is>
          <t>2015-02-13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s="2" t="n">
        <v>5.28</v>
      </c>
      <c r="R1556" t="n">
        <v>3</v>
      </c>
      <c r="S1556" s="3" t="n">
        <v>0</v>
      </c>
      <c r="T1556" s="2" t="n">
        <v>1.5312</v>
      </c>
      <c r="U1556">
        <f>D1556-C1556</f>
        <v/>
      </c>
      <c r="V1556" s="3">
        <f>IF(Q1556=0,0,T1556/Q1556)</f>
        <v/>
      </c>
    </row>
    <row r="1557">
      <c r="A1557" t="n">
        <v>1556</v>
      </c>
      <c r="B1557" t="inlineStr">
        <is>
          <t>CA-2017-120761</t>
        </is>
      </c>
      <c r="C1557" t="inlineStr">
        <is>
          <t>2017-09-04</t>
        </is>
      </c>
      <c r="D1557" t="inlineStr">
        <is>
          <t>2017-09-08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s="2" t="n">
        <v>91.95999999999999</v>
      </c>
      <c r="R1557" t="n">
        <v>4</v>
      </c>
      <c r="S1557" s="3" t="n">
        <v>0</v>
      </c>
      <c r="T1557" s="2" t="n">
        <v>39.5428</v>
      </c>
      <c r="U1557">
        <f>D1557-C1557</f>
        <v/>
      </c>
      <c r="V1557" s="3">
        <f>IF(Q1557=0,0,T1557/Q1557)</f>
        <v/>
      </c>
    </row>
    <row r="1558">
      <c r="A1558" t="n">
        <v>1557</v>
      </c>
      <c r="B1558" t="inlineStr">
        <is>
          <t>CA-2016-109176</t>
        </is>
      </c>
      <c r="C1558" t="inlineStr">
        <is>
          <t>2016-05-09</t>
        </is>
      </c>
      <c r="D1558" t="inlineStr">
        <is>
          <t>2016-05-15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s="2" t="n">
        <v>9.343999999999999</v>
      </c>
      <c r="R1558" t="n">
        <v>1</v>
      </c>
      <c r="S1558" s="3" t="n">
        <v>0.2</v>
      </c>
      <c r="T1558" s="2" t="n">
        <v>3.504</v>
      </c>
      <c r="U1558">
        <f>D1558-C1558</f>
        <v/>
      </c>
      <c r="V1558" s="3">
        <f>IF(Q1558=0,0,T1558/Q1558)</f>
        <v/>
      </c>
    </row>
    <row r="1559">
      <c r="A1559" t="n">
        <v>1558</v>
      </c>
      <c r="B1559" t="inlineStr">
        <is>
          <t>CA-2016-109176</t>
        </is>
      </c>
      <c r="C1559" t="inlineStr">
        <is>
          <t>2016-05-09</t>
        </is>
      </c>
      <c r="D1559" t="inlineStr">
        <is>
          <t>2016-05-15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s="2" t="n">
        <v>79.36</v>
      </c>
      <c r="R1559" t="n">
        <v>5</v>
      </c>
      <c r="S1559" s="3" t="n">
        <v>0.2</v>
      </c>
      <c r="T1559" s="2" t="n">
        <v>9.92</v>
      </c>
      <c r="U1559">
        <f>D1559-C1559</f>
        <v/>
      </c>
      <c r="V1559" s="3">
        <f>IF(Q1559=0,0,T1559/Q1559)</f>
        <v/>
      </c>
    </row>
    <row r="1560">
      <c r="A1560" t="n">
        <v>1559</v>
      </c>
      <c r="B1560" t="inlineStr">
        <is>
          <t>CA-2015-112116</t>
        </is>
      </c>
      <c r="C1560" t="inlineStr">
        <is>
          <t>2015-03-16</t>
        </is>
      </c>
      <c r="D1560" t="inlineStr">
        <is>
          <t>2015-03-18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s="2" t="n">
        <v>171.96</v>
      </c>
      <c r="R1560" t="n">
        <v>2</v>
      </c>
      <c r="S1560" s="3" t="n">
        <v>0</v>
      </c>
      <c r="T1560" s="2" t="n">
        <v>44.7096</v>
      </c>
      <c r="U1560">
        <f>D1560-C1560</f>
        <v/>
      </c>
      <c r="V1560" s="3">
        <f>IF(Q1560=0,0,T1560/Q1560)</f>
        <v/>
      </c>
    </row>
    <row r="1561">
      <c r="A1561" t="n">
        <v>1560</v>
      </c>
      <c r="B1561" t="inlineStr">
        <is>
          <t>CA-2016-126809</t>
        </is>
      </c>
      <c r="C1561" t="inlineStr">
        <is>
          <t>2016-04-09</t>
        </is>
      </c>
      <c r="D1561" t="inlineStr">
        <is>
          <t>2016-04-13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s="2" t="n">
        <v>35.352</v>
      </c>
      <c r="R1561" t="n">
        <v>9</v>
      </c>
      <c r="S1561" s="3" t="n">
        <v>0.2</v>
      </c>
      <c r="T1561" s="2" t="n">
        <v>12.8151</v>
      </c>
      <c r="U1561">
        <f>D1561-C1561</f>
        <v/>
      </c>
      <c r="V1561" s="3">
        <f>IF(Q1561=0,0,T1561/Q1561)</f>
        <v/>
      </c>
    </row>
    <row r="1562">
      <c r="A1562" t="n">
        <v>1561</v>
      </c>
      <c r="B1562" t="inlineStr">
        <is>
          <t>CA-2014-105172</t>
        </is>
      </c>
      <c r="C1562" t="inlineStr">
        <is>
          <t>2014-04-04</t>
        </is>
      </c>
      <c r="D1562" t="inlineStr">
        <is>
          <t>2014-04-09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s="2" t="n">
        <v>18.9</v>
      </c>
      <c r="R1562" t="n">
        <v>6</v>
      </c>
      <c r="S1562" s="3" t="n">
        <v>0</v>
      </c>
      <c r="T1562" s="2" t="n">
        <v>9.071999999999999</v>
      </c>
      <c r="U1562">
        <f>D1562-C1562</f>
        <v/>
      </c>
      <c r="V1562" s="3">
        <f>IF(Q1562=0,0,T1562/Q1562)</f>
        <v/>
      </c>
    </row>
    <row r="1563">
      <c r="A1563" t="n">
        <v>1562</v>
      </c>
      <c r="B1563" t="inlineStr">
        <is>
          <t>CA-2017-107293</t>
        </is>
      </c>
      <c r="C1563" t="inlineStr">
        <is>
          <t>2017-09-05</t>
        </is>
      </c>
      <c r="D1563" t="inlineStr">
        <is>
          <t>2017-09-06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s="2" t="n">
        <v>2.78</v>
      </c>
      <c r="R1563" t="n">
        <v>1</v>
      </c>
      <c r="S1563" s="3" t="n">
        <v>0</v>
      </c>
      <c r="T1563" s="2" t="n">
        <v>0.7228</v>
      </c>
      <c r="U1563">
        <f>D1563-C1563</f>
        <v/>
      </c>
      <c r="V1563" s="3">
        <f>IF(Q1563=0,0,T1563/Q1563)</f>
        <v/>
      </c>
    </row>
    <row r="1564">
      <c r="A1564" t="n">
        <v>1563</v>
      </c>
      <c r="B1564" t="inlineStr">
        <is>
          <t>US-2017-102890</t>
        </is>
      </c>
      <c r="C1564" t="inlineStr">
        <is>
          <t>2017-06-30</t>
        </is>
      </c>
      <c r="D1564" t="inlineStr">
        <is>
          <t>2017-06-30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s="2" t="n">
        <v>1044.63</v>
      </c>
      <c r="R1564" t="n">
        <v>5</v>
      </c>
      <c r="S1564" s="3" t="n">
        <v>0.4</v>
      </c>
      <c r="T1564" s="2" t="n">
        <v>-295.9785</v>
      </c>
      <c r="U1564">
        <f>D1564-C1564</f>
        <v/>
      </c>
      <c r="V1564" s="3">
        <f>IF(Q1564=0,0,T1564/Q1564)</f>
        <v/>
      </c>
    </row>
    <row r="1565">
      <c r="A1565" t="n">
        <v>1564</v>
      </c>
      <c r="B1565" t="inlineStr">
        <is>
          <t>CA-2015-158554</t>
        </is>
      </c>
      <c r="C1565" t="inlineStr">
        <is>
          <t>2015-11-09</t>
        </is>
      </c>
      <c r="D1565" t="inlineStr">
        <is>
          <t>2015-11-09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s="2" t="n">
        <v>11.352</v>
      </c>
      <c r="R1565" t="n">
        <v>3</v>
      </c>
      <c r="S1565" s="3" t="n">
        <v>0.2</v>
      </c>
      <c r="T1565" s="2" t="n">
        <v>4.1151</v>
      </c>
      <c r="U1565">
        <f>D1565-C1565</f>
        <v/>
      </c>
      <c r="V1565" s="3">
        <f>IF(Q1565=0,0,T1565/Q1565)</f>
        <v/>
      </c>
    </row>
    <row r="1566">
      <c r="A1566" t="n">
        <v>1565</v>
      </c>
      <c r="B1566" t="inlineStr">
        <is>
          <t>CA-2014-116239</t>
        </is>
      </c>
      <c r="C1566" t="inlineStr">
        <is>
          <t>2014-03-04</t>
        </is>
      </c>
      <c r="D1566" t="inlineStr">
        <is>
          <t>2014-03-04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s="2" t="n">
        <v>354.9</v>
      </c>
      <c r="R1566" t="n">
        <v>5</v>
      </c>
      <c r="S1566" s="3" t="n">
        <v>0</v>
      </c>
      <c r="T1566" s="2" t="n">
        <v>17.745</v>
      </c>
      <c r="U1566">
        <f>D1566-C1566</f>
        <v/>
      </c>
      <c r="V1566" s="3">
        <f>IF(Q1566=0,0,T1566/Q1566)</f>
        <v/>
      </c>
    </row>
    <row r="1567">
      <c r="A1567" t="n">
        <v>1566</v>
      </c>
      <c r="B1567" t="inlineStr">
        <is>
          <t>CA-2015-132101</t>
        </is>
      </c>
      <c r="C1567" t="inlineStr">
        <is>
          <t>2015-03-19</t>
        </is>
      </c>
      <c r="D1567" t="inlineStr">
        <is>
          <t>2015-03-25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s="2" t="n">
        <v>453.576</v>
      </c>
      <c r="R1567" t="n">
        <v>3</v>
      </c>
      <c r="S1567" s="3" t="n">
        <v>0.2</v>
      </c>
      <c r="T1567" s="2" t="n">
        <v>39.6879</v>
      </c>
      <c r="U1567">
        <f>D1567-C1567</f>
        <v/>
      </c>
      <c r="V1567" s="3">
        <f>IF(Q1567=0,0,T1567/Q1567)</f>
        <v/>
      </c>
    </row>
    <row r="1568">
      <c r="A1568" t="n">
        <v>1567</v>
      </c>
      <c r="B1568" t="inlineStr">
        <is>
          <t>CA-2015-129112</t>
        </is>
      </c>
      <c r="C1568" t="inlineStr">
        <is>
          <t>2015-11-29</t>
        </is>
      </c>
      <c r="D1568" t="inlineStr">
        <is>
          <t>2015-11-30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s="2" t="n">
        <v>21.48</v>
      </c>
      <c r="R1568" t="n">
        <v>3</v>
      </c>
      <c r="S1568" s="3" t="n">
        <v>0.2</v>
      </c>
      <c r="T1568" s="2" t="n">
        <v>-0.2685</v>
      </c>
      <c r="U1568">
        <f>D1568-C1568</f>
        <v/>
      </c>
      <c r="V1568" s="3">
        <f>IF(Q1568=0,0,T1568/Q1568)</f>
        <v/>
      </c>
    </row>
    <row r="1569">
      <c r="A1569" t="n">
        <v>1568</v>
      </c>
      <c r="B1569" t="inlineStr">
        <is>
          <t>CA-2015-129112</t>
        </is>
      </c>
      <c r="C1569" t="inlineStr">
        <is>
          <t>2015-11-29</t>
        </is>
      </c>
      <c r="D1569" t="inlineStr">
        <is>
          <t>2015-11-30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s="2" t="n">
        <v>8.784000000000001</v>
      </c>
      <c r="R1569" t="n">
        <v>4</v>
      </c>
      <c r="S1569" s="3" t="n">
        <v>0.8</v>
      </c>
      <c r="T1569" s="2" t="n">
        <v>-13.6152</v>
      </c>
      <c r="U1569">
        <f>D1569-C1569</f>
        <v/>
      </c>
      <c r="V1569" s="3">
        <f>IF(Q1569=0,0,T1569/Q1569)</f>
        <v/>
      </c>
    </row>
    <row r="1570">
      <c r="A1570" t="n">
        <v>1569</v>
      </c>
      <c r="B1570" t="inlineStr">
        <is>
          <t>US-2017-152002</t>
        </is>
      </c>
      <c r="C1570" t="inlineStr">
        <is>
          <t>2017-06-11</t>
        </is>
      </c>
      <c r="D1570" t="inlineStr">
        <is>
          <t>2017-06-11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s="2" t="n">
        <v>122.97</v>
      </c>
      <c r="R1570" t="n">
        <v>3</v>
      </c>
      <c r="S1570" s="3" t="n">
        <v>0</v>
      </c>
      <c r="T1570" s="2" t="n">
        <v>60.2553</v>
      </c>
      <c r="U1570">
        <f>D1570-C1570</f>
        <v/>
      </c>
      <c r="V1570" s="3">
        <f>IF(Q1570=0,0,T1570/Q1570)</f>
        <v/>
      </c>
    </row>
    <row r="1571">
      <c r="A1571" t="n">
        <v>1570</v>
      </c>
      <c r="B1571" t="inlineStr">
        <is>
          <t>CA-2017-165029</t>
        </is>
      </c>
      <c r="C1571" t="inlineStr">
        <is>
          <t>2017-11-26</t>
        </is>
      </c>
      <c r="D1571" t="inlineStr">
        <is>
          <t>2017-11-30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s="2" t="n">
        <v>12.84</v>
      </c>
      <c r="R1571" t="n">
        <v>3</v>
      </c>
      <c r="S1571" s="3" t="n">
        <v>0</v>
      </c>
      <c r="T1571" s="2" t="n">
        <v>3.7236</v>
      </c>
      <c r="U1571">
        <f>D1571-C1571</f>
        <v/>
      </c>
      <c r="V1571" s="3">
        <f>IF(Q1571=0,0,T1571/Q1571)</f>
        <v/>
      </c>
    </row>
    <row r="1572">
      <c r="A1572" t="n">
        <v>1571</v>
      </c>
      <c r="B1572" t="inlineStr">
        <is>
          <t>US-2014-157385</t>
        </is>
      </c>
      <c r="C1572" t="inlineStr">
        <is>
          <t>2014-11-23</t>
        </is>
      </c>
      <c r="D1572" t="inlineStr">
        <is>
          <t>2014-11-25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s="2" t="n">
        <v>603.92</v>
      </c>
      <c r="R1572" t="n">
        <v>5</v>
      </c>
      <c r="S1572" s="3" t="n">
        <v>0.2</v>
      </c>
      <c r="T1572" s="2" t="n">
        <v>-67.941</v>
      </c>
      <c r="U1572">
        <f>D1572-C1572</f>
        <v/>
      </c>
      <c r="V1572" s="3">
        <f>IF(Q1572=0,0,T1572/Q1572)</f>
        <v/>
      </c>
    </row>
    <row r="1573">
      <c r="A1573" t="n">
        <v>1572</v>
      </c>
      <c r="B1573" t="inlineStr">
        <is>
          <t>US-2014-157385</t>
        </is>
      </c>
      <c r="C1573" t="inlineStr">
        <is>
          <t>2014-11-23</t>
        </is>
      </c>
      <c r="D1573" t="inlineStr">
        <is>
          <t>2014-11-25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s="2" t="n">
        <v>21.84</v>
      </c>
      <c r="R1573" t="n">
        <v>3</v>
      </c>
      <c r="S1573" s="3" t="n">
        <v>0</v>
      </c>
      <c r="T1573" s="2" t="n">
        <v>10.4832</v>
      </c>
      <c r="U1573">
        <f>D1573-C1573</f>
        <v/>
      </c>
      <c r="V1573" s="3">
        <f>IF(Q1573=0,0,T1573/Q1573)</f>
        <v/>
      </c>
    </row>
    <row r="1574">
      <c r="A1574" t="n">
        <v>1573</v>
      </c>
      <c r="B1574" t="inlineStr">
        <is>
          <t>US-2014-157385</t>
        </is>
      </c>
      <c r="C1574" t="inlineStr">
        <is>
          <t>2014-11-23</t>
        </is>
      </c>
      <c r="D1574" t="inlineStr">
        <is>
          <t>2014-11-25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s="2" t="n">
        <v>29.99</v>
      </c>
      <c r="R1574" t="n">
        <v>1</v>
      </c>
      <c r="S1574" s="3" t="n">
        <v>0</v>
      </c>
      <c r="T1574" s="2" t="n">
        <v>6.2979</v>
      </c>
      <c r="U1574">
        <f>D1574-C1574</f>
        <v/>
      </c>
      <c r="V1574" s="3">
        <f>IF(Q1574=0,0,T1574/Q1574)</f>
        <v/>
      </c>
    </row>
    <row r="1575">
      <c r="A1575" t="n">
        <v>1574</v>
      </c>
      <c r="B1575" t="inlineStr">
        <is>
          <t>US-2014-157385</t>
        </is>
      </c>
      <c r="C1575" t="inlineStr">
        <is>
          <t>2014-11-23</t>
        </is>
      </c>
      <c r="D1575" t="inlineStr">
        <is>
          <t>2014-11-25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s="2" t="n">
        <v>381.44</v>
      </c>
      <c r="R1575" t="n">
        <v>2</v>
      </c>
      <c r="S1575" s="3" t="n">
        <v>0.2</v>
      </c>
      <c r="T1575" s="2" t="n">
        <v>23.84</v>
      </c>
      <c r="U1575">
        <f>D1575-C1575</f>
        <v/>
      </c>
      <c r="V1575" s="3">
        <f>IF(Q1575=0,0,T1575/Q1575)</f>
        <v/>
      </c>
    </row>
    <row r="1576">
      <c r="A1576" t="n">
        <v>1575</v>
      </c>
      <c r="B1576" t="inlineStr">
        <is>
          <t>CA-2014-101602</t>
        </is>
      </c>
      <c r="C1576" t="inlineStr">
        <is>
          <t>2014-12-15</t>
        </is>
      </c>
      <c r="D1576" t="inlineStr">
        <is>
          <t>2014-12-18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s="2" t="n">
        <v>40.68</v>
      </c>
      <c r="R1576" t="n">
        <v>3</v>
      </c>
      <c r="S1576" s="3" t="n">
        <v>0.2</v>
      </c>
      <c r="T1576" s="2" t="n">
        <v>-9.153</v>
      </c>
      <c r="U1576">
        <f>D1576-C1576</f>
        <v/>
      </c>
      <c r="V1576" s="3">
        <f>IF(Q1576=0,0,T1576/Q1576)</f>
        <v/>
      </c>
    </row>
    <row r="1577">
      <c r="A1577" t="n">
        <v>1576</v>
      </c>
      <c r="B1577" t="inlineStr">
        <is>
          <t>CA-2014-101602</t>
        </is>
      </c>
      <c r="C1577" t="inlineStr">
        <is>
          <t>2014-12-15</t>
        </is>
      </c>
      <c r="D1577" t="inlineStr">
        <is>
          <t>2014-12-18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s="2" t="n">
        <v>763.28</v>
      </c>
      <c r="R1577" t="n">
        <v>5</v>
      </c>
      <c r="S1577" s="3" t="n">
        <v>0.3</v>
      </c>
      <c r="T1577" s="2" t="n">
        <v>-21.808</v>
      </c>
      <c r="U1577">
        <f>D1577-C1577</f>
        <v/>
      </c>
      <c r="V1577" s="3">
        <f>IF(Q1577=0,0,T1577/Q1577)</f>
        <v/>
      </c>
    </row>
    <row r="1578">
      <c r="A1578" t="n">
        <v>1577</v>
      </c>
      <c r="B1578" t="inlineStr">
        <is>
          <t>CA-2016-109057</t>
        </is>
      </c>
      <c r="C1578" t="inlineStr">
        <is>
          <t>2016-04-22</t>
        </is>
      </c>
      <c r="D1578" t="inlineStr">
        <is>
          <t>2016-04-27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s="2" t="n">
        <v>23.952</v>
      </c>
      <c r="R1578" t="n">
        <v>2</v>
      </c>
      <c r="S1578" s="3" t="n">
        <v>0.2</v>
      </c>
      <c r="T1578" s="2" t="n">
        <v>2.3952</v>
      </c>
      <c r="U1578">
        <f>D1578-C1578</f>
        <v/>
      </c>
      <c r="V1578" s="3">
        <f>IF(Q1578=0,0,T1578/Q1578)</f>
        <v/>
      </c>
    </row>
    <row r="1579">
      <c r="A1579" t="n">
        <v>1578</v>
      </c>
      <c r="B1579" t="inlineStr">
        <is>
          <t>CA-2016-154403</t>
        </is>
      </c>
      <c r="C1579" t="inlineStr">
        <is>
          <t>2016-05-23</t>
        </is>
      </c>
      <c r="D1579" t="inlineStr">
        <is>
          <t>2016-05-27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s="2" t="n">
        <v>4.98</v>
      </c>
      <c r="R1579" t="n">
        <v>1</v>
      </c>
      <c r="S1579" s="3" t="n">
        <v>0</v>
      </c>
      <c r="T1579" s="2" t="n">
        <v>2.4402</v>
      </c>
      <c r="U1579">
        <f>D1579-C1579</f>
        <v/>
      </c>
      <c r="V1579" s="3">
        <f>IF(Q1579=0,0,T1579/Q1579)</f>
        <v/>
      </c>
    </row>
    <row r="1580">
      <c r="A1580" t="n">
        <v>1579</v>
      </c>
      <c r="B1580" t="inlineStr">
        <is>
          <t>CA-2016-102456</t>
        </is>
      </c>
      <c r="C1580" t="inlineStr">
        <is>
          <t>2016-02-27</t>
        </is>
      </c>
      <c r="D1580" t="inlineStr">
        <is>
          <t>2016-03-01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s="2" t="n">
        <v>170.88</v>
      </c>
      <c r="R1580" t="n">
        <v>3</v>
      </c>
      <c r="S1580" s="3" t="n">
        <v>0</v>
      </c>
      <c r="T1580" s="2" t="n">
        <v>49.5552</v>
      </c>
      <c r="U1580">
        <f>D1580-C1580</f>
        <v/>
      </c>
      <c r="V1580" s="3">
        <f>IF(Q1580=0,0,T1580/Q1580)</f>
        <v/>
      </c>
    </row>
    <row r="1581">
      <c r="A1581" t="n">
        <v>1580</v>
      </c>
      <c r="B1581" t="inlineStr">
        <is>
          <t>CA-2015-131338</t>
        </is>
      </c>
      <c r="C1581" t="inlineStr">
        <is>
          <t>2015-08-09</t>
        </is>
      </c>
      <c r="D1581" t="inlineStr">
        <is>
          <t>2015-08-12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s="2" t="n">
        <v>307.98</v>
      </c>
      <c r="R1581" t="n">
        <v>2</v>
      </c>
      <c r="S1581" s="3" t="n">
        <v>0</v>
      </c>
      <c r="T1581" s="2" t="n">
        <v>89.3142</v>
      </c>
      <c r="U1581">
        <f>D1581-C1581</f>
        <v/>
      </c>
      <c r="V1581" s="3">
        <f>IF(Q1581=0,0,T1581/Q1581)</f>
        <v/>
      </c>
    </row>
    <row r="1582">
      <c r="A1582" t="n">
        <v>1581</v>
      </c>
      <c r="B1582" t="inlineStr">
        <is>
          <t>CA-2015-131338</t>
        </is>
      </c>
      <c r="C1582" t="inlineStr">
        <is>
          <t>2015-08-09</t>
        </is>
      </c>
      <c r="D1582" t="inlineStr">
        <is>
          <t>2015-08-12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s="2" t="n">
        <v>382.806</v>
      </c>
      <c r="R1582" t="n">
        <v>9</v>
      </c>
      <c r="S1582" s="3" t="n">
        <v>0.4</v>
      </c>
      <c r="T1582" s="2" t="n">
        <v>-153.1224</v>
      </c>
      <c r="U1582">
        <f>D1582-C1582</f>
        <v/>
      </c>
      <c r="V1582" s="3">
        <f>IF(Q1582=0,0,T1582/Q1582)</f>
        <v/>
      </c>
    </row>
    <row r="1583">
      <c r="A1583" t="n">
        <v>1582</v>
      </c>
      <c r="B1583" t="inlineStr">
        <is>
          <t>CA-2015-131338</t>
        </is>
      </c>
      <c r="C1583" t="inlineStr">
        <is>
          <t>2015-08-09</t>
        </is>
      </c>
      <c r="D1583" t="inlineStr">
        <is>
          <t>2015-08-12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s="2" t="n">
        <v>41.96</v>
      </c>
      <c r="R1583" t="n">
        <v>2</v>
      </c>
      <c r="S1583" s="3" t="n">
        <v>0</v>
      </c>
      <c r="T1583" s="2" t="n">
        <v>2.9372</v>
      </c>
      <c r="U1583">
        <f>D1583-C1583</f>
        <v/>
      </c>
      <c r="V1583" s="3">
        <f>IF(Q1583=0,0,T1583/Q1583)</f>
        <v/>
      </c>
    </row>
    <row r="1584">
      <c r="A1584" t="n">
        <v>1583</v>
      </c>
      <c r="B1584" t="inlineStr">
        <is>
          <t>CA-2015-131338</t>
        </is>
      </c>
      <c r="C1584" t="inlineStr">
        <is>
          <t>2015-08-09</t>
        </is>
      </c>
      <c r="D1584" t="inlineStr">
        <is>
          <t>2015-08-12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s="2" t="n">
        <v>1217.568</v>
      </c>
      <c r="R1584" t="n">
        <v>2</v>
      </c>
      <c r="S1584" s="3" t="n">
        <v>0.2</v>
      </c>
      <c r="T1584" s="2" t="n">
        <v>456.588</v>
      </c>
      <c r="U1584">
        <f>D1584-C1584</f>
        <v/>
      </c>
      <c r="V1584" s="3">
        <f>IF(Q1584=0,0,T1584/Q1584)</f>
        <v/>
      </c>
    </row>
    <row r="1585">
      <c r="A1585" t="n">
        <v>1584</v>
      </c>
      <c r="B1585" t="inlineStr">
        <is>
          <t>CA-2015-131338</t>
        </is>
      </c>
      <c r="C1585" t="inlineStr">
        <is>
          <t>2015-08-09</t>
        </is>
      </c>
      <c r="D1585" t="inlineStr">
        <is>
          <t>2015-08-12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s="2" t="n">
        <v>47.04</v>
      </c>
      <c r="R1585" t="n">
        <v>3</v>
      </c>
      <c r="S1585" s="3" t="n">
        <v>0</v>
      </c>
      <c r="T1585" s="2" t="n">
        <v>18.3456</v>
      </c>
      <c r="U1585">
        <f>D1585-C1585</f>
        <v/>
      </c>
      <c r="V1585" s="3">
        <f>IF(Q1585=0,0,T1585/Q1585)</f>
        <v/>
      </c>
    </row>
    <row r="1586">
      <c r="A1586" t="n">
        <v>1585</v>
      </c>
      <c r="B1586" t="inlineStr">
        <is>
          <t>CA-2015-131338</t>
        </is>
      </c>
      <c r="C1586" t="inlineStr">
        <is>
          <t>2015-08-09</t>
        </is>
      </c>
      <c r="D1586" t="inlineStr">
        <is>
          <t>2015-08-12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s="2" t="n">
        <v>6.16</v>
      </c>
      <c r="R1586" t="n">
        <v>2</v>
      </c>
      <c r="S1586" s="3" t="n">
        <v>0</v>
      </c>
      <c r="T1586" s="2" t="n">
        <v>2.9568</v>
      </c>
      <c r="U1586">
        <f>D1586-C1586</f>
        <v/>
      </c>
      <c r="V1586" s="3">
        <f>IF(Q1586=0,0,T1586/Q1586)</f>
        <v/>
      </c>
    </row>
    <row r="1587">
      <c r="A1587" t="n">
        <v>1586</v>
      </c>
      <c r="B1587" t="inlineStr">
        <is>
          <t>CA-2015-131338</t>
        </is>
      </c>
      <c r="C1587" t="inlineStr">
        <is>
          <t>2015-08-09</t>
        </is>
      </c>
      <c r="D1587" t="inlineStr">
        <is>
          <t>2015-08-12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s="2" t="n">
        <v>979.95</v>
      </c>
      <c r="R1587" t="n">
        <v>5</v>
      </c>
      <c r="S1587" s="3" t="n">
        <v>0</v>
      </c>
      <c r="T1587" s="2" t="n">
        <v>274.386</v>
      </c>
      <c r="U1587">
        <f>D1587-C1587</f>
        <v/>
      </c>
      <c r="V1587" s="3">
        <f>IF(Q1587=0,0,T1587/Q1587)</f>
        <v/>
      </c>
    </row>
    <row r="1588">
      <c r="A1588" t="n">
        <v>1587</v>
      </c>
      <c r="B1588" t="inlineStr">
        <is>
          <t>CA-2015-131338</t>
        </is>
      </c>
      <c r="C1588" t="inlineStr">
        <is>
          <t>2015-08-09</t>
        </is>
      </c>
      <c r="D1588" t="inlineStr">
        <is>
          <t>2015-08-12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s="2" t="n">
        <v>143.7</v>
      </c>
      <c r="R1588" t="n">
        <v>3</v>
      </c>
      <c r="S1588" s="3" t="n">
        <v>0</v>
      </c>
      <c r="T1588" s="2" t="n">
        <v>68.976</v>
      </c>
      <c r="U1588">
        <f>D1588-C1588</f>
        <v/>
      </c>
      <c r="V1588" s="3">
        <f>IF(Q1588=0,0,T1588/Q1588)</f>
        <v/>
      </c>
    </row>
    <row r="1589">
      <c r="A1589" t="n">
        <v>1588</v>
      </c>
      <c r="B1589" t="inlineStr">
        <is>
          <t>CA-2015-131338</t>
        </is>
      </c>
      <c r="C1589" t="inlineStr">
        <is>
          <t>2015-08-09</t>
        </is>
      </c>
      <c r="D1589" t="inlineStr">
        <is>
          <t>2015-08-12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s="2" t="n">
        <v>10.65</v>
      </c>
      <c r="R1589" t="n">
        <v>3</v>
      </c>
      <c r="S1589" s="3" t="n">
        <v>0</v>
      </c>
      <c r="T1589" s="2" t="n">
        <v>5.0055</v>
      </c>
      <c r="U1589">
        <f>D1589-C1589</f>
        <v/>
      </c>
      <c r="V1589" s="3">
        <f>IF(Q1589=0,0,T1589/Q1589)</f>
        <v/>
      </c>
    </row>
    <row r="1590">
      <c r="A1590" t="n">
        <v>1589</v>
      </c>
      <c r="B1590" t="inlineStr">
        <is>
          <t>CA-2015-131338</t>
        </is>
      </c>
      <c r="C1590" t="inlineStr">
        <is>
          <t>2015-08-09</t>
        </is>
      </c>
      <c r="D1590" t="inlineStr">
        <is>
          <t>2015-08-12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s="2" t="n">
        <v>247.8</v>
      </c>
      <c r="R1590" t="n">
        <v>4</v>
      </c>
      <c r="S1590" s="3" t="n">
        <v>0</v>
      </c>
      <c r="T1590" s="2" t="n">
        <v>34.692</v>
      </c>
      <c r="U1590">
        <f>D1590-C1590</f>
        <v/>
      </c>
      <c r="V1590" s="3">
        <f>IF(Q1590=0,0,T1590/Q1590)</f>
        <v/>
      </c>
    </row>
    <row r="1591">
      <c r="A1591" t="n">
        <v>1590</v>
      </c>
      <c r="B1591" t="inlineStr">
        <is>
          <t>CA-2016-109911</t>
        </is>
      </c>
      <c r="C1591" t="inlineStr">
        <is>
          <t>2016-05-12</t>
        </is>
      </c>
      <c r="D1591" t="inlineStr">
        <is>
          <t>2016-05-16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s="2" t="n">
        <v>10.96</v>
      </c>
      <c r="R1591" t="n">
        <v>4</v>
      </c>
      <c r="S1591" s="3" t="n">
        <v>0</v>
      </c>
      <c r="T1591" s="2" t="n">
        <v>2.9592</v>
      </c>
      <c r="U1591">
        <f>D1591-C1591</f>
        <v/>
      </c>
      <c r="V1591" s="3">
        <f>IF(Q1591=0,0,T1591/Q1591)</f>
        <v/>
      </c>
    </row>
    <row r="1592">
      <c r="A1592" t="n">
        <v>1591</v>
      </c>
      <c r="B1592" t="inlineStr">
        <is>
          <t>US-2016-132423</t>
        </is>
      </c>
      <c r="C1592" t="inlineStr">
        <is>
          <t>2016-04-15</t>
        </is>
      </c>
      <c r="D1592" t="inlineStr">
        <is>
          <t>2016-04-19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s="2" t="n">
        <v>33.488</v>
      </c>
      <c r="R1592" t="n">
        <v>7</v>
      </c>
      <c r="S1592" s="3" t="n">
        <v>0.2</v>
      </c>
      <c r="T1592" s="2" t="n">
        <v>5.8604</v>
      </c>
      <c r="U1592">
        <f>D1592-C1592</f>
        <v/>
      </c>
      <c r="V1592" s="3">
        <f>IF(Q1592=0,0,T1592/Q1592)</f>
        <v/>
      </c>
    </row>
    <row r="1593">
      <c r="A1593" t="n">
        <v>1592</v>
      </c>
      <c r="B1593" t="inlineStr">
        <is>
          <t>US-2016-132423</t>
        </is>
      </c>
      <c r="C1593" t="inlineStr">
        <is>
          <t>2016-04-15</t>
        </is>
      </c>
      <c r="D1593" t="inlineStr">
        <is>
          <t>2016-04-19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s="2" t="n">
        <v>8.039999999999999</v>
      </c>
      <c r="R1593" t="n">
        <v>5</v>
      </c>
      <c r="S1593" s="3" t="n">
        <v>0.2</v>
      </c>
      <c r="T1593" s="2" t="n">
        <v>2.9145</v>
      </c>
      <c r="U1593">
        <f>D1593-C1593</f>
        <v/>
      </c>
      <c r="V1593" s="3">
        <f>IF(Q1593=0,0,T1593/Q1593)</f>
        <v/>
      </c>
    </row>
    <row r="1594">
      <c r="A1594" t="n">
        <v>1593</v>
      </c>
      <c r="B1594" t="inlineStr">
        <is>
          <t>CA-2015-122826</t>
        </is>
      </c>
      <c r="C1594" t="inlineStr">
        <is>
          <t>2015-06-23</t>
        </is>
      </c>
      <c r="D1594" t="inlineStr">
        <is>
          <t>2015-06-25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s="2" t="n">
        <v>201.568</v>
      </c>
      <c r="R1594" t="n">
        <v>4</v>
      </c>
      <c r="S1594" s="3" t="n">
        <v>0.2</v>
      </c>
      <c r="T1594" s="2" t="n">
        <v>22.6764</v>
      </c>
      <c r="U1594">
        <f>D1594-C1594</f>
        <v/>
      </c>
      <c r="V1594" s="3">
        <f>IF(Q1594=0,0,T1594/Q1594)</f>
        <v/>
      </c>
    </row>
    <row r="1595">
      <c r="A1595" t="n">
        <v>1594</v>
      </c>
      <c r="B1595" t="inlineStr">
        <is>
          <t>CA-2014-117317</t>
        </is>
      </c>
      <c r="C1595" t="inlineStr">
        <is>
          <t>2014-10-19</t>
        </is>
      </c>
      <c r="D1595" t="inlineStr">
        <is>
          <t>2014-10-19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s="2" t="n">
        <v>13.44</v>
      </c>
      <c r="R1595" t="n">
        <v>3</v>
      </c>
      <c r="S1595" s="3" t="n">
        <v>0</v>
      </c>
      <c r="T1595" s="2" t="n">
        <v>6.5856</v>
      </c>
      <c r="U1595">
        <f>D1595-C1595</f>
        <v/>
      </c>
      <c r="V1595" s="3">
        <f>IF(Q1595=0,0,T1595/Q1595)</f>
        <v/>
      </c>
    </row>
    <row r="1596">
      <c r="A1596" t="n">
        <v>1595</v>
      </c>
      <c r="B1596" t="inlineStr">
        <is>
          <t>CA-2015-118423</t>
        </is>
      </c>
      <c r="C1596" t="inlineStr">
        <is>
          <t>2015-03-24</t>
        </is>
      </c>
      <c r="D1596" t="inlineStr">
        <is>
          <t>2015-03-27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s="2" t="n">
        <v>359.058</v>
      </c>
      <c r="R1596" t="n">
        <v>3</v>
      </c>
      <c r="S1596" s="3" t="n">
        <v>0.3</v>
      </c>
      <c r="T1596" s="2" t="n">
        <v>-35.9058</v>
      </c>
      <c r="U1596">
        <f>D1596-C1596</f>
        <v/>
      </c>
      <c r="V1596" s="3">
        <f>IF(Q1596=0,0,T1596/Q1596)</f>
        <v/>
      </c>
    </row>
    <row r="1597">
      <c r="A1597" t="n">
        <v>1596</v>
      </c>
      <c r="B1597" t="inlineStr">
        <is>
          <t>CA-2017-149181</t>
        </is>
      </c>
      <c r="C1597" t="inlineStr">
        <is>
          <t>2017-05-08</t>
        </is>
      </c>
      <c r="D1597" t="inlineStr">
        <is>
          <t>2017-05-12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s="2" t="n">
        <v>47.992</v>
      </c>
      <c r="R1597" t="n">
        <v>2</v>
      </c>
      <c r="S1597" s="3" t="n">
        <v>0.3</v>
      </c>
      <c r="T1597" s="2" t="n">
        <v>-2.0568</v>
      </c>
      <c r="U1597">
        <f>D1597-C1597</f>
        <v/>
      </c>
      <c r="V1597" s="3">
        <f>IF(Q1597=0,0,T1597/Q1597)</f>
        <v/>
      </c>
    </row>
    <row r="1598">
      <c r="A1598" t="n">
        <v>1597</v>
      </c>
      <c r="B1598" t="inlineStr">
        <is>
          <t>CA-2017-132234</t>
        </is>
      </c>
      <c r="C1598" t="inlineStr">
        <is>
          <t>2017-10-16</t>
        </is>
      </c>
      <c r="D1598" t="inlineStr">
        <is>
          <t>2017-10-18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s="2" t="n">
        <v>547.3</v>
      </c>
      <c r="R1598" t="n">
        <v>13</v>
      </c>
      <c r="S1598" s="3" t="n">
        <v>0</v>
      </c>
      <c r="T1598" s="2" t="n">
        <v>175.136</v>
      </c>
      <c r="U1598">
        <f>D1598-C1598</f>
        <v/>
      </c>
      <c r="V1598" s="3">
        <f>IF(Q1598=0,0,T1598/Q1598)</f>
        <v/>
      </c>
    </row>
    <row r="1599">
      <c r="A1599" t="n">
        <v>1598</v>
      </c>
      <c r="B1599" t="inlineStr">
        <is>
          <t>CA-2017-158876</t>
        </is>
      </c>
      <c r="C1599" t="inlineStr">
        <is>
          <t>2017-11-19</t>
        </is>
      </c>
      <c r="D1599" t="inlineStr">
        <is>
          <t>2017-11-21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s="2" t="n">
        <v>16.896</v>
      </c>
      <c r="R1599" t="n">
        <v>4</v>
      </c>
      <c r="S1599" s="3" t="n">
        <v>0.2</v>
      </c>
      <c r="T1599" s="2" t="n">
        <v>5.28</v>
      </c>
      <c r="U1599">
        <f>D1599-C1599</f>
        <v/>
      </c>
      <c r="V1599" s="3">
        <f>IF(Q1599=0,0,T1599/Q1599)</f>
        <v/>
      </c>
    </row>
    <row r="1600">
      <c r="A1600" t="n">
        <v>1599</v>
      </c>
      <c r="B1600" t="inlineStr">
        <is>
          <t>CA-2017-158876</t>
        </is>
      </c>
      <c r="C1600" t="inlineStr">
        <is>
          <t>2017-11-19</t>
        </is>
      </c>
      <c r="D1600" t="inlineStr">
        <is>
          <t>2017-11-21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s="2" t="n">
        <v>6.672</v>
      </c>
      <c r="R1600" t="n">
        <v>1</v>
      </c>
      <c r="S1600" s="3" t="n">
        <v>0.2</v>
      </c>
      <c r="T1600" s="2" t="n">
        <v>0.5004</v>
      </c>
      <c r="U1600">
        <f>D1600-C1600</f>
        <v/>
      </c>
      <c r="V1600" s="3">
        <f>IF(Q1600=0,0,T1600/Q1600)</f>
        <v/>
      </c>
    </row>
    <row r="1601">
      <c r="A1601" t="n">
        <v>1600</v>
      </c>
      <c r="B1601" t="inlineStr">
        <is>
          <t>CA-2017-158876</t>
        </is>
      </c>
      <c r="C1601" t="inlineStr">
        <is>
          <t>2017-11-19</t>
        </is>
      </c>
      <c r="D1601" t="inlineStr">
        <is>
          <t>2017-11-21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s="2" t="n">
        <v>99.136</v>
      </c>
      <c r="R1601" t="n">
        <v>4</v>
      </c>
      <c r="S1601" s="3" t="n">
        <v>0.2</v>
      </c>
      <c r="T1601" s="2" t="n">
        <v>8.6744</v>
      </c>
      <c r="U1601">
        <f>D1601-C1601</f>
        <v/>
      </c>
      <c r="V1601" s="3">
        <f>IF(Q1601=0,0,T1601/Q1601)</f>
        <v/>
      </c>
    </row>
    <row r="1602">
      <c r="A1602" t="n">
        <v>1601</v>
      </c>
      <c r="B1602" t="inlineStr">
        <is>
          <t>CA-2017-158876</t>
        </is>
      </c>
      <c r="C1602" t="inlineStr">
        <is>
          <t>2017-11-19</t>
        </is>
      </c>
      <c r="D1602" t="inlineStr">
        <is>
          <t>2017-11-21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s="2" t="n">
        <v>15.992</v>
      </c>
      <c r="R1602" t="n">
        <v>2</v>
      </c>
      <c r="S1602" s="3" t="n">
        <v>0.6</v>
      </c>
      <c r="T1602" s="2" t="n">
        <v>-13.993</v>
      </c>
      <c r="U1602">
        <f>D1602-C1602</f>
        <v/>
      </c>
      <c r="V1602" s="3">
        <f>IF(Q1602=0,0,T1602/Q1602)</f>
        <v/>
      </c>
    </row>
    <row r="1603">
      <c r="A1603" t="n">
        <v>1602</v>
      </c>
      <c r="B1603" t="inlineStr">
        <is>
          <t>CA-2016-164672</t>
        </is>
      </c>
      <c r="C1603" t="inlineStr">
        <is>
          <t>2016-05-08</t>
        </is>
      </c>
      <c r="D1603" t="inlineStr">
        <is>
          <t>2016-05-13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s="2" t="n">
        <v>211.96</v>
      </c>
      <c r="R1603" t="n">
        <v>2</v>
      </c>
      <c r="S1603" s="3" t="n">
        <v>0</v>
      </c>
      <c r="T1603" s="2" t="n">
        <v>42.392</v>
      </c>
      <c r="U1603">
        <f>D1603-C1603</f>
        <v/>
      </c>
      <c r="V1603" s="3">
        <f>IF(Q1603=0,0,T1603/Q1603)</f>
        <v/>
      </c>
    </row>
    <row r="1604">
      <c r="A1604" t="n">
        <v>1603</v>
      </c>
      <c r="B1604" t="inlineStr">
        <is>
          <t>US-2016-132857</t>
        </is>
      </c>
      <c r="C1604" t="inlineStr">
        <is>
          <t>2016-12-11</t>
        </is>
      </c>
      <c r="D1604" t="inlineStr">
        <is>
          <t>2016-12-17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s="2" t="n">
        <v>6.672</v>
      </c>
      <c r="R1604" t="n">
        <v>3</v>
      </c>
      <c r="S1604" s="3" t="n">
        <v>0.2</v>
      </c>
      <c r="T1604" s="2" t="n">
        <v>1.668</v>
      </c>
      <c r="U1604">
        <f>D1604-C1604</f>
        <v/>
      </c>
      <c r="V1604" s="3">
        <f>IF(Q1604=0,0,T1604/Q1604)</f>
        <v/>
      </c>
    </row>
    <row r="1605">
      <c r="A1605" t="n">
        <v>1604</v>
      </c>
      <c r="B1605" t="inlineStr">
        <is>
          <t>CA-2017-116645</t>
        </is>
      </c>
      <c r="C1605" t="inlineStr">
        <is>
          <t>2017-11-30</t>
        </is>
      </c>
      <c r="D1605" t="inlineStr">
        <is>
          <t>2017-12-04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s="2" t="n">
        <v>155.94</v>
      </c>
      <c r="R1605" t="n">
        <v>6</v>
      </c>
      <c r="S1605" s="3" t="n">
        <v>0</v>
      </c>
      <c r="T1605" s="2" t="n">
        <v>45.2226</v>
      </c>
      <c r="U1605">
        <f>D1605-C1605</f>
        <v/>
      </c>
      <c r="V1605" s="3">
        <f>IF(Q1605=0,0,T1605/Q1605)</f>
        <v/>
      </c>
    </row>
    <row r="1606">
      <c r="A1606" t="n">
        <v>1605</v>
      </c>
      <c r="B1606" t="inlineStr">
        <is>
          <t>US-2016-115819</t>
        </is>
      </c>
      <c r="C1606" t="inlineStr">
        <is>
          <t>2016-04-19</t>
        </is>
      </c>
      <c r="D1606" t="inlineStr">
        <is>
          <t>2016-04-24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s="2" t="n">
        <v>39.96</v>
      </c>
      <c r="R1606" t="n">
        <v>5</v>
      </c>
      <c r="S1606" s="3" t="n">
        <v>0.2</v>
      </c>
      <c r="T1606" s="2" t="n">
        <v>12.987</v>
      </c>
      <c r="U1606">
        <f>D1606-C1606</f>
        <v/>
      </c>
      <c r="V1606" s="3">
        <f>IF(Q1606=0,0,T1606/Q1606)</f>
        <v/>
      </c>
    </row>
    <row r="1607">
      <c r="A1607" t="n">
        <v>1606</v>
      </c>
      <c r="B1607" t="inlineStr">
        <is>
          <t>US-2016-115819</t>
        </is>
      </c>
      <c r="C1607" t="inlineStr">
        <is>
          <t>2016-04-19</t>
        </is>
      </c>
      <c r="D1607" t="inlineStr">
        <is>
          <t>2016-04-24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s="2" t="n">
        <v>5.46</v>
      </c>
      <c r="R1607" t="n">
        <v>3</v>
      </c>
      <c r="S1607" s="3" t="n">
        <v>0</v>
      </c>
      <c r="T1607" s="2" t="n">
        <v>1.5288</v>
      </c>
      <c r="U1607">
        <f>D1607-C1607</f>
        <v/>
      </c>
      <c r="V1607" s="3">
        <f>IF(Q1607=0,0,T1607/Q1607)</f>
        <v/>
      </c>
    </row>
    <row r="1608">
      <c r="A1608" t="n">
        <v>1607</v>
      </c>
      <c r="B1608" t="inlineStr">
        <is>
          <t>US-2016-115819</t>
        </is>
      </c>
      <c r="C1608" t="inlineStr">
        <is>
          <t>2016-04-19</t>
        </is>
      </c>
      <c r="D1608" t="inlineStr">
        <is>
          <t>2016-04-24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s="2" t="n">
        <v>73.2</v>
      </c>
      <c r="R1608" t="n">
        <v>5</v>
      </c>
      <c r="S1608" s="3" t="n">
        <v>0</v>
      </c>
      <c r="T1608" s="2" t="n">
        <v>21.228</v>
      </c>
      <c r="U1608">
        <f>D1608-C1608</f>
        <v/>
      </c>
      <c r="V1608" s="3">
        <f>IF(Q1608=0,0,T1608/Q1608)</f>
        <v/>
      </c>
    </row>
    <row r="1609">
      <c r="A1609" t="n">
        <v>1608</v>
      </c>
      <c r="B1609" t="inlineStr">
        <is>
          <t>US-2016-115819</t>
        </is>
      </c>
      <c r="C1609" t="inlineStr">
        <is>
          <t>2016-04-19</t>
        </is>
      </c>
      <c r="D1609" t="inlineStr">
        <is>
          <t>2016-04-24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s="2" t="n">
        <v>5.84</v>
      </c>
      <c r="R1609" t="n">
        <v>1</v>
      </c>
      <c r="S1609" s="3" t="n">
        <v>0.2</v>
      </c>
      <c r="T1609" s="2" t="n">
        <v>1.971</v>
      </c>
      <c r="U1609">
        <f>D1609-C1609</f>
        <v/>
      </c>
      <c r="V1609" s="3">
        <f>IF(Q1609=0,0,T1609/Q1609)</f>
        <v/>
      </c>
    </row>
    <row r="1610">
      <c r="A1610" t="n">
        <v>1609</v>
      </c>
      <c r="B1610" t="inlineStr">
        <is>
          <t>US-2016-115819</t>
        </is>
      </c>
      <c r="C1610" t="inlineStr">
        <is>
          <t>2016-04-19</t>
        </is>
      </c>
      <c r="D1610" t="inlineStr">
        <is>
          <t>2016-04-24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s="2" t="n">
        <v>22.72</v>
      </c>
      <c r="R1610" t="n">
        <v>4</v>
      </c>
      <c r="S1610" s="3" t="n">
        <v>0</v>
      </c>
      <c r="T1610" s="2" t="n">
        <v>10.224</v>
      </c>
      <c r="U1610">
        <f>D1610-C1610</f>
        <v/>
      </c>
      <c r="V1610" s="3">
        <f>IF(Q1610=0,0,T1610/Q1610)</f>
        <v/>
      </c>
    </row>
    <row r="1611">
      <c r="A1611" t="n">
        <v>1610</v>
      </c>
      <c r="B1611" t="inlineStr">
        <is>
          <t>US-2016-115819</t>
        </is>
      </c>
      <c r="C1611" t="inlineStr">
        <is>
          <t>2016-04-19</t>
        </is>
      </c>
      <c r="D1611" t="inlineStr">
        <is>
          <t>2016-04-24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s="2" t="n">
        <v>9.336</v>
      </c>
      <c r="R1611" t="n">
        <v>3</v>
      </c>
      <c r="S1611" s="3" t="n">
        <v>0.2</v>
      </c>
      <c r="T1611" s="2" t="n">
        <v>3.2676</v>
      </c>
      <c r="U1611">
        <f>D1611-C1611</f>
        <v/>
      </c>
      <c r="V1611" s="3">
        <f>IF(Q1611=0,0,T1611/Q1611)</f>
        <v/>
      </c>
    </row>
    <row r="1612">
      <c r="A1612" t="n">
        <v>1611</v>
      </c>
      <c r="B1612" t="inlineStr">
        <is>
          <t>CA-2014-156349</t>
        </is>
      </c>
      <c r="C1612" t="inlineStr">
        <is>
          <t>2014-05-26</t>
        </is>
      </c>
      <c r="D1612" t="inlineStr">
        <is>
          <t>2014-05-30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s="2" t="n">
        <v>290.666</v>
      </c>
      <c r="R1612" t="n">
        <v>2</v>
      </c>
      <c r="S1612" s="3" t="n">
        <v>0.15</v>
      </c>
      <c r="T1612" s="2" t="n">
        <v>27.3568</v>
      </c>
      <c r="U1612">
        <f>D1612-C1612</f>
        <v/>
      </c>
      <c r="V1612" s="3">
        <f>IF(Q1612=0,0,T1612/Q1612)</f>
        <v/>
      </c>
    </row>
    <row r="1613">
      <c r="A1613" t="n">
        <v>1612</v>
      </c>
      <c r="B1613" t="inlineStr">
        <is>
          <t>CA-2014-156349</t>
        </is>
      </c>
      <c r="C1613" t="inlineStr">
        <is>
          <t>2014-05-26</t>
        </is>
      </c>
      <c r="D1613" t="inlineStr">
        <is>
          <t>2014-05-30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s="2" t="n">
        <v>201.584</v>
      </c>
      <c r="R1613" t="n">
        <v>2</v>
      </c>
      <c r="S1613" s="3" t="n">
        <v>0.2</v>
      </c>
      <c r="T1613" s="2" t="n">
        <v>20.1584</v>
      </c>
      <c r="U1613">
        <f>D1613-C1613</f>
        <v/>
      </c>
      <c r="V1613" s="3">
        <f>IF(Q1613=0,0,T1613/Q1613)</f>
        <v/>
      </c>
    </row>
    <row r="1614">
      <c r="A1614" t="n">
        <v>1613</v>
      </c>
      <c r="B1614" t="inlineStr">
        <is>
          <t>CA-2014-156349</t>
        </is>
      </c>
      <c r="C1614" t="inlineStr">
        <is>
          <t>2014-05-26</t>
        </is>
      </c>
      <c r="D1614" t="inlineStr">
        <is>
          <t>2014-05-30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s="2" t="n">
        <v>83.98399999999999</v>
      </c>
      <c r="R1614" t="n">
        <v>2</v>
      </c>
      <c r="S1614" s="3" t="n">
        <v>0.2</v>
      </c>
      <c r="T1614" s="2" t="n">
        <v>31.494</v>
      </c>
      <c r="U1614">
        <f>D1614-C1614</f>
        <v/>
      </c>
      <c r="V1614" s="3">
        <f>IF(Q1614=0,0,T1614/Q1614)</f>
        <v/>
      </c>
    </row>
    <row r="1615">
      <c r="A1615" t="n">
        <v>1614</v>
      </c>
      <c r="B1615" t="inlineStr">
        <is>
          <t>CA-2017-138380</t>
        </is>
      </c>
      <c r="C1615" t="inlineStr">
        <is>
          <t>2017-12-21</t>
        </is>
      </c>
      <c r="D1615" t="inlineStr">
        <is>
          <t>2017-12-25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s="2" t="n">
        <v>1000.02</v>
      </c>
      <c r="R1615" t="n">
        <v>7</v>
      </c>
      <c r="S1615" s="3" t="n">
        <v>0</v>
      </c>
      <c r="T1615" s="2" t="n">
        <v>290.0058</v>
      </c>
      <c r="U1615">
        <f>D1615-C1615</f>
        <v/>
      </c>
      <c r="V1615" s="3">
        <f>IF(Q1615=0,0,T1615/Q1615)</f>
        <v/>
      </c>
    </row>
    <row r="1616">
      <c r="A1616" t="n">
        <v>1615</v>
      </c>
      <c r="B1616" t="inlineStr">
        <is>
          <t>US-2016-113509</t>
        </is>
      </c>
      <c r="C1616" t="inlineStr">
        <is>
          <t>2016-03-15</t>
        </is>
      </c>
      <c r="D1616" t="inlineStr">
        <is>
          <t>2016-03-19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s="2" t="n">
        <v>83.976</v>
      </c>
      <c r="R1616" t="n">
        <v>3</v>
      </c>
      <c r="S1616" s="3" t="n">
        <v>0.2</v>
      </c>
      <c r="T1616" s="2" t="n">
        <v>-13.6461</v>
      </c>
      <c r="U1616">
        <f>D1616-C1616</f>
        <v/>
      </c>
      <c r="V1616" s="3">
        <f>IF(Q1616=0,0,T1616/Q1616)</f>
        <v/>
      </c>
    </row>
    <row r="1617">
      <c r="A1617" t="n">
        <v>1616</v>
      </c>
      <c r="B1617" t="inlineStr">
        <is>
          <t>CA-2015-130022</t>
        </is>
      </c>
      <c r="C1617" t="inlineStr">
        <is>
          <t>2015-08-10</t>
        </is>
      </c>
      <c r="D1617" t="inlineStr">
        <is>
          <t>2015-08-16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s="2" t="n">
        <v>3.75</v>
      </c>
      <c r="R1617" t="n">
        <v>1</v>
      </c>
      <c r="S1617" s="3" t="n">
        <v>0</v>
      </c>
      <c r="T1617" s="2" t="n">
        <v>1.8</v>
      </c>
      <c r="U1617">
        <f>D1617-C1617</f>
        <v/>
      </c>
      <c r="V1617" s="3">
        <f>IF(Q1617=0,0,T1617/Q1617)</f>
        <v/>
      </c>
    </row>
    <row r="1618">
      <c r="A1618" t="n">
        <v>1617</v>
      </c>
      <c r="B1618" t="inlineStr">
        <is>
          <t>CA-2015-130022</t>
        </is>
      </c>
      <c r="C1618" t="inlineStr">
        <is>
          <t>2015-08-10</t>
        </is>
      </c>
      <c r="D1618" t="inlineStr">
        <is>
          <t>2015-08-16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s="2" t="n">
        <v>41.4</v>
      </c>
      <c r="R1618" t="n">
        <v>4</v>
      </c>
      <c r="S1618" s="3" t="n">
        <v>0</v>
      </c>
      <c r="T1618" s="2" t="n">
        <v>19.872</v>
      </c>
      <c r="U1618">
        <f>D1618-C1618</f>
        <v/>
      </c>
      <c r="V1618" s="3">
        <f>IF(Q1618=0,0,T1618/Q1618)</f>
        <v/>
      </c>
    </row>
    <row r="1619">
      <c r="A1619" t="n">
        <v>1618</v>
      </c>
      <c r="B1619" t="inlineStr">
        <is>
          <t>CA-2015-130022</t>
        </is>
      </c>
      <c r="C1619" t="inlineStr">
        <is>
          <t>2015-08-10</t>
        </is>
      </c>
      <c r="D1619" t="inlineStr">
        <is>
          <t>2015-08-16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s="2" t="n">
        <v>29.79</v>
      </c>
      <c r="R1619" t="n">
        <v>3</v>
      </c>
      <c r="S1619" s="3" t="n">
        <v>0</v>
      </c>
      <c r="T1619" s="2" t="n">
        <v>12.5118</v>
      </c>
      <c r="U1619">
        <f>D1619-C1619</f>
        <v/>
      </c>
      <c r="V1619" s="3">
        <f>IF(Q1619=0,0,T1619/Q1619)</f>
        <v/>
      </c>
    </row>
    <row r="1620">
      <c r="A1620" t="n">
        <v>1619</v>
      </c>
      <c r="B1620" t="inlineStr">
        <is>
          <t>US-2016-118780</t>
        </is>
      </c>
      <c r="C1620" t="inlineStr">
        <is>
          <t>2016-09-10</t>
        </is>
      </c>
      <c r="D1620" t="inlineStr">
        <is>
          <t>2016-09-14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s="2" t="n">
        <v>59.48</v>
      </c>
      <c r="R1620" t="n">
        <v>2</v>
      </c>
      <c r="S1620" s="3" t="n">
        <v>0</v>
      </c>
      <c r="T1620" s="2" t="n">
        <v>8.922000000000001</v>
      </c>
      <c r="U1620">
        <f>D1620-C1620</f>
        <v/>
      </c>
      <c r="V1620" s="3">
        <f>IF(Q1620=0,0,T1620/Q1620)</f>
        <v/>
      </c>
    </row>
    <row r="1621">
      <c r="A1621" t="n">
        <v>1620</v>
      </c>
      <c r="B1621" t="inlineStr">
        <is>
          <t>US-2016-118780</t>
        </is>
      </c>
      <c r="C1621" t="inlineStr">
        <is>
          <t>2016-09-10</t>
        </is>
      </c>
      <c r="D1621" t="inlineStr">
        <is>
          <t>2016-09-14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s="2" t="n">
        <v>6.69</v>
      </c>
      <c r="R1621" t="n">
        <v>1</v>
      </c>
      <c r="S1621" s="3" t="n">
        <v>0</v>
      </c>
      <c r="T1621" s="2" t="n">
        <v>3.0774</v>
      </c>
      <c r="U1621">
        <f>D1621-C1621</f>
        <v/>
      </c>
      <c r="V1621" s="3">
        <f>IF(Q1621=0,0,T1621/Q1621)</f>
        <v/>
      </c>
    </row>
    <row r="1622">
      <c r="A1622" t="n">
        <v>1621</v>
      </c>
      <c r="B1622" t="inlineStr">
        <is>
          <t>CA-2017-108560</t>
        </is>
      </c>
      <c r="C1622" t="inlineStr">
        <is>
          <t>2017-07-08</t>
        </is>
      </c>
      <c r="D1622" t="inlineStr">
        <is>
          <t>2017-07-15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s="2" t="n">
        <v>198.46</v>
      </c>
      <c r="R1622" t="n">
        <v>2</v>
      </c>
      <c r="S1622" s="3" t="n">
        <v>0</v>
      </c>
      <c r="T1622" s="2" t="n">
        <v>99.23</v>
      </c>
      <c r="U1622">
        <f>D1622-C1622</f>
        <v/>
      </c>
      <c r="V1622" s="3">
        <f>IF(Q1622=0,0,T1622/Q1622)</f>
        <v/>
      </c>
    </row>
    <row r="1623">
      <c r="A1623" t="n">
        <v>1622</v>
      </c>
      <c r="B1623" t="inlineStr">
        <is>
          <t>CA-2017-108560</t>
        </is>
      </c>
      <c r="C1623" t="inlineStr">
        <is>
          <t>2017-07-08</t>
        </is>
      </c>
      <c r="D1623" t="inlineStr">
        <is>
          <t>2017-07-15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s="2" t="n">
        <v>786.48</v>
      </c>
      <c r="R1623" t="n">
        <v>8</v>
      </c>
      <c r="S1623" s="3" t="n">
        <v>0</v>
      </c>
      <c r="T1623" s="2" t="n">
        <v>385.3752</v>
      </c>
      <c r="U1623">
        <f>D1623-C1623</f>
        <v/>
      </c>
      <c r="V1623" s="3">
        <f>IF(Q1623=0,0,T1623/Q1623)</f>
        <v/>
      </c>
    </row>
    <row r="1624">
      <c r="A1624" t="n">
        <v>1623</v>
      </c>
      <c r="B1624" t="inlineStr">
        <is>
          <t>CA-2017-108560</t>
        </is>
      </c>
      <c r="C1624" t="inlineStr">
        <is>
          <t>2017-07-08</t>
        </is>
      </c>
      <c r="D1624" t="inlineStr">
        <is>
          <t>2017-07-15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s="2" t="n">
        <v>23.168</v>
      </c>
      <c r="R1624" t="n">
        <v>2</v>
      </c>
      <c r="S1624" s="3" t="n">
        <v>0.2</v>
      </c>
      <c r="T1624" s="2" t="n">
        <v>7.8192</v>
      </c>
      <c r="U1624">
        <f>D1624-C1624</f>
        <v/>
      </c>
      <c r="V1624" s="3">
        <f>IF(Q1624=0,0,T1624/Q1624)</f>
        <v/>
      </c>
    </row>
    <row r="1625">
      <c r="A1625" t="n">
        <v>1624</v>
      </c>
      <c r="B1625" t="inlineStr">
        <is>
          <t>CA-2017-108560</t>
        </is>
      </c>
      <c r="C1625" t="inlineStr">
        <is>
          <t>2017-07-08</t>
        </is>
      </c>
      <c r="D1625" t="inlineStr">
        <is>
          <t>2017-07-15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s="2" t="n">
        <v>50</v>
      </c>
      <c r="R1625" t="n">
        <v>2</v>
      </c>
      <c r="S1625" s="3" t="n">
        <v>0</v>
      </c>
      <c r="T1625" s="2" t="n">
        <v>10.5</v>
      </c>
      <c r="U1625">
        <f>D1625-C1625</f>
        <v/>
      </c>
      <c r="V1625" s="3">
        <f>IF(Q1625=0,0,T1625/Q1625)</f>
        <v/>
      </c>
    </row>
    <row r="1626">
      <c r="A1626" t="n">
        <v>1625</v>
      </c>
      <c r="B1626" t="inlineStr">
        <is>
          <t>CA-2015-157084</t>
        </is>
      </c>
      <c r="C1626" t="inlineStr">
        <is>
          <t>2015-12-19</t>
        </is>
      </c>
      <c r="D1626" t="inlineStr">
        <is>
          <t>2015-12-24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s="2" t="n">
        <v>675.96</v>
      </c>
      <c r="R1626" t="n">
        <v>5</v>
      </c>
      <c r="S1626" s="3" t="n">
        <v>0.2</v>
      </c>
      <c r="T1626" s="2" t="n">
        <v>84.495</v>
      </c>
      <c r="U1626">
        <f>D1626-C1626</f>
        <v/>
      </c>
      <c r="V1626" s="3">
        <f>IF(Q1626=0,0,T1626/Q1626)</f>
        <v/>
      </c>
    </row>
    <row r="1627">
      <c r="A1627" t="n">
        <v>1626</v>
      </c>
      <c r="B1627" t="inlineStr">
        <is>
          <t>CA-2015-157084</t>
        </is>
      </c>
      <c r="C1627" t="inlineStr">
        <is>
          <t>2015-12-19</t>
        </is>
      </c>
      <c r="D1627" t="inlineStr">
        <is>
          <t>2015-12-24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s="2" t="n">
        <v>1265.85</v>
      </c>
      <c r="R1627" t="n">
        <v>3</v>
      </c>
      <c r="S1627" s="3" t="n">
        <v>0</v>
      </c>
      <c r="T1627" s="2" t="n">
        <v>556.974</v>
      </c>
      <c r="U1627">
        <f>D1627-C1627</f>
        <v/>
      </c>
      <c r="V1627" s="3">
        <f>IF(Q1627=0,0,T1627/Q1627)</f>
        <v/>
      </c>
    </row>
    <row r="1628">
      <c r="A1628" t="n">
        <v>1627</v>
      </c>
      <c r="B1628" t="inlineStr">
        <is>
          <t>CA-2015-164539</t>
        </is>
      </c>
      <c r="C1628" t="inlineStr">
        <is>
          <t>2015-11-16</t>
        </is>
      </c>
      <c r="D1628" t="inlineStr">
        <is>
          <t>2015-11-22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s="2" t="n">
        <v>523.25</v>
      </c>
      <c r="R1628" t="n">
        <v>5</v>
      </c>
      <c r="S1628" s="3" t="n">
        <v>0</v>
      </c>
      <c r="T1628" s="2" t="n">
        <v>141.2775</v>
      </c>
      <c r="U1628">
        <f>D1628-C1628</f>
        <v/>
      </c>
      <c r="V1628" s="3">
        <f>IF(Q1628=0,0,T1628/Q1628)</f>
        <v/>
      </c>
    </row>
    <row r="1629">
      <c r="A1629" t="n">
        <v>1628</v>
      </c>
      <c r="B1629" t="inlineStr">
        <is>
          <t>CA-2015-143119</t>
        </is>
      </c>
      <c r="C1629" t="inlineStr">
        <is>
          <t>2015-09-24</t>
        </is>
      </c>
      <c r="D1629" t="inlineStr">
        <is>
          <t>2015-09-30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s="2" t="n">
        <v>517.5</v>
      </c>
      <c r="R1629" t="n">
        <v>6</v>
      </c>
      <c r="S1629" s="3" t="n">
        <v>0</v>
      </c>
      <c r="T1629" s="2" t="n">
        <v>155.25</v>
      </c>
      <c r="U1629">
        <f>D1629-C1629</f>
        <v/>
      </c>
      <c r="V1629" s="3">
        <f>IF(Q1629=0,0,T1629/Q1629)</f>
        <v/>
      </c>
    </row>
    <row r="1630">
      <c r="A1630" t="n">
        <v>1629</v>
      </c>
      <c r="B1630" t="inlineStr">
        <is>
          <t>CA-2017-101049</t>
        </is>
      </c>
      <c r="C1630" t="inlineStr">
        <is>
          <t>2017-06-21</t>
        </is>
      </c>
      <c r="D1630" t="inlineStr">
        <is>
          <t>2017-06-25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s="2" t="n">
        <v>17.92</v>
      </c>
      <c r="R1630" t="n">
        <v>5</v>
      </c>
      <c r="S1630" s="3" t="n">
        <v>0.2</v>
      </c>
      <c r="T1630" s="2" t="n">
        <v>2.464</v>
      </c>
      <c r="U1630">
        <f>D1630-C1630</f>
        <v/>
      </c>
      <c r="V1630" s="3">
        <f>IF(Q1630=0,0,T1630/Q1630)</f>
        <v/>
      </c>
    </row>
    <row r="1631">
      <c r="A1631" t="n">
        <v>1630</v>
      </c>
      <c r="B1631" t="inlineStr">
        <is>
          <t>CA-2017-101049</t>
        </is>
      </c>
      <c r="C1631" t="inlineStr">
        <is>
          <t>2017-06-21</t>
        </is>
      </c>
      <c r="D1631" t="inlineStr">
        <is>
          <t>2017-06-25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s="2" t="n">
        <v>41.256</v>
      </c>
      <c r="R1631" t="n">
        <v>6</v>
      </c>
      <c r="S1631" s="3" t="n">
        <v>0.7</v>
      </c>
      <c r="T1631" s="2" t="n">
        <v>-34.38</v>
      </c>
      <c r="U1631">
        <f>D1631-C1631</f>
        <v/>
      </c>
      <c r="V1631" s="3">
        <f>IF(Q1631=0,0,T1631/Q1631)</f>
        <v/>
      </c>
    </row>
    <row r="1632">
      <c r="A1632" t="n">
        <v>1631</v>
      </c>
      <c r="B1632" t="inlineStr">
        <is>
          <t>CA-2016-106530</t>
        </is>
      </c>
      <c r="C1632" t="inlineStr">
        <is>
          <t>2016-05-08</t>
        </is>
      </c>
      <c r="D1632" t="inlineStr">
        <is>
          <t>2016-05-08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s="2" t="n">
        <v>1006.056</v>
      </c>
      <c r="R1632" t="n">
        <v>3</v>
      </c>
      <c r="S1632" s="3" t="n">
        <v>0.2</v>
      </c>
      <c r="T1632" s="2" t="n">
        <v>88.0299</v>
      </c>
      <c r="U1632">
        <f>D1632-C1632</f>
        <v/>
      </c>
      <c r="V1632" s="3">
        <f>IF(Q1632=0,0,T1632/Q1632)</f>
        <v/>
      </c>
    </row>
    <row r="1633">
      <c r="A1633" t="n">
        <v>1632</v>
      </c>
      <c r="B1633" t="inlineStr">
        <is>
          <t>CA-2016-106530</t>
        </is>
      </c>
      <c r="C1633" t="inlineStr">
        <is>
          <t>2016-05-08</t>
        </is>
      </c>
      <c r="D1633" t="inlineStr">
        <is>
          <t>2016-05-08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s="2" t="n">
        <v>10.688</v>
      </c>
      <c r="R1633" t="n">
        <v>2</v>
      </c>
      <c r="S1633" s="3" t="n">
        <v>0.2</v>
      </c>
      <c r="T1633" s="2" t="n">
        <v>3.7408</v>
      </c>
      <c r="U1633">
        <f>D1633-C1633</f>
        <v/>
      </c>
      <c r="V1633" s="3">
        <f>IF(Q1633=0,0,T1633/Q1633)</f>
        <v/>
      </c>
    </row>
    <row r="1634">
      <c r="A1634" t="n">
        <v>1633</v>
      </c>
      <c r="B1634" t="inlineStr">
        <is>
          <t>CA-2016-106530</t>
        </is>
      </c>
      <c r="C1634" t="inlineStr">
        <is>
          <t>2016-05-08</t>
        </is>
      </c>
      <c r="D1634" t="inlineStr">
        <is>
          <t>2016-05-08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s="2" t="n">
        <v>10.368</v>
      </c>
      <c r="R1634" t="n">
        <v>2</v>
      </c>
      <c r="S1634" s="3" t="n">
        <v>0.2</v>
      </c>
      <c r="T1634" s="2" t="n">
        <v>3.6288</v>
      </c>
      <c r="U1634">
        <f>D1634-C1634</f>
        <v/>
      </c>
      <c r="V1634" s="3">
        <f>IF(Q1634=0,0,T1634/Q1634)</f>
        <v/>
      </c>
    </row>
    <row r="1635">
      <c r="A1635" t="n">
        <v>1634</v>
      </c>
      <c r="B1635" t="inlineStr">
        <is>
          <t>CA-2016-106530</t>
        </is>
      </c>
      <c r="C1635" t="inlineStr">
        <is>
          <t>2016-05-08</t>
        </is>
      </c>
      <c r="D1635" t="inlineStr">
        <is>
          <t>2016-05-08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s="2" t="n">
        <v>25.12</v>
      </c>
      <c r="R1635" t="n">
        <v>2</v>
      </c>
      <c r="S1635" s="3" t="n">
        <v>0.2</v>
      </c>
      <c r="T1635" s="2" t="n">
        <v>1.57</v>
      </c>
      <c r="U1635">
        <f>D1635-C1635</f>
        <v/>
      </c>
      <c r="V1635" s="3">
        <f>IF(Q1635=0,0,T1635/Q1635)</f>
        <v/>
      </c>
    </row>
    <row r="1636">
      <c r="A1636" t="n">
        <v>1635</v>
      </c>
      <c r="B1636" t="inlineStr">
        <is>
          <t>CA-2016-106530</t>
        </is>
      </c>
      <c r="C1636" t="inlineStr">
        <is>
          <t>2016-05-08</t>
        </is>
      </c>
      <c r="D1636" t="inlineStr">
        <is>
          <t>2016-05-08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s="2" t="n">
        <v>58.112</v>
      </c>
      <c r="R1636" t="n">
        <v>2</v>
      </c>
      <c r="S1636" s="3" t="n">
        <v>0.2</v>
      </c>
      <c r="T1636" s="2" t="n">
        <v>7.264</v>
      </c>
      <c r="U1636">
        <f>D1636-C1636</f>
        <v/>
      </c>
      <c r="V1636" s="3">
        <f>IF(Q1636=0,0,T1636/Q1636)</f>
        <v/>
      </c>
    </row>
    <row r="1637">
      <c r="A1637" t="n">
        <v>1636</v>
      </c>
      <c r="B1637" t="inlineStr">
        <is>
          <t>CA-2014-168984</t>
        </is>
      </c>
      <c r="C1637" t="inlineStr">
        <is>
          <t>2014-11-26</t>
        </is>
      </c>
      <c r="D1637" t="inlineStr">
        <is>
          <t>2014-12-02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s="2" t="n">
        <v>15.552</v>
      </c>
      <c r="R1637" t="n">
        <v>3</v>
      </c>
      <c r="S1637" s="3" t="n">
        <v>0.2</v>
      </c>
      <c r="T1637" s="2" t="n">
        <v>5.4432</v>
      </c>
      <c r="U1637">
        <f>D1637-C1637</f>
        <v/>
      </c>
      <c r="V1637" s="3">
        <f>IF(Q1637=0,0,T1637/Q1637)</f>
        <v/>
      </c>
    </row>
    <row r="1638">
      <c r="A1638" t="n">
        <v>1637</v>
      </c>
      <c r="B1638" t="inlineStr">
        <is>
          <t>CA-2014-168984</t>
        </is>
      </c>
      <c r="C1638" t="inlineStr">
        <is>
          <t>2014-11-26</t>
        </is>
      </c>
      <c r="D1638" t="inlineStr">
        <is>
          <t>2014-12-02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s="2" t="n">
        <v>669.08</v>
      </c>
      <c r="R1638" t="n">
        <v>5</v>
      </c>
      <c r="S1638" s="3" t="n">
        <v>0.2</v>
      </c>
      <c r="T1638" s="2" t="n">
        <v>-167.27</v>
      </c>
      <c r="U1638">
        <f>D1638-C1638</f>
        <v/>
      </c>
      <c r="V1638" s="3">
        <f>IF(Q1638=0,0,T1638/Q1638)</f>
        <v/>
      </c>
    </row>
    <row r="1639">
      <c r="A1639" t="n">
        <v>1638</v>
      </c>
      <c r="B1639" t="inlineStr">
        <is>
          <t>CA-2014-168984</t>
        </is>
      </c>
      <c r="C1639" t="inlineStr">
        <is>
          <t>2014-11-26</t>
        </is>
      </c>
      <c r="D1639" t="inlineStr">
        <is>
          <t>2014-12-02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s="2" t="n">
        <v>438.336</v>
      </c>
      <c r="R1639" t="n">
        <v>4</v>
      </c>
      <c r="S1639" s="3" t="n">
        <v>0.2</v>
      </c>
      <c r="T1639" s="2" t="n">
        <v>-87.66719999999999</v>
      </c>
      <c r="U1639">
        <f>D1639-C1639</f>
        <v/>
      </c>
      <c r="V1639" s="3">
        <f>IF(Q1639=0,0,T1639/Q1639)</f>
        <v/>
      </c>
    </row>
    <row r="1640">
      <c r="A1640" t="n">
        <v>1639</v>
      </c>
      <c r="B1640" t="inlineStr">
        <is>
          <t>CA-2016-157266</t>
        </is>
      </c>
      <c r="C1640" t="inlineStr">
        <is>
          <t>2016-05-26</t>
        </is>
      </c>
      <c r="D1640" t="inlineStr">
        <is>
          <t>2016-06-01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s="2" t="n">
        <v>19.44</v>
      </c>
      <c r="R1640" t="n">
        <v>3</v>
      </c>
      <c r="S1640" s="3" t="n">
        <v>0</v>
      </c>
      <c r="T1640" s="2" t="n">
        <v>9.331200000000001</v>
      </c>
      <c r="U1640">
        <f>D1640-C1640</f>
        <v/>
      </c>
      <c r="V1640" s="3">
        <f>IF(Q1640=0,0,T1640/Q1640)</f>
        <v/>
      </c>
    </row>
    <row r="1641">
      <c r="A1641" t="n">
        <v>1640</v>
      </c>
      <c r="B1641" t="inlineStr">
        <is>
          <t>CA-2016-157266</t>
        </is>
      </c>
      <c r="C1641" t="inlineStr">
        <is>
          <t>2016-05-26</t>
        </is>
      </c>
      <c r="D1641" t="inlineStr">
        <is>
          <t>2016-06-01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s="2" t="n">
        <v>9.640000000000001</v>
      </c>
      <c r="R1641" t="n">
        <v>2</v>
      </c>
      <c r="S1641" s="3" t="n">
        <v>0</v>
      </c>
      <c r="T1641" s="2" t="n">
        <v>4.4344</v>
      </c>
      <c r="U1641">
        <f>D1641-C1641</f>
        <v/>
      </c>
      <c r="V1641" s="3">
        <f>IF(Q1641=0,0,T1641/Q1641)</f>
        <v/>
      </c>
    </row>
    <row r="1642">
      <c r="A1642" t="n">
        <v>1641</v>
      </c>
      <c r="B1642" t="inlineStr">
        <is>
          <t>CA-2016-157266</t>
        </is>
      </c>
      <c r="C1642" t="inlineStr">
        <is>
          <t>2016-05-26</t>
        </is>
      </c>
      <c r="D1642" t="inlineStr">
        <is>
          <t>2016-06-01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s="2" t="n">
        <v>12.7</v>
      </c>
      <c r="R1642" t="n">
        <v>2</v>
      </c>
      <c r="S1642" s="3" t="n">
        <v>0</v>
      </c>
      <c r="T1642" s="2" t="n">
        <v>5.842</v>
      </c>
      <c r="U1642">
        <f>D1642-C1642</f>
        <v/>
      </c>
      <c r="V1642" s="3">
        <f>IF(Q1642=0,0,T1642/Q1642)</f>
        <v/>
      </c>
    </row>
    <row r="1643">
      <c r="A1643" t="n">
        <v>1642</v>
      </c>
      <c r="B1643" t="inlineStr">
        <is>
          <t>CA-2016-157266</t>
        </is>
      </c>
      <c r="C1643" t="inlineStr">
        <is>
          <t>2016-05-26</t>
        </is>
      </c>
      <c r="D1643" t="inlineStr">
        <is>
          <t>2016-06-01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s="2" t="n">
        <v>41.37</v>
      </c>
      <c r="R1643" t="n">
        <v>3</v>
      </c>
      <c r="S1643" s="3" t="n">
        <v>0</v>
      </c>
      <c r="T1643" s="2" t="n">
        <v>17.3754</v>
      </c>
      <c r="U1643">
        <f>D1643-C1643</f>
        <v/>
      </c>
      <c r="V1643" s="3">
        <f>IF(Q1643=0,0,T1643/Q1643)</f>
        <v/>
      </c>
    </row>
    <row r="1644">
      <c r="A1644" t="n">
        <v>1643</v>
      </c>
      <c r="B1644" t="inlineStr">
        <is>
          <t>US-2014-134712</t>
        </is>
      </c>
      <c r="C1644" t="inlineStr">
        <is>
          <t>2014-11-29</t>
        </is>
      </c>
      <c r="D1644" t="inlineStr">
        <is>
          <t>2014-12-04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s="2" t="n">
        <v>12.624</v>
      </c>
      <c r="R1644" t="n">
        <v>2</v>
      </c>
      <c r="S1644" s="3" t="n">
        <v>0.2</v>
      </c>
      <c r="T1644" s="2" t="n">
        <v>3.945</v>
      </c>
      <c r="U1644">
        <f>D1644-C1644</f>
        <v/>
      </c>
      <c r="V1644" s="3">
        <f>IF(Q1644=0,0,T1644/Q1644)</f>
        <v/>
      </c>
    </row>
    <row r="1645">
      <c r="A1645" t="n">
        <v>1644</v>
      </c>
      <c r="B1645" t="inlineStr">
        <is>
          <t>CA-2015-111829</t>
        </is>
      </c>
      <c r="C1645" t="inlineStr">
        <is>
          <t>2015-03-19</t>
        </is>
      </c>
      <c r="D1645" t="inlineStr">
        <is>
          <t>2015-03-20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s="2" t="n">
        <v>1247.64</v>
      </c>
      <c r="R1645" t="n">
        <v>3</v>
      </c>
      <c r="S1645" s="3" t="n">
        <v>0</v>
      </c>
      <c r="T1645" s="2" t="n">
        <v>349.3392</v>
      </c>
      <c r="U1645">
        <f>D1645-C1645</f>
        <v/>
      </c>
      <c r="V1645" s="3">
        <f>IF(Q1645=0,0,T1645/Q1645)</f>
        <v/>
      </c>
    </row>
    <row r="1646">
      <c r="A1646" t="n">
        <v>1645</v>
      </c>
      <c r="B1646" t="inlineStr">
        <is>
          <t>CA-2015-111829</t>
        </is>
      </c>
      <c r="C1646" t="inlineStr">
        <is>
          <t>2015-03-19</t>
        </is>
      </c>
      <c r="D1646" t="inlineStr">
        <is>
          <t>2015-03-20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s="2" t="n">
        <v>3149.93</v>
      </c>
      <c r="R1646" t="n">
        <v>7</v>
      </c>
      <c r="S1646" s="3" t="n">
        <v>0</v>
      </c>
      <c r="T1646" s="2" t="n">
        <v>1480.4671</v>
      </c>
      <c r="U1646">
        <f>D1646-C1646</f>
        <v/>
      </c>
      <c r="V1646" s="3">
        <f>IF(Q1646=0,0,T1646/Q1646)</f>
        <v/>
      </c>
    </row>
    <row r="1647">
      <c r="A1647" t="n">
        <v>1646</v>
      </c>
      <c r="B1647" t="inlineStr">
        <is>
          <t>CA-2015-111829</t>
        </is>
      </c>
      <c r="C1647" t="inlineStr">
        <is>
          <t>2015-03-19</t>
        </is>
      </c>
      <c r="D1647" t="inlineStr">
        <is>
          <t>2015-03-20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s="2" t="n">
        <v>209.7</v>
      </c>
      <c r="R1647" t="n">
        <v>2</v>
      </c>
      <c r="S1647" s="3" t="n">
        <v>0</v>
      </c>
      <c r="T1647" s="2" t="n">
        <v>100.656</v>
      </c>
      <c r="U1647">
        <f>D1647-C1647</f>
        <v/>
      </c>
      <c r="V1647" s="3">
        <f>IF(Q1647=0,0,T1647/Q1647)</f>
        <v/>
      </c>
    </row>
    <row r="1648">
      <c r="A1648" t="n">
        <v>1647</v>
      </c>
      <c r="B1648" t="inlineStr">
        <is>
          <t>CA-2015-105221</t>
        </is>
      </c>
      <c r="C1648" t="inlineStr">
        <is>
          <t>2015-11-01</t>
        </is>
      </c>
      <c r="D1648" t="inlineStr">
        <is>
          <t>2015-11-03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s="2" t="n">
        <v>35.36</v>
      </c>
      <c r="R1648" t="n">
        <v>2</v>
      </c>
      <c r="S1648" s="3" t="n">
        <v>0.2</v>
      </c>
      <c r="T1648" s="2" t="n">
        <v>-3.094</v>
      </c>
      <c r="U1648">
        <f>D1648-C1648</f>
        <v/>
      </c>
      <c r="V1648" s="3">
        <f>IF(Q1648=0,0,T1648/Q1648)</f>
        <v/>
      </c>
    </row>
    <row r="1649">
      <c r="A1649" t="n">
        <v>1648</v>
      </c>
      <c r="B1649" t="inlineStr">
        <is>
          <t>CA-2015-105221</t>
        </is>
      </c>
      <c r="C1649" t="inlineStr">
        <is>
          <t>2015-11-01</t>
        </is>
      </c>
      <c r="D1649" t="inlineStr">
        <is>
          <t>2015-11-03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s="2" t="n">
        <v>3.168</v>
      </c>
      <c r="R1649" t="n">
        <v>2</v>
      </c>
      <c r="S1649" s="3" t="n">
        <v>0.2</v>
      </c>
      <c r="T1649" s="2" t="n">
        <v>-0.7128</v>
      </c>
      <c r="U1649">
        <f>D1649-C1649</f>
        <v/>
      </c>
      <c r="V1649" s="3">
        <f>IF(Q1649=0,0,T1649/Q1649)</f>
        <v/>
      </c>
    </row>
    <row r="1650">
      <c r="A1650" t="n">
        <v>1649</v>
      </c>
      <c r="B1650" t="inlineStr">
        <is>
          <t>CA-2015-120341</t>
        </is>
      </c>
      <c r="C1650" t="inlineStr">
        <is>
          <t>2015-09-26</t>
        </is>
      </c>
      <c r="D1650" t="inlineStr">
        <is>
          <t>2015-09-29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s="2" t="n">
        <v>121.104</v>
      </c>
      <c r="R1650" t="n">
        <v>6</v>
      </c>
      <c r="S1650" s="3" t="n">
        <v>0.7</v>
      </c>
      <c r="T1650" s="2" t="n">
        <v>-100.92</v>
      </c>
      <c r="U1650">
        <f>D1650-C1650</f>
        <v/>
      </c>
      <c r="V1650" s="3">
        <f>IF(Q1650=0,0,T1650/Q1650)</f>
        <v/>
      </c>
    </row>
    <row r="1651">
      <c r="A1651" t="n">
        <v>1650</v>
      </c>
      <c r="B1651" t="inlineStr">
        <is>
          <t>CA-2015-120341</t>
        </is>
      </c>
      <c r="C1651" t="inlineStr">
        <is>
          <t>2015-09-26</t>
        </is>
      </c>
      <c r="D1651" t="inlineStr">
        <is>
          <t>2015-09-29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s="2" t="n">
        <v>45.894</v>
      </c>
      <c r="R1651" t="n">
        <v>1</v>
      </c>
      <c r="S1651" s="3" t="n">
        <v>0.4</v>
      </c>
      <c r="T1651" s="2" t="n">
        <v>-9.178800000000001</v>
      </c>
      <c r="U1651">
        <f>D1651-C1651</f>
        <v/>
      </c>
      <c r="V1651" s="3">
        <f>IF(Q1651=0,0,T1651/Q1651)</f>
        <v/>
      </c>
    </row>
    <row r="1652">
      <c r="A1652" t="n">
        <v>1651</v>
      </c>
      <c r="B1652" t="inlineStr">
        <is>
          <t>CA-2014-135699</t>
        </is>
      </c>
      <c r="C1652" t="inlineStr">
        <is>
          <t>2014-08-29</t>
        </is>
      </c>
      <c r="D1652" t="inlineStr">
        <is>
          <t>2014-08-29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s="2" t="n">
        <v>109.92</v>
      </c>
      <c r="R1652" t="n">
        <v>2</v>
      </c>
      <c r="S1652" s="3" t="n">
        <v>0</v>
      </c>
      <c r="T1652" s="2" t="n">
        <v>53.8608</v>
      </c>
      <c r="U1652">
        <f>D1652-C1652</f>
        <v/>
      </c>
      <c r="V1652" s="3">
        <f>IF(Q1652=0,0,T1652/Q1652)</f>
        <v/>
      </c>
    </row>
    <row r="1653">
      <c r="A1653" t="n">
        <v>1652</v>
      </c>
      <c r="B1653" t="inlineStr">
        <is>
          <t>CA-2014-135699</t>
        </is>
      </c>
      <c r="C1653" t="inlineStr">
        <is>
          <t>2014-08-29</t>
        </is>
      </c>
      <c r="D1653" t="inlineStr">
        <is>
          <t>2014-08-29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s="2" t="n">
        <v>13.36</v>
      </c>
      <c r="R1653" t="n">
        <v>2</v>
      </c>
      <c r="S1653" s="3" t="n">
        <v>0</v>
      </c>
      <c r="T1653" s="2" t="n">
        <v>6.4128</v>
      </c>
      <c r="U1653">
        <f>D1653-C1653</f>
        <v/>
      </c>
      <c r="V1653" s="3">
        <f>IF(Q1653=0,0,T1653/Q1653)</f>
        <v/>
      </c>
    </row>
    <row r="1654">
      <c r="A1654" t="n">
        <v>1653</v>
      </c>
      <c r="B1654" t="inlineStr">
        <is>
          <t>US-2017-132444</t>
        </is>
      </c>
      <c r="C1654" t="inlineStr">
        <is>
          <t>2017-11-18</t>
        </is>
      </c>
      <c r="D1654" t="inlineStr">
        <is>
          <t>2017-11-21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s="2" t="n">
        <v>169.68</v>
      </c>
      <c r="R1654" t="n">
        <v>6</v>
      </c>
      <c r="S1654" s="3" t="n">
        <v>0</v>
      </c>
      <c r="T1654" s="2" t="n">
        <v>45.8136</v>
      </c>
      <c r="U1654">
        <f>D1654-C1654</f>
        <v/>
      </c>
      <c r="V1654" s="3">
        <f>IF(Q1654=0,0,T1654/Q1654)</f>
        <v/>
      </c>
    </row>
    <row r="1655">
      <c r="A1655" t="n">
        <v>1654</v>
      </c>
      <c r="B1655" t="inlineStr">
        <is>
          <t>US-2017-132444</t>
        </is>
      </c>
      <c r="C1655" t="inlineStr">
        <is>
          <t>2017-11-18</t>
        </is>
      </c>
      <c r="D1655" t="inlineStr">
        <is>
          <t>2017-11-21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s="2" t="n">
        <v>132.52</v>
      </c>
      <c r="R1655" t="n">
        <v>4</v>
      </c>
      <c r="S1655" s="3" t="n">
        <v>0</v>
      </c>
      <c r="T1655" s="2" t="n">
        <v>54.3332</v>
      </c>
      <c r="U1655">
        <f>D1655-C1655</f>
        <v/>
      </c>
      <c r="V1655" s="3">
        <f>IF(Q1655=0,0,T1655/Q1655)</f>
        <v/>
      </c>
    </row>
    <row r="1656">
      <c r="A1656" t="n">
        <v>1655</v>
      </c>
      <c r="B1656" t="inlineStr">
        <is>
          <t>US-2017-132444</t>
        </is>
      </c>
      <c r="C1656" t="inlineStr">
        <is>
          <t>2017-11-18</t>
        </is>
      </c>
      <c r="D1656" t="inlineStr">
        <is>
          <t>2017-11-21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s="2" t="n">
        <v>2.96</v>
      </c>
      <c r="R1656" t="n">
        <v>2</v>
      </c>
      <c r="S1656" s="3" t="n">
        <v>0</v>
      </c>
      <c r="T1656" s="2" t="n">
        <v>1.4208</v>
      </c>
      <c r="U1656">
        <f>D1656-C1656</f>
        <v/>
      </c>
      <c r="V1656" s="3">
        <f>IF(Q1656=0,0,T1656/Q1656)</f>
        <v/>
      </c>
    </row>
    <row r="1657">
      <c r="A1657" t="n">
        <v>1656</v>
      </c>
      <c r="B1657" t="inlineStr">
        <is>
          <t>US-2017-132444</t>
        </is>
      </c>
      <c r="C1657" t="inlineStr">
        <is>
          <t>2017-11-18</t>
        </is>
      </c>
      <c r="D1657" t="inlineStr">
        <is>
          <t>2017-11-21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s="2" t="n">
        <v>8.448</v>
      </c>
      <c r="R1657" t="n">
        <v>2</v>
      </c>
      <c r="S1657" s="3" t="n">
        <v>0.2</v>
      </c>
      <c r="T1657" s="2" t="n">
        <v>2.9568</v>
      </c>
      <c r="U1657">
        <f>D1657-C1657</f>
        <v/>
      </c>
      <c r="V1657" s="3">
        <f>IF(Q1657=0,0,T1657/Q1657)</f>
        <v/>
      </c>
    </row>
    <row r="1658">
      <c r="A1658" t="n">
        <v>1657</v>
      </c>
      <c r="B1658" t="inlineStr">
        <is>
          <t>US-2017-132444</t>
        </is>
      </c>
      <c r="C1658" t="inlineStr">
        <is>
          <t>2017-11-18</t>
        </is>
      </c>
      <c r="D1658" t="inlineStr">
        <is>
          <t>2017-11-21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s="2" t="n">
        <v>95.94</v>
      </c>
      <c r="R1658" t="n">
        <v>3</v>
      </c>
      <c r="S1658" s="3" t="n">
        <v>0</v>
      </c>
      <c r="T1658" s="2" t="n">
        <v>9.593999999999999</v>
      </c>
      <c r="U1658">
        <f>D1658-C1658</f>
        <v/>
      </c>
      <c r="V1658" s="3">
        <f>IF(Q1658=0,0,T1658/Q1658)</f>
        <v/>
      </c>
    </row>
    <row r="1659">
      <c r="A1659" t="n">
        <v>1658</v>
      </c>
      <c r="B1659" t="inlineStr">
        <is>
          <t>CA-2014-127159</t>
        </is>
      </c>
      <c r="C1659" t="inlineStr">
        <is>
          <t>2014-05-12</t>
        </is>
      </c>
      <c r="D1659" t="inlineStr">
        <is>
          <t>2014-05-15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s="2" t="n">
        <v>34.79</v>
      </c>
      <c r="R1659" t="n">
        <v>7</v>
      </c>
      <c r="S1659" s="3" t="n">
        <v>0</v>
      </c>
      <c r="T1659" s="2" t="n">
        <v>10.7849</v>
      </c>
      <c r="U1659">
        <f>D1659-C1659</f>
        <v/>
      </c>
      <c r="V1659" s="3">
        <f>IF(Q1659=0,0,T1659/Q1659)</f>
        <v/>
      </c>
    </row>
    <row r="1660">
      <c r="A1660" t="n">
        <v>1659</v>
      </c>
      <c r="B1660" t="inlineStr">
        <is>
          <t>CA-2017-161809</t>
        </is>
      </c>
      <c r="C1660" t="inlineStr">
        <is>
          <t>2017-01-20</t>
        </is>
      </c>
      <c r="D1660" t="inlineStr">
        <is>
          <t>2017-01-26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s="2" t="n">
        <v>160.776</v>
      </c>
      <c r="R1660" t="n">
        <v>3</v>
      </c>
      <c r="S1660" s="3" t="n">
        <v>0.2</v>
      </c>
      <c r="T1660" s="2" t="n">
        <v>10.0485</v>
      </c>
      <c r="U1660">
        <f>D1660-C1660</f>
        <v/>
      </c>
      <c r="V1660" s="3">
        <f>IF(Q1660=0,0,T1660/Q1660)</f>
        <v/>
      </c>
    </row>
    <row r="1661">
      <c r="A1661" t="n">
        <v>1660</v>
      </c>
      <c r="B1661" t="inlineStr">
        <is>
          <t>CA-2017-127285</t>
        </is>
      </c>
      <c r="C1661" t="inlineStr">
        <is>
          <t>2017-10-30</t>
        </is>
      </c>
      <c r="D1661" t="inlineStr">
        <is>
          <t>2017-11-06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s="2" t="n">
        <v>88.752</v>
      </c>
      <c r="R1661" t="n">
        <v>3</v>
      </c>
      <c r="S1661" s="3" t="n">
        <v>0.2</v>
      </c>
      <c r="T1661" s="2" t="n">
        <v>27.735</v>
      </c>
      <c r="U1661">
        <f>D1661-C1661</f>
        <v/>
      </c>
      <c r="V1661" s="3">
        <f>IF(Q1661=0,0,T1661/Q1661)</f>
        <v/>
      </c>
    </row>
    <row r="1662">
      <c r="A1662" t="n">
        <v>1661</v>
      </c>
      <c r="B1662" t="inlineStr">
        <is>
          <t>CA-2017-127285</t>
        </is>
      </c>
      <c r="C1662" t="inlineStr">
        <is>
          <t>2017-10-30</t>
        </is>
      </c>
      <c r="D1662" t="inlineStr">
        <is>
          <t>2017-11-06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s="2" t="n">
        <v>13.904</v>
      </c>
      <c r="R1662" t="n">
        <v>2</v>
      </c>
      <c r="S1662" s="3" t="n">
        <v>0.2</v>
      </c>
      <c r="T1662" s="2" t="n">
        <v>5.214</v>
      </c>
      <c r="U1662">
        <f>D1662-C1662</f>
        <v/>
      </c>
      <c r="V1662" s="3">
        <f>IF(Q1662=0,0,T1662/Q1662)</f>
        <v/>
      </c>
    </row>
    <row r="1663">
      <c r="A1663" t="n">
        <v>1662</v>
      </c>
      <c r="B1663" t="inlineStr">
        <is>
          <t>CA-2017-144526</t>
        </is>
      </c>
      <c r="C1663" t="inlineStr">
        <is>
          <t>2017-04-30</t>
        </is>
      </c>
      <c r="D1663" t="inlineStr">
        <is>
          <t>2017-05-06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s="2" t="n">
        <v>677.58</v>
      </c>
      <c r="R1663" t="n">
        <v>5</v>
      </c>
      <c r="S1663" s="3" t="n">
        <v>0.4</v>
      </c>
      <c r="T1663" s="2" t="n">
        <v>-158.102</v>
      </c>
      <c r="U1663">
        <f>D1663-C1663</f>
        <v/>
      </c>
      <c r="V1663" s="3">
        <f>IF(Q1663=0,0,T1663/Q1663)</f>
        <v/>
      </c>
    </row>
    <row r="1664">
      <c r="A1664" t="n">
        <v>1663</v>
      </c>
      <c r="B1664" t="inlineStr">
        <is>
          <t>CA-2017-144526</t>
        </is>
      </c>
      <c r="C1664" t="inlineStr">
        <is>
          <t>2017-04-30</t>
        </is>
      </c>
      <c r="D1664" t="inlineStr">
        <is>
          <t>2017-05-06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s="2" t="n">
        <v>13.896</v>
      </c>
      <c r="R1664" t="n">
        <v>3</v>
      </c>
      <c r="S1664" s="3" t="n">
        <v>0.7</v>
      </c>
      <c r="T1664" s="2" t="n">
        <v>-9.263999999999999</v>
      </c>
      <c r="U1664">
        <f>D1664-C1664</f>
        <v/>
      </c>
      <c r="V1664" s="3">
        <f>IF(Q1664=0,0,T1664/Q1664)</f>
        <v/>
      </c>
    </row>
    <row r="1665">
      <c r="A1665" t="n">
        <v>1664</v>
      </c>
      <c r="B1665" t="inlineStr">
        <is>
          <t>CA-2016-128531</t>
        </is>
      </c>
      <c r="C1665" t="inlineStr">
        <is>
          <t>2016-11-24</t>
        </is>
      </c>
      <c r="D1665" t="inlineStr">
        <is>
          <t>2016-11-26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s="2" t="n">
        <v>41.92</v>
      </c>
      <c r="R1665" t="n">
        <v>5</v>
      </c>
      <c r="S1665" s="3" t="n">
        <v>0.2</v>
      </c>
      <c r="T1665" s="2" t="n">
        <v>3.668</v>
      </c>
      <c r="U1665">
        <f>D1665-C1665</f>
        <v/>
      </c>
      <c r="V1665" s="3">
        <f>IF(Q1665=0,0,T1665/Q1665)</f>
        <v/>
      </c>
    </row>
    <row r="1666">
      <c r="A1666" t="n">
        <v>1665</v>
      </c>
      <c r="B1666" t="inlineStr">
        <is>
          <t>CA-2016-128531</t>
        </is>
      </c>
      <c r="C1666" t="inlineStr">
        <is>
          <t>2016-11-24</t>
        </is>
      </c>
      <c r="D1666" t="inlineStr">
        <is>
          <t>2016-11-26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s="2" t="n">
        <v>297.576</v>
      </c>
      <c r="R1666" t="n">
        <v>3</v>
      </c>
      <c r="S1666" s="3" t="n">
        <v>0.2</v>
      </c>
      <c r="T1666" s="2" t="n">
        <v>-7.4394</v>
      </c>
      <c r="U1666">
        <f>D1666-C1666</f>
        <v/>
      </c>
      <c r="V1666" s="3">
        <f>IF(Q1666=0,0,T1666/Q1666)</f>
        <v/>
      </c>
    </row>
    <row r="1667">
      <c r="A1667" t="n">
        <v>1666</v>
      </c>
      <c r="B1667" t="inlineStr">
        <is>
          <t>CA-2016-128531</t>
        </is>
      </c>
      <c r="C1667" t="inlineStr">
        <is>
          <t>2016-11-24</t>
        </is>
      </c>
      <c r="D1667" t="inlineStr">
        <is>
          <t>2016-11-26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s="2" t="n">
        <v>4.344</v>
      </c>
      <c r="R1667" t="n">
        <v>3</v>
      </c>
      <c r="S1667" s="3" t="n">
        <v>0.2</v>
      </c>
      <c r="T1667" s="2" t="n">
        <v>0.8688</v>
      </c>
      <c r="U1667">
        <f>D1667-C1667</f>
        <v/>
      </c>
      <c r="V1667" s="3">
        <f>IF(Q1667=0,0,T1667/Q1667)</f>
        <v/>
      </c>
    </row>
    <row r="1668">
      <c r="A1668" t="n">
        <v>1667</v>
      </c>
      <c r="B1668" t="inlineStr">
        <is>
          <t>CA-2016-128531</t>
        </is>
      </c>
      <c r="C1668" t="inlineStr">
        <is>
          <t>2016-11-24</t>
        </is>
      </c>
      <c r="D1668" t="inlineStr">
        <is>
          <t>2016-11-26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s="2" t="n">
        <v>94.992</v>
      </c>
      <c r="R1668" t="n">
        <v>2</v>
      </c>
      <c r="S1668" s="3" t="n">
        <v>0.2</v>
      </c>
      <c r="T1668" s="2" t="n">
        <v>-2.3748</v>
      </c>
      <c r="U1668">
        <f>D1668-C1668</f>
        <v/>
      </c>
      <c r="V1668" s="3">
        <f>IF(Q1668=0,0,T1668/Q1668)</f>
        <v/>
      </c>
    </row>
    <row r="1669">
      <c r="A1669" t="n">
        <v>1668</v>
      </c>
      <c r="B1669" t="inlineStr">
        <is>
          <t>CA-2016-128531</t>
        </is>
      </c>
      <c r="C1669" t="inlineStr">
        <is>
          <t>2016-11-24</t>
        </is>
      </c>
      <c r="D1669" t="inlineStr">
        <is>
          <t>2016-11-26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s="2" t="n">
        <v>74.352</v>
      </c>
      <c r="R1669" t="n">
        <v>3</v>
      </c>
      <c r="S1669" s="3" t="n">
        <v>0.2</v>
      </c>
      <c r="T1669" s="2" t="n">
        <v>23.235</v>
      </c>
      <c r="U1669">
        <f>D1669-C1669</f>
        <v/>
      </c>
      <c r="V1669" s="3">
        <f>IF(Q1669=0,0,T1669/Q1669)</f>
        <v/>
      </c>
    </row>
    <row r="1670">
      <c r="A1670" t="n">
        <v>1669</v>
      </c>
      <c r="B1670" t="inlineStr">
        <is>
          <t>CA-2016-128531</t>
        </is>
      </c>
      <c r="C1670" t="inlineStr">
        <is>
          <t>2016-11-24</t>
        </is>
      </c>
      <c r="D1670" t="inlineStr">
        <is>
          <t>2016-11-26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s="2" t="n">
        <v>14.04</v>
      </c>
      <c r="R1670" t="n">
        <v>3</v>
      </c>
      <c r="S1670" s="3" t="n">
        <v>0.2</v>
      </c>
      <c r="T1670" s="2" t="n">
        <v>1.5795</v>
      </c>
      <c r="U1670">
        <f>D1670-C1670</f>
        <v/>
      </c>
      <c r="V1670" s="3">
        <f>IF(Q1670=0,0,T1670/Q1670)</f>
        <v/>
      </c>
    </row>
    <row r="1671">
      <c r="A1671" t="n">
        <v>1670</v>
      </c>
      <c r="B1671" t="inlineStr">
        <is>
          <t>US-2015-157154</t>
        </is>
      </c>
      <c r="C1671" t="inlineStr">
        <is>
          <t>2015-01-10</t>
        </is>
      </c>
      <c r="D1671" t="inlineStr">
        <is>
          <t>2015-01-15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s="2" t="n">
        <v>1018.104</v>
      </c>
      <c r="R1671" t="n">
        <v>4</v>
      </c>
      <c r="S1671" s="3" t="n">
        <v>0.4</v>
      </c>
      <c r="T1671" s="2" t="n">
        <v>-373.3048</v>
      </c>
      <c r="U1671">
        <f>D1671-C1671</f>
        <v/>
      </c>
      <c r="V1671" s="3">
        <f>IF(Q1671=0,0,T1671/Q1671)</f>
        <v/>
      </c>
    </row>
    <row r="1672">
      <c r="A1672" t="n">
        <v>1671</v>
      </c>
      <c r="B1672" t="inlineStr">
        <is>
          <t>CA-2017-159457</t>
        </is>
      </c>
      <c r="C1672" t="inlineStr">
        <is>
          <t>2017-10-19</t>
        </is>
      </c>
      <c r="D1672" t="inlineStr">
        <is>
          <t>2017-10-26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s="2" t="n">
        <v>16.68</v>
      </c>
      <c r="R1672" t="n">
        <v>3</v>
      </c>
      <c r="S1672" s="3" t="n">
        <v>0.2</v>
      </c>
      <c r="T1672" s="2" t="n">
        <v>5.2125</v>
      </c>
      <c r="U1672">
        <f>D1672-C1672</f>
        <v/>
      </c>
      <c r="V1672" s="3">
        <f>IF(Q1672=0,0,T1672/Q1672)</f>
        <v/>
      </c>
    </row>
    <row r="1673">
      <c r="A1673" t="n">
        <v>1672</v>
      </c>
      <c r="B1673" t="inlineStr">
        <is>
          <t>CA-2016-107615</t>
        </is>
      </c>
      <c r="C1673" t="inlineStr">
        <is>
          <t>2016-03-22</t>
        </is>
      </c>
      <c r="D1673" t="inlineStr">
        <is>
          <t>2016-03-25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s="2" t="n">
        <v>58.58</v>
      </c>
      <c r="R1673" t="n">
        <v>2</v>
      </c>
      <c r="S1673" s="3" t="n">
        <v>0</v>
      </c>
      <c r="T1673" s="2" t="n">
        <v>19.3314</v>
      </c>
      <c r="U1673">
        <f>D1673-C1673</f>
        <v/>
      </c>
      <c r="V1673" s="3">
        <f>IF(Q1673=0,0,T1673/Q1673)</f>
        <v/>
      </c>
    </row>
    <row r="1674">
      <c r="A1674" t="n">
        <v>1673</v>
      </c>
      <c r="B1674" t="inlineStr">
        <is>
          <t>CA-2017-111647</t>
        </is>
      </c>
      <c r="C1674" t="inlineStr">
        <is>
          <t>2017-07-03</t>
        </is>
      </c>
      <c r="D1674" t="inlineStr">
        <is>
          <t>2017-07-07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s="2" t="n">
        <v>167.968</v>
      </c>
      <c r="R1674" t="n">
        <v>4</v>
      </c>
      <c r="S1674" s="3" t="n">
        <v>0.2</v>
      </c>
      <c r="T1674" s="2" t="n">
        <v>62.988</v>
      </c>
      <c r="U1674">
        <f>D1674-C1674</f>
        <v/>
      </c>
      <c r="V1674" s="3">
        <f>IF(Q1674=0,0,T1674/Q1674)</f>
        <v/>
      </c>
    </row>
    <row r="1675">
      <c r="A1675" t="n">
        <v>1674</v>
      </c>
      <c r="B1675" t="inlineStr">
        <is>
          <t>CA-2015-150560</t>
        </is>
      </c>
      <c r="C1675" t="inlineStr">
        <is>
          <t>2015-12-11</t>
        </is>
      </c>
      <c r="D1675" t="inlineStr">
        <is>
          <t>2015-12-12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s="2" t="n">
        <v>196.62</v>
      </c>
      <c r="R1675" t="n">
        <v>2</v>
      </c>
      <c r="S1675" s="3" t="n">
        <v>0</v>
      </c>
      <c r="T1675" s="2" t="n">
        <v>96.3438</v>
      </c>
      <c r="U1675">
        <f>D1675-C1675</f>
        <v/>
      </c>
      <c r="V1675" s="3">
        <f>IF(Q1675=0,0,T1675/Q1675)</f>
        <v/>
      </c>
    </row>
    <row r="1676">
      <c r="A1676" t="n">
        <v>1675</v>
      </c>
      <c r="B1676" t="inlineStr">
        <is>
          <t>CA-2015-143077</t>
        </is>
      </c>
      <c r="C1676" t="inlineStr">
        <is>
          <t>2015-09-17</t>
        </is>
      </c>
      <c r="D1676" t="inlineStr">
        <is>
          <t>2015-09-21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s="2" t="n">
        <v>21.936</v>
      </c>
      <c r="R1676" t="n">
        <v>2</v>
      </c>
      <c r="S1676" s="3" t="n">
        <v>0.6</v>
      </c>
      <c r="T1676" s="2" t="n">
        <v>-10.4196</v>
      </c>
      <c r="U1676">
        <f>D1676-C1676</f>
        <v/>
      </c>
      <c r="V1676" s="3">
        <f>IF(Q1676=0,0,T1676/Q1676)</f>
        <v/>
      </c>
    </row>
    <row r="1677">
      <c r="A1677" t="n">
        <v>1676</v>
      </c>
      <c r="B1677" t="inlineStr">
        <is>
          <t>CA-2015-143077</t>
        </is>
      </c>
      <c r="C1677" t="inlineStr">
        <is>
          <t>2015-09-17</t>
        </is>
      </c>
      <c r="D1677" t="inlineStr">
        <is>
          <t>2015-09-21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s="2" t="n">
        <v>6.588</v>
      </c>
      <c r="R1677" t="n">
        <v>3</v>
      </c>
      <c r="S1677" s="3" t="n">
        <v>0.8</v>
      </c>
      <c r="T1677" s="2" t="n">
        <v>-10.2114</v>
      </c>
      <c r="U1677">
        <f>D1677-C1677</f>
        <v/>
      </c>
      <c r="V1677" s="3">
        <f>IF(Q1677=0,0,T1677/Q1677)</f>
        <v/>
      </c>
    </row>
    <row r="1678">
      <c r="A1678" t="n">
        <v>1677</v>
      </c>
      <c r="B1678" t="inlineStr">
        <is>
          <t>CA-2016-122728</t>
        </is>
      </c>
      <c r="C1678" t="inlineStr">
        <is>
          <t>2016-05-18</t>
        </is>
      </c>
      <c r="D1678" t="inlineStr">
        <is>
          <t>2016-05-24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s="2" t="n">
        <v>104.28</v>
      </c>
      <c r="R1678" t="n">
        <v>3</v>
      </c>
      <c r="S1678" s="3" t="n">
        <v>0</v>
      </c>
      <c r="T1678" s="2" t="n">
        <v>26.07</v>
      </c>
      <c r="U1678">
        <f>D1678-C1678</f>
        <v/>
      </c>
      <c r="V1678" s="3">
        <f>IF(Q1678=0,0,T1678/Q1678)</f>
        <v/>
      </c>
    </row>
    <row r="1679">
      <c r="A1679" t="n">
        <v>1678</v>
      </c>
      <c r="B1679" t="inlineStr">
        <is>
          <t>CA-2016-122728</t>
        </is>
      </c>
      <c r="C1679" t="inlineStr">
        <is>
          <t>2016-05-18</t>
        </is>
      </c>
      <c r="D1679" t="inlineStr">
        <is>
          <t>2016-05-24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s="2" t="n">
        <v>17.94</v>
      </c>
      <c r="R1679" t="n">
        <v>3</v>
      </c>
      <c r="S1679" s="3" t="n">
        <v>0</v>
      </c>
      <c r="T1679" s="2" t="n">
        <v>8.7906</v>
      </c>
      <c r="U1679">
        <f>D1679-C1679</f>
        <v/>
      </c>
      <c r="V1679" s="3">
        <f>IF(Q1679=0,0,T1679/Q1679)</f>
        <v/>
      </c>
    </row>
    <row r="1680">
      <c r="A1680" t="n">
        <v>1679</v>
      </c>
      <c r="B1680" t="inlineStr">
        <is>
          <t>CA-2014-122882</t>
        </is>
      </c>
      <c r="C1680" t="inlineStr">
        <is>
          <t>2014-09-07</t>
        </is>
      </c>
      <c r="D1680" t="inlineStr">
        <is>
          <t>2014-09-13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s="2" t="n">
        <v>64.78400000000001</v>
      </c>
      <c r="R1680" t="n">
        <v>1</v>
      </c>
      <c r="S1680" s="3" t="n">
        <v>0.2</v>
      </c>
      <c r="T1680" s="2" t="n">
        <v>-14.5764</v>
      </c>
      <c r="U1680">
        <f>D1680-C1680</f>
        <v/>
      </c>
      <c r="V1680" s="3">
        <f>IF(Q1680=0,0,T1680/Q1680)</f>
        <v/>
      </c>
    </row>
    <row r="1681">
      <c r="A1681" t="n">
        <v>1680</v>
      </c>
      <c r="B1681" t="inlineStr">
        <is>
          <t>CA-2014-122882</t>
        </is>
      </c>
      <c r="C1681" t="inlineStr">
        <is>
          <t>2014-09-07</t>
        </is>
      </c>
      <c r="D1681" t="inlineStr">
        <is>
          <t>2014-09-13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s="2" t="n">
        <v>32.382</v>
      </c>
      <c r="R1681" t="n">
        <v>3</v>
      </c>
      <c r="S1681" s="3" t="n">
        <v>0.4</v>
      </c>
      <c r="T1681" s="2" t="n">
        <v>4.3176</v>
      </c>
      <c r="U1681">
        <f>D1681-C1681</f>
        <v/>
      </c>
      <c r="V1681" s="3">
        <f>IF(Q1681=0,0,T1681/Q1681)</f>
        <v/>
      </c>
    </row>
    <row r="1682">
      <c r="A1682" t="n">
        <v>1681</v>
      </c>
      <c r="B1682" t="inlineStr">
        <is>
          <t>CA-2014-122882</t>
        </is>
      </c>
      <c r="C1682" t="inlineStr">
        <is>
          <t>2014-09-07</t>
        </is>
      </c>
      <c r="D1682" t="inlineStr">
        <is>
          <t>2014-09-13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s="2" t="n">
        <v>42.368</v>
      </c>
      <c r="R1682" t="n">
        <v>2</v>
      </c>
      <c r="S1682" s="3" t="n">
        <v>0.2</v>
      </c>
      <c r="T1682" s="2" t="n">
        <v>8.473599999999999</v>
      </c>
      <c r="U1682">
        <f>D1682-C1682</f>
        <v/>
      </c>
      <c r="V1682" s="3">
        <f>IF(Q1682=0,0,T1682/Q1682)</f>
        <v/>
      </c>
    </row>
    <row r="1683">
      <c r="A1683" t="n">
        <v>1682</v>
      </c>
      <c r="B1683" t="inlineStr">
        <is>
          <t>CA-2014-122882</t>
        </is>
      </c>
      <c r="C1683" t="inlineStr">
        <is>
          <t>2014-09-07</t>
        </is>
      </c>
      <c r="D1683" t="inlineStr">
        <is>
          <t>2014-09-13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s="2" t="n">
        <v>399.54</v>
      </c>
      <c r="R1683" t="n">
        <v>4</v>
      </c>
      <c r="S1683" s="3" t="n">
        <v>0.7</v>
      </c>
      <c r="T1683" s="2" t="n">
        <v>-559.356</v>
      </c>
      <c r="U1683">
        <f>D1683-C1683</f>
        <v/>
      </c>
      <c r="V1683" s="3">
        <f>IF(Q1683=0,0,T1683/Q1683)</f>
        <v/>
      </c>
    </row>
    <row r="1684">
      <c r="A1684" t="n">
        <v>1683</v>
      </c>
      <c r="B1684" t="inlineStr">
        <is>
          <t>US-2016-101497</t>
        </is>
      </c>
      <c r="C1684" t="inlineStr">
        <is>
          <t>2016-09-29</t>
        </is>
      </c>
      <c r="D1684" t="inlineStr">
        <is>
          <t>2016-10-01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s="2" t="n">
        <v>18.97</v>
      </c>
      <c r="R1684" t="n">
        <v>1</v>
      </c>
      <c r="S1684" s="3" t="n">
        <v>0</v>
      </c>
      <c r="T1684" s="2" t="n">
        <v>9.105600000000001</v>
      </c>
      <c r="U1684">
        <f>D1684-C1684</f>
        <v/>
      </c>
      <c r="V1684" s="3">
        <f>IF(Q1684=0,0,T1684/Q1684)</f>
        <v/>
      </c>
    </row>
    <row r="1685">
      <c r="A1685" t="n">
        <v>1684</v>
      </c>
      <c r="B1685" t="inlineStr">
        <is>
          <t>CA-2016-147585</t>
        </is>
      </c>
      <c r="C1685" t="inlineStr">
        <is>
          <t>2016-11-07</t>
        </is>
      </c>
      <c r="D1685" t="inlineStr">
        <is>
          <t>2016-11-12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s="2" t="n">
        <v>14.82</v>
      </c>
      <c r="R1685" t="n">
        <v>3</v>
      </c>
      <c r="S1685" s="3" t="n">
        <v>0</v>
      </c>
      <c r="T1685" s="2" t="n">
        <v>6.2244</v>
      </c>
      <c r="U1685">
        <f>D1685-C1685</f>
        <v/>
      </c>
      <c r="V1685" s="3">
        <f>IF(Q1685=0,0,T1685/Q1685)</f>
        <v/>
      </c>
    </row>
    <row r="1686">
      <c r="A1686" t="n">
        <v>1685</v>
      </c>
      <c r="B1686" t="inlineStr">
        <is>
          <t>CA-2017-149489</t>
        </is>
      </c>
      <c r="C1686" t="inlineStr">
        <is>
          <t>2017-04-24</t>
        </is>
      </c>
      <c r="D1686" t="inlineStr">
        <is>
          <t>2017-04-27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s="2" t="n">
        <v>99.28</v>
      </c>
      <c r="R1686" t="n">
        <v>2</v>
      </c>
      <c r="S1686" s="3" t="n">
        <v>0.2</v>
      </c>
      <c r="T1686" s="2" t="n">
        <v>12.41</v>
      </c>
      <c r="U1686">
        <f>D1686-C1686</f>
        <v/>
      </c>
      <c r="V1686" s="3">
        <f>IF(Q1686=0,0,T1686/Q1686)</f>
        <v/>
      </c>
    </row>
    <row r="1687">
      <c r="A1687" t="n">
        <v>1686</v>
      </c>
      <c r="B1687" t="inlineStr">
        <is>
          <t>CA-2017-149489</t>
        </is>
      </c>
      <c r="C1687" t="inlineStr">
        <is>
          <t>2017-04-24</t>
        </is>
      </c>
      <c r="D1687" t="inlineStr">
        <is>
          <t>2017-04-27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s="2" t="n">
        <v>1.188</v>
      </c>
      <c r="R1687" t="n">
        <v>2</v>
      </c>
      <c r="S1687" s="3" t="n">
        <v>0.7</v>
      </c>
      <c r="T1687" s="2" t="n">
        <v>-0.99</v>
      </c>
      <c r="U1687">
        <f>D1687-C1687</f>
        <v/>
      </c>
      <c r="V1687" s="3">
        <f>IF(Q1687=0,0,T1687/Q1687)</f>
        <v/>
      </c>
    </row>
    <row r="1688">
      <c r="A1688" t="n">
        <v>1687</v>
      </c>
      <c r="B1688" t="inlineStr">
        <is>
          <t>CA-2017-149489</t>
        </is>
      </c>
      <c r="C1688" t="inlineStr">
        <is>
          <t>2017-04-24</t>
        </is>
      </c>
      <c r="D1688" t="inlineStr">
        <is>
          <t>2017-04-27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s="2" t="n">
        <v>7.518</v>
      </c>
      <c r="R1688" t="n">
        <v>2</v>
      </c>
      <c r="S1688" s="3" t="n">
        <v>0.7</v>
      </c>
      <c r="T1688" s="2" t="n">
        <v>-5.7638</v>
      </c>
      <c r="U1688">
        <f>D1688-C1688</f>
        <v/>
      </c>
      <c r="V1688" s="3">
        <f>IF(Q1688=0,0,T1688/Q1688)</f>
        <v/>
      </c>
    </row>
    <row r="1689">
      <c r="A1689" t="n">
        <v>1688</v>
      </c>
      <c r="B1689" t="inlineStr">
        <is>
          <t>CA-2017-143798</t>
        </is>
      </c>
      <c r="C1689" t="inlineStr">
        <is>
          <t>2017-12-10</t>
        </is>
      </c>
      <c r="D1689" t="inlineStr">
        <is>
          <t>2017-12-12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s="2" t="n">
        <v>10.368</v>
      </c>
      <c r="R1689" t="n">
        <v>2</v>
      </c>
      <c r="S1689" s="3" t="n">
        <v>0.2</v>
      </c>
      <c r="T1689" s="2" t="n">
        <v>3.6288</v>
      </c>
      <c r="U1689">
        <f>D1689-C1689</f>
        <v/>
      </c>
      <c r="V1689" s="3">
        <f>IF(Q1689=0,0,T1689/Q1689)</f>
        <v/>
      </c>
    </row>
    <row r="1690">
      <c r="A1690" t="n">
        <v>1689</v>
      </c>
      <c r="B1690" t="inlineStr">
        <is>
          <t>CA-2017-143798</t>
        </is>
      </c>
      <c r="C1690" t="inlineStr">
        <is>
          <t>2017-12-10</t>
        </is>
      </c>
      <c r="D1690" t="inlineStr">
        <is>
          <t>2017-12-12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s="2" t="n">
        <v>310.88</v>
      </c>
      <c r="R1690" t="n">
        <v>2</v>
      </c>
      <c r="S1690" s="3" t="n">
        <v>0.2</v>
      </c>
      <c r="T1690" s="2" t="n">
        <v>23.316</v>
      </c>
      <c r="U1690">
        <f>D1690-C1690</f>
        <v/>
      </c>
      <c r="V1690" s="3">
        <f>IF(Q1690=0,0,T1690/Q1690)</f>
        <v/>
      </c>
    </row>
    <row r="1691">
      <c r="A1691" t="n">
        <v>1690</v>
      </c>
      <c r="B1691" t="inlineStr">
        <is>
          <t>CA-2014-142839</t>
        </is>
      </c>
      <c r="C1691" t="inlineStr">
        <is>
          <t>2014-08-16</t>
        </is>
      </c>
      <c r="D1691" t="inlineStr">
        <is>
          <t>2014-08-20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s="2" t="n">
        <v>853.092</v>
      </c>
      <c r="R1691" t="n">
        <v>6</v>
      </c>
      <c r="S1691" s="3" t="n">
        <v>0.4</v>
      </c>
      <c r="T1691" s="2" t="n">
        <v>-227.4912</v>
      </c>
      <c r="U1691">
        <f>D1691-C1691</f>
        <v/>
      </c>
      <c r="V1691" s="3">
        <f>IF(Q1691=0,0,T1691/Q1691)</f>
        <v/>
      </c>
    </row>
    <row r="1692">
      <c r="A1692" t="n">
        <v>1691</v>
      </c>
      <c r="B1692" t="inlineStr">
        <is>
          <t>CA-2017-129833</t>
        </is>
      </c>
      <c r="C1692" t="inlineStr">
        <is>
          <t>2017-12-09</t>
        </is>
      </c>
      <c r="D1692" t="inlineStr">
        <is>
          <t>2017-12-15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s="2" t="n">
        <v>33.45</v>
      </c>
      <c r="R1692" t="n">
        <v>5</v>
      </c>
      <c r="S1692" s="3" t="n">
        <v>0</v>
      </c>
      <c r="T1692" s="2" t="n">
        <v>15.387</v>
      </c>
      <c r="U1692">
        <f>D1692-C1692</f>
        <v/>
      </c>
      <c r="V1692" s="3">
        <f>IF(Q1692=0,0,T1692/Q1692)</f>
        <v/>
      </c>
    </row>
    <row r="1693">
      <c r="A1693" t="n">
        <v>1692</v>
      </c>
      <c r="B1693" t="inlineStr">
        <is>
          <t>CA-2017-129833</t>
        </is>
      </c>
      <c r="C1693" t="inlineStr">
        <is>
          <t>2017-12-09</t>
        </is>
      </c>
      <c r="D1693" t="inlineStr">
        <is>
          <t>2017-12-15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s="2" t="n">
        <v>10.4</v>
      </c>
      <c r="R1693" t="n">
        <v>5</v>
      </c>
      <c r="S1693" s="3" t="n">
        <v>0</v>
      </c>
      <c r="T1693" s="2" t="n">
        <v>5.096</v>
      </c>
      <c r="U1693">
        <f>D1693-C1693</f>
        <v/>
      </c>
      <c r="V1693" s="3">
        <f>IF(Q1693=0,0,T1693/Q1693)</f>
        <v/>
      </c>
    </row>
    <row r="1694">
      <c r="A1694" t="n">
        <v>1693</v>
      </c>
      <c r="B1694" t="inlineStr">
        <is>
          <t>US-2016-154361</t>
        </is>
      </c>
      <c r="C1694" t="inlineStr">
        <is>
          <t>2016-03-14</t>
        </is>
      </c>
      <c r="D1694" t="inlineStr">
        <is>
          <t>2016-03-19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s="2" t="n">
        <v>21.88</v>
      </c>
      <c r="R1694" t="n">
        <v>5</v>
      </c>
      <c r="S1694" s="3" t="n">
        <v>0.2</v>
      </c>
      <c r="T1694" s="2" t="n">
        <v>6.2905</v>
      </c>
      <c r="U1694">
        <f>D1694-C1694</f>
        <v/>
      </c>
      <c r="V1694" s="3">
        <f>IF(Q1694=0,0,T1694/Q1694)</f>
        <v/>
      </c>
    </row>
    <row r="1695">
      <c r="A1695" t="n">
        <v>1694</v>
      </c>
      <c r="B1695" t="inlineStr">
        <is>
          <t>US-2016-158708</t>
        </is>
      </c>
      <c r="C1695" t="inlineStr">
        <is>
          <t>2016-06-26</t>
        </is>
      </c>
      <c r="D1695" t="inlineStr">
        <is>
          <t>2016-06-29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s="2" t="n">
        <v>13.616</v>
      </c>
      <c r="R1695" t="n">
        <v>2</v>
      </c>
      <c r="S1695" s="3" t="n">
        <v>0.2</v>
      </c>
      <c r="T1695" s="2" t="n">
        <v>3.5742</v>
      </c>
      <c r="U1695">
        <f>D1695-C1695</f>
        <v/>
      </c>
      <c r="V1695" s="3">
        <f>IF(Q1695=0,0,T1695/Q1695)</f>
        <v/>
      </c>
    </row>
    <row r="1696">
      <c r="A1696" t="n">
        <v>1695</v>
      </c>
      <c r="B1696" t="inlineStr">
        <is>
          <t>CA-2015-156335</t>
        </is>
      </c>
      <c r="C1696" t="inlineStr">
        <is>
          <t>2015-09-25</t>
        </is>
      </c>
      <c r="D1696" t="inlineStr">
        <is>
          <t>2015-09-28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s="2" t="n">
        <v>63.96</v>
      </c>
      <c r="R1696" t="n">
        <v>4</v>
      </c>
      <c r="S1696" s="3" t="n">
        <v>0</v>
      </c>
      <c r="T1696" s="2" t="n">
        <v>19.8276</v>
      </c>
      <c r="U1696">
        <f>D1696-C1696</f>
        <v/>
      </c>
      <c r="V1696" s="3">
        <f>IF(Q1696=0,0,T1696/Q1696)</f>
        <v/>
      </c>
    </row>
    <row r="1697">
      <c r="A1697" t="n">
        <v>1696</v>
      </c>
      <c r="B1697" t="inlineStr">
        <is>
          <t>CA-2015-156335</t>
        </is>
      </c>
      <c r="C1697" t="inlineStr">
        <is>
          <t>2015-09-25</t>
        </is>
      </c>
      <c r="D1697" t="inlineStr">
        <is>
          <t>2015-09-28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s="2" t="n">
        <v>14.46</v>
      </c>
      <c r="R1697" t="n">
        <v>3</v>
      </c>
      <c r="S1697" s="3" t="n">
        <v>0</v>
      </c>
      <c r="T1697" s="2" t="n">
        <v>7.0854</v>
      </c>
      <c r="U1697">
        <f>D1697-C1697</f>
        <v/>
      </c>
      <c r="V1697" s="3">
        <f>IF(Q1697=0,0,T1697/Q1697)</f>
        <v/>
      </c>
    </row>
    <row r="1698">
      <c r="A1698" t="n">
        <v>1697</v>
      </c>
      <c r="B1698" t="inlineStr">
        <is>
          <t>CA-2015-156335</t>
        </is>
      </c>
      <c r="C1698" t="inlineStr">
        <is>
          <t>2015-09-25</t>
        </is>
      </c>
      <c r="D1698" t="inlineStr">
        <is>
          <t>2015-09-28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s="2" t="n">
        <v>104.98</v>
      </c>
      <c r="R1698" t="n">
        <v>2</v>
      </c>
      <c r="S1698" s="3" t="n">
        <v>0</v>
      </c>
      <c r="T1698" s="2" t="n">
        <v>52.49</v>
      </c>
      <c r="U1698">
        <f>D1698-C1698</f>
        <v/>
      </c>
      <c r="V1698" s="3">
        <f>IF(Q1698=0,0,T1698/Q1698)</f>
        <v/>
      </c>
    </row>
    <row r="1699">
      <c r="A1699" t="n">
        <v>1698</v>
      </c>
      <c r="B1699" t="inlineStr">
        <is>
          <t>CA-2015-148376</t>
        </is>
      </c>
      <c r="C1699" t="inlineStr">
        <is>
          <t>2015-12-27</t>
        </is>
      </c>
      <c r="D1699" t="inlineStr">
        <is>
          <t>2015-12-31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s="2" t="n">
        <v>106.96</v>
      </c>
      <c r="R1699" t="n">
        <v>2</v>
      </c>
      <c r="S1699" s="3" t="n">
        <v>0</v>
      </c>
      <c r="T1699" s="2" t="n">
        <v>31.0184</v>
      </c>
      <c r="U1699">
        <f>D1699-C1699</f>
        <v/>
      </c>
      <c r="V1699" s="3">
        <f>IF(Q1699=0,0,T1699/Q1699)</f>
        <v/>
      </c>
    </row>
    <row r="1700">
      <c r="A1700" t="n">
        <v>1699</v>
      </c>
      <c r="B1700" t="inlineStr">
        <is>
          <t>CA-2015-148376</t>
        </is>
      </c>
      <c r="C1700" t="inlineStr">
        <is>
          <t>2015-12-27</t>
        </is>
      </c>
      <c r="D1700" t="inlineStr">
        <is>
          <t>2015-12-31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s="2" t="n">
        <v>21.56</v>
      </c>
      <c r="R1700" t="n">
        <v>7</v>
      </c>
      <c r="S1700" s="3" t="n">
        <v>0</v>
      </c>
      <c r="T1700" s="2" t="n">
        <v>10.3488</v>
      </c>
      <c r="U1700">
        <f>D1700-C1700</f>
        <v/>
      </c>
      <c r="V1700" s="3">
        <f>IF(Q1700=0,0,T1700/Q1700)</f>
        <v/>
      </c>
    </row>
    <row r="1701">
      <c r="A1701" t="n">
        <v>1700</v>
      </c>
      <c r="B1701" t="inlineStr">
        <is>
          <t>CA-2014-135657</t>
        </is>
      </c>
      <c r="C1701" t="inlineStr">
        <is>
          <t>2014-06-03</t>
        </is>
      </c>
      <c r="D1701" t="inlineStr">
        <is>
          <t>2014-06-07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s="2" t="n">
        <v>515.88</v>
      </c>
      <c r="R1701" t="n">
        <v>6</v>
      </c>
      <c r="S1701" s="3" t="n">
        <v>0</v>
      </c>
      <c r="T1701" s="2" t="n">
        <v>113.4936</v>
      </c>
      <c r="U1701">
        <f>D1701-C1701</f>
        <v/>
      </c>
      <c r="V1701" s="3">
        <f>IF(Q1701=0,0,T1701/Q1701)</f>
        <v/>
      </c>
    </row>
    <row r="1702">
      <c r="A1702" t="n">
        <v>1701</v>
      </c>
      <c r="B1702" t="inlineStr">
        <is>
          <t>CA-2015-114069</t>
        </is>
      </c>
      <c r="C1702" t="inlineStr">
        <is>
          <t>2015-07-13</t>
        </is>
      </c>
      <c r="D1702" t="inlineStr">
        <is>
          <t>2015-07-15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s="2" t="n">
        <v>11.808</v>
      </c>
      <c r="R1702" t="n">
        <v>2</v>
      </c>
      <c r="S1702" s="3" t="n">
        <v>0.2</v>
      </c>
      <c r="T1702" s="2" t="n">
        <v>4.2804</v>
      </c>
      <c r="U1702">
        <f>D1702-C1702</f>
        <v/>
      </c>
      <c r="V1702" s="3">
        <f>IF(Q1702=0,0,T1702/Q1702)</f>
        <v/>
      </c>
    </row>
    <row r="1703">
      <c r="A1703" t="n">
        <v>1702</v>
      </c>
      <c r="B1703" t="inlineStr">
        <is>
          <t>CA-2015-114069</t>
        </is>
      </c>
      <c r="C1703" t="inlineStr">
        <is>
          <t>2015-07-13</t>
        </is>
      </c>
      <c r="D1703" t="inlineStr">
        <is>
          <t>2015-07-15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s="2" t="n">
        <v>1931.04</v>
      </c>
      <c r="R1703" t="n">
        <v>9</v>
      </c>
      <c r="S1703" s="3" t="n">
        <v>0.1</v>
      </c>
      <c r="T1703" s="2" t="n">
        <v>321.84</v>
      </c>
      <c r="U1703">
        <f>D1703-C1703</f>
        <v/>
      </c>
      <c r="V1703" s="3">
        <f>IF(Q1703=0,0,T1703/Q1703)</f>
        <v/>
      </c>
    </row>
    <row r="1704">
      <c r="A1704" t="n">
        <v>1703</v>
      </c>
      <c r="B1704" t="inlineStr">
        <is>
          <t>CA-2015-114069</t>
        </is>
      </c>
      <c r="C1704" t="inlineStr">
        <is>
          <t>2015-07-13</t>
        </is>
      </c>
      <c r="D1704" t="inlineStr">
        <is>
          <t>2015-07-15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s="2" t="n">
        <v>9.960000000000001</v>
      </c>
      <c r="R1704" t="n">
        <v>2</v>
      </c>
      <c r="S1704" s="3" t="n">
        <v>0</v>
      </c>
      <c r="T1704" s="2" t="n">
        <v>4.6812</v>
      </c>
      <c r="U1704">
        <f>D1704-C1704</f>
        <v/>
      </c>
      <c r="V1704" s="3">
        <f>IF(Q1704=0,0,T1704/Q1704)</f>
        <v/>
      </c>
    </row>
    <row r="1705">
      <c r="A1705" t="n">
        <v>1704</v>
      </c>
      <c r="B1705" t="inlineStr">
        <is>
          <t>CA-2014-139857</t>
        </is>
      </c>
      <c r="C1705" t="inlineStr">
        <is>
          <t>2014-02-02</t>
        </is>
      </c>
      <c r="D1705" t="inlineStr">
        <is>
          <t>2014-02-06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s="2" t="n">
        <v>12.35</v>
      </c>
      <c r="R1705" t="n">
        <v>5</v>
      </c>
      <c r="S1705" s="3" t="n">
        <v>0</v>
      </c>
      <c r="T1705" s="2" t="n">
        <v>5.8045</v>
      </c>
      <c r="U1705">
        <f>D1705-C1705</f>
        <v/>
      </c>
      <c r="V1705" s="3">
        <f>IF(Q1705=0,0,T1705/Q1705)</f>
        <v/>
      </c>
    </row>
    <row r="1706">
      <c r="A1706" t="n">
        <v>1705</v>
      </c>
      <c r="B1706" t="inlineStr">
        <is>
          <t>CA-2016-106306</t>
        </is>
      </c>
      <c r="C1706" t="inlineStr">
        <is>
          <t>2016-03-08</t>
        </is>
      </c>
      <c r="D1706" t="inlineStr">
        <is>
          <t>2016-03-08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s="2" t="n">
        <v>9.702</v>
      </c>
      <c r="R1706" t="n">
        <v>3</v>
      </c>
      <c r="S1706" s="3" t="n">
        <v>0.7</v>
      </c>
      <c r="T1706" s="2" t="n">
        <v>-7.1148</v>
      </c>
      <c r="U1706">
        <f>D1706-C1706</f>
        <v/>
      </c>
      <c r="V1706" s="3">
        <f>IF(Q1706=0,0,T1706/Q1706)</f>
        <v/>
      </c>
    </row>
    <row r="1707">
      <c r="A1707" t="n">
        <v>1706</v>
      </c>
      <c r="B1707" t="inlineStr">
        <is>
          <t>CA-2015-100545</t>
        </is>
      </c>
      <c r="C1707" t="inlineStr">
        <is>
          <t>2015-11-22</t>
        </is>
      </c>
      <c r="D1707" t="inlineStr">
        <is>
          <t>2015-11-26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s="2" t="n">
        <v>11.61</v>
      </c>
      <c r="R1707" t="n">
        <v>2</v>
      </c>
      <c r="S1707" s="3" t="n">
        <v>0.7</v>
      </c>
      <c r="T1707" s="2" t="n">
        <v>-9.288</v>
      </c>
      <c r="U1707">
        <f>D1707-C1707</f>
        <v/>
      </c>
      <c r="V1707" s="3">
        <f>IF(Q1707=0,0,T1707/Q1707)</f>
        <v/>
      </c>
    </row>
    <row r="1708">
      <c r="A1708" t="n">
        <v>1707</v>
      </c>
      <c r="B1708" t="inlineStr">
        <is>
          <t>CA-2017-123491</t>
        </is>
      </c>
      <c r="C1708" t="inlineStr">
        <is>
          <t>2017-10-30</t>
        </is>
      </c>
      <c r="D1708" t="inlineStr">
        <is>
          <t>2017-11-05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s="2" t="n">
        <v>43.86</v>
      </c>
      <c r="R1708" t="n">
        <v>6</v>
      </c>
      <c r="S1708" s="3" t="n">
        <v>0</v>
      </c>
      <c r="T1708" s="2" t="n">
        <v>20.6142</v>
      </c>
      <c r="U1708">
        <f>D1708-C1708</f>
        <v/>
      </c>
      <c r="V1708" s="3">
        <f>IF(Q1708=0,0,T1708/Q1708)</f>
        <v/>
      </c>
    </row>
    <row r="1709">
      <c r="A1709" t="n">
        <v>1708</v>
      </c>
      <c r="B1709" t="inlineStr">
        <is>
          <t>CA-2017-123491</t>
        </is>
      </c>
      <c r="C1709" t="inlineStr">
        <is>
          <t>2017-10-30</t>
        </is>
      </c>
      <c r="D1709" t="inlineStr">
        <is>
          <t>2017-11-05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s="2" t="n">
        <v>148.48</v>
      </c>
      <c r="R1709" t="n">
        <v>2</v>
      </c>
      <c r="S1709" s="3" t="n">
        <v>0.2</v>
      </c>
      <c r="T1709" s="2" t="n">
        <v>16.704</v>
      </c>
      <c r="U1709">
        <f>D1709-C1709</f>
        <v/>
      </c>
      <c r="V1709" s="3">
        <f>IF(Q1709=0,0,T1709/Q1709)</f>
        <v/>
      </c>
    </row>
    <row r="1710">
      <c r="A1710" t="n">
        <v>1709</v>
      </c>
      <c r="B1710" t="inlineStr">
        <is>
          <t>CA-2017-123491</t>
        </is>
      </c>
      <c r="C1710" t="inlineStr">
        <is>
          <t>2017-10-30</t>
        </is>
      </c>
      <c r="D1710" t="inlineStr">
        <is>
          <t>2017-11-05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s="2" t="n">
        <v>7.42</v>
      </c>
      <c r="R1710" t="n">
        <v>2</v>
      </c>
      <c r="S1710" s="3" t="n">
        <v>0</v>
      </c>
      <c r="T1710" s="2" t="n">
        <v>3.71</v>
      </c>
      <c r="U1710">
        <f>D1710-C1710</f>
        <v/>
      </c>
      <c r="V1710" s="3">
        <f>IF(Q1710=0,0,T1710/Q1710)</f>
        <v/>
      </c>
    </row>
    <row r="1711">
      <c r="A1711" t="n">
        <v>1710</v>
      </c>
      <c r="B1711" t="inlineStr">
        <is>
          <t>CA-2017-123491</t>
        </is>
      </c>
      <c r="C1711" t="inlineStr">
        <is>
          <t>2017-10-30</t>
        </is>
      </c>
      <c r="D1711" t="inlineStr">
        <is>
          <t>2017-11-05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s="2" t="n">
        <v>71.992</v>
      </c>
      <c r="R1711" t="n">
        <v>1</v>
      </c>
      <c r="S1711" s="3" t="n">
        <v>0.2</v>
      </c>
      <c r="T1711" s="2" t="n">
        <v>-0.8999</v>
      </c>
      <c r="U1711">
        <f>D1711-C1711</f>
        <v/>
      </c>
      <c r="V1711" s="3">
        <f>IF(Q1711=0,0,T1711/Q1711)</f>
        <v/>
      </c>
    </row>
    <row r="1712">
      <c r="A1712" t="n">
        <v>1711</v>
      </c>
      <c r="B1712" t="inlineStr">
        <is>
          <t>CA-2017-123491</t>
        </is>
      </c>
      <c r="C1712" t="inlineStr">
        <is>
          <t>2017-10-30</t>
        </is>
      </c>
      <c r="D1712" t="inlineStr">
        <is>
          <t>2017-11-05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s="2" t="n">
        <v>19.9</v>
      </c>
      <c r="R1712" t="n">
        <v>5</v>
      </c>
      <c r="S1712" s="3" t="n">
        <v>0</v>
      </c>
      <c r="T1712" s="2" t="n">
        <v>6.567</v>
      </c>
      <c r="U1712">
        <f>D1712-C1712</f>
        <v/>
      </c>
      <c r="V1712" s="3">
        <f>IF(Q1712=0,0,T1712/Q1712)</f>
        <v/>
      </c>
    </row>
    <row r="1713">
      <c r="A1713" t="n">
        <v>1712</v>
      </c>
      <c r="B1713" t="inlineStr">
        <is>
          <t>CA-2017-123491</t>
        </is>
      </c>
      <c r="C1713" t="inlineStr">
        <is>
          <t>2017-10-30</t>
        </is>
      </c>
      <c r="D1713" t="inlineStr">
        <is>
          <t>2017-11-05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s="2" t="n">
        <v>1702.12</v>
      </c>
      <c r="R1713" t="n">
        <v>14</v>
      </c>
      <c r="S1713" s="3" t="n">
        <v>0</v>
      </c>
      <c r="T1713" s="2" t="n">
        <v>510.636</v>
      </c>
      <c r="U1713">
        <f>D1713-C1713</f>
        <v/>
      </c>
      <c r="V1713" s="3">
        <f>IF(Q1713=0,0,T1713/Q1713)</f>
        <v/>
      </c>
    </row>
    <row r="1714">
      <c r="A1714" t="n">
        <v>1713</v>
      </c>
      <c r="B1714" t="inlineStr">
        <is>
          <t>CA-2015-145401</t>
        </is>
      </c>
      <c r="C1714" t="inlineStr">
        <is>
          <t>2015-01-30</t>
        </is>
      </c>
      <c r="D1714" t="inlineStr">
        <is>
          <t>2015-02-04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s="2" t="n">
        <v>14.304</v>
      </c>
      <c r="R1714" t="n">
        <v>6</v>
      </c>
      <c r="S1714" s="3" t="n">
        <v>0.2</v>
      </c>
      <c r="T1714" s="2" t="n">
        <v>5.0064</v>
      </c>
      <c r="U1714">
        <f>D1714-C1714</f>
        <v/>
      </c>
      <c r="V1714" s="3">
        <f>IF(Q1714=0,0,T1714/Q1714)</f>
        <v/>
      </c>
    </row>
    <row r="1715">
      <c r="A1715" t="n">
        <v>1714</v>
      </c>
      <c r="B1715" t="inlineStr">
        <is>
          <t>US-2017-124968</t>
        </is>
      </c>
      <c r="C1715" t="inlineStr">
        <is>
          <t>2017-09-08</t>
        </is>
      </c>
      <c r="D1715" t="inlineStr">
        <is>
          <t>2017-09-13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s="2" t="n">
        <v>765.625</v>
      </c>
      <c r="R1715" t="n">
        <v>7</v>
      </c>
      <c r="S1715" s="3" t="n">
        <v>0.5</v>
      </c>
      <c r="T1715" s="2" t="n">
        <v>-566.5625</v>
      </c>
      <c r="U1715">
        <f>D1715-C1715</f>
        <v/>
      </c>
      <c r="V1715" s="3">
        <f>IF(Q1715=0,0,T1715/Q1715)</f>
        <v/>
      </c>
    </row>
    <row r="1716">
      <c r="A1716" t="n">
        <v>1715</v>
      </c>
      <c r="B1716" t="inlineStr">
        <is>
          <t>CA-2017-104003</t>
        </is>
      </c>
      <c r="C1716" t="inlineStr">
        <is>
          <t>2017-10-07</t>
        </is>
      </c>
      <c r="D1716" t="inlineStr">
        <is>
          <t>2017-10-13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s="2" t="n">
        <v>307.666</v>
      </c>
      <c r="R1716" t="n">
        <v>2</v>
      </c>
      <c r="S1716" s="3" t="n">
        <v>0.15</v>
      </c>
      <c r="T1716" s="2" t="n">
        <v>-14.4784</v>
      </c>
      <c r="U1716">
        <f>D1716-C1716</f>
        <v/>
      </c>
      <c r="V1716" s="3">
        <f>IF(Q1716=0,0,T1716/Q1716)</f>
        <v/>
      </c>
    </row>
    <row r="1717">
      <c r="A1717" t="n">
        <v>1716</v>
      </c>
      <c r="B1717" t="inlineStr">
        <is>
          <t>CA-2016-154788</t>
        </is>
      </c>
      <c r="C1717" t="inlineStr">
        <is>
          <t>2016-04-30</t>
        </is>
      </c>
      <c r="D1717" t="inlineStr">
        <is>
          <t>2016-05-04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s="2" t="n">
        <v>7.712</v>
      </c>
      <c r="R1717" t="n">
        <v>2</v>
      </c>
      <c r="S1717" s="3" t="n">
        <v>0.2</v>
      </c>
      <c r="T1717" s="2" t="n">
        <v>2.7956</v>
      </c>
      <c r="U1717">
        <f>D1717-C1717</f>
        <v/>
      </c>
      <c r="V1717" s="3">
        <f>IF(Q1717=0,0,T1717/Q1717)</f>
        <v/>
      </c>
    </row>
    <row r="1718">
      <c r="A1718" t="n">
        <v>1717</v>
      </c>
      <c r="B1718" t="inlineStr">
        <is>
          <t>CA-2016-169943</t>
        </is>
      </c>
      <c r="C1718" t="inlineStr">
        <is>
          <t>2016-05-19</t>
        </is>
      </c>
      <c r="D1718" t="inlineStr">
        <is>
          <t>2016-05-24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s="2" t="n">
        <v>242.9</v>
      </c>
      <c r="R1718" t="n">
        <v>5</v>
      </c>
      <c r="S1718" s="3" t="n">
        <v>0</v>
      </c>
      <c r="T1718" s="2" t="n">
        <v>70.441</v>
      </c>
      <c r="U1718">
        <f>D1718-C1718</f>
        <v/>
      </c>
      <c r="V1718" s="3">
        <f>IF(Q1718=0,0,T1718/Q1718)</f>
        <v/>
      </c>
    </row>
    <row r="1719">
      <c r="A1719" t="n">
        <v>1718</v>
      </c>
      <c r="B1719" t="inlineStr">
        <is>
          <t>CA-2016-169943</t>
        </is>
      </c>
      <c r="C1719" t="inlineStr">
        <is>
          <t>2016-05-19</t>
        </is>
      </c>
      <c r="D1719" t="inlineStr">
        <is>
          <t>2016-05-24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s="2" t="n">
        <v>454.9</v>
      </c>
      <c r="R1719" t="n">
        <v>5</v>
      </c>
      <c r="S1719" s="3" t="n">
        <v>0</v>
      </c>
      <c r="T1719" s="2" t="n">
        <v>0</v>
      </c>
      <c r="U1719">
        <f>D1719-C1719</f>
        <v/>
      </c>
      <c r="V1719" s="3">
        <f>IF(Q1719=0,0,T1719/Q1719)</f>
        <v/>
      </c>
    </row>
    <row r="1720">
      <c r="A1720" t="n">
        <v>1719</v>
      </c>
      <c r="B1720" t="inlineStr">
        <is>
          <t>CA-2016-169943</t>
        </is>
      </c>
      <c r="C1720" t="inlineStr">
        <is>
          <t>2016-05-19</t>
        </is>
      </c>
      <c r="D1720" t="inlineStr">
        <is>
          <t>2016-05-24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s="2" t="n">
        <v>35.92</v>
      </c>
      <c r="R1720" t="n">
        <v>4</v>
      </c>
      <c r="S1720" s="3" t="n">
        <v>0</v>
      </c>
      <c r="T1720" s="2" t="n">
        <v>15.0864</v>
      </c>
      <c r="U1720">
        <f>D1720-C1720</f>
        <v/>
      </c>
      <c r="V1720" s="3">
        <f>IF(Q1720=0,0,T1720/Q1720)</f>
        <v/>
      </c>
    </row>
    <row r="1721">
      <c r="A1721" t="n">
        <v>1720</v>
      </c>
      <c r="B1721" t="inlineStr">
        <is>
          <t>CA-2016-169943</t>
        </is>
      </c>
      <c r="C1721" t="inlineStr">
        <is>
          <t>2016-05-19</t>
        </is>
      </c>
      <c r="D1721" t="inlineStr">
        <is>
          <t>2016-05-24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s="2" t="n">
        <v>39.76</v>
      </c>
      <c r="R1721" t="n">
        <v>8</v>
      </c>
      <c r="S1721" s="3" t="n">
        <v>0</v>
      </c>
      <c r="T1721" s="2" t="n">
        <v>12.3256</v>
      </c>
      <c r="U1721">
        <f>D1721-C1721</f>
        <v/>
      </c>
      <c r="V1721" s="3">
        <f>IF(Q1721=0,0,T1721/Q1721)</f>
        <v/>
      </c>
    </row>
    <row r="1722">
      <c r="A1722" t="n">
        <v>1721</v>
      </c>
      <c r="B1722" t="inlineStr">
        <is>
          <t>CA-2016-169943</t>
        </is>
      </c>
      <c r="C1722" t="inlineStr">
        <is>
          <t>2016-05-19</t>
        </is>
      </c>
      <c r="D1722" t="inlineStr">
        <is>
          <t>2016-05-24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s="2" t="n">
        <v>47.744</v>
      </c>
      <c r="R1722" t="n">
        <v>4</v>
      </c>
      <c r="S1722" s="3" t="n">
        <v>0.2</v>
      </c>
      <c r="T1722" s="2" t="n">
        <v>14.92</v>
      </c>
      <c r="U1722">
        <f>D1722-C1722</f>
        <v/>
      </c>
      <c r="V1722" s="3">
        <f>IF(Q1722=0,0,T1722/Q1722)</f>
        <v/>
      </c>
    </row>
    <row r="1723">
      <c r="A1723" t="n">
        <v>1722</v>
      </c>
      <c r="B1723" t="inlineStr">
        <is>
          <t>US-2015-123218</t>
        </is>
      </c>
      <c r="C1723" t="inlineStr">
        <is>
          <t>2015-12-20</t>
        </is>
      </c>
      <c r="D1723" t="inlineStr">
        <is>
          <t>2015-12-25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s="2" t="n">
        <v>159.984</v>
      </c>
      <c r="R1723" t="n">
        <v>2</v>
      </c>
      <c r="S1723" s="3" t="n">
        <v>0.2</v>
      </c>
      <c r="T1723" s="2" t="n">
        <v>11.9988</v>
      </c>
      <c r="U1723">
        <f>D1723-C1723</f>
        <v/>
      </c>
      <c r="V1723" s="3">
        <f>IF(Q1723=0,0,T1723/Q1723)</f>
        <v/>
      </c>
    </row>
    <row r="1724">
      <c r="A1724" t="n">
        <v>1723</v>
      </c>
      <c r="B1724" t="inlineStr">
        <is>
          <t>US-2015-123218</t>
        </is>
      </c>
      <c r="C1724" t="inlineStr">
        <is>
          <t>2015-12-20</t>
        </is>
      </c>
      <c r="D1724" t="inlineStr">
        <is>
          <t>2015-12-25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s="2" t="n">
        <v>255.968</v>
      </c>
      <c r="R1724" t="n">
        <v>4</v>
      </c>
      <c r="S1724" s="3" t="n">
        <v>0.2</v>
      </c>
      <c r="T1724" s="2" t="n">
        <v>51.1936</v>
      </c>
      <c r="U1724">
        <f>D1724-C1724</f>
        <v/>
      </c>
      <c r="V1724" s="3">
        <f>IF(Q1724=0,0,T1724/Q1724)</f>
        <v/>
      </c>
    </row>
    <row r="1725">
      <c r="A1725" t="n">
        <v>1724</v>
      </c>
      <c r="B1725" t="inlineStr">
        <is>
          <t>US-2015-123218</t>
        </is>
      </c>
      <c r="C1725" t="inlineStr">
        <is>
          <t>2015-12-20</t>
        </is>
      </c>
      <c r="D1725" t="inlineStr">
        <is>
          <t>2015-12-25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s="2" t="n">
        <v>359.058</v>
      </c>
      <c r="R1725" t="n">
        <v>3</v>
      </c>
      <c r="S1725" s="3" t="n">
        <v>0.3</v>
      </c>
      <c r="T1725" s="2" t="n">
        <v>-71.8116</v>
      </c>
      <c r="U1725">
        <f>D1725-C1725</f>
        <v/>
      </c>
      <c r="V1725" s="3">
        <f>IF(Q1725=0,0,T1725/Q1725)</f>
        <v/>
      </c>
    </row>
    <row r="1726">
      <c r="A1726" t="n">
        <v>1725</v>
      </c>
      <c r="B1726" t="inlineStr">
        <is>
          <t>CA-2015-127453</t>
        </is>
      </c>
      <c r="C1726" t="inlineStr">
        <is>
          <t>2015-12-19</t>
        </is>
      </c>
      <c r="D1726" t="inlineStr">
        <is>
          <t>2015-12-20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s="2" t="n">
        <v>434.352</v>
      </c>
      <c r="R1726" t="n">
        <v>3</v>
      </c>
      <c r="S1726" s="3" t="n">
        <v>0.2</v>
      </c>
      <c r="T1726" s="2" t="n">
        <v>43.4352</v>
      </c>
      <c r="U1726">
        <f>D1726-C1726</f>
        <v/>
      </c>
      <c r="V1726" s="3">
        <f>IF(Q1726=0,0,T1726/Q1726)</f>
        <v/>
      </c>
    </row>
    <row r="1727">
      <c r="A1727" t="n">
        <v>1726</v>
      </c>
      <c r="B1727" t="inlineStr">
        <is>
          <t>CA-2015-127453</t>
        </is>
      </c>
      <c r="C1727" t="inlineStr">
        <is>
          <t>2015-12-19</t>
        </is>
      </c>
      <c r="D1727" t="inlineStr">
        <is>
          <t>2015-12-20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s="2" t="n">
        <v>3.552</v>
      </c>
      <c r="R1727" t="n">
        <v>2</v>
      </c>
      <c r="S1727" s="3" t="n">
        <v>0.2</v>
      </c>
      <c r="T1727" s="2" t="n">
        <v>0.444</v>
      </c>
      <c r="U1727">
        <f>D1727-C1727</f>
        <v/>
      </c>
      <c r="V1727" s="3">
        <f>IF(Q1727=0,0,T1727/Q1727)</f>
        <v/>
      </c>
    </row>
    <row r="1728">
      <c r="A1728" t="n">
        <v>1727</v>
      </c>
      <c r="B1728" t="inlineStr">
        <is>
          <t>CA-2015-127453</t>
        </is>
      </c>
      <c r="C1728" t="inlineStr">
        <is>
          <t>2015-12-19</t>
        </is>
      </c>
      <c r="D1728" t="inlineStr">
        <is>
          <t>2015-12-20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s="2" t="n">
        <v>88.83199999999999</v>
      </c>
      <c r="R1728" t="n">
        <v>4</v>
      </c>
      <c r="S1728" s="3" t="n">
        <v>0.2</v>
      </c>
      <c r="T1728" s="2" t="n">
        <v>7.7728</v>
      </c>
      <c r="U1728">
        <f>D1728-C1728</f>
        <v/>
      </c>
      <c r="V1728" s="3">
        <f>IF(Q1728=0,0,T1728/Q1728)</f>
        <v/>
      </c>
    </row>
    <row r="1729">
      <c r="A1729" t="n">
        <v>1728</v>
      </c>
      <c r="B1729" t="inlineStr">
        <is>
          <t>US-2017-164056</t>
        </is>
      </c>
      <c r="C1729" t="inlineStr">
        <is>
          <t>2017-04-29</t>
        </is>
      </c>
      <c r="D1729" t="inlineStr">
        <is>
          <t>2017-05-04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s="2" t="n">
        <v>1048.35</v>
      </c>
      <c r="R1729" t="n">
        <v>5</v>
      </c>
      <c r="S1729" s="3" t="n">
        <v>0.4</v>
      </c>
      <c r="T1729" s="2" t="n">
        <v>-69.89</v>
      </c>
      <c r="U1729">
        <f>D1729-C1729</f>
        <v/>
      </c>
      <c r="V1729" s="3">
        <f>IF(Q1729=0,0,T1729/Q1729)</f>
        <v/>
      </c>
    </row>
    <row r="1730">
      <c r="A1730" t="n">
        <v>1729</v>
      </c>
      <c r="B1730" t="inlineStr">
        <is>
          <t>CA-2016-106894</t>
        </is>
      </c>
      <c r="C1730" t="inlineStr">
        <is>
          <t>2016-02-07</t>
        </is>
      </c>
      <c r="D1730" t="inlineStr">
        <is>
          <t>2016-02-07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s="2" t="n">
        <v>100</v>
      </c>
      <c r="R1730" t="n">
        <v>4</v>
      </c>
      <c r="S1730" s="3" t="n">
        <v>0</v>
      </c>
      <c r="T1730" s="2" t="n">
        <v>21</v>
      </c>
      <c r="U1730">
        <f>D1730-C1730</f>
        <v/>
      </c>
      <c r="V1730" s="3">
        <f>IF(Q1730=0,0,T1730/Q1730)</f>
        <v/>
      </c>
    </row>
    <row r="1731">
      <c r="A1731" t="n">
        <v>1730</v>
      </c>
      <c r="B1731" t="inlineStr">
        <is>
          <t>CA-2016-106894</t>
        </is>
      </c>
      <c r="C1731" t="inlineStr">
        <is>
          <t>2016-02-07</t>
        </is>
      </c>
      <c r="D1731" t="inlineStr">
        <is>
          <t>2016-02-07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s="2" t="n">
        <v>7.83</v>
      </c>
      <c r="R1731" t="n">
        <v>3</v>
      </c>
      <c r="S1731" s="3" t="n">
        <v>0</v>
      </c>
      <c r="T1731" s="2" t="n">
        <v>3.6018</v>
      </c>
      <c r="U1731">
        <f>D1731-C1731</f>
        <v/>
      </c>
      <c r="V1731" s="3">
        <f>IF(Q1731=0,0,T1731/Q1731)</f>
        <v/>
      </c>
    </row>
    <row r="1732">
      <c r="A1732" t="n">
        <v>1731</v>
      </c>
      <c r="B1732" t="inlineStr">
        <is>
          <t>CA-2014-125136</t>
        </is>
      </c>
      <c r="C1732" t="inlineStr">
        <is>
          <t>2014-09-28</t>
        </is>
      </c>
      <c r="D1732" t="inlineStr">
        <is>
          <t>2014-10-03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s="2" t="n">
        <v>96.256</v>
      </c>
      <c r="R1732" t="n">
        <v>8</v>
      </c>
      <c r="S1732" s="3" t="n">
        <v>0.2</v>
      </c>
      <c r="T1732" s="2" t="n">
        <v>31.2832</v>
      </c>
      <c r="U1732">
        <f>D1732-C1732</f>
        <v/>
      </c>
      <c r="V1732" s="3">
        <f>IF(Q1732=0,0,T1732/Q1732)</f>
        <v/>
      </c>
    </row>
    <row r="1733">
      <c r="A1733" t="n">
        <v>1732</v>
      </c>
      <c r="B1733" t="inlineStr">
        <is>
          <t>CA-2014-125136</t>
        </is>
      </c>
      <c r="C1733" t="inlineStr">
        <is>
          <t>2014-09-28</t>
        </is>
      </c>
      <c r="D1733" t="inlineStr">
        <is>
          <t>2014-10-03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s="2" t="n">
        <v>10.688</v>
      </c>
      <c r="R1733" t="n">
        <v>2</v>
      </c>
      <c r="S1733" s="3" t="n">
        <v>0.2</v>
      </c>
      <c r="T1733" s="2" t="n">
        <v>3.7408</v>
      </c>
      <c r="U1733">
        <f>D1733-C1733</f>
        <v/>
      </c>
      <c r="V1733" s="3">
        <f>IF(Q1733=0,0,T1733/Q1733)</f>
        <v/>
      </c>
    </row>
    <row r="1734">
      <c r="A1734" t="n">
        <v>1733</v>
      </c>
      <c r="B1734" t="inlineStr">
        <is>
          <t>US-2016-131149</t>
        </is>
      </c>
      <c r="C1734" t="inlineStr">
        <is>
          <t>2016-07-10</t>
        </is>
      </c>
      <c r="D1734" t="inlineStr">
        <is>
          <t>2016-07-14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s="2" t="n">
        <v>338.04</v>
      </c>
      <c r="R1734" t="n">
        <v>3</v>
      </c>
      <c r="S1734" s="3" t="n">
        <v>0.2</v>
      </c>
      <c r="T1734" s="2" t="n">
        <v>-33.804</v>
      </c>
      <c r="U1734">
        <f>D1734-C1734</f>
        <v/>
      </c>
      <c r="V1734" s="3">
        <f>IF(Q1734=0,0,T1734/Q1734)</f>
        <v/>
      </c>
    </row>
    <row r="1735">
      <c r="A1735" t="n">
        <v>1734</v>
      </c>
      <c r="B1735" t="inlineStr">
        <is>
          <t>US-2016-131149</t>
        </is>
      </c>
      <c r="C1735" t="inlineStr">
        <is>
          <t>2016-07-10</t>
        </is>
      </c>
      <c r="D1735" t="inlineStr">
        <is>
          <t>2016-07-14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s="2" t="n">
        <v>154.24</v>
      </c>
      <c r="R1735" t="n">
        <v>4</v>
      </c>
      <c r="S1735" s="3" t="n">
        <v>0.2</v>
      </c>
      <c r="T1735" s="2" t="n">
        <v>17.352</v>
      </c>
      <c r="U1735">
        <f>D1735-C1735</f>
        <v/>
      </c>
      <c r="V1735" s="3">
        <f>IF(Q1735=0,0,T1735/Q1735)</f>
        <v/>
      </c>
    </row>
    <row r="1736">
      <c r="A1736" t="n">
        <v>1735</v>
      </c>
      <c r="B1736" t="inlineStr">
        <is>
          <t>CA-2017-101483</t>
        </is>
      </c>
      <c r="C1736" t="inlineStr">
        <is>
          <t>2017-07-29</t>
        </is>
      </c>
      <c r="D1736" t="inlineStr">
        <is>
          <t>2017-08-01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s="2" t="n">
        <v>34.848</v>
      </c>
      <c r="R1736" t="n">
        <v>2</v>
      </c>
      <c r="S1736" s="3" t="n">
        <v>0.2</v>
      </c>
      <c r="T1736" s="2" t="n">
        <v>6.534</v>
      </c>
      <c r="U1736">
        <f>D1736-C1736</f>
        <v/>
      </c>
      <c r="V1736" s="3">
        <f>IF(Q1736=0,0,T1736/Q1736)</f>
        <v/>
      </c>
    </row>
    <row r="1737">
      <c r="A1737" t="n">
        <v>1736</v>
      </c>
      <c r="B1737" t="inlineStr">
        <is>
          <t>CA-2017-101483</t>
        </is>
      </c>
      <c r="C1737" t="inlineStr">
        <is>
          <t>2017-07-29</t>
        </is>
      </c>
      <c r="D1737" t="inlineStr">
        <is>
          <t>2017-08-01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s="2" t="n">
        <v>22</v>
      </c>
      <c r="R1737" t="n">
        <v>5</v>
      </c>
      <c r="S1737" s="3" t="n">
        <v>0.2</v>
      </c>
      <c r="T1737" s="2" t="n">
        <v>1.375</v>
      </c>
      <c r="U1737">
        <f>D1737-C1737</f>
        <v/>
      </c>
      <c r="V1737" s="3">
        <f>IF(Q1737=0,0,T1737/Q1737)</f>
        <v/>
      </c>
    </row>
    <row r="1738">
      <c r="A1738" t="n">
        <v>1737</v>
      </c>
      <c r="B1738" t="inlineStr">
        <is>
          <t>CA-2017-101483</t>
        </is>
      </c>
      <c r="C1738" t="inlineStr">
        <is>
          <t>2017-07-29</t>
        </is>
      </c>
      <c r="D1738" t="inlineStr">
        <is>
          <t>2017-08-01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s="2" t="n">
        <v>4.368</v>
      </c>
      <c r="R1738" t="n">
        <v>3</v>
      </c>
      <c r="S1738" s="3" t="n">
        <v>0.2</v>
      </c>
      <c r="T1738" s="2" t="n">
        <v>0.3822</v>
      </c>
      <c r="U1738">
        <f>D1738-C1738</f>
        <v/>
      </c>
      <c r="V1738" s="3">
        <f>IF(Q1738=0,0,T1738/Q1738)</f>
        <v/>
      </c>
    </row>
    <row r="1739">
      <c r="A1739" t="n">
        <v>1738</v>
      </c>
      <c r="B1739" t="inlineStr">
        <is>
          <t>CA-2015-130204</t>
        </is>
      </c>
      <c r="C1739" t="inlineStr">
        <is>
          <t>2015-09-03</t>
        </is>
      </c>
      <c r="D1739" t="inlineStr">
        <is>
          <t>2015-09-09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s="2" t="n">
        <v>31.44</v>
      </c>
      <c r="R1739" t="n">
        <v>3</v>
      </c>
      <c r="S1739" s="3" t="n">
        <v>0</v>
      </c>
      <c r="T1739" s="2" t="n">
        <v>8.488799999999999</v>
      </c>
      <c r="U1739">
        <f>D1739-C1739</f>
        <v/>
      </c>
      <c r="V1739" s="3">
        <f>IF(Q1739=0,0,T1739/Q1739)</f>
        <v/>
      </c>
    </row>
    <row r="1740">
      <c r="A1740" t="n">
        <v>1739</v>
      </c>
      <c r="B1740" t="inlineStr">
        <is>
          <t>CA-2015-130204</t>
        </is>
      </c>
      <c r="C1740" t="inlineStr">
        <is>
          <t>2015-09-03</t>
        </is>
      </c>
      <c r="D1740" t="inlineStr">
        <is>
          <t>2015-09-09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s="2" t="n">
        <v>17.9</v>
      </c>
      <c r="R1740" t="n">
        <v>2</v>
      </c>
      <c r="S1740" s="3" t="n">
        <v>0</v>
      </c>
      <c r="T1740" s="2" t="n">
        <v>3.401</v>
      </c>
      <c r="U1740">
        <f>D1740-C1740</f>
        <v/>
      </c>
      <c r="V1740" s="3">
        <f>IF(Q1740=0,0,T1740/Q1740)</f>
        <v/>
      </c>
    </row>
    <row r="1741">
      <c r="A1741" t="n">
        <v>1740</v>
      </c>
      <c r="B1741" t="inlineStr">
        <is>
          <t>CA-2015-130204</t>
        </is>
      </c>
      <c r="C1741" t="inlineStr">
        <is>
          <t>2015-09-03</t>
        </is>
      </c>
      <c r="D1741" t="inlineStr">
        <is>
          <t>2015-09-09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s="2" t="n">
        <v>129.45</v>
      </c>
      <c r="R1741" t="n">
        <v>5</v>
      </c>
      <c r="S1741" s="3" t="n">
        <v>0</v>
      </c>
      <c r="T1741" s="2" t="n">
        <v>46.602</v>
      </c>
      <c r="U1741">
        <f>D1741-C1741</f>
        <v/>
      </c>
      <c r="V1741" s="3">
        <f>IF(Q1741=0,0,T1741/Q1741)</f>
        <v/>
      </c>
    </row>
    <row r="1742">
      <c r="A1742" t="n">
        <v>1741</v>
      </c>
      <c r="B1742" t="inlineStr">
        <is>
          <t>CA-2014-110527</t>
        </is>
      </c>
      <c r="C1742" t="inlineStr">
        <is>
          <t>2014-08-09</t>
        </is>
      </c>
      <c r="D1742" t="inlineStr">
        <is>
          <t>2014-08-16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s="2" t="n">
        <v>20.88</v>
      </c>
      <c r="R1742" t="n">
        <v>8</v>
      </c>
      <c r="S1742" s="3" t="n">
        <v>0</v>
      </c>
      <c r="T1742" s="2" t="n">
        <v>9.604799999999999</v>
      </c>
      <c r="U1742">
        <f>D1742-C1742</f>
        <v/>
      </c>
      <c r="V1742" s="3">
        <f>IF(Q1742=0,0,T1742/Q1742)</f>
        <v/>
      </c>
    </row>
    <row r="1743">
      <c r="A1743" t="n">
        <v>1742</v>
      </c>
      <c r="B1743" t="inlineStr">
        <is>
          <t>CA-2017-152807</t>
        </is>
      </c>
      <c r="C1743" t="inlineStr">
        <is>
          <t>2017-10-30</t>
        </is>
      </c>
      <c r="D1743" t="inlineStr">
        <is>
          <t>2017-11-03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s="2" t="n">
        <v>20.736</v>
      </c>
      <c r="R1743" t="n">
        <v>4</v>
      </c>
      <c r="S1743" s="3" t="n">
        <v>0.2</v>
      </c>
      <c r="T1743" s="2" t="n">
        <v>7.2576</v>
      </c>
      <c r="U1743">
        <f>D1743-C1743</f>
        <v/>
      </c>
      <c r="V1743" s="3">
        <f>IF(Q1743=0,0,T1743/Q1743)</f>
        <v/>
      </c>
    </row>
    <row r="1744">
      <c r="A1744" t="n">
        <v>1743</v>
      </c>
      <c r="B1744" t="inlineStr">
        <is>
          <t>CA-2017-152807</t>
        </is>
      </c>
      <c r="C1744" t="inlineStr">
        <is>
          <t>2017-10-30</t>
        </is>
      </c>
      <c r="D1744" t="inlineStr">
        <is>
          <t>2017-11-03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s="2" t="n">
        <v>7.168</v>
      </c>
      <c r="R1744" t="n">
        <v>2</v>
      </c>
      <c r="S1744" s="3" t="n">
        <v>0.2</v>
      </c>
      <c r="T1744" s="2" t="n">
        <v>0.9856</v>
      </c>
      <c r="U1744">
        <f>D1744-C1744</f>
        <v/>
      </c>
      <c r="V1744" s="3">
        <f>IF(Q1744=0,0,T1744/Q1744)</f>
        <v/>
      </c>
    </row>
    <row r="1745">
      <c r="A1745" t="n">
        <v>1744</v>
      </c>
      <c r="B1745" t="inlineStr">
        <is>
          <t>CA-2017-152807</t>
        </is>
      </c>
      <c r="C1745" t="inlineStr">
        <is>
          <t>2017-10-30</t>
        </is>
      </c>
      <c r="D1745" t="inlineStr">
        <is>
          <t>2017-11-03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s="2" t="n">
        <v>11.168</v>
      </c>
      <c r="R1745" t="n">
        <v>2</v>
      </c>
      <c r="S1745" s="3" t="n">
        <v>0.2</v>
      </c>
      <c r="T1745" s="2" t="n">
        <v>-2.5128</v>
      </c>
      <c r="U1745">
        <f>D1745-C1745</f>
        <v/>
      </c>
      <c r="V1745" s="3">
        <f>IF(Q1745=0,0,T1745/Q1745)</f>
        <v/>
      </c>
    </row>
    <row r="1746">
      <c r="A1746" t="n">
        <v>1745</v>
      </c>
      <c r="B1746" t="inlineStr">
        <is>
          <t>CA-2017-152807</t>
        </is>
      </c>
      <c r="C1746" t="inlineStr">
        <is>
          <t>2017-10-30</t>
        </is>
      </c>
      <c r="D1746" t="inlineStr">
        <is>
          <t>2017-11-03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s="2" t="n">
        <v>442.4</v>
      </c>
      <c r="R1746" t="n">
        <v>7</v>
      </c>
      <c r="S1746" s="3" t="n">
        <v>0.2</v>
      </c>
      <c r="T1746" s="2" t="n">
        <v>-55.3</v>
      </c>
      <c r="U1746">
        <f>D1746-C1746</f>
        <v/>
      </c>
      <c r="V1746" s="3">
        <f>IF(Q1746=0,0,T1746/Q1746)</f>
        <v/>
      </c>
    </row>
    <row r="1747">
      <c r="A1747" t="n">
        <v>1746</v>
      </c>
      <c r="B1747" t="inlineStr">
        <is>
          <t>CA-2014-133270</t>
        </is>
      </c>
      <c r="C1747" t="inlineStr">
        <is>
          <t>2014-06-06</t>
        </is>
      </c>
      <c r="D1747" t="inlineStr">
        <is>
          <t>2014-06-09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s="2" t="n">
        <v>13.36</v>
      </c>
      <c r="R1747" t="n">
        <v>2</v>
      </c>
      <c r="S1747" s="3" t="n">
        <v>0</v>
      </c>
      <c r="T1747" s="2" t="n">
        <v>4.9432</v>
      </c>
      <c r="U1747">
        <f>D1747-C1747</f>
        <v/>
      </c>
      <c r="V1747" s="3">
        <f>IF(Q1747=0,0,T1747/Q1747)</f>
        <v/>
      </c>
    </row>
    <row r="1748">
      <c r="A1748" t="n">
        <v>1747</v>
      </c>
      <c r="B1748" t="inlineStr">
        <is>
          <t>CA-2016-155670</t>
        </is>
      </c>
      <c r="C1748" t="inlineStr">
        <is>
          <t>2016-08-13</t>
        </is>
      </c>
      <c r="D1748" t="inlineStr">
        <is>
          <t>2016-08-17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s="2" t="n">
        <v>11.232</v>
      </c>
      <c r="R1748" t="n">
        <v>8</v>
      </c>
      <c r="S1748" s="3" t="n">
        <v>0.7</v>
      </c>
      <c r="T1748" s="2" t="n">
        <v>-8.236800000000001</v>
      </c>
      <c r="U1748">
        <f>D1748-C1748</f>
        <v/>
      </c>
      <c r="V1748" s="3">
        <f>IF(Q1748=0,0,T1748/Q1748)</f>
        <v/>
      </c>
    </row>
    <row r="1749">
      <c r="A1749" t="n">
        <v>1748</v>
      </c>
      <c r="B1749" t="inlineStr">
        <is>
          <t>CA-2016-155670</t>
        </is>
      </c>
      <c r="C1749" t="inlineStr">
        <is>
          <t>2016-08-13</t>
        </is>
      </c>
      <c r="D1749" t="inlineStr">
        <is>
          <t>2016-08-17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s="2" t="n">
        <v>10.272</v>
      </c>
      <c r="R1749" t="n">
        <v>3</v>
      </c>
      <c r="S1749" s="3" t="n">
        <v>0.2</v>
      </c>
      <c r="T1749" s="2" t="n">
        <v>3.21</v>
      </c>
      <c r="U1749">
        <f>D1749-C1749</f>
        <v/>
      </c>
      <c r="V1749" s="3">
        <f>IF(Q1749=0,0,T1749/Q1749)</f>
        <v/>
      </c>
    </row>
    <row r="1750">
      <c r="A1750" t="n">
        <v>1749</v>
      </c>
      <c r="B1750" t="inlineStr">
        <is>
          <t>US-2014-157406</t>
        </is>
      </c>
      <c r="C1750" t="inlineStr">
        <is>
          <t>2014-04-25</t>
        </is>
      </c>
      <c r="D1750" t="inlineStr">
        <is>
          <t>2014-04-29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s="2" t="n">
        <v>10.368</v>
      </c>
      <c r="R1750" t="n">
        <v>2</v>
      </c>
      <c r="S1750" s="3" t="n">
        <v>0.2</v>
      </c>
      <c r="T1750" s="2" t="n">
        <v>3.6288</v>
      </c>
      <c r="U1750">
        <f>D1750-C1750</f>
        <v/>
      </c>
      <c r="V1750" s="3">
        <f>IF(Q1750=0,0,T1750/Q1750)</f>
        <v/>
      </c>
    </row>
    <row r="1751">
      <c r="A1751" t="n">
        <v>1750</v>
      </c>
      <c r="B1751" t="inlineStr">
        <is>
          <t>US-2014-157406</t>
        </is>
      </c>
      <c r="C1751" t="inlineStr">
        <is>
          <t>2014-04-25</t>
        </is>
      </c>
      <c r="D1751" t="inlineStr">
        <is>
          <t>2014-04-29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s="2" t="n">
        <v>6.24</v>
      </c>
      <c r="R1751" t="n">
        <v>3</v>
      </c>
      <c r="S1751" s="3" t="n">
        <v>0.2</v>
      </c>
      <c r="T1751" s="2" t="n">
        <v>0.546</v>
      </c>
      <c r="U1751">
        <f>D1751-C1751</f>
        <v/>
      </c>
      <c r="V1751" s="3">
        <f>IF(Q1751=0,0,T1751/Q1751)</f>
        <v/>
      </c>
    </row>
    <row r="1752">
      <c r="A1752" t="n">
        <v>1751</v>
      </c>
      <c r="B1752" t="inlineStr">
        <is>
          <t>CA-2015-139094</t>
        </is>
      </c>
      <c r="C1752" t="inlineStr">
        <is>
          <t>2015-11-22</t>
        </is>
      </c>
      <c r="D1752" t="inlineStr">
        <is>
          <t>2015-11-27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s="2" t="n">
        <v>206.962</v>
      </c>
      <c r="R1752" t="n">
        <v>2</v>
      </c>
      <c r="S1752" s="3" t="n">
        <v>0.3</v>
      </c>
      <c r="T1752" s="2" t="n">
        <v>-32.5226</v>
      </c>
      <c r="U1752">
        <f>D1752-C1752</f>
        <v/>
      </c>
      <c r="V1752" s="3">
        <f>IF(Q1752=0,0,T1752/Q1752)</f>
        <v/>
      </c>
    </row>
    <row r="1753">
      <c r="A1753" t="n">
        <v>1752</v>
      </c>
      <c r="B1753" t="inlineStr">
        <is>
          <t>CA-2017-168837</t>
        </is>
      </c>
      <c r="C1753" t="inlineStr">
        <is>
          <t>2017-10-14</t>
        </is>
      </c>
      <c r="D1753" t="inlineStr">
        <is>
          <t>2017-10-17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s="2" t="n">
        <v>9.460000000000001</v>
      </c>
      <c r="R1753" t="n">
        <v>2</v>
      </c>
      <c r="S1753" s="3" t="n">
        <v>0</v>
      </c>
      <c r="T1753" s="2" t="n">
        <v>3.6894</v>
      </c>
      <c r="U1753">
        <f>D1753-C1753</f>
        <v/>
      </c>
      <c r="V1753" s="3">
        <f>IF(Q1753=0,0,T1753/Q1753)</f>
        <v/>
      </c>
    </row>
    <row r="1754">
      <c r="A1754" t="n">
        <v>1753</v>
      </c>
      <c r="B1754" t="inlineStr">
        <is>
          <t>CA-2017-116715</t>
        </is>
      </c>
      <c r="C1754" t="inlineStr">
        <is>
          <t>2017-12-02</t>
        </is>
      </c>
      <c r="D1754" t="inlineStr">
        <is>
          <t>2017-12-05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s="2" t="n">
        <v>559.62</v>
      </c>
      <c r="R1754" t="n">
        <v>9</v>
      </c>
      <c r="S1754" s="3" t="n">
        <v>0</v>
      </c>
      <c r="T1754" s="2" t="n">
        <v>151.0974</v>
      </c>
      <c r="U1754">
        <f>D1754-C1754</f>
        <v/>
      </c>
      <c r="V1754" s="3">
        <f>IF(Q1754=0,0,T1754/Q1754)</f>
        <v/>
      </c>
    </row>
    <row r="1755">
      <c r="A1755" t="n">
        <v>1754</v>
      </c>
      <c r="B1755" t="inlineStr">
        <is>
          <t>CA-2017-116715</t>
        </is>
      </c>
      <c r="C1755" t="inlineStr">
        <is>
          <t>2017-12-02</t>
        </is>
      </c>
      <c r="D1755" t="inlineStr">
        <is>
          <t>2017-12-05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s="2" t="n">
        <v>109.92</v>
      </c>
      <c r="R1755" t="n">
        <v>2</v>
      </c>
      <c r="S1755" s="3" t="n">
        <v>0</v>
      </c>
      <c r="T1755" s="2" t="n">
        <v>53.8608</v>
      </c>
      <c r="U1755">
        <f>D1755-C1755</f>
        <v/>
      </c>
      <c r="V1755" s="3">
        <f>IF(Q1755=0,0,T1755/Q1755)</f>
        <v/>
      </c>
    </row>
    <row r="1756">
      <c r="A1756" t="n">
        <v>1755</v>
      </c>
      <c r="B1756" t="inlineStr">
        <is>
          <t>CA-2017-116715</t>
        </is>
      </c>
      <c r="C1756" t="inlineStr">
        <is>
          <t>2017-12-02</t>
        </is>
      </c>
      <c r="D1756" t="inlineStr">
        <is>
          <t>2017-12-05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s="2" t="n">
        <v>8.56</v>
      </c>
      <c r="R1756" t="n">
        <v>2</v>
      </c>
      <c r="S1756" s="3" t="n">
        <v>0</v>
      </c>
      <c r="T1756" s="2" t="n">
        <v>3.852</v>
      </c>
      <c r="U1756">
        <f>D1756-C1756</f>
        <v/>
      </c>
      <c r="V1756" s="3">
        <f>IF(Q1756=0,0,T1756/Q1756)</f>
        <v/>
      </c>
    </row>
    <row r="1757">
      <c r="A1757" t="n">
        <v>1756</v>
      </c>
      <c r="B1757" t="inlineStr">
        <is>
          <t>CA-2015-135622</t>
        </is>
      </c>
      <c r="C1757" t="inlineStr">
        <is>
          <t>2015-12-08</t>
        </is>
      </c>
      <c r="D1757" t="inlineStr">
        <is>
          <t>2015-12-11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s="2" t="n">
        <v>360.712</v>
      </c>
      <c r="R1757" t="n">
        <v>11</v>
      </c>
      <c r="S1757" s="3" t="n">
        <v>0.2</v>
      </c>
      <c r="T1757" s="2" t="n">
        <v>130.7581</v>
      </c>
      <c r="U1757">
        <f>D1757-C1757</f>
        <v/>
      </c>
      <c r="V1757" s="3">
        <f>IF(Q1757=0,0,T1757/Q1757)</f>
        <v/>
      </c>
    </row>
    <row r="1758">
      <c r="A1758" t="n">
        <v>1757</v>
      </c>
      <c r="B1758" t="inlineStr">
        <is>
          <t>CA-2015-135622</t>
        </is>
      </c>
      <c r="C1758" t="inlineStr">
        <is>
          <t>2015-12-08</t>
        </is>
      </c>
      <c r="D1758" t="inlineStr">
        <is>
          <t>2015-12-11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s="2" t="n">
        <v>1718.4</v>
      </c>
      <c r="R1758" t="n">
        <v>6</v>
      </c>
      <c r="S1758" s="3" t="n">
        <v>0.2</v>
      </c>
      <c r="T1758" s="2" t="n">
        <v>150.36</v>
      </c>
      <c r="U1758">
        <f>D1758-C1758</f>
        <v/>
      </c>
      <c r="V1758" s="3">
        <f>IF(Q1758=0,0,T1758/Q1758)</f>
        <v/>
      </c>
    </row>
    <row r="1759">
      <c r="A1759" t="n">
        <v>1758</v>
      </c>
      <c r="B1759" t="inlineStr">
        <is>
          <t>US-2015-107349</t>
        </is>
      </c>
      <c r="C1759" t="inlineStr">
        <is>
          <t>2015-07-13</t>
        </is>
      </c>
      <c r="D1759" t="inlineStr">
        <is>
          <t>2015-07-15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s="2" t="n">
        <v>41.568</v>
      </c>
      <c r="R1759" t="n">
        <v>6</v>
      </c>
      <c r="S1759" s="3" t="n">
        <v>0.8</v>
      </c>
      <c r="T1759" s="2" t="n">
        <v>-66.50879999999999</v>
      </c>
      <c r="U1759">
        <f>D1759-C1759</f>
        <v/>
      </c>
      <c r="V1759" s="3">
        <f>IF(Q1759=0,0,T1759/Q1759)</f>
        <v/>
      </c>
    </row>
    <row r="1760">
      <c r="A1760" t="n">
        <v>1759</v>
      </c>
      <c r="B1760" t="inlineStr">
        <is>
          <t>CA-2014-139017</t>
        </is>
      </c>
      <c r="C1760" t="inlineStr">
        <is>
          <t>2014-05-11</t>
        </is>
      </c>
      <c r="D1760" t="inlineStr">
        <is>
          <t>2014-05-17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s="2" t="n">
        <v>46.864</v>
      </c>
      <c r="R1760" t="n">
        <v>2</v>
      </c>
      <c r="S1760" s="3" t="n">
        <v>0.2</v>
      </c>
      <c r="T1760" s="2" t="n">
        <v>7.6154</v>
      </c>
      <c r="U1760">
        <f>D1760-C1760</f>
        <v/>
      </c>
      <c r="V1760" s="3">
        <f>IF(Q1760=0,0,T1760/Q1760)</f>
        <v/>
      </c>
    </row>
    <row r="1761">
      <c r="A1761" t="n">
        <v>1760</v>
      </c>
      <c r="B1761" t="inlineStr">
        <is>
          <t>CA-2014-141817</t>
        </is>
      </c>
      <c r="C1761" t="inlineStr">
        <is>
          <t>2014-01-05</t>
        </is>
      </c>
      <c r="D1761" t="inlineStr">
        <is>
          <t>2014-01-12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s="2" t="n">
        <v>19.536</v>
      </c>
      <c r="R1761" t="n">
        <v>3</v>
      </c>
      <c r="S1761" s="3" t="n">
        <v>0.2</v>
      </c>
      <c r="T1761" s="2" t="n">
        <v>4.884</v>
      </c>
      <c r="U1761">
        <f>D1761-C1761</f>
        <v/>
      </c>
      <c r="V1761" s="3">
        <f>IF(Q1761=0,0,T1761/Q1761)</f>
        <v/>
      </c>
    </row>
    <row r="1762">
      <c r="A1762" t="n">
        <v>1761</v>
      </c>
      <c r="B1762" t="inlineStr">
        <is>
          <t>CA-2015-130785</t>
        </is>
      </c>
      <c r="C1762" t="inlineStr">
        <is>
          <t>2015-09-05</t>
        </is>
      </c>
      <c r="D1762" t="inlineStr">
        <is>
          <t>2015-09-09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s="2" t="n">
        <v>411.332</v>
      </c>
      <c r="R1762" t="n">
        <v>4</v>
      </c>
      <c r="S1762" s="3" t="n">
        <v>0.15</v>
      </c>
      <c r="T1762" s="2" t="n">
        <v>-4.8392</v>
      </c>
      <c r="U1762">
        <f>D1762-C1762</f>
        <v/>
      </c>
      <c r="V1762" s="3">
        <f>IF(Q1762=0,0,T1762/Q1762)</f>
        <v/>
      </c>
    </row>
    <row r="1763">
      <c r="A1763" t="n">
        <v>1762</v>
      </c>
      <c r="B1763" t="inlineStr">
        <is>
          <t>CA-2015-130785</t>
        </is>
      </c>
      <c r="C1763" t="inlineStr">
        <is>
          <t>2015-09-05</t>
        </is>
      </c>
      <c r="D1763" t="inlineStr">
        <is>
          <t>2015-09-09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s="2" t="n">
        <v>28.752</v>
      </c>
      <c r="R1763" t="n">
        <v>6</v>
      </c>
      <c r="S1763" s="3" t="n">
        <v>0.2</v>
      </c>
      <c r="T1763" s="2" t="n">
        <v>9.703799999999999</v>
      </c>
      <c r="U1763">
        <f>D1763-C1763</f>
        <v/>
      </c>
      <c r="V1763" s="3">
        <f>IF(Q1763=0,0,T1763/Q1763)</f>
        <v/>
      </c>
    </row>
    <row r="1764">
      <c r="A1764" t="n">
        <v>1763</v>
      </c>
      <c r="B1764" t="inlineStr">
        <is>
          <t>CA-2015-130785</t>
        </is>
      </c>
      <c r="C1764" t="inlineStr">
        <is>
          <t>2015-09-05</t>
        </is>
      </c>
      <c r="D1764" t="inlineStr">
        <is>
          <t>2015-09-09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s="2" t="n">
        <v>293.199</v>
      </c>
      <c r="R1764" t="n">
        <v>3</v>
      </c>
      <c r="S1764" s="3" t="n">
        <v>0.15</v>
      </c>
      <c r="T1764" s="2" t="n">
        <v>-20.6964</v>
      </c>
      <c r="U1764">
        <f>D1764-C1764</f>
        <v/>
      </c>
      <c r="V1764" s="3">
        <f>IF(Q1764=0,0,T1764/Q1764)</f>
        <v/>
      </c>
    </row>
    <row r="1765">
      <c r="A1765" t="n">
        <v>1764</v>
      </c>
      <c r="B1765" t="inlineStr">
        <is>
          <t>CA-2016-110254</t>
        </is>
      </c>
      <c r="C1765" t="inlineStr">
        <is>
          <t>2016-08-04</t>
        </is>
      </c>
      <c r="D1765" t="inlineStr">
        <is>
          <t>2016-08-08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s="2" t="n">
        <v>35.06</v>
      </c>
      <c r="R1765" t="n">
        <v>2</v>
      </c>
      <c r="S1765" s="3" t="n">
        <v>0</v>
      </c>
      <c r="T1765" s="2" t="n">
        <v>10.518</v>
      </c>
      <c r="U1765">
        <f>D1765-C1765</f>
        <v/>
      </c>
      <c r="V1765" s="3">
        <f>IF(Q1765=0,0,T1765/Q1765)</f>
        <v/>
      </c>
    </row>
    <row r="1766">
      <c r="A1766" t="n">
        <v>1765</v>
      </c>
      <c r="B1766" t="inlineStr">
        <is>
          <t>CA-2016-110254</t>
        </is>
      </c>
      <c r="C1766" t="inlineStr">
        <is>
          <t>2016-08-04</t>
        </is>
      </c>
      <c r="D1766" t="inlineStr">
        <is>
          <t>2016-08-08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s="2" t="n">
        <v>4.13</v>
      </c>
      <c r="R1766" t="n">
        <v>1</v>
      </c>
      <c r="S1766" s="3" t="n">
        <v>0</v>
      </c>
      <c r="T1766" s="2" t="n">
        <v>1.8998</v>
      </c>
      <c r="U1766">
        <f>D1766-C1766</f>
        <v/>
      </c>
      <c r="V1766" s="3">
        <f>IF(Q1766=0,0,T1766/Q1766)</f>
        <v/>
      </c>
    </row>
    <row r="1767">
      <c r="A1767" t="n">
        <v>1766</v>
      </c>
      <c r="B1767" t="inlineStr">
        <is>
          <t>CA-2016-110254</t>
        </is>
      </c>
      <c r="C1767" t="inlineStr">
        <is>
          <t>2016-08-04</t>
        </is>
      </c>
      <c r="D1767" t="inlineStr">
        <is>
          <t>2016-08-08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s="2" t="n">
        <v>109.8</v>
      </c>
      <c r="R1767" t="n">
        <v>9</v>
      </c>
      <c r="S1767" s="3" t="n">
        <v>0</v>
      </c>
      <c r="T1767" s="2" t="n">
        <v>46.116</v>
      </c>
      <c r="U1767">
        <f>D1767-C1767</f>
        <v/>
      </c>
      <c r="V1767" s="3">
        <f>IF(Q1767=0,0,T1767/Q1767)</f>
        <v/>
      </c>
    </row>
    <row r="1768">
      <c r="A1768" t="n">
        <v>1767</v>
      </c>
      <c r="B1768" t="inlineStr">
        <is>
          <t>CA-2016-110254</t>
        </is>
      </c>
      <c r="C1768" t="inlineStr">
        <is>
          <t>2016-08-04</t>
        </is>
      </c>
      <c r="D1768" t="inlineStr">
        <is>
          <t>2016-08-08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s="2" t="n">
        <v>9.82</v>
      </c>
      <c r="R1768" t="n">
        <v>2</v>
      </c>
      <c r="S1768" s="3" t="n">
        <v>0</v>
      </c>
      <c r="T1768" s="2" t="n">
        <v>4.8118</v>
      </c>
      <c r="U1768">
        <f>D1768-C1768</f>
        <v/>
      </c>
      <c r="V1768" s="3">
        <f>IF(Q1768=0,0,T1768/Q1768)</f>
        <v/>
      </c>
    </row>
    <row r="1769">
      <c r="A1769" t="n">
        <v>1768</v>
      </c>
      <c r="B1769" t="inlineStr">
        <is>
          <t>US-2014-158057</t>
        </is>
      </c>
      <c r="C1769" t="inlineStr">
        <is>
          <t>2014-03-22</t>
        </is>
      </c>
      <c r="D1769" t="inlineStr">
        <is>
          <t>2014-03-26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s="2" t="n">
        <v>7.644</v>
      </c>
      <c r="R1769" t="n">
        <v>4</v>
      </c>
      <c r="S1769" s="3" t="n">
        <v>0.7</v>
      </c>
      <c r="T1769" s="2" t="n">
        <v>-5.8604</v>
      </c>
      <c r="U1769">
        <f>D1769-C1769</f>
        <v/>
      </c>
      <c r="V1769" s="3">
        <f>IF(Q1769=0,0,T1769/Q1769)</f>
        <v/>
      </c>
    </row>
    <row r="1770">
      <c r="A1770" t="n">
        <v>1769</v>
      </c>
      <c r="B1770" t="inlineStr">
        <is>
          <t>US-2014-158057</t>
        </is>
      </c>
      <c r="C1770" t="inlineStr">
        <is>
          <t>2014-03-22</t>
        </is>
      </c>
      <c r="D1770" t="inlineStr">
        <is>
          <t>2014-03-26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s="2" t="n">
        <v>51.465</v>
      </c>
      <c r="R1770" t="n">
        <v>5</v>
      </c>
      <c r="S1770" s="3" t="n">
        <v>0.7</v>
      </c>
      <c r="T1770" s="2" t="n">
        <v>-39.4565</v>
      </c>
      <c r="U1770">
        <f>D1770-C1770</f>
        <v/>
      </c>
      <c r="V1770" s="3">
        <f>IF(Q1770=0,0,T1770/Q1770)</f>
        <v/>
      </c>
    </row>
    <row r="1771">
      <c r="A1771" t="n">
        <v>1770</v>
      </c>
      <c r="B1771" t="inlineStr">
        <is>
          <t>CA-2017-146024</t>
        </is>
      </c>
      <c r="C1771" t="inlineStr">
        <is>
          <t>2017-03-02</t>
        </is>
      </c>
      <c r="D1771" t="inlineStr">
        <is>
          <t>2017-03-08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s="2" t="n">
        <v>6.976</v>
      </c>
      <c r="R1771" t="n">
        <v>4</v>
      </c>
      <c r="S1771" s="3" t="n">
        <v>0.2</v>
      </c>
      <c r="T1771" s="2" t="n">
        <v>-1.3952</v>
      </c>
      <c r="U1771">
        <f>D1771-C1771</f>
        <v/>
      </c>
      <c r="V1771" s="3">
        <f>IF(Q1771=0,0,T1771/Q1771)</f>
        <v/>
      </c>
    </row>
    <row r="1772">
      <c r="A1772" t="n">
        <v>1771</v>
      </c>
      <c r="B1772" t="inlineStr">
        <is>
          <t>CA-2017-146024</t>
        </is>
      </c>
      <c r="C1772" t="inlineStr">
        <is>
          <t>2017-03-02</t>
        </is>
      </c>
      <c r="D1772" t="inlineStr">
        <is>
          <t>2017-03-08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s="2" t="n">
        <v>12.222</v>
      </c>
      <c r="R1772" t="n">
        <v>7</v>
      </c>
      <c r="S1772" s="3" t="n">
        <v>0.8</v>
      </c>
      <c r="T1772" s="2" t="n">
        <v>-20.1663</v>
      </c>
      <c r="U1772">
        <f>D1772-C1772</f>
        <v/>
      </c>
      <c r="V1772" s="3">
        <f>IF(Q1772=0,0,T1772/Q1772)</f>
        <v/>
      </c>
    </row>
    <row r="1773">
      <c r="A1773" t="n">
        <v>1772</v>
      </c>
      <c r="B1773" t="inlineStr">
        <is>
          <t>CA-2016-129686</t>
        </is>
      </c>
      <c r="C1773" t="inlineStr">
        <is>
          <t>2016-11-27</t>
        </is>
      </c>
      <c r="D1773" t="inlineStr">
        <is>
          <t>2016-11-29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s="2" t="n">
        <v>97.98399999999999</v>
      </c>
      <c r="R1773" t="n">
        <v>2</v>
      </c>
      <c r="S1773" s="3" t="n">
        <v>0.2</v>
      </c>
      <c r="T1773" s="2" t="n">
        <v>-24.496</v>
      </c>
      <c r="U1773">
        <f>D1773-C1773</f>
        <v/>
      </c>
      <c r="V1773" s="3">
        <f>IF(Q1773=0,0,T1773/Q1773)</f>
        <v/>
      </c>
    </row>
    <row r="1774">
      <c r="A1774" t="n">
        <v>1773</v>
      </c>
      <c r="B1774" t="inlineStr">
        <is>
          <t>CA-2016-129686</t>
        </is>
      </c>
      <c r="C1774" t="inlineStr">
        <is>
          <t>2016-11-27</t>
        </is>
      </c>
      <c r="D1774" t="inlineStr">
        <is>
          <t>2016-11-29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s="2" t="n">
        <v>62.4</v>
      </c>
      <c r="R1774" t="n">
        <v>6</v>
      </c>
      <c r="S1774" s="3" t="n">
        <v>0.2</v>
      </c>
      <c r="T1774" s="2" t="n">
        <v>19.5</v>
      </c>
      <c r="U1774">
        <f>D1774-C1774</f>
        <v/>
      </c>
      <c r="V1774" s="3">
        <f>IF(Q1774=0,0,T1774/Q1774)</f>
        <v/>
      </c>
    </row>
    <row r="1775">
      <c r="A1775" t="n">
        <v>1774</v>
      </c>
      <c r="B1775" t="inlineStr">
        <is>
          <t>CA-2014-118976</t>
        </is>
      </c>
      <c r="C1775" t="inlineStr">
        <is>
          <t>2014-04-28</t>
        </is>
      </c>
      <c r="D1775" t="inlineStr">
        <is>
          <t>2014-05-03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s="2" t="n">
        <v>20.86</v>
      </c>
      <c r="R1775" t="n">
        <v>2</v>
      </c>
      <c r="S1775" s="3" t="n">
        <v>0</v>
      </c>
      <c r="T1775" s="2" t="n">
        <v>9.387</v>
      </c>
      <c r="U1775">
        <f>D1775-C1775</f>
        <v/>
      </c>
      <c r="V1775" s="3">
        <f>IF(Q1775=0,0,T1775/Q1775)</f>
        <v/>
      </c>
    </row>
    <row r="1776">
      <c r="A1776" t="n">
        <v>1775</v>
      </c>
      <c r="B1776" t="inlineStr">
        <is>
          <t>CA-2014-118976</t>
        </is>
      </c>
      <c r="C1776" t="inlineStr">
        <is>
          <t>2014-04-28</t>
        </is>
      </c>
      <c r="D1776" t="inlineStr">
        <is>
          <t>2014-05-03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s="2" t="n">
        <v>497.61</v>
      </c>
      <c r="R1776" t="n">
        <v>9</v>
      </c>
      <c r="S1776" s="3" t="n">
        <v>0</v>
      </c>
      <c r="T1776" s="2" t="n">
        <v>129.3786</v>
      </c>
      <c r="U1776">
        <f>D1776-C1776</f>
        <v/>
      </c>
      <c r="V1776" s="3">
        <f>IF(Q1776=0,0,T1776/Q1776)</f>
        <v/>
      </c>
    </row>
    <row r="1777">
      <c r="A1777" t="n">
        <v>1776</v>
      </c>
      <c r="B1777" t="inlineStr">
        <is>
          <t>CA-2014-118976</t>
        </is>
      </c>
      <c r="C1777" t="inlineStr">
        <is>
          <t>2014-04-28</t>
        </is>
      </c>
      <c r="D1777" t="inlineStr">
        <is>
          <t>2014-05-03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s="2" t="n">
        <v>5.34</v>
      </c>
      <c r="R1777" t="n">
        <v>2</v>
      </c>
      <c r="S1777" s="3" t="n">
        <v>0</v>
      </c>
      <c r="T1777" s="2" t="n">
        <v>1.4952</v>
      </c>
      <c r="U1777">
        <f>D1777-C1777</f>
        <v/>
      </c>
      <c r="V1777" s="3">
        <f>IF(Q1777=0,0,T1777/Q1777)</f>
        <v/>
      </c>
    </row>
    <row r="1778">
      <c r="A1778" t="n">
        <v>1777</v>
      </c>
      <c r="B1778" t="inlineStr">
        <is>
          <t>CA-2014-118976</t>
        </is>
      </c>
      <c r="C1778" t="inlineStr">
        <is>
          <t>2014-04-28</t>
        </is>
      </c>
      <c r="D1778" t="inlineStr">
        <is>
          <t>2014-05-03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s="2" t="n">
        <v>3.15</v>
      </c>
      <c r="R1778" t="n">
        <v>1</v>
      </c>
      <c r="S1778" s="3" t="n">
        <v>0</v>
      </c>
      <c r="T1778" s="2" t="n">
        <v>1.512</v>
      </c>
      <c r="U1778">
        <f>D1778-C1778</f>
        <v/>
      </c>
      <c r="V1778" s="3">
        <f>IF(Q1778=0,0,T1778/Q1778)</f>
        <v/>
      </c>
    </row>
    <row r="1779">
      <c r="A1779" t="n">
        <v>1778</v>
      </c>
      <c r="B1779" t="inlineStr">
        <is>
          <t>CA-2015-105347</t>
        </is>
      </c>
      <c r="C1779" t="inlineStr">
        <is>
          <t>2015-11-24</t>
        </is>
      </c>
      <c r="D1779" t="inlineStr">
        <is>
          <t>2015-11-28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s="2" t="n">
        <v>368.91</v>
      </c>
      <c r="R1779" t="n">
        <v>9</v>
      </c>
      <c r="S1779" s="3" t="n">
        <v>0</v>
      </c>
      <c r="T1779" s="2" t="n">
        <v>180.7659</v>
      </c>
      <c r="U1779">
        <f>D1779-C1779</f>
        <v/>
      </c>
      <c r="V1779" s="3">
        <f>IF(Q1779=0,0,T1779/Q1779)</f>
        <v/>
      </c>
    </row>
    <row r="1780">
      <c r="A1780" t="n">
        <v>1779</v>
      </c>
      <c r="B1780" t="inlineStr">
        <is>
          <t>CA-2015-105347</t>
        </is>
      </c>
      <c r="C1780" t="inlineStr">
        <is>
          <t>2015-11-24</t>
        </is>
      </c>
      <c r="D1780" t="inlineStr">
        <is>
          <t>2015-11-28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s="2" t="n">
        <v>14.7</v>
      </c>
      <c r="R1780" t="n">
        <v>5</v>
      </c>
      <c r="S1780" s="3" t="n">
        <v>0</v>
      </c>
      <c r="T1780" s="2" t="n">
        <v>6.615</v>
      </c>
      <c r="U1780">
        <f>D1780-C1780</f>
        <v/>
      </c>
      <c r="V1780" s="3">
        <f>IF(Q1780=0,0,T1780/Q1780)</f>
        <v/>
      </c>
    </row>
    <row r="1781">
      <c r="A1781" t="n">
        <v>1780</v>
      </c>
      <c r="B1781" t="inlineStr">
        <is>
          <t>CA-2016-124667</t>
        </is>
      </c>
      <c r="C1781" t="inlineStr">
        <is>
          <t>2016-11-11</t>
        </is>
      </c>
      <c r="D1781" t="inlineStr">
        <is>
          <t>2016-11-16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s="2" t="n">
        <v>59.97</v>
      </c>
      <c r="R1781" t="n">
        <v>3</v>
      </c>
      <c r="S1781" s="3" t="n">
        <v>0</v>
      </c>
      <c r="T1781" s="2" t="n">
        <v>14.9925</v>
      </c>
      <c r="U1781">
        <f>D1781-C1781</f>
        <v/>
      </c>
      <c r="V1781" s="3">
        <f>IF(Q1781=0,0,T1781/Q1781)</f>
        <v/>
      </c>
    </row>
    <row r="1782">
      <c r="A1782" t="n">
        <v>1781</v>
      </c>
      <c r="B1782" t="inlineStr">
        <is>
          <t>CA-2016-124667</t>
        </is>
      </c>
      <c r="C1782" t="inlineStr">
        <is>
          <t>2016-11-11</t>
        </is>
      </c>
      <c r="D1782" t="inlineStr">
        <is>
          <t>2016-11-16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s="2" t="n">
        <v>83.36</v>
      </c>
      <c r="R1782" t="n">
        <v>1</v>
      </c>
      <c r="S1782" s="3" t="n">
        <v>0</v>
      </c>
      <c r="T1782" s="2" t="n">
        <v>20.84</v>
      </c>
      <c r="U1782">
        <f>D1782-C1782</f>
        <v/>
      </c>
      <c r="V1782" s="3">
        <f>IF(Q1782=0,0,T1782/Q1782)</f>
        <v/>
      </c>
    </row>
    <row r="1783">
      <c r="A1783" t="n">
        <v>1782</v>
      </c>
      <c r="B1783" t="inlineStr">
        <is>
          <t>CA-2015-111094</t>
        </is>
      </c>
      <c r="C1783" t="inlineStr">
        <is>
          <t>2015-07-09</t>
        </is>
      </c>
      <c r="D1783" t="inlineStr">
        <is>
          <t>2015-07-13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s="2" t="n">
        <v>6.58</v>
      </c>
      <c r="R1783" t="n">
        <v>2</v>
      </c>
      <c r="S1783" s="3" t="n">
        <v>0</v>
      </c>
      <c r="T1783" s="2" t="n">
        <v>3.0268</v>
      </c>
      <c r="U1783">
        <f>D1783-C1783</f>
        <v/>
      </c>
      <c r="V1783" s="3">
        <f>IF(Q1783=0,0,T1783/Q1783)</f>
        <v/>
      </c>
    </row>
    <row r="1784">
      <c r="A1784" t="n">
        <v>1783</v>
      </c>
      <c r="B1784" t="inlineStr">
        <is>
          <t>CA-2015-111094</t>
        </is>
      </c>
      <c r="C1784" t="inlineStr">
        <is>
          <t>2015-07-09</t>
        </is>
      </c>
      <c r="D1784" t="inlineStr">
        <is>
          <t>2015-07-13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s="2" t="n">
        <v>122.94</v>
      </c>
      <c r="R1784" t="n">
        <v>3</v>
      </c>
      <c r="S1784" s="3" t="n">
        <v>0</v>
      </c>
      <c r="T1784" s="2" t="n">
        <v>59.0112</v>
      </c>
      <c r="U1784">
        <f>D1784-C1784</f>
        <v/>
      </c>
      <c r="V1784" s="3">
        <f>IF(Q1784=0,0,T1784/Q1784)</f>
        <v/>
      </c>
    </row>
    <row r="1785">
      <c r="A1785" t="n">
        <v>1784</v>
      </c>
      <c r="B1785" t="inlineStr">
        <is>
          <t>CA-2017-166317</t>
        </is>
      </c>
      <c r="C1785" t="inlineStr">
        <is>
          <t>2017-09-22</t>
        </is>
      </c>
      <c r="D1785" t="inlineStr">
        <is>
          <t>2017-09-26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s="2" t="n">
        <v>219.84</v>
      </c>
      <c r="R1785" t="n">
        <v>4</v>
      </c>
      <c r="S1785" s="3" t="n">
        <v>0</v>
      </c>
      <c r="T1785" s="2" t="n">
        <v>107.7216</v>
      </c>
      <c r="U1785">
        <f>D1785-C1785</f>
        <v/>
      </c>
      <c r="V1785" s="3">
        <f>IF(Q1785=0,0,T1785/Q1785)</f>
        <v/>
      </c>
    </row>
    <row r="1786">
      <c r="A1786" t="n">
        <v>1785</v>
      </c>
      <c r="B1786" t="inlineStr">
        <is>
          <t>CA-2017-166317</t>
        </is>
      </c>
      <c r="C1786" t="inlineStr">
        <is>
          <t>2017-09-22</t>
        </is>
      </c>
      <c r="D1786" t="inlineStr">
        <is>
          <t>2017-09-26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s="2" t="n">
        <v>98.16</v>
      </c>
      <c r="R1786" t="n">
        <v>6</v>
      </c>
      <c r="S1786" s="3" t="n">
        <v>0</v>
      </c>
      <c r="T1786" s="2" t="n">
        <v>9.816000000000001</v>
      </c>
      <c r="U1786">
        <f>D1786-C1786</f>
        <v/>
      </c>
      <c r="V1786" s="3">
        <f>IF(Q1786=0,0,T1786/Q1786)</f>
        <v/>
      </c>
    </row>
    <row r="1787">
      <c r="A1787" t="n">
        <v>1786</v>
      </c>
      <c r="B1787" t="inlineStr">
        <is>
          <t>CA-2017-166317</t>
        </is>
      </c>
      <c r="C1787" t="inlineStr">
        <is>
          <t>2017-09-22</t>
        </is>
      </c>
      <c r="D1787" t="inlineStr">
        <is>
          <t>2017-09-26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s="2" t="n">
        <v>33.04</v>
      </c>
      <c r="R1787" t="n">
        <v>8</v>
      </c>
      <c r="S1787" s="3" t="n">
        <v>0</v>
      </c>
      <c r="T1787" s="2" t="n">
        <v>15.5288</v>
      </c>
      <c r="U1787">
        <f>D1787-C1787</f>
        <v/>
      </c>
      <c r="V1787" s="3">
        <f>IF(Q1787=0,0,T1787/Q1787)</f>
        <v/>
      </c>
    </row>
    <row r="1788">
      <c r="A1788" t="n">
        <v>1787</v>
      </c>
      <c r="B1788" t="inlineStr">
        <is>
          <t>CA-2017-166317</t>
        </is>
      </c>
      <c r="C1788" t="inlineStr">
        <is>
          <t>2017-09-22</t>
        </is>
      </c>
      <c r="D1788" t="inlineStr">
        <is>
          <t>2017-09-26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s="2" t="n">
        <v>86.97</v>
      </c>
      <c r="R1788" t="n">
        <v>3</v>
      </c>
      <c r="S1788" s="3" t="n">
        <v>0</v>
      </c>
      <c r="T1788" s="2" t="n">
        <v>25.2213</v>
      </c>
      <c r="U1788">
        <f>D1788-C1788</f>
        <v/>
      </c>
      <c r="V1788" s="3">
        <f>IF(Q1788=0,0,T1788/Q1788)</f>
        <v/>
      </c>
    </row>
    <row r="1789">
      <c r="A1789" t="n">
        <v>1788</v>
      </c>
      <c r="B1789" t="inlineStr">
        <is>
          <t>CA-2015-154326</t>
        </is>
      </c>
      <c r="C1789" t="inlineStr">
        <is>
          <t>2015-02-15</t>
        </is>
      </c>
      <c r="D1789" t="inlineStr">
        <is>
          <t>2015-02-19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s="2" t="n">
        <v>134.97</v>
      </c>
      <c r="R1789" t="n">
        <v>3</v>
      </c>
      <c r="S1789" s="3" t="n">
        <v>0</v>
      </c>
      <c r="T1789" s="2" t="n">
        <v>64.7856</v>
      </c>
      <c r="U1789">
        <f>D1789-C1789</f>
        <v/>
      </c>
      <c r="V1789" s="3">
        <f>IF(Q1789=0,0,T1789/Q1789)</f>
        <v/>
      </c>
    </row>
    <row r="1790">
      <c r="A1790" t="n">
        <v>1789</v>
      </c>
      <c r="B1790" t="inlineStr">
        <is>
          <t>CA-2015-154326</t>
        </is>
      </c>
      <c r="C1790" t="inlineStr">
        <is>
          <t>2015-02-15</t>
        </is>
      </c>
      <c r="D1790" t="inlineStr">
        <is>
          <t>2015-02-19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s="2" t="n">
        <v>699.98</v>
      </c>
      <c r="R1790" t="n">
        <v>2</v>
      </c>
      <c r="S1790" s="3" t="n">
        <v>0</v>
      </c>
      <c r="T1790" s="2" t="n">
        <v>195.9944</v>
      </c>
      <c r="U1790">
        <f>D1790-C1790</f>
        <v/>
      </c>
      <c r="V1790" s="3">
        <f>IF(Q1790=0,0,T1790/Q1790)</f>
        <v/>
      </c>
    </row>
    <row r="1791">
      <c r="A1791" t="n">
        <v>1790</v>
      </c>
      <c r="B1791" t="inlineStr">
        <is>
          <t>CA-2015-154326</t>
        </is>
      </c>
      <c r="C1791" t="inlineStr">
        <is>
          <t>2015-02-15</t>
        </is>
      </c>
      <c r="D1791" t="inlineStr">
        <is>
          <t>2015-02-19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s="2" t="n">
        <v>139.95</v>
      </c>
      <c r="R1791" t="n">
        <v>5</v>
      </c>
      <c r="S1791" s="3" t="n">
        <v>0</v>
      </c>
      <c r="T1791" s="2" t="n">
        <v>26.5905</v>
      </c>
      <c r="U1791">
        <f>D1791-C1791</f>
        <v/>
      </c>
      <c r="V1791" s="3">
        <f>IF(Q1791=0,0,T1791/Q1791)</f>
        <v/>
      </c>
    </row>
    <row r="1792">
      <c r="A1792" t="n">
        <v>1791</v>
      </c>
      <c r="B1792" t="inlineStr">
        <is>
          <t>CA-2014-102008</t>
        </is>
      </c>
      <c r="C1792" t="inlineStr">
        <is>
          <t>2014-09-30</t>
        </is>
      </c>
      <c r="D1792" t="inlineStr">
        <is>
          <t>2014-10-04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s="2" t="n">
        <v>48.94</v>
      </c>
      <c r="R1792" t="n">
        <v>1</v>
      </c>
      <c r="S1792" s="3" t="n">
        <v>0</v>
      </c>
      <c r="T1792" s="2" t="n">
        <v>24.47</v>
      </c>
      <c r="U1792">
        <f>D1792-C1792</f>
        <v/>
      </c>
      <c r="V1792" s="3">
        <f>IF(Q1792=0,0,T1792/Q1792)</f>
        <v/>
      </c>
    </row>
    <row r="1793">
      <c r="A1793" t="n">
        <v>1792</v>
      </c>
      <c r="B1793" t="inlineStr">
        <is>
          <t>CA-2014-120474</t>
        </is>
      </c>
      <c r="C1793" t="inlineStr">
        <is>
          <t>2014-12-01</t>
        </is>
      </c>
      <c r="D1793" t="inlineStr">
        <is>
          <t>2014-12-03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s="2" t="n">
        <v>2807.84</v>
      </c>
      <c r="R1793" t="n">
        <v>8</v>
      </c>
      <c r="S1793" s="3" t="n">
        <v>0</v>
      </c>
      <c r="T1793" s="2" t="n">
        <v>673.8816</v>
      </c>
      <c r="U1793">
        <f>D1793-C1793</f>
        <v/>
      </c>
      <c r="V1793" s="3">
        <f>IF(Q1793=0,0,T1793/Q1793)</f>
        <v/>
      </c>
    </row>
    <row r="1794">
      <c r="A1794" t="n">
        <v>1793</v>
      </c>
      <c r="B1794" t="inlineStr">
        <is>
          <t>CA-2014-120474</t>
        </is>
      </c>
      <c r="C1794" t="inlineStr">
        <is>
          <t>2014-12-01</t>
        </is>
      </c>
      <c r="D1794" t="inlineStr">
        <is>
          <t>2014-12-03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s="2" t="n">
        <v>46.64</v>
      </c>
      <c r="R1794" t="n">
        <v>4</v>
      </c>
      <c r="S1794" s="3" t="n">
        <v>0</v>
      </c>
      <c r="T1794" s="2" t="n">
        <v>12.5928</v>
      </c>
      <c r="U1794">
        <f>D1794-C1794</f>
        <v/>
      </c>
      <c r="V1794" s="3">
        <f>IF(Q1794=0,0,T1794/Q1794)</f>
        <v/>
      </c>
    </row>
    <row r="1795">
      <c r="A1795" t="n">
        <v>1794</v>
      </c>
      <c r="B1795" t="inlineStr">
        <is>
          <t>CA-2014-104773</t>
        </is>
      </c>
      <c r="C1795" t="inlineStr">
        <is>
          <t>2014-12-08</t>
        </is>
      </c>
      <c r="D1795" t="inlineStr">
        <is>
          <t>2014-12-13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s="2" t="n">
        <v>60.416</v>
      </c>
      <c r="R1795" t="n">
        <v>2</v>
      </c>
      <c r="S1795" s="3" t="n">
        <v>0.2</v>
      </c>
      <c r="T1795" s="2" t="n">
        <v>6.0416</v>
      </c>
      <c r="U1795">
        <f>D1795-C1795</f>
        <v/>
      </c>
      <c r="V1795" s="3">
        <f>IF(Q1795=0,0,T1795/Q1795)</f>
        <v/>
      </c>
    </row>
    <row r="1796">
      <c r="A1796" t="n">
        <v>1795</v>
      </c>
      <c r="B1796" t="inlineStr">
        <is>
          <t>CA-2016-140774</t>
        </is>
      </c>
      <c r="C1796" t="inlineStr">
        <is>
          <t>2016-09-05</t>
        </is>
      </c>
      <c r="D1796" t="inlineStr">
        <is>
          <t>2016-09-10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s="2" t="n">
        <v>107.94</v>
      </c>
      <c r="R1796" t="n">
        <v>3</v>
      </c>
      <c r="S1796" s="3" t="n">
        <v>0</v>
      </c>
      <c r="T1796" s="2" t="n">
        <v>26.985</v>
      </c>
      <c r="U1796">
        <f>D1796-C1796</f>
        <v/>
      </c>
      <c r="V1796" s="3">
        <f>IF(Q1796=0,0,T1796/Q1796)</f>
        <v/>
      </c>
    </row>
    <row r="1797">
      <c r="A1797" t="n">
        <v>1796</v>
      </c>
      <c r="B1797" t="inlineStr">
        <is>
          <t>US-2017-139465</t>
        </is>
      </c>
      <c r="C1797" t="inlineStr">
        <is>
          <t>2017-08-27</t>
        </is>
      </c>
      <c r="D1797" t="inlineStr">
        <is>
          <t>2017-08-30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s="2" t="n">
        <v>63.84</v>
      </c>
      <c r="R1797" t="n">
        <v>8</v>
      </c>
      <c r="S1797" s="3" t="n">
        <v>0</v>
      </c>
      <c r="T1797" s="2" t="n">
        <v>16.5984</v>
      </c>
      <c r="U1797">
        <f>D1797-C1797</f>
        <v/>
      </c>
      <c r="V1797" s="3">
        <f>IF(Q1797=0,0,T1797/Q1797)</f>
        <v/>
      </c>
    </row>
    <row r="1798">
      <c r="A1798" t="n">
        <v>1797</v>
      </c>
      <c r="B1798" t="inlineStr">
        <is>
          <t>US-2017-139465</t>
        </is>
      </c>
      <c r="C1798" t="inlineStr">
        <is>
          <t>2017-08-27</t>
        </is>
      </c>
      <c r="D1798" t="inlineStr">
        <is>
          <t>2017-08-30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s="2" t="n">
        <v>347.97</v>
      </c>
      <c r="R1798" t="n">
        <v>3</v>
      </c>
      <c r="S1798" s="3" t="n">
        <v>0</v>
      </c>
      <c r="T1798" s="2" t="n">
        <v>100.9113</v>
      </c>
      <c r="U1798">
        <f>D1798-C1798</f>
        <v/>
      </c>
      <c r="V1798" s="3">
        <f>IF(Q1798=0,0,T1798/Q1798)</f>
        <v/>
      </c>
    </row>
    <row r="1799">
      <c r="A1799" t="n">
        <v>1798</v>
      </c>
      <c r="B1799" t="inlineStr">
        <is>
          <t>US-2017-139465</t>
        </is>
      </c>
      <c r="C1799" t="inlineStr">
        <is>
          <t>2017-08-27</t>
        </is>
      </c>
      <c r="D1799" t="inlineStr">
        <is>
          <t>2017-08-30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s="2" t="n">
        <v>37.008</v>
      </c>
      <c r="R1799" t="n">
        <v>6</v>
      </c>
      <c r="S1799" s="3" t="n">
        <v>0.2</v>
      </c>
      <c r="T1799" s="2" t="n">
        <v>11.565</v>
      </c>
      <c r="U1799">
        <f>D1799-C1799</f>
        <v/>
      </c>
      <c r="V1799" s="3">
        <f>IF(Q1799=0,0,T1799/Q1799)</f>
        <v/>
      </c>
    </row>
    <row r="1800">
      <c r="A1800" t="n">
        <v>1799</v>
      </c>
      <c r="B1800" t="inlineStr">
        <is>
          <t>CA-2016-100965</t>
        </is>
      </c>
      <c r="C1800" t="inlineStr">
        <is>
          <t>2016-07-07</t>
        </is>
      </c>
      <c r="D1800" t="inlineStr">
        <is>
          <t>2016-07-11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s="2" t="n">
        <v>215.65</v>
      </c>
      <c r="R1800" t="n">
        <v>5</v>
      </c>
      <c r="S1800" s="3" t="n">
        <v>0</v>
      </c>
      <c r="T1800" s="2" t="n">
        <v>73.321</v>
      </c>
      <c r="U1800">
        <f>D1800-C1800</f>
        <v/>
      </c>
      <c r="V1800" s="3">
        <f>IF(Q1800=0,0,T1800/Q1800)</f>
        <v/>
      </c>
    </row>
    <row r="1801">
      <c r="A1801" t="n">
        <v>1800</v>
      </c>
      <c r="B1801" t="inlineStr">
        <is>
          <t>CA-2016-121034</t>
        </is>
      </c>
      <c r="C1801" t="inlineStr">
        <is>
          <t>2016-08-08</t>
        </is>
      </c>
      <c r="D1801" t="inlineStr">
        <is>
          <t>2016-08-10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s="2" t="n">
        <v>11.168</v>
      </c>
      <c r="R1801" t="n">
        <v>4</v>
      </c>
      <c r="S1801" s="3" t="n">
        <v>0.2</v>
      </c>
      <c r="T1801" s="2" t="n">
        <v>3.6296</v>
      </c>
      <c r="U1801">
        <f>D1801-C1801</f>
        <v/>
      </c>
      <c r="V1801" s="3">
        <f>IF(Q1801=0,0,T1801/Q1801)</f>
        <v/>
      </c>
    </row>
    <row r="1802">
      <c r="A1802" t="n">
        <v>1801</v>
      </c>
      <c r="B1802" t="inlineStr">
        <is>
          <t>CA-2016-121034</t>
        </is>
      </c>
      <c r="C1802" t="inlineStr">
        <is>
          <t>2016-08-08</t>
        </is>
      </c>
      <c r="D1802" t="inlineStr">
        <is>
          <t>2016-08-10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s="2" t="n">
        <v>53.952</v>
      </c>
      <c r="R1802" t="n">
        <v>3</v>
      </c>
      <c r="S1802" s="3" t="n">
        <v>0.2</v>
      </c>
      <c r="T1802" s="2" t="n">
        <v>17.5344</v>
      </c>
      <c r="U1802">
        <f>D1802-C1802</f>
        <v/>
      </c>
      <c r="V1802" s="3">
        <f>IF(Q1802=0,0,T1802/Q1802)</f>
        <v/>
      </c>
    </row>
    <row r="1803">
      <c r="A1803" t="n">
        <v>1802</v>
      </c>
      <c r="B1803" t="inlineStr">
        <is>
          <t>CA-2016-149461</t>
        </is>
      </c>
      <c r="C1803" t="inlineStr">
        <is>
          <t>2016-11-13</t>
        </is>
      </c>
      <c r="D1803" t="inlineStr">
        <is>
          <t>2016-11-19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s="2" t="n">
        <v>4.18</v>
      </c>
      <c r="R1803" t="n">
        <v>1</v>
      </c>
      <c r="S1803" s="3" t="n">
        <v>0</v>
      </c>
      <c r="T1803" s="2" t="n">
        <v>1.5048</v>
      </c>
      <c r="U1803">
        <f>D1803-C1803</f>
        <v/>
      </c>
      <c r="V1803" s="3">
        <f>IF(Q1803=0,0,T1803/Q1803)</f>
        <v/>
      </c>
    </row>
    <row r="1804">
      <c r="A1804" t="n">
        <v>1803</v>
      </c>
      <c r="B1804" t="inlineStr">
        <is>
          <t>CA-2017-158379</t>
        </is>
      </c>
      <c r="C1804" t="inlineStr">
        <is>
          <t>2017-09-22</t>
        </is>
      </c>
      <c r="D1804" t="inlineStr">
        <is>
          <t>2017-09-26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s="2" t="n">
        <v>5.607</v>
      </c>
      <c r="R1804" t="n">
        <v>1</v>
      </c>
      <c r="S1804" s="3" t="n">
        <v>0.7</v>
      </c>
      <c r="T1804" s="2" t="n">
        <v>-4.2987</v>
      </c>
      <c r="U1804">
        <f>D1804-C1804</f>
        <v/>
      </c>
      <c r="V1804" s="3">
        <f>IF(Q1804=0,0,T1804/Q1804)</f>
        <v/>
      </c>
    </row>
    <row r="1805">
      <c r="A1805" t="n">
        <v>1804</v>
      </c>
      <c r="B1805" t="inlineStr">
        <is>
          <t>CA-2017-158379</t>
        </is>
      </c>
      <c r="C1805" t="inlineStr">
        <is>
          <t>2017-09-22</t>
        </is>
      </c>
      <c r="D1805" t="inlineStr">
        <is>
          <t>2017-09-26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s="2" t="n">
        <v>4663.736</v>
      </c>
      <c r="R1805" t="n">
        <v>7</v>
      </c>
      <c r="S1805" s="3" t="n">
        <v>0.2</v>
      </c>
      <c r="T1805" s="2" t="n">
        <v>-1049.3406</v>
      </c>
      <c r="U1805">
        <f>D1805-C1805</f>
        <v/>
      </c>
      <c r="V1805" s="3">
        <f>IF(Q1805=0,0,T1805/Q1805)</f>
        <v/>
      </c>
    </row>
    <row r="1806">
      <c r="A1806" t="n">
        <v>1805</v>
      </c>
      <c r="B1806" t="inlineStr">
        <is>
          <t>CA-2017-158379</t>
        </is>
      </c>
      <c r="C1806" t="inlineStr">
        <is>
          <t>2017-09-22</t>
        </is>
      </c>
      <c r="D1806" t="inlineStr">
        <is>
          <t>2017-09-26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s="2" t="n">
        <v>79.98399999999999</v>
      </c>
      <c r="R1806" t="n">
        <v>2</v>
      </c>
      <c r="S1806" s="3" t="n">
        <v>0.2</v>
      </c>
      <c r="T1806" s="2" t="n">
        <v>22.9954</v>
      </c>
      <c r="U1806">
        <f>D1806-C1806</f>
        <v/>
      </c>
      <c r="V1806" s="3">
        <f>IF(Q1806=0,0,T1806/Q1806)</f>
        <v/>
      </c>
    </row>
    <row r="1807">
      <c r="A1807" t="n">
        <v>1806</v>
      </c>
      <c r="B1807" t="inlineStr">
        <is>
          <t>US-2016-116729</t>
        </is>
      </c>
      <c r="C1807" t="inlineStr">
        <is>
          <t>2016-12-25</t>
        </is>
      </c>
      <c r="D1807" t="inlineStr">
        <is>
          <t>2016-12-28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s="2" t="n">
        <v>2575.944</v>
      </c>
      <c r="R1807" t="n">
        <v>7</v>
      </c>
      <c r="S1807" s="3" t="n">
        <v>0.2</v>
      </c>
      <c r="T1807" s="2" t="n">
        <v>257.5944</v>
      </c>
      <c r="U1807">
        <f>D1807-C1807</f>
        <v/>
      </c>
      <c r="V1807" s="3">
        <f>IF(Q1807=0,0,T1807/Q1807)</f>
        <v/>
      </c>
    </row>
    <row r="1808">
      <c r="A1808" t="n">
        <v>1807</v>
      </c>
      <c r="B1808" t="inlineStr">
        <is>
          <t>US-2016-116729</t>
        </is>
      </c>
      <c r="C1808" t="inlineStr">
        <is>
          <t>2016-12-25</t>
        </is>
      </c>
      <c r="D1808" t="inlineStr">
        <is>
          <t>2016-12-28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s="2" t="n">
        <v>45.36</v>
      </c>
      <c r="R1808" t="n">
        <v>7</v>
      </c>
      <c r="S1808" s="3" t="n">
        <v>0</v>
      </c>
      <c r="T1808" s="2" t="n">
        <v>21.7728</v>
      </c>
      <c r="U1808">
        <f>D1808-C1808</f>
        <v/>
      </c>
      <c r="V1808" s="3">
        <f>IF(Q1808=0,0,T1808/Q1808)</f>
        <v/>
      </c>
    </row>
    <row r="1809">
      <c r="A1809" t="n">
        <v>1808</v>
      </c>
      <c r="B1809" t="inlineStr">
        <is>
          <t>US-2016-116729</t>
        </is>
      </c>
      <c r="C1809" t="inlineStr">
        <is>
          <t>2016-12-25</t>
        </is>
      </c>
      <c r="D1809" t="inlineStr">
        <is>
          <t>2016-12-28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s="2" t="n">
        <v>254.24</v>
      </c>
      <c r="R1809" t="n">
        <v>7</v>
      </c>
      <c r="S1809" s="3" t="n">
        <v>0</v>
      </c>
      <c r="T1809" s="2" t="n">
        <v>76.27200000000001</v>
      </c>
      <c r="U1809">
        <f>D1809-C1809</f>
        <v/>
      </c>
      <c r="V1809" s="3">
        <f>IF(Q1809=0,0,T1809/Q1809)</f>
        <v/>
      </c>
    </row>
    <row r="1810">
      <c r="A1810" t="n">
        <v>1809</v>
      </c>
      <c r="B1810" t="inlineStr">
        <is>
          <t>CA-2016-164938</t>
        </is>
      </c>
      <c r="C1810" t="inlineStr">
        <is>
          <t>2016-02-11</t>
        </is>
      </c>
      <c r="D1810" t="inlineStr">
        <is>
          <t>2016-02-13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s="2" t="n">
        <v>69.93000000000001</v>
      </c>
      <c r="R1810" t="n">
        <v>7</v>
      </c>
      <c r="S1810" s="3" t="n">
        <v>0</v>
      </c>
      <c r="T1810" s="2" t="n">
        <v>0.6993</v>
      </c>
      <c r="U1810">
        <f>D1810-C1810</f>
        <v/>
      </c>
      <c r="V1810" s="3">
        <f>IF(Q1810=0,0,T1810/Q1810)</f>
        <v/>
      </c>
    </row>
    <row r="1811">
      <c r="A1811" t="n">
        <v>1810</v>
      </c>
      <c r="B1811" t="inlineStr">
        <is>
          <t>CA-2016-165484</t>
        </is>
      </c>
      <c r="C1811" t="inlineStr">
        <is>
          <t>2016-10-23</t>
        </is>
      </c>
      <c r="D1811" t="inlineStr">
        <is>
          <t>2016-10-29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s="2" t="n">
        <v>16.156</v>
      </c>
      <c r="R1811" t="n">
        <v>7</v>
      </c>
      <c r="S1811" s="3" t="n">
        <v>0.6</v>
      </c>
      <c r="T1811" s="2" t="n">
        <v>-12.117</v>
      </c>
      <c r="U1811">
        <f>D1811-C1811</f>
        <v/>
      </c>
      <c r="V1811" s="3">
        <f>IF(Q1811=0,0,T1811/Q1811)</f>
        <v/>
      </c>
    </row>
    <row r="1812">
      <c r="A1812" t="n">
        <v>1811</v>
      </c>
      <c r="B1812" t="inlineStr">
        <is>
          <t>CA-2016-165484</t>
        </is>
      </c>
      <c r="C1812" t="inlineStr">
        <is>
          <t>2016-10-23</t>
        </is>
      </c>
      <c r="D1812" t="inlineStr">
        <is>
          <t>2016-10-29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s="2" t="n">
        <v>54.816</v>
      </c>
      <c r="R1812" t="n">
        <v>3</v>
      </c>
      <c r="S1812" s="3" t="n">
        <v>0.2</v>
      </c>
      <c r="T1812" s="2" t="n">
        <v>17.8152</v>
      </c>
      <c r="U1812">
        <f>D1812-C1812</f>
        <v/>
      </c>
      <c r="V1812" s="3">
        <f>IF(Q1812=0,0,T1812/Q1812)</f>
        <v/>
      </c>
    </row>
    <row r="1813">
      <c r="A1813" t="n">
        <v>1812</v>
      </c>
      <c r="B1813" t="inlineStr">
        <is>
          <t>CA-2014-132612</t>
        </is>
      </c>
      <c r="C1813" t="inlineStr">
        <is>
          <t>2014-06-09</t>
        </is>
      </c>
      <c r="D1813" t="inlineStr">
        <is>
          <t>2014-06-11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s="2" t="n">
        <v>1441.3</v>
      </c>
      <c r="R1813" t="n">
        <v>7</v>
      </c>
      <c r="S1813" s="3" t="n">
        <v>0</v>
      </c>
      <c r="T1813" s="2" t="n">
        <v>245.021</v>
      </c>
      <c r="U1813">
        <f>D1813-C1813</f>
        <v/>
      </c>
      <c r="V1813" s="3">
        <f>IF(Q1813=0,0,T1813/Q1813)</f>
        <v/>
      </c>
    </row>
    <row r="1814">
      <c r="A1814" t="n">
        <v>1813</v>
      </c>
      <c r="B1814" t="inlineStr">
        <is>
          <t>US-2017-161193</t>
        </is>
      </c>
      <c r="C1814" t="inlineStr">
        <is>
          <t>2017-11-20</t>
        </is>
      </c>
      <c r="D1814" t="inlineStr">
        <is>
          <t>2017-11-26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s="2" t="n">
        <v>77.59999999999999</v>
      </c>
      <c r="R1814" t="n">
        <v>5</v>
      </c>
      <c r="S1814" s="3" t="n">
        <v>0.2</v>
      </c>
      <c r="T1814" s="2" t="n">
        <v>28.13</v>
      </c>
      <c r="U1814">
        <f>D1814-C1814</f>
        <v/>
      </c>
      <c r="V1814" s="3">
        <f>IF(Q1814=0,0,T1814/Q1814)</f>
        <v/>
      </c>
    </row>
    <row r="1815">
      <c r="A1815" t="n">
        <v>1814</v>
      </c>
      <c r="B1815" t="inlineStr">
        <is>
          <t>US-2017-161193</t>
        </is>
      </c>
      <c r="C1815" t="inlineStr">
        <is>
          <t>2017-11-20</t>
        </is>
      </c>
      <c r="D1815" t="inlineStr">
        <is>
          <t>2017-11-26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s="2" t="n">
        <v>4.656</v>
      </c>
      <c r="R1815" t="n">
        <v>2</v>
      </c>
      <c r="S1815" s="3" t="n">
        <v>0.2</v>
      </c>
      <c r="T1815" s="2" t="n">
        <v>1.5714</v>
      </c>
      <c r="U1815">
        <f>D1815-C1815</f>
        <v/>
      </c>
      <c r="V1815" s="3">
        <f>IF(Q1815=0,0,T1815/Q1815)</f>
        <v/>
      </c>
    </row>
    <row r="1816">
      <c r="A1816" t="n">
        <v>1815</v>
      </c>
      <c r="B1816" t="inlineStr">
        <is>
          <t>CA-2015-131597</t>
        </is>
      </c>
      <c r="C1816" t="inlineStr">
        <is>
          <t>2015-09-14</t>
        </is>
      </c>
      <c r="D1816" t="inlineStr">
        <is>
          <t>2015-09-18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s="2" t="n">
        <v>170.136</v>
      </c>
      <c r="R1816" t="n">
        <v>3</v>
      </c>
      <c r="S1816" s="3" t="n">
        <v>0.2</v>
      </c>
      <c r="T1816" s="2" t="n">
        <v>-8.5068</v>
      </c>
      <c r="U1816">
        <f>D1816-C1816</f>
        <v/>
      </c>
      <c r="V1816" s="3">
        <f>IF(Q1816=0,0,T1816/Q1816)</f>
        <v/>
      </c>
    </row>
    <row r="1817">
      <c r="A1817" t="n">
        <v>1816</v>
      </c>
      <c r="B1817" t="inlineStr">
        <is>
          <t>CA-2015-164833</t>
        </is>
      </c>
      <c r="C1817" t="inlineStr">
        <is>
          <t>2015-06-04</t>
        </is>
      </c>
      <c r="D1817" t="inlineStr">
        <is>
          <t>2015-06-04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s="2" t="n">
        <v>7.38</v>
      </c>
      <c r="R1817" t="n">
        <v>2</v>
      </c>
      <c r="S1817" s="3" t="n">
        <v>0</v>
      </c>
      <c r="T1817" s="2" t="n">
        <v>3.4686</v>
      </c>
      <c r="U1817">
        <f>D1817-C1817</f>
        <v/>
      </c>
      <c r="V1817" s="3">
        <f>IF(Q1817=0,0,T1817/Q1817)</f>
        <v/>
      </c>
    </row>
    <row r="1818">
      <c r="A1818" t="n">
        <v>1817</v>
      </c>
      <c r="B1818" t="inlineStr">
        <is>
          <t>CA-2015-164833</t>
        </is>
      </c>
      <c r="C1818" t="inlineStr">
        <is>
          <t>2015-06-04</t>
        </is>
      </c>
      <c r="D1818" t="inlineStr">
        <is>
          <t>2015-06-04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s="2" t="n">
        <v>9.26</v>
      </c>
      <c r="R1818" t="n">
        <v>2</v>
      </c>
      <c r="S1818" s="3" t="n">
        <v>0</v>
      </c>
      <c r="T1818" s="2" t="n">
        <v>3.0558</v>
      </c>
      <c r="U1818">
        <f>D1818-C1818</f>
        <v/>
      </c>
      <c r="V1818" s="3">
        <f>IF(Q1818=0,0,T1818/Q1818)</f>
        <v/>
      </c>
    </row>
    <row r="1819">
      <c r="A1819" t="n">
        <v>1818</v>
      </c>
      <c r="B1819" t="inlineStr">
        <is>
          <t>CA-2015-125423</t>
        </is>
      </c>
      <c r="C1819" t="inlineStr">
        <is>
          <t>2015-12-13</t>
        </is>
      </c>
      <c r="D1819" t="inlineStr">
        <is>
          <t>2015-12-15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s="2" t="n">
        <v>9.960000000000001</v>
      </c>
      <c r="R1819" t="n">
        <v>2</v>
      </c>
      <c r="S1819" s="3" t="n">
        <v>0</v>
      </c>
      <c r="T1819" s="2" t="n">
        <v>4.5816</v>
      </c>
      <c r="U1819">
        <f>D1819-C1819</f>
        <v/>
      </c>
      <c r="V1819" s="3">
        <f>IF(Q1819=0,0,T1819/Q1819)</f>
        <v/>
      </c>
    </row>
    <row r="1820">
      <c r="A1820" t="n">
        <v>1819</v>
      </c>
      <c r="B1820" t="inlineStr">
        <is>
          <t>US-2014-130379</t>
        </is>
      </c>
      <c r="C1820" t="inlineStr">
        <is>
          <t>2014-05-25</t>
        </is>
      </c>
      <c r="D1820" t="inlineStr">
        <is>
          <t>2014-05-29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s="2" t="n">
        <v>75.59999999999999</v>
      </c>
      <c r="R1820" t="n">
        <v>2</v>
      </c>
      <c r="S1820" s="3" t="n">
        <v>0.8</v>
      </c>
      <c r="T1820" s="2" t="n">
        <v>-166.32</v>
      </c>
      <c r="U1820">
        <f>D1820-C1820</f>
        <v/>
      </c>
      <c r="V1820" s="3">
        <f>IF(Q1820=0,0,T1820/Q1820)</f>
        <v/>
      </c>
    </row>
    <row r="1821">
      <c r="A1821" t="n">
        <v>1820</v>
      </c>
      <c r="B1821" t="inlineStr">
        <is>
          <t>US-2014-130379</t>
        </is>
      </c>
      <c r="C1821" t="inlineStr">
        <is>
          <t>2014-05-25</t>
        </is>
      </c>
      <c r="D1821" t="inlineStr">
        <is>
          <t>2014-05-29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s="2" t="n">
        <v>29.32</v>
      </c>
      <c r="R1821" t="n">
        <v>2</v>
      </c>
      <c r="S1821" s="3" t="n">
        <v>0.6</v>
      </c>
      <c r="T1821" s="2" t="n">
        <v>-24.189</v>
      </c>
      <c r="U1821">
        <f>D1821-C1821</f>
        <v/>
      </c>
      <c r="V1821" s="3">
        <f>IF(Q1821=0,0,T1821/Q1821)</f>
        <v/>
      </c>
    </row>
    <row r="1822">
      <c r="A1822" t="n">
        <v>1821</v>
      </c>
      <c r="B1822" t="inlineStr">
        <is>
          <t>CA-2016-168956</t>
        </is>
      </c>
      <c r="C1822" t="inlineStr">
        <is>
          <t>2016-02-16</t>
        </is>
      </c>
      <c r="D1822" t="inlineStr">
        <is>
          <t>2016-02-20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s="2" t="n">
        <v>92.06399999999999</v>
      </c>
      <c r="R1822" t="n">
        <v>6</v>
      </c>
      <c r="S1822" s="3" t="n">
        <v>0.8</v>
      </c>
      <c r="T1822" s="2" t="n">
        <v>-225.5568</v>
      </c>
      <c r="U1822">
        <f>D1822-C1822</f>
        <v/>
      </c>
      <c r="V1822" s="3">
        <f>IF(Q1822=0,0,T1822/Q1822)</f>
        <v/>
      </c>
    </row>
    <row r="1823">
      <c r="A1823" t="n">
        <v>1822</v>
      </c>
      <c r="B1823" t="inlineStr">
        <is>
          <t>CA-2016-168956</t>
        </is>
      </c>
      <c r="C1823" t="inlineStr">
        <is>
          <t>2016-02-16</t>
        </is>
      </c>
      <c r="D1823" t="inlineStr">
        <is>
          <t>2016-02-20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s="2" t="n">
        <v>6.976</v>
      </c>
      <c r="R1823" t="n">
        <v>4</v>
      </c>
      <c r="S1823" s="3" t="n">
        <v>0.2</v>
      </c>
      <c r="T1823" s="2" t="n">
        <v>1.8312</v>
      </c>
      <c r="U1823">
        <f>D1823-C1823</f>
        <v/>
      </c>
      <c r="V1823" s="3">
        <f>IF(Q1823=0,0,T1823/Q1823)</f>
        <v/>
      </c>
    </row>
    <row r="1824">
      <c r="A1824" t="n">
        <v>1823</v>
      </c>
      <c r="B1824" t="inlineStr">
        <is>
          <t>CA-2016-168956</t>
        </is>
      </c>
      <c r="C1824" t="inlineStr">
        <is>
          <t>2016-02-16</t>
        </is>
      </c>
      <c r="D1824" t="inlineStr">
        <is>
          <t>2016-02-20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s="2" t="n">
        <v>62.958</v>
      </c>
      <c r="R1824" t="n">
        <v>3</v>
      </c>
      <c r="S1824" s="3" t="n">
        <v>0.3</v>
      </c>
      <c r="T1824" s="2" t="n">
        <v>-2.6982</v>
      </c>
      <c r="U1824">
        <f>D1824-C1824</f>
        <v/>
      </c>
      <c r="V1824" s="3">
        <f>IF(Q1824=0,0,T1824/Q1824)</f>
        <v/>
      </c>
    </row>
    <row r="1825">
      <c r="A1825" t="n">
        <v>1824</v>
      </c>
      <c r="B1825" t="inlineStr">
        <is>
          <t>CA-2016-168956</t>
        </is>
      </c>
      <c r="C1825" t="inlineStr">
        <is>
          <t>2016-02-16</t>
        </is>
      </c>
      <c r="D1825" t="inlineStr">
        <is>
          <t>2016-02-20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s="2" t="n">
        <v>5.184</v>
      </c>
      <c r="R1825" t="n">
        <v>1</v>
      </c>
      <c r="S1825" s="3" t="n">
        <v>0.2</v>
      </c>
      <c r="T1825" s="2" t="n">
        <v>1.8144</v>
      </c>
      <c r="U1825">
        <f>D1825-C1825</f>
        <v/>
      </c>
      <c r="V1825" s="3">
        <f>IF(Q1825=0,0,T1825/Q1825)</f>
        <v/>
      </c>
    </row>
    <row r="1826">
      <c r="A1826" t="n">
        <v>1825</v>
      </c>
      <c r="B1826" t="inlineStr">
        <is>
          <t>CA-2016-167507</t>
        </is>
      </c>
      <c r="C1826" t="inlineStr">
        <is>
          <t>2016-12-22</t>
        </is>
      </c>
      <c r="D1826" t="inlineStr">
        <is>
          <t>2016-12-28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s="2" t="n">
        <v>31.32</v>
      </c>
      <c r="R1826" t="n">
        <v>10</v>
      </c>
      <c r="S1826" s="3" t="n">
        <v>0.7</v>
      </c>
      <c r="T1826" s="2" t="n">
        <v>-25.056</v>
      </c>
      <c r="U1826">
        <f>D1826-C1826</f>
        <v/>
      </c>
      <c r="V1826" s="3">
        <f>IF(Q1826=0,0,T1826/Q1826)</f>
        <v/>
      </c>
    </row>
    <row r="1827">
      <c r="A1827" t="n">
        <v>1826</v>
      </c>
      <c r="B1827" t="inlineStr">
        <is>
          <t>CA-2016-167507</t>
        </is>
      </c>
      <c r="C1827" t="inlineStr">
        <is>
          <t>2016-12-22</t>
        </is>
      </c>
      <c r="D1827" t="inlineStr">
        <is>
          <t>2016-12-28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s="2" t="n">
        <v>11.84</v>
      </c>
      <c r="R1827" t="n">
        <v>4</v>
      </c>
      <c r="S1827" s="3" t="n">
        <v>0.2</v>
      </c>
      <c r="T1827" s="2" t="n">
        <v>3.108</v>
      </c>
      <c r="U1827">
        <f>D1827-C1827</f>
        <v/>
      </c>
      <c r="V1827" s="3">
        <f>IF(Q1827=0,0,T1827/Q1827)</f>
        <v/>
      </c>
    </row>
    <row r="1828">
      <c r="A1828" t="n">
        <v>1827</v>
      </c>
      <c r="B1828" t="inlineStr">
        <is>
          <t>CA-2016-167507</t>
        </is>
      </c>
      <c r="C1828" t="inlineStr">
        <is>
          <t>2016-12-22</t>
        </is>
      </c>
      <c r="D1828" t="inlineStr">
        <is>
          <t>2016-12-28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s="2" t="n">
        <v>22.784</v>
      </c>
      <c r="R1828" t="n">
        <v>1</v>
      </c>
      <c r="S1828" s="3" t="n">
        <v>0.2</v>
      </c>
      <c r="T1828" s="2" t="n">
        <v>4.8416</v>
      </c>
      <c r="U1828">
        <f>D1828-C1828</f>
        <v/>
      </c>
      <c r="V1828" s="3">
        <f>IF(Q1828=0,0,T1828/Q1828)</f>
        <v/>
      </c>
    </row>
    <row r="1829">
      <c r="A1829" t="n">
        <v>1828</v>
      </c>
      <c r="B1829" t="inlineStr">
        <is>
          <t>CA-2016-109344</t>
        </is>
      </c>
      <c r="C1829" t="inlineStr">
        <is>
          <t>2016-02-08</t>
        </is>
      </c>
      <c r="D1829" t="inlineStr">
        <is>
          <t>2016-02-11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s="2" t="n">
        <v>1127.976</v>
      </c>
      <c r="R1829" t="n">
        <v>3</v>
      </c>
      <c r="S1829" s="3" t="n">
        <v>0.2</v>
      </c>
      <c r="T1829" s="2" t="n">
        <v>126.8973</v>
      </c>
      <c r="U1829">
        <f>D1829-C1829</f>
        <v/>
      </c>
      <c r="V1829" s="3">
        <f>IF(Q1829=0,0,T1829/Q1829)</f>
        <v/>
      </c>
    </row>
    <row r="1830">
      <c r="A1830" t="n">
        <v>1829</v>
      </c>
      <c r="B1830" t="inlineStr">
        <is>
          <t>US-2015-140851</t>
        </is>
      </c>
      <c r="C1830" t="inlineStr">
        <is>
          <t>2015-07-13</t>
        </is>
      </c>
      <c r="D1830" t="inlineStr">
        <is>
          <t>2015-07-15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s="2" t="n">
        <v>38.88</v>
      </c>
      <c r="R1830" t="n">
        <v>6</v>
      </c>
      <c r="S1830" s="3" t="n">
        <v>0</v>
      </c>
      <c r="T1830" s="2" t="n">
        <v>18.6624</v>
      </c>
      <c r="U1830">
        <f>D1830-C1830</f>
        <v/>
      </c>
      <c r="V1830" s="3">
        <f>IF(Q1830=0,0,T1830/Q1830)</f>
        <v/>
      </c>
    </row>
    <row r="1831">
      <c r="A1831" t="n">
        <v>1830</v>
      </c>
      <c r="B1831" t="inlineStr">
        <is>
          <t>CA-2014-103373</t>
        </is>
      </c>
      <c r="C1831" t="inlineStr">
        <is>
          <t>2014-05-18</t>
        </is>
      </c>
      <c r="D1831" t="inlineStr">
        <is>
          <t>2014-05-24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s="2" t="n">
        <v>779.796</v>
      </c>
      <c r="R1831" t="n">
        <v>2</v>
      </c>
      <c r="S1831" s="3" t="n">
        <v>0.4</v>
      </c>
      <c r="T1831" s="2" t="n">
        <v>-168.9558</v>
      </c>
      <c r="U1831">
        <f>D1831-C1831</f>
        <v/>
      </c>
      <c r="V1831" s="3">
        <f>IF(Q1831=0,0,T1831/Q1831)</f>
        <v/>
      </c>
    </row>
    <row r="1832">
      <c r="A1832" t="n">
        <v>1831</v>
      </c>
      <c r="B1832" t="inlineStr">
        <is>
          <t>CA-2017-145884</t>
        </is>
      </c>
      <c r="C1832" t="inlineStr">
        <is>
          <t>2017-10-21</t>
        </is>
      </c>
      <c r="D1832" t="inlineStr">
        <is>
          <t>2017-10-21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s="2" t="n">
        <v>1439.92</v>
      </c>
      <c r="R1832" t="n">
        <v>8</v>
      </c>
      <c r="S1832" s="3" t="n">
        <v>0</v>
      </c>
      <c r="T1832" s="2" t="n">
        <v>374.3792</v>
      </c>
      <c r="U1832">
        <f>D1832-C1832</f>
        <v/>
      </c>
      <c r="V1832" s="3">
        <f>IF(Q1832=0,0,T1832/Q1832)</f>
        <v/>
      </c>
    </row>
    <row r="1833">
      <c r="A1833" t="n">
        <v>1832</v>
      </c>
      <c r="B1833" t="inlineStr">
        <is>
          <t>CA-2017-145884</t>
        </is>
      </c>
      <c r="C1833" t="inlineStr">
        <is>
          <t>2017-10-21</t>
        </is>
      </c>
      <c r="D1833" t="inlineStr">
        <is>
          <t>2017-10-21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s="2" t="n">
        <v>262.11</v>
      </c>
      <c r="R1833" t="n">
        <v>1</v>
      </c>
      <c r="S1833" s="3" t="n">
        <v>0</v>
      </c>
      <c r="T1833" s="2" t="n">
        <v>62.9064</v>
      </c>
      <c r="U1833">
        <f>D1833-C1833</f>
        <v/>
      </c>
      <c r="V1833" s="3">
        <f>IF(Q1833=0,0,T1833/Q1833)</f>
        <v/>
      </c>
    </row>
    <row r="1834">
      <c r="A1834" t="n">
        <v>1833</v>
      </c>
      <c r="B1834" t="inlineStr">
        <is>
          <t>CA-2015-131422</t>
        </is>
      </c>
      <c r="C1834" t="inlineStr">
        <is>
          <t>2015-11-05</t>
        </is>
      </c>
      <c r="D1834" t="inlineStr">
        <is>
          <t>2015-11-09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s="2" t="n">
        <v>207</v>
      </c>
      <c r="R1834" t="n">
        <v>3</v>
      </c>
      <c r="S1834" s="3" t="n">
        <v>0.2</v>
      </c>
      <c r="T1834" s="2" t="n">
        <v>25.875</v>
      </c>
      <c r="U1834">
        <f>D1834-C1834</f>
        <v/>
      </c>
      <c r="V1834" s="3">
        <f>IF(Q1834=0,0,T1834/Q1834)</f>
        <v/>
      </c>
    </row>
    <row r="1835">
      <c r="A1835" t="n">
        <v>1834</v>
      </c>
      <c r="B1835" t="inlineStr">
        <is>
          <t>CA-2017-162691</t>
        </is>
      </c>
      <c r="C1835" t="inlineStr">
        <is>
          <t>2017-08-01</t>
        </is>
      </c>
      <c r="D1835" t="inlineStr">
        <is>
          <t>2017-08-07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s="2" t="n">
        <v>1439.982</v>
      </c>
      <c r="R1835" t="n">
        <v>3</v>
      </c>
      <c r="S1835" s="3" t="n">
        <v>0.4</v>
      </c>
      <c r="T1835" s="2" t="n">
        <v>-263.9967</v>
      </c>
      <c r="U1835">
        <f>D1835-C1835</f>
        <v/>
      </c>
      <c r="V1835" s="3">
        <f>IF(Q1835=0,0,T1835/Q1835)</f>
        <v/>
      </c>
    </row>
    <row r="1836">
      <c r="A1836" t="n">
        <v>1835</v>
      </c>
      <c r="B1836" t="inlineStr">
        <is>
          <t>CA-2017-162691</t>
        </is>
      </c>
      <c r="C1836" t="inlineStr">
        <is>
          <t>2017-08-01</t>
        </is>
      </c>
      <c r="D1836" t="inlineStr">
        <is>
          <t>2017-08-07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s="2" t="n">
        <v>36.288</v>
      </c>
      <c r="R1836" t="n">
        <v>7</v>
      </c>
      <c r="S1836" s="3" t="n">
        <v>0.2</v>
      </c>
      <c r="T1836" s="2" t="n">
        <v>12.7008</v>
      </c>
      <c r="U1836">
        <f>D1836-C1836</f>
        <v/>
      </c>
      <c r="V1836" s="3">
        <f>IF(Q1836=0,0,T1836/Q1836)</f>
        <v/>
      </c>
    </row>
    <row r="1837">
      <c r="A1837" t="n">
        <v>1836</v>
      </c>
      <c r="B1837" t="inlineStr">
        <is>
          <t>CA-2014-141278</t>
        </is>
      </c>
      <c r="C1837" t="inlineStr">
        <is>
          <t>2014-06-21</t>
        </is>
      </c>
      <c r="D1837" t="inlineStr">
        <is>
          <t>2014-06-24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s="2" t="n">
        <v>21.4</v>
      </c>
      <c r="R1837" t="n">
        <v>5</v>
      </c>
      <c r="S1837" s="3" t="n">
        <v>0</v>
      </c>
      <c r="T1837" s="2" t="n">
        <v>6.206</v>
      </c>
      <c r="U1837">
        <f>D1837-C1837</f>
        <v/>
      </c>
      <c r="V1837" s="3">
        <f>IF(Q1837=0,0,T1837/Q1837)</f>
        <v/>
      </c>
    </row>
    <row r="1838">
      <c r="A1838" t="n">
        <v>1837</v>
      </c>
      <c r="B1838" t="inlineStr">
        <is>
          <t>CA-2017-122693</t>
        </is>
      </c>
      <c r="C1838" t="inlineStr">
        <is>
          <t>2017-02-19</t>
        </is>
      </c>
      <c r="D1838" t="inlineStr">
        <is>
          <t>2017-02-21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s="2" t="n">
        <v>1245.86</v>
      </c>
      <c r="R1838" t="n">
        <v>7</v>
      </c>
      <c r="S1838" s="3" t="n">
        <v>0</v>
      </c>
      <c r="T1838" s="2" t="n">
        <v>361.2994</v>
      </c>
      <c r="U1838">
        <f>D1838-C1838</f>
        <v/>
      </c>
      <c r="V1838" s="3">
        <f>IF(Q1838=0,0,T1838/Q1838)</f>
        <v/>
      </c>
    </row>
    <row r="1839">
      <c r="A1839" t="n">
        <v>1838</v>
      </c>
      <c r="B1839" t="inlineStr">
        <is>
          <t>CA-2014-117345</t>
        </is>
      </c>
      <c r="C1839" t="inlineStr">
        <is>
          <t>2014-08-01</t>
        </is>
      </c>
      <c r="D1839" t="inlineStr">
        <is>
          <t>2014-08-05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s="2" t="n">
        <v>17.544</v>
      </c>
      <c r="R1839" t="n">
        <v>3</v>
      </c>
      <c r="S1839" s="3" t="n">
        <v>0.2</v>
      </c>
      <c r="T1839" s="2" t="n">
        <v>5.9211</v>
      </c>
      <c r="U1839">
        <f>D1839-C1839</f>
        <v/>
      </c>
      <c r="V1839" s="3">
        <f>IF(Q1839=0,0,T1839/Q1839)</f>
        <v/>
      </c>
    </row>
    <row r="1840">
      <c r="A1840" t="n">
        <v>1839</v>
      </c>
      <c r="B1840" t="inlineStr">
        <is>
          <t>CA-2014-117345</t>
        </is>
      </c>
      <c r="C1840" t="inlineStr">
        <is>
          <t>2014-08-01</t>
        </is>
      </c>
      <c r="D1840" t="inlineStr">
        <is>
          <t>2014-08-05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s="2" t="n">
        <v>44.128</v>
      </c>
      <c r="R1840" t="n">
        <v>4</v>
      </c>
      <c r="S1840" s="3" t="n">
        <v>0.2</v>
      </c>
      <c r="T1840" s="2" t="n">
        <v>12.1352</v>
      </c>
      <c r="U1840">
        <f>D1840-C1840</f>
        <v/>
      </c>
      <c r="V1840" s="3">
        <f>IF(Q1840=0,0,T1840/Q1840)</f>
        <v/>
      </c>
    </row>
    <row r="1841">
      <c r="A1841" t="n">
        <v>1840</v>
      </c>
      <c r="B1841" t="inlineStr">
        <is>
          <t>CA-2014-117345</t>
        </is>
      </c>
      <c r="C1841" t="inlineStr">
        <is>
          <t>2014-08-01</t>
        </is>
      </c>
      <c r="D1841" t="inlineStr">
        <is>
          <t>2014-08-05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s="2" t="n">
        <v>62.92</v>
      </c>
      <c r="R1841" t="n">
        <v>1</v>
      </c>
      <c r="S1841" s="3" t="n">
        <v>0.2</v>
      </c>
      <c r="T1841" s="2" t="n">
        <v>10.2245</v>
      </c>
      <c r="U1841">
        <f>D1841-C1841</f>
        <v/>
      </c>
      <c r="V1841" s="3">
        <f>IF(Q1841=0,0,T1841/Q1841)</f>
        <v/>
      </c>
    </row>
    <row r="1842">
      <c r="A1842" t="n">
        <v>1841</v>
      </c>
      <c r="B1842" t="inlineStr">
        <is>
          <t>CA-2014-117345</t>
        </is>
      </c>
      <c r="C1842" t="inlineStr">
        <is>
          <t>2014-08-01</t>
        </is>
      </c>
      <c r="D1842" t="inlineStr">
        <is>
          <t>2014-08-05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s="2" t="n">
        <v>78.304</v>
      </c>
      <c r="R1842" t="n">
        <v>2</v>
      </c>
      <c r="S1842" s="3" t="n">
        <v>0.2</v>
      </c>
      <c r="T1842" s="2" t="n">
        <v>29.364</v>
      </c>
      <c r="U1842">
        <f>D1842-C1842</f>
        <v/>
      </c>
      <c r="V1842" s="3">
        <f>IF(Q1842=0,0,T1842/Q1842)</f>
        <v/>
      </c>
    </row>
    <row r="1843">
      <c r="A1843" t="n">
        <v>1842</v>
      </c>
      <c r="B1843" t="inlineStr">
        <is>
          <t>CA-2016-157763</t>
        </is>
      </c>
      <c r="C1843" t="inlineStr">
        <is>
          <t>2016-07-18</t>
        </is>
      </c>
      <c r="D1843" t="inlineStr">
        <is>
          <t>2016-07-23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s="2" t="n">
        <v>140.81</v>
      </c>
      <c r="R1843" t="n">
        <v>1</v>
      </c>
      <c r="S1843" s="3" t="n">
        <v>0</v>
      </c>
      <c r="T1843" s="2" t="n">
        <v>39.4268</v>
      </c>
      <c r="U1843">
        <f>D1843-C1843</f>
        <v/>
      </c>
      <c r="V1843" s="3">
        <f>IF(Q1843=0,0,T1843/Q1843)</f>
        <v/>
      </c>
    </row>
    <row r="1844">
      <c r="A1844" t="n">
        <v>1843</v>
      </c>
      <c r="B1844" t="inlineStr">
        <is>
          <t>CA-2015-135391</t>
        </is>
      </c>
      <c r="C1844" t="inlineStr">
        <is>
          <t>2015-02-09</t>
        </is>
      </c>
      <c r="D1844" t="inlineStr">
        <is>
          <t>2015-02-11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s="2" t="n">
        <v>40.096</v>
      </c>
      <c r="R1844" t="n">
        <v>4</v>
      </c>
      <c r="S1844" s="3" t="n">
        <v>0.2</v>
      </c>
      <c r="T1844" s="2" t="n">
        <v>13.5324</v>
      </c>
      <c r="U1844">
        <f>D1844-C1844</f>
        <v/>
      </c>
      <c r="V1844" s="3">
        <f>IF(Q1844=0,0,T1844/Q1844)</f>
        <v/>
      </c>
    </row>
    <row r="1845">
      <c r="A1845" t="n">
        <v>1844</v>
      </c>
      <c r="B1845" t="inlineStr">
        <is>
          <t>CA-2015-135391</t>
        </is>
      </c>
      <c r="C1845" t="inlineStr">
        <is>
          <t>2015-02-09</t>
        </is>
      </c>
      <c r="D1845" t="inlineStr">
        <is>
          <t>2015-02-11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s="2" t="n">
        <v>40.784</v>
      </c>
      <c r="R1845" t="n">
        <v>2</v>
      </c>
      <c r="S1845" s="3" t="n">
        <v>0.6</v>
      </c>
      <c r="T1845" s="2" t="n">
        <v>-30.588</v>
      </c>
      <c r="U1845">
        <f>D1845-C1845</f>
        <v/>
      </c>
      <c r="V1845" s="3">
        <f>IF(Q1845=0,0,T1845/Q1845)</f>
        <v/>
      </c>
    </row>
    <row r="1846">
      <c r="A1846" t="n">
        <v>1845</v>
      </c>
      <c r="B1846" t="inlineStr">
        <is>
          <t>US-2017-113852</t>
        </is>
      </c>
      <c r="C1846" t="inlineStr">
        <is>
          <t>2017-07-29</t>
        </is>
      </c>
      <c r="D1846" t="inlineStr">
        <is>
          <t>2017-08-02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s="2" t="n">
        <v>90.56999999999999</v>
      </c>
      <c r="R1846" t="n">
        <v>3</v>
      </c>
      <c r="S1846" s="3" t="n">
        <v>0</v>
      </c>
      <c r="T1846" s="2" t="n">
        <v>11.7741</v>
      </c>
      <c r="U1846">
        <f>D1846-C1846</f>
        <v/>
      </c>
      <c r="V1846" s="3">
        <f>IF(Q1846=0,0,T1846/Q1846)</f>
        <v/>
      </c>
    </row>
    <row r="1847">
      <c r="A1847" t="n">
        <v>1846</v>
      </c>
      <c r="B1847" t="inlineStr">
        <is>
          <t>US-2017-158512</t>
        </is>
      </c>
      <c r="C1847" t="inlineStr">
        <is>
          <t>2017-01-12</t>
        </is>
      </c>
      <c r="D1847" t="inlineStr">
        <is>
          <t>2017-01-17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s="2" t="n">
        <v>40.08</v>
      </c>
      <c r="R1847" t="n">
        <v>6</v>
      </c>
      <c r="S1847" s="3" t="n">
        <v>0</v>
      </c>
      <c r="T1847" s="2" t="n">
        <v>19.2384</v>
      </c>
      <c r="U1847">
        <f>D1847-C1847</f>
        <v/>
      </c>
      <c r="V1847" s="3">
        <f>IF(Q1847=0,0,T1847/Q1847)</f>
        <v/>
      </c>
    </row>
    <row r="1848">
      <c r="A1848" t="n">
        <v>1847</v>
      </c>
      <c r="B1848" t="inlineStr">
        <is>
          <t>US-2017-158512</t>
        </is>
      </c>
      <c r="C1848" t="inlineStr">
        <is>
          <t>2017-01-12</t>
        </is>
      </c>
      <c r="D1848" t="inlineStr">
        <is>
          <t>2017-01-17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s="2" t="n">
        <v>37.68</v>
      </c>
      <c r="R1848" t="n">
        <v>2</v>
      </c>
      <c r="S1848" s="3" t="n">
        <v>0</v>
      </c>
      <c r="T1848" s="2" t="n">
        <v>15.8256</v>
      </c>
      <c r="U1848">
        <f>D1848-C1848</f>
        <v/>
      </c>
      <c r="V1848" s="3">
        <f>IF(Q1848=0,0,T1848/Q1848)</f>
        <v/>
      </c>
    </row>
    <row r="1849">
      <c r="A1849" t="n">
        <v>1848</v>
      </c>
      <c r="B1849" t="inlineStr">
        <is>
          <t>CA-2017-128370</t>
        </is>
      </c>
      <c r="C1849" t="inlineStr">
        <is>
          <t>2017-09-10</t>
        </is>
      </c>
      <c r="D1849" t="inlineStr">
        <is>
          <t>2017-09-10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s="2" t="n">
        <v>362.352</v>
      </c>
      <c r="R1849" t="n">
        <v>3</v>
      </c>
      <c r="S1849" s="3" t="n">
        <v>0.2</v>
      </c>
      <c r="T1849" s="2" t="n">
        <v>27.1764</v>
      </c>
      <c r="U1849">
        <f>D1849-C1849</f>
        <v/>
      </c>
      <c r="V1849" s="3">
        <f>IF(Q1849=0,0,T1849/Q1849)</f>
        <v/>
      </c>
    </row>
    <row r="1850">
      <c r="A1850" t="n">
        <v>1849</v>
      </c>
      <c r="B1850" t="inlineStr">
        <is>
          <t>CA-2017-128370</t>
        </is>
      </c>
      <c r="C1850" t="inlineStr">
        <is>
          <t>2017-09-10</t>
        </is>
      </c>
      <c r="D1850" t="inlineStr">
        <is>
          <t>2017-09-10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s="2" t="n">
        <v>7.184</v>
      </c>
      <c r="R1850" t="n">
        <v>2</v>
      </c>
      <c r="S1850" s="3" t="n">
        <v>0.2</v>
      </c>
      <c r="T1850" s="2" t="n">
        <v>2.245</v>
      </c>
      <c r="U1850">
        <f>D1850-C1850</f>
        <v/>
      </c>
      <c r="V1850" s="3">
        <f>IF(Q1850=0,0,T1850/Q1850)</f>
        <v/>
      </c>
    </row>
    <row r="1851">
      <c r="A1851" t="n">
        <v>1850</v>
      </c>
      <c r="B1851" t="inlineStr">
        <is>
          <t>CA-2015-160472</t>
        </is>
      </c>
      <c r="C1851" t="inlineStr">
        <is>
          <t>2015-07-20</t>
        </is>
      </c>
      <c r="D1851" t="inlineStr">
        <is>
          <t>2015-07-25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s="2" t="n">
        <v>34.76</v>
      </c>
      <c r="R1851" t="n">
        <v>1</v>
      </c>
      <c r="S1851" s="3" t="n">
        <v>0</v>
      </c>
      <c r="T1851" s="2" t="n">
        <v>9.732799999999999</v>
      </c>
      <c r="U1851">
        <f>D1851-C1851</f>
        <v/>
      </c>
      <c r="V1851" s="3">
        <f>IF(Q1851=0,0,T1851/Q1851)</f>
        <v/>
      </c>
    </row>
    <row r="1852">
      <c r="A1852" t="n">
        <v>1851</v>
      </c>
      <c r="B1852" t="inlineStr">
        <is>
          <t>CA-2015-160472</t>
        </is>
      </c>
      <c r="C1852" t="inlineStr">
        <is>
          <t>2015-07-20</t>
        </is>
      </c>
      <c r="D1852" t="inlineStr">
        <is>
          <t>2015-07-25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s="2" t="n">
        <v>831.2</v>
      </c>
      <c r="R1852" t="n">
        <v>5</v>
      </c>
      <c r="S1852" s="3" t="n">
        <v>0</v>
      </c>
      <c r="T1852" s="2" t="n">
        <v>124.68</v>
      </c>
      <c r="U1852">
        <f>D1852-C1852</f>
        <v/>
      </c>
      <c r="V1852" s="3">
        <f>IF(Q1852=0,0,T1852/Q1852)</f>
        <v/>
      </c>
    </row>
    <row r="1853">
      <c r="A1853" t="n">
        <v>1852</v>
      </c>
      <c r="B1853" t="inlineStr">
        <is>
          <t>CA-2015-160472</t>
        </is>
      </c>
      <c r="C1853" t="inlineStr">
        <is>
          <t>2015-07-20</t>
        </is>
      </c>
      <c r="D1853" t="inlineStr">
        <is>
          <t>2015-07-25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s="2" t="n">
        <v>26.4</v>
      </c>
      <c r="R1853" t="n">
        <v>5</v>
      </c>
      <c r="S1853" s="3" t="n">
        <v>0</v>
      </c>
      <c r="T1853" s="2" t="n">
        <v>11.88</v>
      </c>
      <c r="U1853">
        <f>D1853-C1853</f>
        <v/>
      </c>
      <c r="V1853" s="3">
        <f>IF(Q1853=0,0,T1853/Q1853)</f>
        <v/>
      </c>
    </row>
    <row r="1854">
      <c r="A1854" t="n">
        <v>1853</v>
      </c>
      <c r="B1854" t="inlineStr">
        <is>
          <t>CA-2015-160472</t>
        </is>
      </c>
      <c r="C1854" t="inlineStr">
        <is>
          <t>2015-07-20</t>
        </is>
      </c>
      <c r="D1854" t="inlineStr">
        <is>
          <t>2015-07-25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s="2" t="n">
        <v>106.75</v>
      </c>
      <c r="R1854" t="n">
        <v>7</v>
      </c>
      <c r="S1854" s="3" t="n">
        <v>0</v>
      </c>
      <c r="T1854" s="2" t="n">
        <v>49.105</v>
      </c>
      <c r="U1854">
        <f>D1854-C1854</f>
        <v/>
      </c>
      <c r="V1854" s="3">
        <f>IF(Q1854=0,0,T1854/Q1854)</f>
        <v/>
      </c>
    </row>
    <row r="1855">
      <c r="A1855" t="n">
        <v>1854</v>
      </c>
      <c r="B1855" t="inlineStr">
        <is>
          <t>CA-2015-160472</t>
        </is>
      </c>
      <c r="C1855" t="inlineStr">
        <is>
          <t>2015-07-20</t>
        </is>
      </c>
      <c r="D1855" t="inlineStr">
        <is>
          <t>2015-07-25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s="2" t="n">
        <v>97.81999999999999</v>
      </c>
      <c r="R1855" t="n">
        <v>2</v>
      </c>
      <c r="S1855" s="3" t="n">
        <v>0</v>
      </c>
      <c r="T1855" s="2" t="n">
        <v>45.9754</v>
      </c>
      <c r="U1855">
        <f>D1855-C1855</f>
        <v/>
      </c>
      <c r="V1855" s="3">
        <f>IF(Q1855=0,0,T1855/Q1855)</f>
        <v/>
      </c>
    </row>
    <row r="1856">
      <c r="A1856" t="n">
        <v>1855</v>
      </c>
      <c r="B1856" t="inlineStr">
        <is>
          <t>CA-2015-160472</t>
        </is>
      </c>
      <c r="C1856" t="inlineStr">
        <is>
          <t>2015-07-20</t>
        </is>
      </c>
      <c r="D1856" t="inlineStr">
        <is>
          <t>2015-07-25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s="2" t="n">
        <v>141.4</v>
      </c>
      <c r="R1856" t="n">
        <v>5</v>
      </c>
      <c r="S1856" s="3" t="n">
        <v>0</v>
      </c>
      <c r="T1856" s="2" t="n">
        <v>38.178</v>
      </c>
      <c r="U1856">
        <f>D1856-C1856</f>
        <v/>
      </c>
      <c r="V1856" s="3">
        <f>IF(Q1856=0,0,T1856/Q1856)</f>
        <v/>
      </c>
    </row>
    <row r="1857">
      <c r="A1857" t="n">
        <v>1856</v>
      </c>
      <c r="B1857" t="inlineStr">
        <is>
          <t>CA-2014-114643</t>
        </is>
      </c>
      <c r="C1857" t="inlineStr">
        <is>
          <t>2014-06-13</t>
        </is>
      </c>
      <c r="D1857" t="inlineStr">
        <is>
          <t>2014-06-17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s="2" t="n">
        <v>14.52</v>
      </c>
      <c r="R1857" t="n">
        <v>3</v>
      </c>
      <c r="S1857" s="3" t="n">
        <v>0</v>
      </c>
      <c r="T1857" s="2" t="n">
        <v>4.7916</v>
      </c>
      <c r="U1857">
        <f>D1857-C1857</f>
        <v/>
      </c>
      <c r="V1857" s="3">
        <f>IF(Q1857=0,0,T1857/Q1857)</f>
        <v/>
      </c>
    </row>
    <row r="1858">
      <c r="A1858" t="n">
        <v>1857</v>
      </c>
      <c r="B1858" t="inlineStr">
        <is>
          <t>US-2017-158218</t>
        </is>
      </c>
      <c r="C1858" t="inlineStr">
        <is>
          <t>2017-05-12</t>
        </is>
      </c>
      <c r="D1858" t="inlineStr">
        <is>
          <t>2017-05-15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s="2" t="n">
        <v>127.92</v>
      </c>
      <c r="R1858" t="n">
        <v>5</v>
      </c>
      <c r="S1858" s="3" t="n">
        <v>0.2</v>
      </c>
      <c r="T1858" s="2" t="n">
        <v>-15.99</v>
      </c>
      <c r="U1858">
        <f>D1858-C1858</f>
        <v/>
      </c>
      <c r="V1858" s="3">
        <f>IF(Q1858=0,0,T1858/Q1858)</f>
        <v/>
      </c>
    </row>
    <row r="1859">
      <c r="A1859" t="n">
        <v>1858</v>
      </c>
      <c r="B1859" t="inlineStr">
        <is>
          <t>US-2017-158218</t>
        </is>
      </c>
      <c r="C1859" t="inlineStr">
        <is>
          <t>2017-05-12</t>
        </is>
      </c>
      <c r="D1859" t="inlineStr">
        <is>
          <t>2017-05-15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s="2" t="n">
        <v>34.24</v>
      </c>
      <c r="R1859" t="n">
        <v>4</v>
      </c>
      <c r="S1859" s="3" t="n">
        <v>0.8</v>
      </c>
      <c r="T1859" s="2" t="n">
        <v>-53.072</v>
      </c>
      <c r="U1859">
        <f>D1859-C1859</f>
        <v/>
      </c>
      <c r="V1859" s="3">
        <f>IF(Q1859=0,0,T1859/Q1859)</f>
        <v/>
      </c>
    </row>
    <row r="1860">
      <c r="A1860" t="n">
        <v>1859</v>
      </c>
      <c r="B1860" t="inlineStr">
        <is>
          <t>CA-2015-121608</t>
        </is>
      </c>
      <c r="C1860" t="inlineStr">
        <is>
          <t>2015-09-03</t>
        </is>
      </c>
      <c r="D1860" t="inlineStr">
        <is>
          <t>2015-09-05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s="2" t="n">
        <v>137.62</v>
      </c>
      <c r="R1860" t="n">
        <v>2</v>
      </c>
      <c r="S1860" s="3" t="n">
        <v>0</v>
      </c>
      <c r="T1860" s="2" t="n">
        <v>60.5528</v>
      </c>
      <c r="U1860">
        <f>D1860-C1860</f>
        <v/>
      </c>
      <c r="V1860" s="3">
        <f>IF(Q1860=0,0,T1860/Q1860)</f>
        <v/>
      </c>
    </row>
    <row r="1861">
      <c r="A1861" t="n">
        <v>1860</v>
      </c>
      <c r="B1861" t="inlineStr">
        <is>
          <t>CA-2015-121608</t>
        </is>
      </c>
      <c r="C1861" t="inlineStr">
        <is>
          <t>2015-09-03</t>
        </is>
      </c>
      <c r="D1861" t="inlineStr">
        <is>
          <t>2015-09-05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s="2" t="n">
        <v>100.49</v>
      </c>
      <c r="R1861" t="n">
        <v>1</v>
      </c>
      <c r="S1861" s="3" t="n">
        <v>0</v>
      </c>
      <c r="T1861" s="2" t="n">
        <v>25.1225</v>
      </c>
      <c r="U1861">
        <f>D1861-C1861</f>
        <v/>
      </c>
      <c r="V1861" s="3">
        <f>IF(Q1861=0,0,T1861/Q1861)</f>
        <v/>
      </c>
    </row>
    <row r="1862">
      <c r="A1862" t="n">
        <v>1861</v>
      </c>
      <c r="B1862" t="inlineStr">
        <is>
          <t>US-2017-121251</t>
        </is>
      </c>
      <c r="C1862" t="inlineStr">
        <is>
          <t>2017-03-26</t>
        </is>
      </c>
      <c r="D1862" t="inlineStr">
        <is>
          <t>2017-03-27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s="2" t="n">
        <v>257.568</v>
      </c>
      <c r="R1862" t="n">
        <v>2</v>
      </c>
      <c r="S1862" s="3" t="n">
        <v>0.2</v>
      </c>
      <c r="T1862" s="2" t="n">
        <v>-28.9764</v>
      </c>
      <c r="U1862">
        <f>D1862-C1862</f>
        <v/>
      </c>
      <c r="V1862" s="3">
        <f>IF(Q1862=0,0,T1862/Q1862)</f>
        <v/>
      </c>
    </row>
    <row r="1863">
      <c r="A1863" t="n">
        <v>1862</v>
      </c>
      <c r="B1863" t="inlineStr">
        <is>
          <t>US-2017-121251</t>
        </is>
      </c>
      <c r="C1863" t="inlineStr">
        <is>
          <t>2017-03-26</t>
        </is>
      </c>
      <c r="D1863" t="inlineStr">
        <is>
          <t>2017-03-27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s="2" t="n">
        <v>119.96</v>
      </c>
      <c r="R1863" t="n">
        <v>4</v>
      </c>
      <c r="S1863" s="3" t="n">
        <v>0</v>
      </c>
      <c r="T1863" s="2" t="n">
        <v>33.5888</v>
      </c>
      <c r="U1863">
        <f>D1863-C1863</f>
        <v/>
      </c>
      <c r="V1863" s="3">
        <f>IF(Q1863=0,0,T1863/Q1863)</f>
        <v/>
      </c>
    </row>
    <row r="1864">
      <c r="A1864" t="n">
        <v>1863</v>
      </c>
      <c r="B1864" t="inlineStr">
        <is>
          <t>CA-2014-151078</t>
        </is>
      </c>
      <c r="C1864" t="inlineStr">
        <is>
          <t>2014-11-12</t>
        </is>
      </c>
      <c r="D1864" t="inlineStr">
        <is>
          <t>2014-11-12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s="2" t="n">
        <v>49.632</v>
      </c>
      <c r="R1864" t="n">
        <v>4</v>
      </c>
      <c r="S1864" s="3" t="n">
        <v>0.2</v>
      </c>
      <c r="T1864" s="2" t="n">
        <v>4.9632</v>
      </c>
      <c r="U1864">
        <f>D1864-C1864</f>
        <v/>
      </c>
      <c r="V1864" s="3">
        <f>IF(Q1864=0,0,T1864/Q1864)</f>
        <v/>
      </c>
    </row>
    <row r="1865">
      <c r="A1865" t="n">
        <v>1864</v>
      </c>
      <c r="B1865" t="inlineStr">
        <is>
          <t>US-2016-100839</t>
        </is>
      </c>
      <c r="C1865" t="inlineStr">
        <is>
          <t>2016-10-13</t>
        </is>
      </c>
      <c r="D1865" t="inlineStr">
        <is>
          <t>2016-10-17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s="2" t="n">
        <v>727.45</v>
      </c>
      <c r="R1865" t="n">
        <v>5</v>
      </c>
      <c r="S1865" s="3" t="n">
        <v>0.5</v>
      </c>
      <c r="T1865" s="2" t="n">
        <v>-465.568</v>
      </c>
      <c r="U1865">
        <f>D1865-C1865</f>
        <v/>
      </c>
      <c r="V1865" s="3">
        <f>IF(Q1865=0,0,T1865/Q1865)</f>
        <v/>
      </c>
    </row>
    <row r="1866">
      <c r="A1866" t="n">
        <v>1865</v>
      </c>
      <c r="B1866" t="inlineStr">
        <is>
          <t>US-2016-100839</t>
        </is>
      </c>
      <c r="C1866" t="inlineStr">
        <is>
          <t>2016-10-13</t>
        </is>
      </c>
      <c r="D1866" t="inlineStr">
        <is>
          <t>2016-10-17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s="2" t="n">
        <v>24.96</v>
      </c>
      <c r="R1866" t="n">
        <v>3</v>
      </c>
      <c r="S1866" s="3" t="n">
        <v>0.2</v>
      </c>
      <c r="T1866" s="2" t="n">
        <v>4.368</v>
      </c>
      <c r="U1866">
        <f>D1866-C1866</f>
        <v/>
      </c>
      <c r="V1866" s="3">
        <f>IF(Q1866=0,0,T1866/Q1866)</f>
        <v/>
      </c>
    </row>
    <row r="1867">
      <c r="A1867" t="n">
        <v>1866</v>
      </c>
      <c r="B1867" t="inlineStr">
        <is>
          <t>US-2017-116659</t>
        </is>
      </c>
      <c r="C1867" t="inlineStr">
        <is>
          <t>2017-11-12</t>
        </is>
      </c>
      <c r="D1867" t="inlineStr">
        <is>
          <t>2017-11-12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s="2" t="n">
        <v>370.782</v>
      </c>
      <c r="R1867" t="n">
        <v>3</v>
      </c>
      <c r="S1867" s="3" t="n">
        <v>0.4</v>
      </c>
      <c r="T1867" s="2" t="n">
        <v>-92.6955</v>
      </c>
      <c r="U1867">
        <f>D1867-C1867</f>
        <v/>
      </c>
      <c r="V1867" s="3">
        <f>IF(Q1867=0,0,T1867/Q1867)</f>
        <v/>
      </c>
    </row>
    <row r="1868">
      <c r="A1868" t="n">
        <v>1867</v>
      </c>
      <c r="B1868" t="inlineStr">
        <is>
          <t>CA-2017-118857</t>
        </is>
      </c>
      <c r="C1868" t="inlineStr">
        <is>
          <t>2017-04-15</t>
        </is>
      </c>
      <c r="D1868" t="inlineStr">
        <is>
          <t>2017-04-18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s="2" t="n">
        <v>196.45</v>
      </c>
      <c r="R1868" t="n">
        <v>5</v>
      </c>
      <c r="S1868" s="3" t="n">
        <v>0</v>
      </c>
      <c r="T1868" s="2" t="n">
        <v>70.72199999999999</v>
      </c>
      <c r="U1868">
        <f>D1868-C1868</f>
        <v/>
      </c>
      <c r="V1868" s="3">
        <f>IF(Q1868=0,0,T1868/Q1868)</f>
        <v/>
      </c>
    </row>
    <row r="1869">
      <c r="A1869" t="n">
        <v>1868</v>
      </c>
      <c r="B1869" t="inlineStr">
        <is>
          <t>CA-2015-127110</t>
        </is>
      </c>
      <c r="C1869" t="inlineStr">
        <is>
          <t>2015-06-25</t>
        </is>
      </c>
      <c r="D1869" t="inlineStr">
        <is>
          <t>2015-07-01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s="2" t="n">
        <v>31.104</v>
      </c>
      <c r="R1869" t="n">
        <v>6</v>
      </c>
      <c r="S1869" s="3" t="n">
        <v>0.2</v>
      </c>
      <c r="T1869" s="2" t="n">
        <v>10.8864</v>
      </c>
      <c r="U1869">
        <f>D1869-C1869</f>
        <v/>
      </c>
      <c r="V1869" s="3">
        <f>IF(Q1869=0,0,T1869/Q1869)</f>
        <v/>
      </c>
    </row>
    <row r="1870">
      <c r="A1870" t="n">
        <v>1869</v>
      </c>
      <c r="B1870" t="inlineStr">
        <is>
          <t>CA-2015-127110</t>
        </is>
      </c>
      <c r="C1870" t="inlineStr">
        <is>
          <t>2015-06-25</t>
        </is>
      </c>
      <c r="D1870" t="inlineStr">
        <is>
          <t>2015-07-01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s="2" t="n">
        <v>78.256</v>
      </c>
      <c r="R1870" t="n">
        <v>2</v>
      </c>
      <c r="S1870" s="3" t="n">
        <v>0.2</v>
      </c>
      <c r="T1870" s="2" t="n">
        <v>-17.6076</v>
      </c>
      <c r="U1870">
        <f>D1870-C1870</f>
        <v/>
      </c>
      <c r="V1870" s="3">
        <f>IF(Q1870=0,0,T1870/Q1870)</f>
        <v/>
      </c>
    </row>
    <row r="1871">
      <c r="A1871" t="n">
        <v>1870</v>
      </c>
      <c r="B1871" t="inlineStr">
        <is>
          <t>CA-2016-148201</t>
        </is>
      </c>
      <c r="C1871" t="inlineStr">
        <is>
          <t>2016-08-26</t>
        </is>
      </c>
      <c r="D1871" t="inlineStr">
        <is>
          <t>2016-08-29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s="2" t="n">
        <v>6.48</v>
      </c>
      <c r="R1871" t="n">
        <v>1</v>
      </c>
      <c r="S1871" s="3" t="n">
        <v>0</v>
      </c>
      <c r="T1871" s="2" t="n">
        <v>3.1104</v>
      </c>
      <c r="U1871">
        <f>D1871-C1871</f>
        <v/>
      </c>
      <c r="V1871" s="3">
        <f>IF(Q1871=0,0,T1871/Q1871)</f>
        <v/>
      </c>
    </row>
    <row r="1872">
      <c r="A1872" t="n">
        <v>1871</v>
      </c>
      <c r="B1872" t="inlineStr">
        <is>
          <t>CA-2014-116932</t>
        </is>
      </c>
      <c r="C1872" t="inlineStr">
        <is>
          <t>2014-07-21</t>
        </is>
      </c>
      <c r="D1872" t="inlineStr">
        <is>
          <t>2014-07-25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s="2" t="n">
        <v>99.2</v>
      </c>
      <c r="R1872" t="n">
        <v>5</v>
      </c>
      <c r="S1872" s="3" t="n">
        <v>0</v>
      </c>
      <c r="T1872" s="2" t="n">
        <v>25.792</v>
      </c>
      <c r="U1872">
        <f>D1872-C1872</f>
        <v/>
      </c>
      <c r="V1872" s="3">
        <f>IF(Q1872=0,0,T1872/Q1872)</f>
        <v/>
      </c>
    </row>
    <row r="1873">
      <c r="A1873" t="n">
        <v>1872</v>
      </c>
      <c r="B1873" t="inlineStr">
        <is>
          <t>CA-2014-116932</t>
        </is>
      </c>
      <c r="C1873" t="inlineStr">
        <is>
          <t>2014-07-21</t>
        </is>
      </c>
      <c r="D1873" t="inlineStr">
        <is>
          <t>2014-07-25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s="2" t="n">
        <v>801.568</v>
      </c>
      <c r="R1873" t="n">
        <v>2</v>
      </c>
      <c r="S1873" s="3" t="n">
        <v>0.2</v>
      </c>
      <c r="T1873" s="2" t="n">
        <v>50.098</v>
      </c>
      <c r="U1873">
        <f>D1873-C1873</f>
        <v/>
      </c>
      <c r="V1873" s="3">
        <f>IF(Q1873=0,0,T1873/Q1873)</f>
        <v/>
      </c>
    </row>
    <row r="1874">
      <c r="A1874" t="n">
        <v>1873</v>
      </c>
      <c r="B1874" t="inlineStr">
        <is>
          <t>CA-2014-116932</t>
        </is>
      </c>
      <c r="C1874" t="inlineStr">
        <is>
          <t>2014-07-21</t>
        </is>
      </c>
      <c r="D1874" t="inlineStr">
        <is>
          <t>2014-07-25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s="2" t="n">
        <v>272.848</v>
      </c>
      <c r="R1874" t="n">
        <v>1</v>
      </c>
      <c r="S1874" s="3" t="n">
        <v>0.2</v>
      </c>
      <c r="T1874" s="2" t="n">
        <v>27.2848</v>
      </c>
      <c r="U1874">
        <f>D1874-C1874</f>
        <v/>
      </c>
      <c r="V1874" s="3">
        <f>IF(Q1874=0,0,T1874/Q1874)</f>
        <v/>
      </c>
    </row>
    <row r="1875">
      <c r="A1875" t="n">
        <v>1874</v>
      </c>
      <c r="B1875" t="inlineStr">
        <is>
          <t>CA-2017-142888</t>
        </is>
      </c>
      <c r="C1875" t="inlineStr">
        <is>
          <t>2017-11-21</t>
        </is>
      </c>
      <c r="D1875" t="inlineStr">
        <is>
          <t>2017-11-25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s="2" t="n">
        <v>70.98</v>
      </c>
      <c r="R1875" t="n">
        <v>1</v>
      </c>
      <c r="S1875" s="3" t="n">
        <v>0</v>
      </c>
      <c r="T1875" s="2" t="n">
        <v>20.5842</v>
      </c>
      <c r="U1875">
        <f>D1875-C1875</f>
        <v/>
      </c>
      <c r="V1875" s="3">
        <f>IF(Q1875=0,0,T1875/Q1875)</f>
        <v/>
      </c>
    </row>
    <row r="1876">
      <c r="A1876" t="n">
        <v>1875</v>
      </c>
      <c r="B1876" t="inlineStr">
        <is>
          <t>CA-2014-147914</t>
        </is>
      </c>
      <c r="C1876" t="inlineStr">
        <is>
          <t>2014-06-04</t>
        </is>
      </c>
      <c r="D1876" t="inlineStr">
        <is>
          <t>2014-06-09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s="2" t="n">
        <v>16.224</v>
      </c>
      <c r="R1876" t="n">
        <v>2</v>
      </c>
      <c r="S1876" s="3" t="n">
        <v>0.2</v>
      </c>
      <c r="T1876" s="2" t="n">
        <v>5.8812</v>
      </c>
      <c r="U1876">
        <f>D1876-C1876</f>
        <v/>
      </c>
      <c r="V1876" s="3">
        <f>IF(Q1876=0,0,T1876/Q1876)</f>
        <v/>
      </c>
    </row>
    <row r="1877">
      <c r="A1877" t="n">
        <v>1876</v>
      </c>
      <c r="B1877" t="inlineStr">
        <is>
          <t>US-2016-112977</t>
        </is>
      </c>
      <c r="C1877" t="inlineStr">
        <is>
          <t>2016-03-10</t>
        </is>
      </c>
      <c r="D1877" t="inlineStr">
        <is>
          <t>2016-03-16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s="2" t="n">
        <v>176.784</v>
      </c>
      <c r="R1877" t="n">
        <v>1</v>
      </c>
      <c r="S1877" s="3" t="n">
        <v>0.2</v>
      </c>
      <c r="T1877" s="2" t="n">
        <v>-22.098</v>
      </c>
      <c r="U1877">
        <f>D1877-C1877</f>
        <v/>
      </c>
      <c r="V1877" s="3">
        <f>IF(Q1877=0,0,T1877/Q1877)</f>
        <v/>
      </c>
    </row>
    <row r="1878">
      <c r="A1878" t="n">
        <v>1877</v>
      </c>
      <c r="B1878" t="inlineStr">
        <is>
          <t>CA-2017-112039</t>
        </is>
      </c>
      <c r="C1878" t="inlineStr">
        <is>
          <t>2017-03-25</t>
        </is>
      </c>
      <c r="D1878" t="inlineStr">
        <is>
          <t>2017-03-29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s="2" t="n">
        <v>470.376</v>
      </c>
      <c r="R1878" t="n">
        <v>3</v>
      </c>
      <c r="S1878" s="3" t="n">
        <v>0.2</v>
      </c>
      <c r="T1878" s="2" t="n">
        <v>47.0376</v>
      </c>
      <c r="U1878">
        <f>D1878-C1878</f>
        <v/>
      </c>
      <c r="V1878" s="3">
        <f>IF(Q1878=0,0,T1878/Q1878)</f>
        <v/>
      </c>
    </row>
    <row r="1879">
      <c r="A1879" t="n">
        <v>1878</v>
      </c>
      <c r="B1879" t="inlineStr">
        <is>
          <t>CA-2017-118885</t>
        </is>
      </c>
      <c r="C1879" t="inlineStr">
        <is>
          <t>2017-12-29</t>
        </is>
      </c>
      <c r="D1879" t="inlineStr">
        <is>
          <t>2018-01-02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s="2" t="n">
        <v>393.568</v>
      </c>
      <c r="R1879" t="n">
        <v>4</v>
      </c>
      <c r="S1879" s="3" t="n">
        <v>0.2</v>
      </c>
      <c r="T1879" s="2" t="n">
        <v>-44.2764</v>
      </c>
      <c r="U1879">
        <f>D1879-C1879</f>
        <v/>
      </c>
      <c r="V1879" s="3">
        <f>IF(Q1879=0,0,T1879/Q1879)</f>
        <v/>
      </c>
    </row>
    <row r="1880">
      <c r="A1880" t="n">
        <v>1879</v>
      </c>
      <c r="B1880" t="inlineStr">
        <is>
          <t>CA-2017-118885</t>
        </is>
      </c>
      <c r="C1880" t="inlineStr">
        <is>
          <t>2017-12-29</t>
        </is>
      </c>
      <c r="D1880" t="inlineStr">
        <is>
          <t>2018-01-02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s="2" t="n">
        <v>302.376</v>
      </c>
      <c r="R1880" t="n">
        <v>3</v>
      </c>
      <c r="S1880" s="3" t="n">
        <v>0.2</v>
      </c>
      <c r="T1880" s="2" t="n">
        <v>22.6782</v>
      </c>
      <c r="U1880">
        <f>D1880-C1880</f>
        <v/>
      </c>
      <c r="V1880" s="3">
        <f>IF(Q1880=0,0,T1880/Q1880)</f>
        <v/>
      </c>
    </row>
    <row r="1881">
      <c r="A1881" t="n">
        <v>1880</v>
      </c>
      <c r="B1881" t="inlineStr">
        <is>
          <t>US-2017-166611</t>
        </is>
      </c>
      <c r="C1881" t="inlineStr">
        <is>
          <t>2017-03-28</t>
        </is>
      </c>
      <c r="D1881" t="inlineStr">
        <is>
          <t>2017-04-02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s="2" t="n">
        <v>68.742</v>
      </c>
      <c r="R1881" t="n">
        <v>9</v>
      </c>
      <c r="S1881" s="3" t="n">
        <v>0.7</v>
      </c>
      <c r="T1881" s="2" t="n">
        <v>-48.1194</v>
      </c>
      <c r="U1881">
        <f>D1881-C1881</f>
        <v/>
      </c>
      <c r="V1881" s="3">
        <f>IF(Q1881=0,0,T1881/Q1881)</f>
        <v/>
      </c>
    </row>
    <row r="1882">
      <c r="A1882" t="n">
        <v>1881</v>
      </c>
      <c r="B1882" t="inlineStr">
        <is>
          <t>CA-2015-109512</t>
        </is>
      </c>
      <c r="C1882" t="inlineStr">
        <is>
          <t>2015-03-05</t>
        </is>
      </c>
      <c r="D1882" t="inlineStr">
        <is>
          <t>2015-03-05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s="2" t="n">
        <v>29.34</v>
      </c>
      <c r="R1882" t="n">
        <v>3</v>
      </c>
      <c r="S1882" s="3" t="n">
        <v>0</v>
      </c>
      <c r="T1882" s="2" t="n">
        <v>14.67</v>
      </c>
      <c r="U1882">
        <f>D1882-C1882</f>
        <v/>
      </c>
      <c r="V1882" s="3">
        <f>IF(Q1882=0,0,T1882/Q1882)</f>
        <v/>
      </c>
    </row>
    <row r="1883">
      <c r="A1883" t="n">
        <v>1882</v>
      </c>
      <c r="B1883" t="inlineStr">
        <is>
          <t>CA-2015-109512</t>
        </is>
      </c>
      <c r="C1883" t="inlineStr">
        <is>
          <t>2015-03-05</t>
        </is>
      </c>
      <c r="D1883" t="inlineStr">
        <is>
          <t>2015-03-05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s="2" t="n">
        <v>383.607</v>
      </c>
      <c r="R1883" t="n">
        <v>7</v>
      </c>
      <c r="S1883" s="3" t="n">
        <v>0.1</v>
      </c>
      <c r="T1883" s="2" t="n">
        <v>63.9345</v>
      </c>
      <c r="U1883">
        <f>D1883-C1883</f>
        <v/>
      </c>
      <c r="V1883" s="3">
        <f>IF(Q1883=0,0,T1883/Q1883)</f>
        <v/>
      </c>
    </row>
    <row r="1884">
      <c r="A1884" t="n">
        <v>1883</v>
      </c>
      <c r="B1884" t="inlineStr">
        <is>
          <t>CA-2015-109512</t>
        </is>
      </c>
      <c r="C1884" t="inlineStr">
        <is>
          <t>2015-03-05</t>
        </is>
      </c>
      <c r="D1884" t="inlineStr">
        <is>
          <t>2015-03-05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s="2" t="n">
        <v>563.4</v>
      </c>
      <c r="R1884" t="n">
        <v>4</v>
      </c>
      <c r="S1884" s="3" t="n">
        <v>0</v>
      </c>
      <c r="T1884" s="2" t="n">
        <v>67.608</v>
      </c>
      <c r="U1884">
        <f>D1884-C1884</f>
        <v/>
      </c>
      <c r="V1884" s="3">
        <f>IF(Q1884=0,0,T1884/Q1884)</f>
        <v/>
      </c>
    </row>
    <row r="1885">
      <c r="A1885" t="n">
        <v>1884</v>
      </c>
      <c r="B1885" t="inlineStr">
        <is>
          <t>CA-2016-118570</t>
        </is>
      </c>
      <c r="C1885" t="inlineStr">
        <is>
          <t>2016-11-13</t>
        </is>
      </c>
      <c r="D1885" t="inlineStr">
        <is>
          <t>2016-11-17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s="2" t="n">
        <v>217.056</v>
      </c>
      <c r="R1885" t="n">
        <v>7</v>
      </c>
      <c r="S1885" s="3" t="n">
        <v>0.2</v>
      </c>
      <c r="T1885" s="2" t="n">
        <v>78.6828</v>
      </c>
      <c r="U1885">
        <f>D1885-C1885</f>
        <v/>
      </c>
      <c r="V1885" s="3">
        <f>IF(Q1885=0,0,T1885/Q1885)</f>
        <v/>
      </c>
    </row>
    <row r="1886">
      <c r="A1886" t="n">
        <v>1885</v>
      </c>
      <c r="B1886" t="inlineStr">
        <is>
          <t>CA-2017-154718</t>
        </is>
      </c>
      <c r="C1886" t="inlineStr">
        <is>
          <t>2017-01-19</t>
        </is>
      </c>
      <c r="D1886" t="inlineStr">
        <is>
          <t>2017-01-23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s="2" t="n">
        <v>6</v>
      </c>
      <c r="R1886" t="n">
        <v>2</v>
      </c>
      <c r="S1886" s="3" t="n">
        <v>0.2</v>
      </c>
      <c r="T1886" s="2" t="n">
        <v>2.1</v>
      </c>
      <c r="U1886">
        <f>D1886-C1886</f>
        <v/>
      </c>
      <c r="V1886" s="3">
        <f>IF(Q1886=0,0,T1886/Q1886)</f>
        <v/>
      </c>
    </row>
    <row r="1887">
      <c r="A1887" t="n">
        <v>1886</v>
      </c>
      <c r="B1887" t="inlineStr">
        <is>
          <t>CA-2016-147578</t>
        </is>
      </c>
      <c r="C1887" t="inlineStr">
        <is>
          <t>2016-04-22</t>
        </is>
      </c>
      <c r="D1887" t="inlineStr">
        <is>
          <t>2016-04-26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s="2" t="n">
        <v>31.56</v>
      </c>
      <c r="R1887" t="n">
        <v>3</v>
      </c>
      <c r="S1887" s="3" t="n">
        <v>0</v>
      </c>
      <c r="T1887" s="2" t="n">
        <v>10.4148</v>
      </c>
      <c r="U1887">
        <f>D1887-C1887</f>
        <v/>
      </c>
      <c r="V1887" s="3">
        <f>IF(Q1887=0,0,T1887/Q1887)</f>
        <v/>
      </c>
    </row>
    <row r="1888">
      <c r="A1888" t="n">
        <v>1887</v>
      </c>
      <c r="B1888" t="inlineStr">
        <is>
          <t>CA-2014-140165</t>
        </is>
      </c>
      <c r="C1888" t="inlineStr">
        <is>
          <t>2014-05-13</t>
        </is>
      </c>
      <c r="D1888" t="inlineStr">
        <is>
          <t>2014-05-15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s="2" t="n">
        <v>7.104</v>
      </c>
      <c r="R1888" t="n">
        <v>2</v>
      </c>
      <c r="S1888" s="3" t="n">
        <v>0.2</v>
      </c>
      <c r="T1888" s="2" t="n">
        <v>2.3976</v>
      </c>
      <c r="U1888">
        <f>D1888-C1888</f>
        <v/>
      </c>
      <c r="V1888" s="3">
        <f>IF(Q1888=0,0,T1888/Q1888)</f>
        <v/>
      </c>
    </row>
    <row r="1889">
      <c r="A1889" t="n">
        <v>1888</v>
      </c>
      <c r="B1889" t="inlineStr">
        <is>
          <t>CA-2014-140165</t>
        </is>
      </c>
      <c r="C1889" t="inlineStr">
        <is>
          <t>2014-05-13</t>
        </is>
      </c>
      <c r="D1889" t="inlineStr">
        <is>
          <t>2014-05-15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s="2" t="n">
        <v>398.352</v>
      </c>
      <c r="R1889" t="n">
        <v>8</v>
      </c>
      <c r="S1889" s="3" t="n">
        <v>0.7</v>
      </c>
      <c r="T1889" s="2" t="n">
        <v>-331.96</v>
      </c>
      <c r="U1889">
        <f>D1889-C1889</f>
        <v/>
      </c>
      <c r="V1889" s="3">
        <f>IF(Q1889=0,0,T1889/Q1889)</f>
        <v/>
      </c>
    </row>
    <row r="1890">
      <c r="A1890" t="n">
        <v>1889</v>
      </c>
      <c r="B1890" t="inlineStr">
        <is>
          <t>CA-2014-142587</t>
        </is>
      </c>
      <c r="C1890" t="inlineStr">
        <is>
          <t>2014-10-21</t>
        </is>
      </c>
      <c r="D1890" t="inlineStr">
        <is>
          <t>2014-10-22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s="2" t="n">
        <v>121.792</v>
      </c>
      <c r="R1890" t="n">
        <v>4</v>
      </c>
      <c r="S1890" s="3" t="n">
        <v>0.2</v>
      </c>
      <c r="T1890" s="2" t="n">
        <v>13.7016</v>
      </c>
      <c r="U1890">
        <f>D1890-C1890</f>
        <v/>
      </c>
      <c r="V1890" s="3">
        <f>IF(Q1890=0,0,T1890/Q1890)</f>
        <v/>
      </c>
    </row>
    <row r="1891">
      <c r="A1891" t="n">
        <v>1890</v>
      </c>
      <c r="B1891" t="inlineStr">
        <is>
          <t>CA-2014-142587</t>
        </is>
      </c>
      <c r="C1891" t="inlineStr">
        <is>
          <t>2014-10-21</t>
        </is>
      </c>
      <c r="D1891" t="inlineStr">
        <is>
          <t>2014-10-22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s="2" t="n">
        <v>409.59</v>
      </c>
      <c r="R1891" t="n">
        <v>3</v>
      </c>
      <c r="S1891" s="3" t="n">
        <v>0.4</v>
      </c>
      <c r="T1891" s="2" t="n">
        <v>-122.877</v>
      </c>
      <c r="U1891">
        <f>D1891-C1891</f>
        <v/>
      </c>
      <c r="V1891" s="3">
        <f>IF(Q1891=0,0,T1891/Q1891)</f>
        <v/>
      </c>
    </row>
    <row r="1892">
      <c r="A1892" t="n">
        <v>1891</v>
      </c>
      <c r="B1892" t="inlineStr">
        <is>
          <t>CA-2014-157623</t>
        </is>
      </c>
      <c r="C1892" t="inlineStr">
        <is>
          <t>2014-03-14</t>
        </is>
      </c>
      <c r="D1892" t="inlineStr">
        <is>
          <t>2014-03-18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s="2" t="n">
        <v>10.56</v>
      </c>
      <c r="R1892" t="n">
        <v>2</v>
      </c>
      <c r="S1892" s="3" t="n">
        <v>0</v>
      </c>
      <c r="T1892" s="2" t="n">
        <v>4.752</v>
      </c>
      <c r="U1892">
        <f>D1892-C1892</f>
        <v/>
      </c>
      <c r="V1892" s="3">
        <f>IF(Q1892=0,0,T1892/Q1892)</f>
        <v/>
      </c>
    </row>
    <row r="1893">
      <c r="A1893" t="n">
        <v>1892</v>
      </c>
      <c r="B1893" t="inlineStr">
        <is>
          <t>CA-2014-157623</t>
        </is>
      </c>
      <c r="C1893" t="inlineStr">
        <is>
          <t>2014-03-14</t>
        </is>
      </c>
      <c r="D1893" t="inlineStr">
        <is>
          <t>2014-03-18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s="2" t="n">
        <v>3.38</v>
      </c>
      <c r="R1893" t="n">
        <v>1</v>
      </c>
      <c r="S1893" s="3" t="n">
        <v>0</v>
      </c>
      <c r="T1893" s="2" t="n">
        <v>1.2506</v>
      </c>
      <c r="U1893">
        <f>D1893-C1893</f>
        <v/>
      </c>
      <c r="V1893" s="3">
        <f>IF(Q1893=0,0,T1893/Q1893)</f>
        <v/>
      </c>
    </row>
    <row r="1894">
      <c r="A1894" t="n">
        <v>1893</v>
      </c>
      <c r="B1894" t="inlineStr">
        <is>
          <t>CA-2017-145310</t>
        </is>
      </c>
      <c r="C1894" t="inlineStr">
        <is>
          <t>2017-12-22</t>
        </is>
      </c>
      <c r="D1894" t="inlineStr">
        <is>
          <t>2017-12-24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s="2" t="n">
        <v>7.824</v>
      </c>
      <c r="R1894" t="n">
        <v>1</v>
      </c>
      <c r="S1894" s="3" t="n">
        <v>0.2</v>
      </c>
      <c r="T1894" s="2" t="n">
        <v>2.934</v>
      </c>
      <c r="U1894">
        <f>D1894-C1894</f>
        <v/>
      </c>
      <c r="V1894" s="3">
        <f>IF(Q1894=0,0,T1894/Q1894)</f>
        <v/>
      </c>
    </row>
    <row r="1895">
      <c r="A1895" t="n">
        <v>1894</v>
      </c>
      <c r="B1895" t="inlineStr">
        <is>
          <t>CA-2016-100083</t>
        </is>
      </c>
      <c r="C1895" t="inlineStr">
        <is>
          <t>2016-11-24</t>
        </is>
      </c>
      <c r="D1895" t="inlineStr">
        <is>
          <t>2016-11-29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s="2" t="n">
        <v>24.784</v>
      </c>
      <c r="R1895" t="n">
        <v>1</v>
      </c>
      <c r="S1895" s="3" t="n">
        <v>0.2</v>
      </c>
      <c r="T1895" s="2" t="n">
        <v>7.745</v>
      </c>
      <c r="U1895">
        <f>D1895-C1895</f>
        <v/>
      </c>
      <c r="V1895" s="3">
        <f>IF(Q1895=0,0,T1895/Q1895)</f>
        <v/>
      </c>
    </row>
    <row r="1896">
      <c r="A1896" t="n">
        <v>1895</v>
      </c>
      <c r="B1896" t="inlineStr">
        <is>
          <t>US-2017-108063</t>
        </is>
      </c>
      <c r="C1896" t="inlineStr">
        <is>
          <t>2017-12-02</t>
        </is>
      </c>
      <c r="D1896" t="inlineStr">
        <is>
          <t>2017-12-05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s="2" t="n">
        <v>34.65</v>
      </c>
      <c r="R1896" t="n">
        <v>3</v>
      </c>
      <c r="S1896" s="3" t="n">
        <v>0</v>
      </c>
      <c r="T1896" s="2" t="n">
        <v>10.395</v>
      </c>
      <c r="U1896">
        <f>D1896-C1896</f>
        <v/>
      </c>
      <c r="V1896" s="3">
        <f>IF(Q1896=0,0,T1896/Q1896)</f>
        <v/>
      </c>
    </row>
    <row r="1897">
      <c r="A1897" t="n">
        <v>1896</v>
      </c>
      <c r="B1897" t="inlineStr">
        <is>
          <t>CA-2015-109197</t>
        </is>
      </c>
      <c r="C1897" t="inlineStr">
        <is>
          <t>2015-12-31</t>
        </is>
      </c>
      <c r="D1897" t="inlineStr">
        <is>
          <t>2016-01-04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s="2" t="n">
        <v>487.984</v>
      </c>
      <c r="R1897" t="n">
        <v>2</v>
      </c>
      <c r="S1897" s="3" t="n">
        <v>0.2</v>
      </c>
      <c r="T1897" s="2" t="n">
        <v>152.495</v>
      </c>
      <c r="U1897">
        <f>D1897-C1897</f>
        <v/>
      </c>
      <c r="V1897" s="3">
        <f>IF(Q1897=0,0,T1897/Q1897)</f>
        <v/>
      </c>
    </row>
    <row r="1898">
      <c r="A1898" t="n">
        <v>1897</v>
      </c>
      <c r="B1898" t="inlineStr">
        <is>
          <t>CA-2017-141789</t>
        </is>
      </c>
      <c r="C1898" t="inlineStr">
        <is>
          <t>2017-10-03</t>
        </is>
      </c>
      <c r="D1898" t="inlineStr">
        <is>
          <t>2017-10-06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s="2" t="n">
        <v>1793.98</v>
      </c>
      <c r="R1898" t="n">
        <v>2</v>
      </c>
      <c r="S1898" s="3" t="n">
        <v>0</v>
      </c>
      <c r="T1898" s="2" t="n">
        <v>843.1706</v>
      </c>
      <c r="U1898">
        <f>D1898-C1898</f>
        <v/>
      </c>
      <c r="V1898" s="3">
        <f>IF(Q1898=0,0,T1898/Q1898)</f>
        <v/>
      </c>
    </row>
    <row r="1899">
      <c r="A1899" t="n">
        <v>1898</v>
      </c>
      <c r="B1899" t="inlineStr">
        <is>
          <t>CA-2014-169775</t>
        </is>
      </c>
      <c r="C1899" t="inlineStr">
        <is>
          <t>2014-08-29</t>
        </is>
      </c>
      <c r="D1899" t="inlineStr">
        <is>
          <t>2014-09-02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s="2" t="n">
        <v>29.808</v>
      </c>
      <c r="R1899" t="n">
        <v>2</v>
      </c>
      <c r="S1899" s="3" t="n">
        <v>0.2</v>
      </c>
      <c r="T1899" s="2" t="n">
        <v>10.8054</v>
      </c>
      <c r="U1899">
        <f>D1899-C1899</f>
        <v/>
      </c>
      <c r="V1899" s="3">
        <f>IF(Q1899=0,0,T1899/Q1899)</f>
        <v/>
      </c>
    </row>
    <row r="1900">
      <c r="A1900" t="n">
        <v>1899</v>
      </c>
      <c r="B1900" t="inlineStr">
        <is>
          <t>CA-2014-169775</t>
        </is>
      </c>
      <c r="C1900" t="inlineStr">
        <is>
          <t>2014-08-29</t>
        </is>
      </c>
      <c r="D1900" t="inlineStr">
        <is>
          <t>2014-09-02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s="2" t="n">
        <v>505.176</v>
      </c>
      <c r="R1900" t="n">
        <v>4</v>
      </c>
      <c r="S1900" s="3" t="n">
        <v>0.7</v>
      </c>
      <c r="T1900" s="2" t="n">
        <v>-336.784</v>
      </c>
      <c r="U1900">
        <f>D1900-C1900</f>
        <v/>
      </c>
      <c r="V1900" s="3">
        <f>IF(Q1900=0,0,T1900/Q1900)</f>
        <v/>
      </c>
    </row>
    <row r="1901">
      <c r="A1901" t="n">
        <v>1900</v>
      </c>
      <c r="B1901" t="inlineStr">
        <is>
          <t>CA-2014-169775</t>
        </is>
      </c>
      <c r="C1901" t="inlineStr">
        <is>
          <t>2014-08-29</t>
        </is>
      </c>
      <c r="D1901" t="inlineStr">
        <is>
          <t>2014-09-02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s="2" t="n">
        <v>174.0585</v>
      </c>
      <c r="R1901" t="n">
        <v>3</v>
      </c>
      <c r="S1901" s="3" t="n">
        <v>0.45</v>
      </c>
      <c r="T1901" s="2" t="n">
        <v>-110.7645</v>
      </c>
      <c r="U1901">
        <f>D1901-C1901</f>
        <v/>
      </c>
      <c r="V1901" s="3">
        <f>IF(Q1901=0,0,T1901/Q1901)</f>
        <v/>
      </c>
    </row>
    <row r="1902">
      <c r="A1902" t="n">
        <v>1901</v>
      </c>
      <c r="B1902" t="inlineStr">
        <is>
          <t>CA-2016-140543</t>
        </is>
      </c>
      <c r="C1902" t="inlineStr">
        <is>
          <t>2016-06-29</t>
        </is>
      </c>
      <c r="D1902" t="inlineStr">
        <is>
          <t>2016-07-03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s="2" t="n">
        <v>191.88</v>
      </c>
      <c r="R1902" t="n">
        <v>6</v>
      </c>
      <c r="S1902" s="3" t="n">
        <v>0</v>
      </c>
      <c r="T1902" s="2" t="n">
        <v>19.188</v>
      </c>
      <c r="U1902">
        <f>D1902-C1902</f>
        <v/>
      </c>
      <c r="V1902" s="3">
        <f>IF(Q1902=0,0,T1902/Q1902)</f>
        <v/>
      </c>
    </row>
    <row r="1903">
      <c r="A1903" t="n">
        <v>1902</v>
      </c>
      <c r="B1903" t="inlineStr">
        <is>
          <t>CA-2016-151141</t>
        </is>
      </c>
      <c r="C1903" t="inlineStr">
        <is>
          <t>2016-08-20</t>
        </is>
      </c>
      <c r="D1903" t="inlineStr">
        <is>
          <t>2016-08-23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s="2" t="n">
        <v>14.78</v>
      </c>
      <c r="R1903" t="n">
        <v>2</v>
      </c>
      <c r="S1903" s="3" t="n">
        <v>0</v>
      </c>
      <c r="T1903" s="2" t="n">
        <v>3.9906</v>
      </c>
      <c r="U1903">
        <f>D1903-C1903</f>
        <v/>
      </c>
      <c r="V1903" s="3">
        <f>IF(Q1903=0,0,T1903/Q1903)</f>
        <v/>
      </c>
    </row>
    <row r="1904">
      <c r="A1904" t="n">
        <v>1903</v>
      </c>
      <c r="B1904" t="inlineStr">
        <is>
          <t>CA-2017-167094</t>
        </is>
      </c>
      <c r="C1904" t="inlineStr">
        <is>
          <t>2017-10-21</t>
        </is>
      </c>
      <c r="D1904" t="inlineStr">
        <is>
          <t>2017-10-22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s="2" t="n">
        <v>5.184</v>
      </c>
      <c r="R1904" t="n">
        <v>1</v>
      </c>
      <c r="S1904" s="3" t="n">
        <v>0.2</v>
      </c>
      <c r="T1904" s="2" t="n">
        <v>1.8144</v>
      </c>
      <c r="U1904">
        <f>D1904-C1904</f>
        <v/>
      </c>
      <c r="V1904" s="3">
        <f>IF(Q1904=0,0,T1904/Q1904)</f>
        <v/>
      </c>
    </row>
    <row r="1905">
      <c r="A1905" t="n">
        <v>1904</v>
      </c>
      <c r="B1905" t="inlineStr">
        <is>
          <t>CA-2017-167094</t>
        </is>
      </c>
      <c r="C1905" t="inlineStr">
        <is>
          <t>2017-10-21</t>
        </is>
      </c>
      <c r="D1905" t="inlineStr">
        <is>
          <t>2017-10-22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s="2" t="n">
        <v>478.48</v>
      </c>
      <c r="R1905" t="n">
        <v>2</v>
      </c>
      <c r="S1905" s="3" t="n">
        <v>0.2</v>
      </c>
      <c r="T1905" s="2" t="n">
        <v>47.848</v>
      </c>
      <c r="U1905">
        <f>D1905-C1905</f>
        <v/>
      </c>
      <c r="V1905" s="3">
        <f>IF(Q1905=0,0,T1905/Q1905)</f>
        <v/>
      </c>
    </row>
    <row r="1906">
      <c r="A1906" t="n">
        <v>1905</v>
      </c>
      <c r="B1906" t="inlineStr">
        <is>
          <t>CA-2017-167094</t>
        </is>
      </c>
      <c r="C1906" t="inlineStr">
        <is>
          <t>2017-10-21</t>
        </is>
      </c>
      <c r="D1906" t="inlineStr">
        <is>
          <t>2017-10-22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s="2" t="n">
        <v>28.4</v>
      </c>
      <c r="R1906" t="n">
        <v>2</v>
      </c>
      <c r="S1906" s="3" t="n">
        <v>0.2</v>
      </c>
      <c r="T1906" s="2" t="n">
        <v>6.745</v>
      </c>
      <c r="U1906">
        <f>D1906-C1906</f>
        <v/>
      </c>
      <c r="V1906" s="3">
        <f>IF(Q1906=0,0,T1906/Q1906)</f>
        <v/>
      </c>
    </row>
    <row r="1907">
      <c r="A1907" t="n">
        <v>1906</v>
      </c>
      <c r="B1907" t="inlineStr">
        <is>
          <t>CA-2017-154410</t>
        </is>
      </c>
      <c r="C1907" t="inlineStr">
        <is>
          <t>2017-10-21</t>
        </is>
      </c>
      <c r="D1907" t="inlineStr">
        <is>
          <t>2017-10-24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s="2" t="n">
        <v>909.12</v>
      </c>
      <c r="R1907" t="n">
        <v>8</v>
      </c>
      <c r="S1907" s="3" t="n">
        <v>0</v>
      </c>
      <c r="T1907" s="2" t="n">
        <v>9.091200000000001</v>
      </c>
      <c r="U1907">
        <f>D1907-C1907</f>
        <v/>
      </c>
      <c r="V1907" s="3">
        <f>IF(Q1907=0,0,T1907/Q1907)</f>
        <v/>
      </c>
    </row>
    <row r="1908">
      <c r="A1908" t="n">
        <v>1907</v>
      </c>
      <c r="B1908" t="inlineStr">
        <is>
          <t>US-2016-150567</t>
        </is>
      </c>
      <c r="C1908" t="inlineStr">
        <is>
          <t>2016-05-17</t>
        </is>
      </c>
      <c r="D1908" t="inlineStr">
        <is>
          <t>2016-05-21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s="2" t="n">
        <v>2.952</v>
      </c>
      <c r="R1908" t="n">
        <v>2</v>
      </c>
      <c r="S1908" s="3" t="n">
        <v>0.7</v>
      </c>
      <c r="T1908" s="2" t="n">
        <v>-2.1648</v>
      </c>
      <c r="U1908">
        <f>D1908-C1908</f>
        <v/>
      </c>
      <c r="V1908" s="3">
        <f>IF(Q1908=0,0,T1908/Q1908)</f>
        <v/>
      </c>
    </row>
    <row r="1909">
      <c r="A1909" t="n">
        <v>1908</v>
      </c>
      <c r="B1909" t="inlineStr">
        <is>
          <t>US-2016-150567</t>
        </is>
      </c>
      <c r="C1909" t="inlineStr">
        <is>
          <t>2016-05-17</t>
        </is>
      </c>
      <c r="D1909" t="inlineStr">
        <is>
          <t>2016-05-21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s="2" t="n">
        <v>27.018</v>
      </c>
      <c r="R1909" t="n">
        <v>6</v>
      </c>
      <c r="S1909" s="3" t="n">
        <v>0.7</v>
      </c>
      <c r="T1909" s="2" t="n">
        <v>-21.6144</v>
      </c>
      <c r="U1909">
        <f>D1909-C1909</f>
        <v/>
      </c>
      <c r="V1909" s="3">
        <f>IF(Q1909=0,0,T1909/Q1909)</f>
        <v/>
      </c>
    </row>
    <row r="1910">
      <c r="A1910" t="n">
        <v>1909</v>
      </c>
      <c r="B1910" t="inlineStr">
        <is>
          <t>CA-2015-157959</t>
        </is>
      </c>
      <c r="C1910" t="inlineStr">
        <is>
          <t>2015-02-03</t>
        </is>
      </c>
      <c r="D1910" t="inlineStr">
        <is>
          <t>2015-02-04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s="2" t="n">
        <v>136.92</v>
      </c>
      <c r="R1910" t="n">
        <v>4</v>
      </c>
      <c r="S1910" s="3" t="n">
        <v>0</v>
      </c>
      <c r="T1910" s="2" t="n">
        <v>41.076</v>
      </c>
      <c r="U1910">
        <f>D1910-C1910</f>
        <v/>
      </c>
      <c r="V1910" s="3">
        <f>IF(Q1910=0,0,T1910/Q1910)</f>
        <v/>
      </c>
    </row>
    <row r="1911">
      <c r="A1911" t="n">
        <v>1910</v>
      </c>
      <c r="B1911" t="inlineStr">
        <is>
          <t>CA-2017-105886</t>
        </is>
      </c>
      <c r="C1911" t="inlineStr">
        <is>
          <t>2017-12-18</t>
        </is>
      </c>
      <c r="D1911" t="inlineStr">
        <is>
          <t>2017-12-23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s="2" t="n">
        <v>18.96</v>
      </c>
      <c r="R1911" t="n">
        <v>2</v>
      </c>
      <c r="S1911" s="3" t="n">
        <v>0</v>
      </c>
      <c r="T1911" s="2" t="n">
        <v>8.532</v>
      </c>
      <c r="U1911">
        <f>D1911-C1911</f>
        <v/>
      </c>
      <c r="V1911" s="3">
        <f>IF(Q1911=0,0,T1911/Q1911)</f>
        <v/>
      </c>
    </row>
    <row r="1912">
      <c r="A1912" t="n">
        <v>1911</v>
      </c>
      <c r="B1912" t="inlineStr">
        <is>
          <t>CA-2016-105963</t>
        </is>
      </c>
      <c r="C1912" t="inlineStr">
        <is>
          <t>2016-11-15</t>
        </is>
      </c>
      <c r="D1912" t="inlineStr">
        <is>
          <t>2016-11-22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s="2" t="n">
        <v>99.39</v>
      </c>
      <c r="R1912" t="n">
        <v>3</v>
      </c>
      <c r="S1912" s="3" t="n">
        <v>0</v>
      </c>
      <c r="T1912" s="2" t="n">
        <v>40.7499</v>
      </c>
      <c r="U1912">
        <f>D1912-C1912</f>
        <v/>
      </c>
      <c r="V1912" s="3">
        <f>IF(Q1912=0,0,T1912/Q1912)</f>
        <v/>
      </c>
    </row>
    <row r="1913">
      <c r="A1913" t="n">
        <v>1912</v>
      </c>
      <c r="B1913" t="inlineStr">
        <is>
          <t>CA-2017-121503</t>
        </is>
      </c>
      <c r="C1913" t="inlineStr">
        <is>
          <t>2017-07-03</t>
        </is>
      </c>
      <c r="D1913" t="inlineStr">
        <is>
          <t>2017-07-06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s="2" t="n">
        <v>273.896</v>
      </c>
      <c r="R1913" t="n">
        <v>7</v>
      </c>
      <c r="S1913" s="3" t="n">
        <v>0.2</v>
      </c>
      <c r="T1913" s="2" t="n">
        <v>92.43989999999999</v>
      </c>
      <c r="U1913">
        <f>D1913-C1913</f>
        <v/>
      </c>
      <c r="V1913" s="3">
        <f>IF(Q1913=0,0,T1913/Q1913)</f>
        <v/>
      </c>
    </row>
    <row r="1914">
      <c r="A1914" t="n">
        <v>1913</v>
      </c>
      <c r="B1914" t="inlineStr">
        <is>
          <t>CA-2017-121503</t>
        </is>
      </c>
      <c r="C1914" t="inlineStr">
        <is>
          <t>2017-07-03</t>
        </is>
      </c>
      <c r="D1914" t="inlineStr">
        <is>
          <t>2017-07-06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s="2" t="n">
        <v>597.1319999999999</v>
      </c>
      <c r="R1914" t="n">
        <v>3</v>
      </c>
      <c r="S1914" s="3" t="n">
        <v>0.4</v>
      </c>
      <c r="T1914" s="2" t="n">
        <v>49.761</v>
      </c>
      <c r="U1914">
        <f>D1914-C1914</f>
        <v/>
      </c>
      <c r="V1914" s="3">
        <f>IF(Q1914=0,0,T1914/Q1914)</f>
        <v/>
      </c>
    </row>
    <row r="1915">
      <c r="A1915" t="n">
        <v>1914</v>
      </c>
      <c r="B1915" t="inlineStr">
        <is>
          <t>CA-2014-103366</t>
        </is>
      </c>
      <c r="C1915" t="inlineStr">
        <is>
          <t>2014-01-15</t>
        </is>
      </c>
      <c r="D1915" t="inlineStr">
        <is>
          <t>2014-01-17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s="2" t="n">
        <v>149.95</v>
      </c>
      <c r="R1915" t="n">
        <v>5</v>
      </c>
      <c r="S1915" s="3" t="n">
        <v>0</v>
      </c>
      <c r="T1915" s="2" t="n">
        <v>65.97799999999999</v>
      </c>
      <c r="U1915">
        <f>D1915-C1915</f>
        <v/>
      </c>
      <c r="V1915" s="3">
        <f>IF(Q1915=0,0,T1915/Q1915)</f>
        <v/>
      </c>
    </row>
    <row r="1916">
      <c r="A1916" t="n">
        <v>1915</v>
      </c>
      <c r="B1916" t="inlineStr">
        <is>
          <t>CA-2017-124597</t>
        </is>
      </c>
      <c r="C1916" t="inlineStr">
        <is>
          <t>2017-04-30</t>
        </is>
      </c>
      <c r="D1916" t="inlineStr">
        <is>
          <t>2017-05-05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s="2" t="n">
        <v>4.608</v>
      </c>
      <c r="R1916" t="n">
        <v>2</v>
      </c>
      <c r="S1916" s="3" t="n">
        <v>0.2</v>
      </c>
      <c r="T1916" s="2" t="n">
        <v>1.6704</v>
      </c>
      <c r="U1916">
        <f>D1916-C1916</f>
        <v/>
      </c>
      <c r="V1916" s="3">
        <f>IF(Q1916=0,0,T1916/Q1916)</f>
        <v/>
      </c>
    </row>
    <row r="1917">
      <c r="A1917" t="n">
        <v>1916</v>
      </c>
      <c r="B1917" t="inlineStr">
        <is>
          <t>CA-2017-124597</t>
        </is>
      </c>
      <c r="C1917" t="inlineStr">
        <is>
          <t>2017-04-30</t>
        </is>
      </c>
      <c r="D1917" t="inlineStr">
        <is>
          <t>2017-05-05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s="2" t="n">
        <v>15.528</v>
      </c>
      <c r="R1917" t="n">
        <v>3</v>
      </c>
      <c r="S1917" s="3" t="n">
        <v>0.2</v>
      </c>
      <c r="T1917" s="2" t="n">
        <v>4.8525</v>
      </c>
      <c r="U1917">
        <f>D1917-C1917</f>
        <v/>
      </c>
      <c r="V1917" s="3">
        <f>IF(Q1917=0,0,T1917/Q1917)</f>
        <v/>
      </c>
    </row>
    <row r="1918">
      <c r="A1918" t="n">
        <v>1917</v>
      </c>
      <c r="B1918" t="inlineStr">
        <is>
          <t>CA-2017-124597</t>
        </is>
      </c>
      <c r="C1918" t="inlineStr">
        <is>
          <t>2017-04-30</t>
        </is>
      </c>
      <c r="D1918" t="inlineStr">
        <is>
          <t>2017-05-05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s="2" t="n">
        <v>11.952</v>
      </c>
      <c r="R1918" t="n">
        <v>3</v>
      </c>
      <c r="S1918" s="3" t="n">
        <v>0.2</v>
      </c>
      <c r="T1918" s="2" t="n">
        <v>3.8844</v>
      </c>
      <c r="U1918">
        <f>D1918-C1918</f>
        <v/>
      </c>
      <c r="V1918" s="3">
        <f>IF(Q1918=0,0,T1918/Q1918)</f>
        <v/>
      </c>
    </row>
    <row r="1919">
      <c r="A1919" t="n">
        <v>1918</v>
      </c>
      <c r="B1919" t="inlineStr">
        <is>
          <t>CA-2015-105634</t>
        </is>
      </c>
      <c r="C1919" t="inlineStr">
        <is>
          <t>2015-11-08</t>
        </is>
      </c>
      <c r="D1919" t="inlineStr">
        <is>
          <t>2015-11-14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s="2" t="n">
        <v>11.65</v>
      </c>
      <c r="R1919" t="n">
        <v>5</v>
      </c>
      <c r="S1919" s="3" t="n">
        <v>0</v>
      </c>
      <c r="T1919" s="2" t="n">
        <v>3.3785</v>
      </c>
      <c r="U1919">
        <f>D1919-C1919</f>
        <v/>
      </c>
      <c r="V1919" s="3">
        <f>IF(Q1919=0,0,T1919/Q1919)</f>
        <v/>
      </c>
    </row>
    <row r="1920">
      <c r="A1920" t="n">
        <v>1919</v>
      </c>
      <c r="B1920" t="inlineStr">
        <is>
          <t>CA-2015-123673</t>
        </is>
      </c>
      <c r="C1920" t="inlineStr">
        <is>
          <t>2015-10-30</t>
        </is>
      </c>
      <c r="D1920" t="inlineStr">
        <is>
          <t>2015-11-01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s="2" t="n">
        <v>299.9</v>
      </c>
      <c r="R1920" t="n">
        <v>2</v>
      </c>
      <c r="S1920" s="3" t="n">
        <v>0</v>
      </c>
      <c r="T1920" s="2" t="n">
        <v>74.97499999999999</v>
      </c>
      <c r="U1920">
        <f>D1920-C1920</f>
        <v/>
      </c>
      <c r="V1920" s="3">
        <f>IF(Q1920=0,0,T1920/Q1920)</f>
        <v/>
      </c>
    </row>
    <row r="1921">
      <c r="A1921" t="n">
        <v>1920</v>
      </c>
      <c r="B1921" t="inlineStr">
        <is>
          <t>US-2017-111423</t>
        </is>
      </c>
      <c r="C1921" t="inlineStr">
        <is>
          <t>2017-08-17</t>
        </is>
      </c>
      <c r="D1921" t="inlineStr">
        <is>
          <t>2017-08-19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s="2" t="n">
        <v>895.92</v>
      </c>
      <c r="R1921" t="n">
        <v>5</v>
      </c>
      <c r="S1921" s="3" t="n">
        <v>0.2</v>
      </c>
      <c r="T1921" s="2" t="n">
        <v>302.373</v>
      </c>
      <c r="U1921">
        <f>D1921-C1921</f>
        <v/>
      </c>
      <c r="V1921" s="3">
        <f>IF(Q1921=0,0,T1921/Q1921)</f>
        <v/>
      </c>
    </row>
    <row r="1922">
      <c r="A1922" t="n">
        <v>1921</v>
      </c>
      <c r="B1922" t="inlineStr">
        <is>
          <t>US-2017-111423</t>
        </is>
      </c>
      <c r="C1922" t="inlineStr">
        <is>
          <t>2017-08-17</t>
        </is>
      </c>
      <c r="D1922" t="inlineStr">
        <is>
          <t>2017-08-19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s="2" t="n">
        <v>462.564</v>
      </c>
      <c r="R1922" t="n">
        <v>2</v>
      </c>
      <c r="S1922" s="3" t="n">
        <v>0.1</v>
      </c>
      <c r="T1922" s="2" t="n">
        <v>97.6524</v>
      </c>
      <c r="U1922">
        <f>D1922-C1922</f>
        <v/>
      </c>
      <c r="V1922" s="3">
        <f>IF(Q1922=0,0,T1922/Q1922)</f>
        <v/>
      </c>
    </row>
    <row r="1923">
      <c r="A1923" t="n">
        <v>1922</v>
      </c>
      <c r="B1923" t="inlineStr">
        <is>
          <t>CA-2015-125178</t>
        </is>
      </c>
      <c r="C1923" t="inlineStr">
        <is>
          <t>2015-10-03</t>
        </is>
      </c>
      <c r="D1923" t="inlineStr">
        <is>
          <t>2015-10-09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s="2" t="n">
        <v>15.008</v>
      </c>
      <c r="R1923" t="n">
        <v>2</v>
      </c>
      <c r="S1923" s="3" t="n">
        <v>0.2</v>
      </c>
      <c r="T1923" s="2" t="n">
        <v>1.5008</v>
      </c>
      <c r="U1923">
        <f>D1923-C1923</f>
        <v/>
      </c>
      <c r="V1923" s="3">
        <f>IF(Q1923=0,0,T1923/Q1923)</f>
        <v/>
      </c>
    </row>
    <row r="1924">
      <c r="A1924" t="n">
        <v>1923</v>
      </c>
      <c r="B1924" t="inlineStr">
        <is>
          <t>CA-2016-156685</t>
        </is>
      </c>
      <c r="C1924" t="inlineStr">
        <is>
          <t>2016-07-08</t>
        </is>
      </c>
      <c r="D1924" t="inlineStr">
        <is>
          <t>2016-07-10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s="2" t="n">
        <v>863.64</v>
      </c>
      <c r="R1924" t="n">
        <v>9</v>
      </c>
      <c r="S1924" s="3" t="n">
        <v>0.2</v>
      </c>
      <c r="T1924" s="2" t="n">
        <v>107.955</v>
      </c>
      <c r="U1924">
        <f>D1924-C1924</f>
        <v/>
      </c>
      <c r="V1924" s="3">
        <f>IF(Q1924=0,0,T1924/Q1924)</f>
        <v/>
      </c>
    </row>
    <row r="1925">
      <c r="A1925" t="n">
        <v>1924</v>
      </c>
      <c r="B1925" t="inlineStr">
        <is>
          <t>CA-2016-156685</t>
        </is>
      </c>
      <c r="C1925" t="inlineStr">
        <is>
          <t>2016-07-08</t>
        </is>
      </c>
      <c r="D1925" t="inlineStr">
        <is>
          <t>2016-07-10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s="2" t="n">
        <v>47.616</v>
      </c>
      <c r="R1925" t="n">
        <v>3</v>
      </c>
      <c r="S1925" s="3" t="n">
        <v>0.2</v>
      </c>
      <c r="T1925" s="2" t="n">
        <v>3.5712</v>
      </c>
      <c r="U1925">
        <f>D1925-C1925</f>
        <v/>
      </c>
      <c r="V1925" s="3">
        <f>IF(Q1925=0,0,T1925/Q1925)</f>
        <v/>
      </c>
    </row>
    <row r="1926">
      <c r="A1926" t="n">
        <v>1925</v>
      </c>
      <c r="B1926" t="inlineStr">
        <is>
          <t>CA-2017-126865</t>
        </is>
      </c>
      <c r="C1926" t="inlineStr">
        <is>
          <t>2017-12-05</t>
        </is>
      </c>
      <c r="D1926" t="inlineStr">
        <is>
          <t>2017-12-07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s="2" t="n">
        <v>92.94</v>
      </c>
      <c r="R1926" t="n">
        <v>3</v>
      </c>
      <c r="S1926" s="3" t="n">
        <v>0</v>
      </c>
      <c r="T1926" s="2" t="n">
        <v>41.823</v>
      </c>
      <c r="U1926">
        <f>D1926-C1926</f>
        <v/>
      </c>
      <c r="V1926" s="3">
        <f>IF(Q1926=0,0,T1926/Q1926)</f>
        <v/>
      </c>
    </row>
    <row r="1927">
      <c r="A1927" t="n">
        <v>1926</v>
      </c>
      <c r="B1927" t="inlineStr">
        <is>
          <t>CA-2017-102834</t>
        </is>
      </c>
      <c r="C1927" t="inlineStr">
        <is>
          <t>2017-03-09</t>
        </is>
      </c>
      <c r="D1927" t="inlineStr">
        <is>
          <t>2017-03-13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s="2" t="n">
        <v>199.98</v>
      </c>
      <c r="R1927" t="n">
        <v>2</v>
      </c>
      <c r="S1927" s="3" t="n">
        <v>0</v>
      </c>
      <c r="T1927" s="2" t="n">
        <v>69.99299999999999</v>
      </c>
      <c r="U1927">
        <f>D1927-C1927</f>
        <v/>
      </c>
      <c r="V1927" s="3">
        <f>IF(Q1927=0,0,T1927/Q1927)</f>
        <v/>
      </c>
    </row>
    <row r="1928">
      <c r="A1928" t="n">
        <v>1927</v>
      </c>
      <c r="B1928" t="inlineStr">
        <is>
          <t>US-2016-139710</t>
        </is>
      </c>
      <c r="C1928" t="inlineStr">
        <is>
          <t>2016-06-09</t>
        </is>
      </c>
      <c r="D1928" t="inlineStr">
        <is>
          <t>2016-06-15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s="2" t="n">
        <v>177.48</v>
      </c>
      <c r="R1928" t="n">
        <v>3</v>
      </c>
      <c r="S1928" s="3" t="n">
        <v>0.2</v>
      </c>
      <c r="T1928" s="2" t="n">
        <v>19.9665</v>
      </c>
      <c r="U1928">
        <f>D1928-C1928</f>
        <v/>
      </c>
      <c r="V1928" s="3">
        <f>IF(Q1928=0,0,T1928/Q1928)</f>
        <v/>
      </c>
    </row>
    <row r="1929">
      <c r="A1929" t="n">
        <v>1928</v>
      </c>
      <c r="B1929" t="inlineStr">
        <is>
          <t>CA-2017-121538</t>
        </is>
      </c>
      <c r="C1929" t="inlineStr">
        <is>
          <t>2017-11-28</t>
        </is>
      </c>
      <c r="D1929" t="inlineStr">
        <is>
          <t>2017-12-01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s="2" t="n">
        <v>88.768</v>
      </c>
      <c r="R1929" t="n">
        <v>2</v>
      </c>
      <c r="S1929" s="3" t="n">
        <v>0.2</v>
      </c>
      <c r="T1929" s="2" t="n">
        <v>31.0688</v>
      </c>
      <c r="U1929">
        <f>D1929-C1929</f>
        <v/>
      </c>
      <c r="V1929" s="3">
        <f>IF(Q1929=0,0,T1929/Q1929)</f>
        <v/>
      </c>
    </row>
    <row r="1930">
      <c r="A1930" t="n">
        <v>1929</v>
      </c>
      <c r="B1930" t="inlineStr">
        <is>
          <t>US-2017-101539</t>
        </is>
      </c>
      <c r="C1930" t="inlineStr">
        <is>
          <t>2017-03-16</t>
        </is>
      </c>
      <c r="D1930" t="inlineStr">
        <is>
          <t>2017-03-18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s="2" t="n">
        <v>6.48</v>
      </c>
      <c r="R1930" t="n">
        <v>1</v>
      </c>
      <c r="S1930" s="3" t="n">
        <v>0</v>
      </c>
      <c r="T1930" s="2" t="n">
        <v>3.1104</v>
      </c>
      <c r="U1930">
        <f>D1930-C1930</f>
        <v/>
      </c>
      <c r="V1930" s="3">
        <f>IF(Q1930=0,0,T1930/Q1930)</f>
        <v/>
      </c>
    </row>
    <row r="1931">
      <c r="A1931" t="n">
        <v>1930</v>
      </c>
      <c r="B1931" t="inlineStr">
        <is>
          <t>US-2017-101539</t>
        </is>
      </c>
      <c r="C1931" t="inlineStr">
        <is>
          <t>2017-03-16</t>
        </is>
      </c>
      <c r="D1931" t="inlineStr">
        <is>
          <t>2017-03-18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s="2" t="n">
        <v>46.51</v>
      </c>
      <c r="R1931" t="n">
        <v>1</v>
      </c>
      <c r="S1931" s="3" t="n">
        <v>0</v>
      </c>
      <c r="T1931" s="2" t="n">
        <v>1.8604</v>
      </c>
      <c r="U1931">
        <f>D1931-C1931</f>
        <v/>
      </c>
      <c r="V1931" s="3">
        <f>IF(Q1931=0,0,T1931/Q1931)</f>
        <v/>
      </c>
    </row>
    <row r="1932">
      <c r="A1932" t="n">
        <v>1931</v>
      </c>
      <c r="B1932" t="inlineStr">
        <is>
          <t>US-2017-101539</t>
        </is>
      </c>
      <c r="C1932" t="inlineStr">
        <is>
          <t>2017-03-16</t>
        </is>
      </c>
      <c r="D1932" t="inlineStr">
        <is>
          <t>2017-03-18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s="2" t="n">
        <v>659.976</v>
      </c>
      <c r="R1932" t="n">
        <v>3</v>
      </c>
      <c r="S1932" s="3" t="n">
        <v>0.2</v>
      </c>
      <c r="T1932" s="2" t="n">
        <v>49.4982</v>
      </c>
      <c r="U1932">
        <f>D1932-C1932</f>
        <v/>
      </c>
      <c r="V1932" s="3">
        <f>IF(Q1932=0,0,T1932/Q1932)</f>
        <v/>
      </c>
    </row>
    <row r="1933">
      <c r="A1933" t="n">
        <v>1932</v>
      </c>
      <c r="B1933" t="inlineStr">
        <is>
          <t>CA-2016-152121</t>
        </is>
      </c>
      <c r="C1933" t="inlineStr">
        <is>
          <t>2016-11-27</t>
        </is>
      </c>
      <c r="D1933" t="inlineStr">
        <is>
          <t>2016-11-29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s="2" t="n">
        <v>271.992</v>
      </c>
      <c r="R1933" t="n">
        <v>1</v>
      </c>
      <c r="S1933" s="3" t="n">
        <v>0.2</v>
      </c>
      <c r="T1933" s="2" t="n">
        <v>23.7993</v>
      </c>
      <c r="U1933">
        <f>D1933-C1933</f>
        <v/>
      </c>
      <c r="V1933" s="3">
        <f>IF(Q1933=0,0,T1933/Q1933)</f>
        <v/>
      </c>
    </row>
    <row r="1934">
      <c r="A1934" t="n">
        <v>1933</v>
      </c>
      <c r="B1934" t="inlineStr">
        <is>
          <t>CA-2017-161200</t>
        </is>
      </c>
      <c r="C1934" t="inlineStr">
        <is>
          <t>2017-08-06</t>
        </is>
      </c>
      <c r="D1934" t="inlineStr">
        <is>
          <t>2017-08-10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s="2" t="n">
        <v>145.74</v>
      </c>
      <c r="R1934" t="n">
        <v>3</v>
      </c>
      <c r="S1934" s="3" t="n">
        <v>0</v>
      </c>
      <c r="T1934" s="2" t="n">
        <v>23.3184</v>
      </c>
      <c r="U1934">
        <f>D1934-C1934</f>
        <v/>
      </c>
      <c r="V1934" s="3">
        <f>IF(Q1934=0,0,T1934/Q1934)</f>
        <v/>
      </c>
    </row>
    <row r="1935">
      <c r="A1935" t="n">
        <v>1934</v>
      </c>
      <c r="B1935" t="inlineStr">
        <is>
          <t>CA-2017-161200</t>
        </is>
      </c>
      <c r="C1935" t="inlineStr">
        <is>
          <t>2017-08-06</t>
        </is>
      </c>
      <c r="D1935" t="inlineStr">
        <is>
          <t>2017-08-10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s="2" t="n">
        <v>15.4</v>
      </c>
      <c r="R1935" t="n">
        <v>5</v>
      </c>
      <c r="S1935" s="3" t="n">
        <v>0</v>
      </c>
      <c r="T1935" s="2" t="n">
        <v>7.392</v>
      </c>
      <c r="U1935">
        <f>D1935-C1935</f>
        <v/>
      </c>
      <c r="V1935" s="3">
        <f>IF(Q1935=0,0,T1935/Q1935)</f>
        <v/>
      </c>
    </row>
    <row r="1936">
      <c r="A1936" t="n">
        <v>1935</v>
      </c>
      <c r="B1936" t="inlineStr">
        <is>
          <t>CA-2017-101245</t>
        </is>
      </c>
      <c r="C1936" t="inlineStr">
        <is>
          <t>2017-11-27</t>
        </is>
      </c>
      <c r="D1936" t="inlineStr">
        <is>
          <t>2017-12-03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s="2" t="n">
        <v>244.55</v>
      </c>
      <c r="R1936" t="n">
        <v>5</v>
      </c>
      <c r="S1936" s="3" t="n">
        <v>0</v>
      </c>
      <c r="T1936" s="2" t="n">
        <v>114.9385</v>
      </c>
      <c r="U1936">
        <f>D1936-C1936</f>
        <v/>
      </c>
      <c r="V1936" s="3">
        <f>IF(Q1936=0,0,T1936/Q1936)</f>
        <v/>
      </c>
    </row>
    <row r="1937">
      <c r="A1937" t="n">
        <v>1936</v>
      </c>
      <c r="B1937" t="inlineStr">
        <is>
          <t>CA-2017-101245</t>
        </is>
      </c>
      <c r="C1937" t="inlineStr">
        <is>
          <t>2017-11-27</t>
        </is>
      </c>
      <c r="D1937" t="inlineStr">
        <is>
          <t>2017-12-03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s="2" t="n">
        <v>166.16</v>
      </c>
      <c r="R1937" t="n">
        <v>8</v>
      </c>
      <c r="S1937" s="3" t="n">
        <v>0</v>
      </c>
      <c r="T1937" s="2" t="n">
        <v>59.8176</v>
      </c>
      <c r="U1937">
        <f>D1937-C1937</f>
        <v/>
      </c>
      <c r="V1937" s="3">
        <f>IF(Q1937=0,0,T1937/Q1937)</f>
        <v/>
      </c>
    </row>
    <row r="1938">
      <c r="A1938" t="n">
        <v>1937</v>
      </c>
      <c r="B1938" t="inlineStr">
        <is>
          <t>CA-2015-141768</t>
        </is>
      </c>
      <c r="C1938" t="inlineStr">
        <is>
          <t>2015-05-25</t>
        </is>
      </c>
      <c r="D1938" t="inlineStr">
        <is>
          <t>2015-05-27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s="2" t="n">
        <v>14.73</v>
      </c>
      <c r="R1938" t="n">
        <v>3</v>
      </c>
      <c r="S1938" s="3" t="n">
        <v>0</v>
      </c>
      <c r="T1938" s="2" t="n">
        <v>4.8609</v>
      </c>
      <c r="U1938">
        <f>D1938-C1938</f>
        <v/>
      </c>
      <c r="V1938" s="3">
        <f>IF(Q1938=0,0,T1938/Q1938)</f>
        <v/>
      </c>
    </row>
    <row r="1939">
      <c r="A1939" t="n">
        <v>1938</v>
      </c>
      <c r="B1939" t="inlineStr">
        <is>
          <t>CA-2016-112109</t>
        </is>
      </c>
      <c r="C1939" t="inlineStr">
        <is>
          <t>2016-07-08</t>
        </is>
      </c>
      <c r="D1939" t="inlineStr">
        <is>
          <t>2016-07-12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s="2" t="n">
        <v>19.968</v>
      </c>
      <c r="R1939" t="n">
        <v>2</v>
      </c>
      <c r="S1939" s="3" t="n">
        <v>0.7</v>
      </c>
      <c r="T1939" s="2" t="n">
        <v>-13.312</v>
      </c>
      <c r="U1939">
        <f>D1939-C1939</f>
        <v/>
      </c>
      <c r="V1939" s="3">
        <f>IF(Q1939=0,0,T1939/Q1939)</f>
        <v/>
      </c>
    </row>
    <row r="1940">
      <c r="A1940" t="n">
        <v>1939</v>
      </c>
      <c r="B1940" t="inlineStr">
        <is>
          <t>CA-2016-112109</t>
        </is>
      </c>
      <c r="C1940" t="inlineStr">
        <is>
          <t>2016-07-08</t>
        </is>
      </c>
      <c r="D1940" t="inlineStr">
        <is>
          <t>2016-07-12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s="2" t="n">
        <v>33.488</v>
      </c>
      <c r="R1940" t="n">
        <v>7</v>
      </c>
      <c r="S1940" s="3" t="n">
        <v>0.2</v>
      </c>
      <c r="T1940" s="2" t="n">
        <v>-1.2558</v>
      </c>
      <c r="U1940">
        <f>D1940-C1940</f>
        <v/>
      </c>
      <c r="V1940" s="3">
        <f>IF(Q1940=0,0,T1940/Q1940)</f>
        <v/>
      </c>
    </row>
    <row r="1941">
      <c r="A1941" t="n">
        <v>1940</v>
      </c>
      <c r="B1941" t="inlineStr">
        <is>
          <t>CA-2016-112109</t>
        </is>
      </c>
      <c r="C1941" t="inlineStr">
        <is>
          <t>2016-07-08</t>
        </is>
      </c>
      <c r="D1941" t="inlineStr">
        <is>
          <t>2016-07-12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s="2" t="n">
        <v>8.736000000000001</v>
      </c>
      <c r="R1941" t="n">
        <v>4</v>
      </c>
      <c r="S1941" s="3" t="n">
        <v>0.7</v>
      </c>
      <c r="T1941" s="2" t="n">
        <v>-6.1152</v>
      </c>
      <c r="U1941">
        <f>D1941-C1941</f>
        <v/>
      </c>
      <c r="V1941" s="3">
        <f>IF(Q1941=0,0,T1941/Q1941)</f>
        <v/>
      </c>
    </row>
    <row r="1942">
      <c r="A1942" t="n">
        <v>1941</v>
      </c>
      <c r="B1942" t="inlineStr">
        <is>
          <t>CA-2016-112109</t>
        </is>
      </c>
      <c r="C1942" t="inlineStr">
        <is>
          <t>2016-07-08</t>
        </is>
      </c>
      <c r="D1942" t="inlineStr">
        <is>
          <t>2016-07-12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s="2" t="n">
        <v>662.88</v>
      </c>
      <c r="R1942" t="n">
        <v>3</v>
      </c>
      <c r="S1942" s="3" t="n">
        <v>0.2</v>
      </c>
      <c r="T1942" s="2" t="n">
        <v>74.574</v>
      </c>
      <c r="U1942">
        <f>D1942-C1942</f>
        <v/>
      </c>
      <c r="V1942" s="3">
        <f>IF(Q1942=0,0,T1942/Q1942)</f>
        <v/>
      </c>
    </row>
    <row r="1943">
      <c r="A1943" t="n">
        <v>1942</v>
      </c>
      <c r="B1943" t="inlineStr">
        <is>
          <t>CA-2017-144064</t>
        </is>
      </c>
      <c r="C1943" t="inlineStr">
        <is>
          <t>2017-08-29</t>
        </is>
      </c>
      <c r="D1943" t="inlineStr">
        <is>
          <t>2017-09-01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s="2" t="n">
        <v>47.36</v>
      </c>
      <c r="R1943" t="n">
        <v>4</v>
      </c>
      <c r="S1943" s="3" t="n">
        <v>0.2</v>
      </c>
      <c r="T1943" s="2" t="n">
        <v>17.76</v>
      </c>
      <c r="U1943">
        <f>D1943-C1943</f>
        <v/>
      </c>
      <c r="V1943" s="3">
        <f>IF(Q1943=0,0,T1943/Q1943)</f>
        <v/>
      </c>
    </row>
    <row r="1944">
      <c r="A1944" t="n">
        <v>1943</v>
      </c>
      <c r="B1944" t="inlineStr">
        <is>
          <t>CA-2017-144064</t>
        </is>
      </c>
      <c r="C1944" t="inlineStr">
        <is>
          <t>2017-08-29</t>
        </is>
      </c>
      <c r="D1944" t="inlineStr">
        <is>
          <t>2017-09-01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s="2" t="n">
        <v>27.44</v>
      </c>
      <c r="R1944" t="n">
        <v>2</v>
      </c>
      <c r="S1944" s="3" t="n">
        <v>0.2</v>
      </c>
      <c r="T1944" s="2" t="n">
        <v>2.401</v>
      </c>
      <c r="U1944">
        <f>D1944-C1944</f>
        <v/>
      </c>
      <c r="V1944" s="3">
        <f>IF(Q1944=0,0,T1944/Q1944)</f>
        <v/>
      </c>
    </row>
    <row r="1945">
      <c r="A1945" t="n">
        <v>1944</v>
      </c>
      <c r="B1945" t="inlineStr">
        <is>
          <t>CA-2017-144064</t>
        </is>
      </c>
      <c r="C1945" t="inlineStr">
        <is>
          <t>2017-08-29</t>
        </is>
      </c>
      <c r="D1945" t="inlineStr">
        <is>
          <t>2017-09-01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s="2" t="n">
        <v>3.24</v>
      </c>
      <c r="R1945" t="n">
        <v>9</v>
      </c>
      <c r="S1945" s="3" t="n">
        <v>0.8</v>
      </c>
      <c r="T1945" s="2" t="n">
        <v>-5.184</v>
      </c>
      <c r="U1945">
        <f>D1945-C1945</f>
        <v/>
      </c>
      <c r="V1945" s="3">
        <f>IF(Q1945=0,0,T1945/Q1945)</f>
        <v/>
      </c>
    </row>
    <row r="1946">
      <c r="A1946" t="n">
        <v>1945</v>
      </c>
      <c r="B1946" t="inlineStr">
        <is>
          <t>CA-2016-108581</t>
        </is>
      </c>
      <c r="C1946" t="inlineStr">
        <is>
          <t>2016-06-20</t>
        </is>
      </c>
      <c r="D1946" t="inlineStr">
        <is>
          <t>2016-06-26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s="2" t="n">
        <v>95.968</v>
      </c>
      <c r="R1946" t="n">
        <v>4</v>
      </c>
      <c r="S1946" s="3" t="n">
        <v>0.2</v>
      </c>
      <c r="T1946" s="2" t="n">
        <v>26.3912</v>
      </c>
      <c r="U1946">
        <f>D1946-C1946</f>
        <v/>
      </c>
      <c r="V1946" s="3">
        <f>IF(Q1946=0,0,T1946/Q1946)</f>
        <v/>
      </c>
    </row>
    <row r="1947">
      <c r="A1947" t="n">
        <v>1946</v>
      </c>
      <c r="B1947" t="inlineStr">
        <is>
          <t>CA-2016-108581</t>
        </is>
      </c>
      <c r="C1947" t="inlineStr">
        <is>
          <t>2016-06-20</t>
        </is>
      </c>
      <c r="D1947" t="inlineStr">
        <is>
          <t>2016-06-26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s="2" t="n">
        <v>10.368</v>
      </c>
      <c r="R1947" t="n">
        <v>2</v>
      </c>
      <c r="S1947" s="3" t="n">
        <v>0.2</v>
      </c>
      <c r="T1947" s="2" t="n">
        <v>3.6288</v>
      </c>
      <c r="U1947">
        <f>D1947-C1947</f>
        <v/>
      </c>
      <c r="V1947" s="3">
        <f>IF(Q1947=0,0,T1947/Q1947)</f>
        <v/>
      </c>
    </row>
    <row r="1948">
      <c r="A1948" t="n">
        <v>1947</v>
      </c>
      <c r="B1948" t="inlineStr">
        <is>
          <t>CA-2017-157987</t>
        </is>
      </c>
      <c r="C1948" t="inlineStr">
        <is>
          <t>2017-09-02</t>
        </is>
      </c>
      <c r="D1948" t="inlineStr">
        <is>
          <t>2017-09-06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s="2" t="n">
        <v>23.1</v>
      </c>
      <c r="R1948" t="n">
        <v>2</v>
      </c>
      <c r="S1948" s="3" t="n">
        <v>0</v>
      </c>
      <c r="T1948" s="2" t="n">
        <v>6.468</v>
      </c>
      <c r="U1948">
        <f>D1948-C1948</f>
        <v/>
      </c>
      <c r="V1948" s="3">
        <f>IF(Q1948=0,0,T1948/Q1948)</f>
        <v/>
      </c>
    </row>
    <row r="1949">
      <c r="A1949" t="n">
        <v>1948</v>
      </c>
      <c r="B1949" t="inlineStr">
        <is>
          <t>CA-2017-157987</t>
        </is>
      </c>
      <c r="C1949" t="inlineStr">
        <is>
          <t>2017-09-02</t>
        </is>
      </c>
      <c r="D1949" t="inlineStr">
        <is>
          <t>2017-09-06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s="2" t="n">
        <v>11.54</v>
      </c>
      <c r="R1949" t="n">
        <v>2</v>
      </c>
      <c r="S1949" s="3" t="n">
        <v>0</v>
      </c>
      <c r="T1949" s="2" t="n">
        <v>3.462</v>
      </c>
      <c r="U1949">
        <f>D1949-C1949</f>
        <v/>
      </c>
      <c r="V1949" s="3">
        <f>IF(Q1949=0,0,T1949/Q1949)</f>
        <v/>
      </c>
    </row>
    <row r="1950">
      <c r="A1950" t="n">
        <v>1949</v>
      </c>
      <c r="B1950" t="inlineStr">
        <is>
          <t>CA-2017-157987</t>
        </is>
      </c>
      <c r="C1950" t="inlineStr">
        <is>
          <t>2017-09-02</t>
        </is>
      </c>
      <c r="D1950" t="inlineStr">
        <is>
          <t>2017-09-06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s="2" t="n">
        <v>254.526</v>
      </c>
      <c r="R1950" t="n">
        <v>1</v>
      </c>
      <c r="S1950" s="3" t="n">
        <v>0.4</v>
      </c>
      <c r="T1950" s="2" t="n">
        <v>-93.3262</v>
      </c>
      <c r="U1950">
        <f>D1950-C1950</f>
        <v/>
      </c>
      <c r="V1950" s="3">
        <f>IF(Q1950=0,0,T1950/Q1950)</f>
        <v/>
      </c>
    </row>
    <row r="1951">
      <c r="A1951" t="n">
        <v>1950</v>
      </c>
      <c r="B1951" t="inlineStr">
        <is>
          <t>CA-2017-157987</t>
        </is>
      </c>
      <c r="C1951" t="inlineStr">
        <is>
          <t>2017-09-02</t>
        </is>
      </c>
      <c r="D1951" t="inlineStr">
        <is>
          <t>2017-09-06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s="2" t="n">
        <v>12.98</v>
      </c>
      <c r="R1951" t="n">
        <v>1</v>
      </c>
      <c r="S1951" s="3" t="n">
        <v>0</v>
      </c>
      <c r="T1951" s="2" t="n">
        <v>3.7642</v>
      </c>
      <c r="U1951">
        <f>D1951-C1951</f>
        <v/>
      </c>
      <c r="V1951" s="3">
        <f>IF(Q1951=0,0,T1951/Q1951)</f>
        <v/>
      </c>
    </row>
    <row r="1952">
      <c r="A1952" t="n">
        <v>1951</v>
      </c>
      <c r="B1952" t="inlineStr">
        <is>
          <t>CA-2017-157987</t>
        </is>
      </c>
      <c r="C1952" t="inlineStr">
        <is>
          <t>2017-09-02</t>
        </is>
      </c>
      <c r="D1952" t="inlineStr">
        <is>
          <t>2017-09-06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s="2" t="n">
        <v>26.432</v>
      </c>
      <c r="R1952" t="n">
        <v>8</v>
      </c>
      <c r="S1952" s="3" t="n">
        <v>0.2</v>
      </c>
      <c r="T1952" s="2" t="n">
        <v>8.9208</v>
      </c>
      <c r="U1952">
        <f>D1952-C1952</f>
        <v/>
      </c>
      <c r="V1952" s="3">
        <f>IF(Q1952=0,0,T1952/Q1952)</f>
        <v/>
      </c>
    </row>
    <row r="1953">
      <c r="A1953" t="n">
        <v>1952</v>
      </c>
      <c r="B1953" t="inlineStr">
        <is>
          <t>CA-2017-157987</t>
        </is>
      </c>
      <c r="C1953" t="inlineStr">
        <is>
          <t>2017-09-02</t>
        </is>
      </c>
      <c r="D1953" t="inlineStr">
        <is>
          <t>2017-09-06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s="2" t="n">
        <v>197.97</v>
      </c>
      <c r="R1953" t="n">
        <v>3</v>
      </c>
      <c r="S1953" s="3" t="n">
        <v>0</v>
      </c>
      <c r="T1953" s="2" t="n">
        <v>57.4113</v>
      </c>
      <c r="U1953">
        <f>D1953-C1953</f>
        <v/>
      </c>
      <c r="V1953" s="3">
        <f>IF(Q1953=0,0,T1953/Q1953)</f>
        <v/>
      </c>
    </row>
    <row r="1954">
      <c r="A1954" t="n">
        <v>1953</v>
      </c>
      <c r="B1954" t="inlineStr">
        <is>
          <t>CA-2017-157987</t>
        </is>
      </c>
      <c r="C1954" t="inlineStr">
        <is>
          <t>2017-09-02</t>
        </is>
      </c>
      <c r="D1954" t="inlineStr">
        <is>
          <t>2017-09-06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s="2" t="n">
        <v>18.9</v>
      </c>
      <c r="R1954" t="n">
        <v>6</v>
      </c>
      <c r="S1954" s="3" t="n">
        <v>0</v>
      </c>
      <c r="T1954" s="2" t="n">
        <v>9.071999999999999</v>
      </c>
      <c r="U1954">
        <f>D1954-C1954</f>
        <v/>
      </c>
      <c r="V1954" s="3">
        <f>IF(Q1954=0,0,T1954/Q1954)</f>
        <v/>
      </c>
    </row>
    <row r="1955">
      <c r="A1955" t="n">
        <v>1954</v>
      </c>
      <c r="B1955" t="inlineStr">
        <is>
          <t>CA-2017-157987</t>
        </is>
      </c>
      <c r="C1955" t="inlineStr">
        <is>
          <t>2017-09-02</t>
        </is>
      </c>
      <c r="D1955" t="inlineStr">
        <is>
          <t>2017-09-06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s="2" t="n">
        <v>1282.41</v>
      </c>
      <c r="R1955" t="n">
        <v>5</v>
      </c>
      <c r="S1955" s="3" t="n">
        <v>0.1</v>
      </c>
      <c r="T1955" s="2" t="n">
        <v>213.735</v>
      </c>
      <c r="U1955">
        <f>D1955-C1955</f>
        <v/>
      </c>
      <c r="V1955" s="3">
        <f>IF(Q1955=0,0,T1955/Q1955)</f>
        <v/>
      </c>
    </row>
    <row r="1956">
      <c r="A1956" t="n">
        <v>1955</v>
      </c>
      <c r="B1956" t="inlineStr">
        <is>
          <t>CA-2017-157987</t>
        </is>
      </c>
      <c r="C1956" t="inlineStr">
        <is>
          <t>2017-09-02</t>
        </is>
      </c>
      <c r="D1956" t="inlineStr">
        <is>
          <t>2017-09-06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s="2" t="n">
        <v>4.92</v>
      </c>
      <c r="R1956" t="n">
        <v>3</v>
      </c>
      <c r="S1956" s="3" t="n">
        <v>0</v>
      </c>
      <c r="T1956" s="2" t="n">
        <v>2.214</v>
      </c>
      <c r="U1956">
        <f>D1956-C1956</f>
        <v/>
      </c>
      <c r="V1956" s="3">
        <f>IF(Q1956=0,0,T1956/Q1956)</f>
        <v/>
      </c>
    </row>
    <row r="1957">
      <c r="A1957" t="n">
        <v>1956</v>
      </c>
      <c r="B1957" t="inlineStr">
        <is>
          <t>CA-2017-157987</t>
        </is>
      </c>
      <c r="C1957" t="inlineStr">
        <is>
          <t>2017-09-02</t>
        </is>
      </c>
      <c r="D1957" t="inlineStr">
        <is>
          <t>2017-09-06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s="2" t="n">
        <v>238</v>
      </c>
      <c r="R1957" t="n">
        <v>2</v>
      </c>
      <c r="S1957" s="3" t="n">
        <v>0</v>
      </c>
      <c r="T1957" s="2" t="n">
        <v>38.08</v>
      </c>
      <c r="U1957">
        <f>D1957-C1957</f>
        <v/>
      </c>
      <c r="V1957" s="3">
        <f>IF(Q1957=0,0,T1957/Q1957)</f>
        <v/>
      </c>
    </row>
    <row r="1958">
      <c r="A1958" t="n">
        <v>1957</v>
      </c>
      <c r="B1958" t="inlineStr">
        <is>
          <t>CA-2017-157987</t>
        </is>
      </c>
      <c r="C1958" t="inlineStr">
        <is>
          <t>2017-09-02</t>
        </is>
      </c>
      <c r="D1958" t="inlineStr">
        <is>
          <t>2017-09-06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s="2" t="n">
        <v>167.97</v>
      </c>
      <c r="R1958" t="n">
        <v>3</v>
      </c>
      <c r="S1958" s="3" t="n">
        <v>0</v>
      </c>
      <c r="T1958" s="2" t="n">
        <v>40.3128</v>
      </c>
      <c r="U1958">
        <f>D1958-C1958</f>
        <v/>
      </c>
      <c r="V1958" s="3">
        <f>IF(Q1958=0,0,T1958/Q1958)</f>
        <v/>
      </c>
    </row>
    <row r="1959">
      <c r="A1959" t="n">
        <v>1958</v>
      </c>
      <c r="B1959" t="inlineStr">
        <is>
          <t>CA-2017-157987</t>
        </is>
      </c>
      <c r="C1959" t="inlineStr">
        <is>
          <t>2017-09-02</t>
        </is>
      </c>
      <c r="D1959" t="inlineStr">
        <is>
          <t>2017-09-06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s="2" t="n">
        <v>17.12</v>
      </c>
      <c r="R1959" t="n">
        <v>4</v>
      </c>
      <c r="S1959" s="3" t="n">
        <v>0</v>
      </c>
      <c r="T1959" s="2" t="n">
        <v>7.704</v>
      </c>
      <c r="U1959">
        <f>D1959-C1959</f>
        <v/>
      </c>
      <c r="V1959" s="3">
        <f>IF(Q1959=0,0,T1959/Q1959)</f>
        <v/>
      </c>
    </row>
    <row r="1960">
      <c r="A1960" t="n">
        <v>1959</v>
      </c>
      <c r="B1960" t="inlineStr">
        <is>
          <t>CA-2017-110905</t>
        </is>
      </c>
      <c r="C1960" t="inlineStr">
        <is>
          <t>2017-09-10</t>
        </is>
      </c>
      <c r="D1960" t="inlineStr">
        <is>
          <t>2017-09-15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s="2" t="n">
        <v>16.2</v>
      </c>
      <c r="R1960" t="n">
        <v>3</v>
      </c>
      <c r="S1960" s="3" t="n">
        <v>0</v>
      </c>
      <c r="T1960" s="2" t="n">
        <v>7.776</v>
      </c>
      <c r="U1960">
        <f>D1960-C1960</f>
        <v/>
      </c>
      <c r="V1960" s="3">
        <f>IF(Q1960=0,0,T1960/Q1960)</f>
        <v/>
      </c>
    </row>
    <row r="1961">
      <c r="A1961" t="n">
        <v>1960</v>
      </c>
      <c r="B1961" t="inlineStr">
        <is>
          <t>CA-2017-110905</t>
        </is>
      </c>
      <c r="C1961" t="inlineStr">
        <is>
          <t>2017-09-10</t>
        </is>
      </c>
      <c r="D1961" t="inlineStr">
        <is>
          <t>2017-09-15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s="2" t="n">
        <v>33.99</v>
      </c>
      <c r="R1961" t="n">
        <v>3</v>
      </c>
      <c r="S1961" s="3" t="n">
        <v>0</v>
      </c>
      <c r="T1961" s="2" t="n">
        <v>14.6157</v>
      </c>
      <c r="U1961">
        <f>D1961-C1961</f>
        <v/>
      </c>
      <c r="V1961" s="3">
        <f>IF(Q1961=0,0,T1961/Q1961)</f>
        <v/>
      </c>
    </row>
    <row r="1962">
      <c r="A1962" t="n">
        <v>1961</v>
      </c>
      <c r="B1962" t="inlineStr">
        <is>
          <t>CA-2017-110905</t>
        </is>
      </c>
      <c r="C1962" t="inlineStr">
        <is>
          <t>2017-09-10</t>
        </is>
      </c>
      <c r="D1962" t="inlineStr">
        <is>
          <t>2017-09-15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s="2" t="n">
        <v>296.85</v>
      </c>
      <c r="R1962" t="n">
        <v>5</v>
      </c>
      <c r="S1962" s="3" t="n">
        <v>0</v>
      </c>
      <c r="T1962" s="2" t="n">
        <v>53.433</v>
      </c>
      <c r="U1962">
        <f>D1962-C1962</f>
        <v/>
      </c>
      <c r="V1962" s="3">
        <f>IF(Q1962=0,0,T1962/Q1962)</f>
        <v/>
      </c>
    </row>
    <row r="1963">
      <c r="A1963" t="n">
        <v>1962</v>
      </c>
      <c r="B1963" t="inlineStr">
        <is>
          <t>CA-2017-110905</t>
        </is>
      </c>
      <c r="C1963" t="inlineStr">
        <is>
          <t>2017-09-10</t>
        </is>
      </c>
      <c r="D1963" t="inlineStr">
        <is>
          <t>2017-09-15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s="2" t="n">
        <v>112.8</v>
      </c>
      <c r="R1963" t="n">
        <v>6</v>
      </c>
      <c r="S1963" s="3" t="n">
        <v>0</v>
      </c>
      <c r="T1963" s="2" t="n">
        <v>6.768</v>
      </c>
      <c r="U1963">
        <f>D1963-C1963</f>
        <v/>
      </c>
      <c r="V1963" s="3">
        <f>IF(Q1963=0,0,T1963/Q1963)</f>
        <v/>
      </c>
    </row>
    <row r="1964">
      <c r="A1964" t="n">
        <v>1963</v>
      </c>
      <c r="B1964" t="inlineStr">
        <is>
          <t>CA-2017-110905</t>
        </is>
      </c>
      <c r="C1964" t="inlineStr">
        <is>
          <t>2017-09-10</t>
        </is>
      </c>
      <c r="D1964" t="inlineStr">
        <is>
          <t>2017-09-15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s="2" t="n">
        <v>13.71</v>
      </c>
      <c r="R1964" t="n">
        <v>3</v>
      </c>
      <c r="S1964" s="3" t="n">
        <v>0</v>
      </c>
      <c r="T1964" s="2" t="n">
        <v>6.5808</v>
      </c>
      <c r="U1964">
        <f>D1964-C1964</f>
        <v/>
      </c>
      <c r="V1964" s="3">
        <f>IF(Q1964=0,0,T1964/Q1964)</f>
        <v/>
      </c>
    </row>
    <row r="1965">
      <c r="A1965" t="n">
        <v>1964</v>
      </c>
      <c r="B1965" t="inlineStr">
        <is>
          <t>CA-2017-110905</t>
        </is>
      </c>
      <c r="C1965" t="inlineStr">
        <is>
          <t>2017-09-10</t>
        </is>
      </c>
      <c r="D1965" t="inlineStr">
        <is>
          <t>2017-09-15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s="2" t="n">
        <v>24.9</v>
      </c>
      <c r="R1965" t="n">
        <v>5</v>
      </c>
      <c r="S1965" s="3" t="n">
        <v>0</v>
      </c>
      <c r="T1965" s="2" t="n">
        <v>11.703</v>
      </c>
      <c r="U1965">
        <f>D1965-C1965</f>
        <v/>
      </c>
      <c r="V1965" s="3">
        <f>IF(Q1965=0,0,T1965/Q1965)</f>
        <v/>
      </c>
    </row>
    <row r="1966">
      <c r="A1966" t="n">
        <v>1965</v>
      </c>
      <c r="B1966" t="inlineStr">
        <is>
          <t>CA-2017-110905</t>
        </is>
      </c>
      <c r="C1966" t="inlineStr">
        <is>
          <t>2017-09-10</t>
        </is>
      </c>
      <c r="D1966" t="inlineStr">
        <is>
          <t>2017-09-15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s="2" t="n">
        <v>286.29</v>
      </c>
      <c r="R1966" t="n">
        <v>3</v>
      </c>
      <c r="S1966" s="3" t="n">
        <v>0</v>
      </c>
      <c r="T1966" s="2" t="n">
        <v>17.1774</v>
      </c>
      <c r="U1966">
        <f>D1966-C1966</f>
        <v/>
      </c>
      <c r="V1966" s="3">
        <f>IF(Q1966=0,0,T1966/Q1966)</f>
        <v/>
      </c>
    </row>
    <row r="1967">
      <c r="A1967" t="n">
        <v>1966</v>
      </c>
      <c r="B1967" t="inlineStr">
        <is>
          <t>CA-2017-110905</t>
        </is>
      </c>
      <c r="C1967" t="inlineStr">
        <is>
          <t>2017-09-10</t>
        </is>
      </c>
      <c r="D1967" t="inlineStr">
        <is>
          <t>2017-09-15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s="2" t="n">
        <v>24.18</v>
      </c>
      <c r="R1967" t="n">
        <v>2</v>
      </c>
      <c r="S1967" s="3" t="n">
        <v>0</v>
      </c>
      <c r="T1967" s="2" t="n">
        <v>7.254</v>
      </c>
      <c r="U1967">
        <f>D1967-C1967</f>
        <v/>
      </c>
      <c r="V1967" s="3">
        <f>IF(Q1967=0,0,T1967/Q1967)</f>
        <v/>
      </c>
    </row>
    <row r="1968">
      <c r="A1968" t="n">
        <v>1967</v>
      </c>
      <c r="B1968" t="inlineStr">
        <is>
          <t>CA-2017-165841</t>
        </is>
      </c>
      <c r="C1968" t="inlineStr">
        <is>
          <t>2017-12-21</t>
        </is>
      </c>
      <c r="D1968" t="inlineStr">
        <is>
          <t>2017-12-28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s="2" t="n">
        <v>281.97</v>
      </c>
      <c r="R1968" t="n">
        <v>3</v>
      </c>
      <c r="S1968" s="3" t="n">
        <v>0</v>
      </c>
      <c r="T1968" s="2" t="n">
        <v>78.9516</v>
      </c>
      <c r="U1968">
        <f>D1968-C1968</f>
        <v/>
      </c>
      <c r="V1968" s="3">
        <f>IF(Q1968=0,0,T1968/Q1968)</f>
        <v/>
      </c>
    </row>
    <row r="1969">
      <c r="A1969" t="n">
        <v>1968</v>
      </c>
      <c r="B1969" t="inlineStr">
        <is>
          <t>CA-2017-165841</t>
        </is>
      </c>
      <c r="C1969" t="inlineStr">
        <is>
          <t>2017-12-21</t>
        </is>
      </c>
      <c r="D1969" t="inlineStr">
        <is>
          <t>2017-12-28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s="2" t="n">
        <v>69.5</v>
      </c>
      <c r="R1969" t="n">
        <v>5</v>
      </c>
      <c r="S1969" s="3" t="n">
        <v>0</v>
      </c>
      <c r="T1969" s="2" t="n">
        <v>20.155</v>
      </c>
      <c r="U1969">
        <f>D1969-C1969</f>
        <v/>
      </c>
      <c r="V1969" s="3">
        <f>IF(Q1969=0,0,T1969/Q1969)</f>
        <v/>
      </c>
    </row>
    <row r="1970">
      <c r="A1970" t="n">
        <v>1969</v>
      </c>
      <c r="B1970" t="inlineStr">
        <is>
          <t>CA-2017-165841</t>
        </is>
      </c>
      <c r="C1970" t="inlineStr">
        <is>
          <t>2017-12-21</t>
        </is>
      </c>
      <c r="D1970" t="inlineStr">
        <is>
          <t>2017-12-28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s="2" t="n">
        <v>166.44</v>
      </c>
      <c r="R1970" t="n">
        <v>3</v>
      </c>
      <c r="S1970" s="3" t="n">
        <v>0</v>
      </c>
      <c r="T1970" s="2" t="n">
        <v>79.8912</v>
      </c>
      <c r="U1970">
        <f>D1970-C1970</f>
        <v/>
      </c>
      <c r="V1970" s="3">
        <f>IF(Q1970=0,0,T1970/Q1970)</f>
        <v/>
      </c>
    </row>
    <row r="1971">
      <c r="A1971" t="n">
        <v>1970</v>
      </c>
      <c r="B1971" t="inlineStr">
        <is>
          <t>CA-2017-117485</t>
        </is>
      </c>
      <c r="C1971" t="inlineStr">
        <is>
          <t>2017-09-23</t>
        </is>
      </c>
      <c r="D1971" t="inlineStr">
        <is>
          <t>2017-09-29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s="2" t="n">
        <v>291.96</v>
      </c>
      <c r="R1971" t="n">
        <v>4</v>
      </c>
      <c r="S1971" s="3" t="n">
        <v>0</v>
      </c>
      <c r="T1971" s="2" t="n">
        <v>102.186</v>
      </c>
      <c r="U1971">
        <f>D1971-C1971</f>
        <v/>
      </c>
      <c r="V1971" s="3">
        <f>IF(Q1971=0,0,T1971/Q1971)</f>
        <v/>
      </c>
    </row>
    <row r="1972">
      <c r="A1972" t="n">
        <v>1971</v>
      </c>
      <c r="B1972" t="inlineStr">
        <is>
          <t>CA-2017-140242</t>
        </is>
      </c>
      <c r="C1972" t="inlineStr">
        <is>
          <t>2017-05-06</t>
        </is>
      </c>
      <c r="D1972" t="inlineStr">
        <is>
          <t>2017-05-11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s="2" t="n">
        <v>6.408</v>
      </c>
      <c r="R1972" t="n">
        <v>3</v>
      </c>
      <c r="S1972" s="3" t="n">
        <v>0.2</v>
      </c>
      <c r="T1972" s="2" t="n">
        <v>0.6408</v>
      </c>
      <c r="U1972">
        <f>D1972-C1972</f>
        <v/>
      </c>
      <c r="V1972" s="3">
        <f>IF(Q1972=0,0,T1972/Q1972)</f>
        <v/>
      </c>
    </row>
    <row r="1973">
      <c r="A1973" t="n">
        <v>1972</v>
      </c>
      <c r="B1973" t="inlineStr">
        <is>
          <t>CA-2017-140242</t>
        </is>
      </c>
      <c r="C1973" t="inlineStr">
        <is>
          <t>2017-05-06</t>
        </is>
      </c>
      <c r="D1973" t="inlineStr">
        <is>
          <t>2017-05-11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s="2" t="n">
        <v>408.744</v>
      </c>
      <c r="R1973" t="n">
        <v>7</v>
      </c>
      <c r="S1973" s="3" t="n">
        <v>0.2</v>
      </c>
      <c r="T1973" s="2" t="n">
        <v>76.6395</v>
      </c>
      <c r="U1973">
        <f>D1973-C1973</f>
        <v/>
      </c>
      <c r="V1973" s="3">
        <f>IF(Q1973=0,0,T1973/Q1973)</f>
        <v/>
      </c>
    </row>
    <row r="1974">
      <c r="A1974" t="n">
        <v>1973</v>
      </c>
      <c r="B1974" t="inlineStr">
        <is>
          <t>CA-2014-148950</t>
        </is>
      </c>
      <c r="C1974" t="inlineStr">
        <is>
          <t>2014-12-14</t>
        </is>
      </c>
      <c r="D1974" t="inlineStr">
        <is>
          <t>2014-12-19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s="2" t="n">
        <v>5.104</v>
      </c>
      <c r="R1974" t="n">
        <v>4</v>
      </c>
      <c r="S1974" s="3" t="n">
        <v>0.8</v>
      </c>
      <c r="T1974" s="2" t="n">
        <v>-8.6768</v>
      </c>
      <c r="U1974">
        <f>D1974-C1974</f>
        <v/>
      </c>
      <c r="V1974" s="3">
        <f>IF(Q1974=0,0,T1974/Q1974)</f>
        <v/>
      </c>
    </row>
    <row r="1975">
      <c r="A1975" t="n">
        <v>1974</v>
      </c>
      <c r="B1975" t="inlineStr">
        <is>
          <t>CA-2014-148950</t>
        </is>
      </c>
      <c r="C1975" t="inlineStr">
        <is>
          <t>2014-12-14</t>
        </is>
      </c>
      <c r="D1975" t="inlineStr">
        <is>
          <t>2014-12-19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s="2" t="n">
        <v>2.896</v>
      </c>
      <c r="R1975" t="n">
        <v>2</v>
      </c>
      <c r="S1975" s="3" t="n">
        <v>0.2</v>
      </c>
      <c r="T1975" s="2" t="n">
        <v>0.4706</v>
      </c>
      <c r="U1975">
        <f>D1975-C1975</f>
        <v/>
      </c>
      <c r="V1975" s="3">
        <f>IF(Q1975=0,0,T1975/Q1975)</f>
        <v/>
      </c>
    </row>
    <row r="1976">
      <c r="A1976" t="n">
        <v>1975</v>
      </c>
      <c r="B1976" t="inlineStr">
        <is>
          <t>CA-2014-148950</t>
        </is>
      </c>
      <c r="C1976" t="inlineStr">
        <is>
          <t>2014-12-14</t>
        </is>
      </c>
      <c r="D1976" t="inlineStr">
        <is>
          <t>2014-12-19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s="2" t="n">
        <v>35.016</v>
      </c>
      <c r="R1976" t="n">
        <v>3</v>
      </c>
      <c r="S1976" s="3" t="n">
        <v>0.2</v>
      </c>
      <c r="T1976" s="2" t="n">
        <v>-2.1885</v>
      </c>
      <c r="U1976">
        <f>D1976-C1976</f>
        <v/>
      </c>
      <c r="V1976" s="3">
        <f>IF(Q1976=0,0,T1976/Q1976)</f>
        <v/>
      </c>
    </row>
    <row r="1977">
      <c r="A1977" t="n">
        <v>1976</v>
      </c>
      <c r="B1977" t="inlineStr">
        <is>
          <t>CA-2014-110408</t>
        </is>
      </c>
      <c r="C1977" t="inlineStr">
        <is>
          <t>2014-10-18</t>
        </is>
      </c>
      <c r="D1977" t="inlineStr">
        <is>
          <t>2014-10-20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s="2" t="n">
        <v>275.97</v>
      </c>
      <c r="R1977" t="n">
        <v>3</v>
      </c>
      <c r="S1977" s="3" t="n">
        <v>0</v>
      </c>
      <c r="T1977" s="2" t="n">
        <v>11.0388</v>
      </c>
      <c r="U1977">
        <f>D1977-C1977</f>
        <v/>
      </c>
      <c r="V1977" s="3">
        <f>IF(Q1977=0,0,T1977/Q1977)</f>
        <v/>
      </c>
    </row>
    <row r="1978">
      <c r="A1978" t="n">
        <v>1977</v>
      </c>
      <c r="B1978" t="inlineStr">
        <is>
          <t>CA-2014-110408</t>
        </is>
      </c>
      <c r="C1978" t="inlineStr">
        <is>
          <t>2014-10-18</t>
        </is>
      </c>
      <c r="D1978" t="inlineStr">
        <is>
          <t>2014-10-20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s="2" t="n">
        <v>1394.95</v>
      </c>
      <c r="R1978" t="n">
        <v>5</v>
      </c>
      <c r="S1978" s="3" t="n">
        <v>0</v>
      </c>
      <c r="T1978" s="2" t="n">
        <v>362.687</v>
      </c>
      <c r="U1978">
        <f>D1978-C1978</f>
        <v/>
      </c>
      <c r="V1978" s="3">
        <f>IF(Q1978=0,0,T1978/Q1978)</f>
        <v/>
      </c>
    </row>
    <row r="1979">
      <c r="A1979" t="n">
        <v>1978</v>
      </c>
      <c r="B1979" t="inlineStr">
        <is>
          <t>CA-2014-110408</t>
        </is>
      </c>
      <c r="C1979" t="inlineStr">
        <is>
          <t>2014-10-18</t>
        </is>
      </c>
      <c r="D1979" t="inlineStr">
        <is>
          <t>2014-10-20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s="2" t="n">
        <v>545.88</v>
      </c>
      <c r="R1979" t="n">
        <v>6</v>
      </c>
      <c r="S1979" s="3" t="n">
        <v>0</v>
      </c>
      <c r="T1979" s="2" t="n">
        <v>70.9644</v>
      </c>
      <c r="U1979">
        <f>D1979-C1979</f>
        <v/>
      </c>
      <c r="V1979" s="3">
        <f>IF(Q1979=0,0,T1979/Q1979)</f>
        <v/>
      </c>
    </row>
    <row r="1980">
      <c r="A1980" t="n">
        <v>1979</v>
      </c>
      <c r="B1980" t="inlineStr">
        <is>
          <t>CA-2015-109939</t>
        </is>
      </c>
      <c r="C1980" t="inlineStr">
        <is>
          <t>2015-05-08</t>
        </is>
      </c>
      <c r="D1980" t="inlineStr">
        <is>
          <t>2015-05-12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s="2" t="n">
        <v>5.248</v>
      </c>
      <c r="R1980" t="n">
        <v>2</v>
      </c>
      <c r="S1980" s="3" t="n">
        <v>0.2</v>
      </c>
      <c r="T1980" s="2" t="n">
        <v>0.5904</v>
      </c>
      <c r="U1980">
        <f>D1980-C1980</f>
        <v/>
      </c>
      <c r="V1980" s="3">
        <f>IF(Q1980=0,0,T1980/Q1980)</f>
        <v/>
      </c>
    </row>
    <row r="1981">
      <c r="A1981" t="n">
        <v>1980</v>
      </c>
      <c r="B1981" t="inlineStr">
        <is>
          <t>CA-2016-112669</t>
        </is>
      </c>
      <c r="C1981" t="inlineStr">
        <is>
          <t>2016-04-14</t>
        </is>
      </c>
      <c r="D1981" t="inlineStr">
        <is>
          <t>2016-04-14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s="2" t="n">
        <v>933.5359999999999</v>
      </c>
      <c r="R1981" t="n">
        <v>4</v>
      </c>
      <c r="S1981" s="3" t="n">
        <v>0.2</v>
      </c>
      <c r="T1981" s="2" t="n">
        <v>105.0228</v>
      </c>
      <c r="U1981">
        <f>D1981-C1981</f>
        <v/>
      </c>
      <c r="V1981" s="3">
        <f>IF(Q1981=0,0,T1981/Q1981)</f>
        <v/>
      </c>
    </row>
    <row r="1982">
      <c r="A1982" t="n">
        <v>1981</v>
      </c>
      <c r="B1982" t="inlineStr">
        <is>
          <t>CA-2016-112669</t>
        </is>
      </c>
      <c r="C1982" t="inlineStr">
        <is>
          <t>2016-04-14</t>
        </is>
      </c>
      <c r="D1982" t="inlineStr">
        <is>
          <t>2016-04-14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s="2" t="n">
        <v>42.976</v>
      </c>
      <c r="R1982" t="n">
        <v>4</v>
      </c>
      <c r="S1982" s="3" t="n">
        <v>0.2</v>
      </c>
      <c r="T1982" s="2" t="n">
        <v>4.2976</v>
      </c>
      <c r="U1982">
        <f>D1982-C1982</f>
        <v/>
      </c>
      <c r="V1982" s="3">
        <f>IF(Q1982=0,0,T1982/Q1982)</f>
        <v/>
      </c>
    </row>
    <row r="1983">
      <c r="A1983" t="n">
        <v>1982</v>
      </c>
      <c r="B1983" t="inlineStr">
        <is>
          <t>CA-2015-119592</t>
        </is>
      </c>
      <c r="C1983" t="inlineStr">
        <is>
          <t>2015-12-14</t>
        </is>
      </c>
      <c r="D1983" t="inlineStr">
        <is>
          <t>2015-12-16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s="2" t="n">
        <v>3.76</v>
      </c>
      <c r="R1983" t="n">
        <v>2</v>
      </c>
      <c r="S1983" s="3" t="n">
        <v>0</v>
      </c>
      <c r="T1983" s="2" t="n">
        <v>1.8048</v>
      </c>
      <c r="U1983">
        <f>D1983-C1983</f>
        <v/>
      </c>
      <c r="V1983" s="3">
        <f>IF(Q1983=0,0,T1983/Q1983)</f>
        <v/>
      </c>
    </row>
    <row r="1984">
      <c r="A1984" t="n">
        <v>1983</v>
      </c>
      <c r="B1984" t="inlineStr">
        <is>
          <t>CA-2014-122749</t>
        </is>
      </c>
      <c r="C1984" t="inlineStr">
        <is>
          <t>2014-12-03</t>
        </is>
      </c>
      <c r="D1984" t="inlineStr">
        <is>
          <t>2014-12-09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s="2" t="n">
        <v>479.96</v>
      </c>
      <c r="R1984" t="n">
        <v>4</v>
      </c>
      <c r="S1984" s="3" t="n">
        <v>0</v>
      </c>
      <c r="T1984" s="2" t="n">
        <v>134.3888</v>
      </c>
      <c r="U1984">
        <f>D1984-C1984</f>
        <v/>
      </c>
      <c r="V1984" s="3">
        <f>IF(Q1984=0,0,T1984/Q1984)</f>
        <v/>
      </c>
    </row>
    <row r="1985">
      <c r="A1985" t="n">
        <v>1984</v>
      </c>
      <c r="B1985" t="inlineStr">
        <is>
          <t>CA-2014-164721</t>
        </is>
      </c>
      <c r="C1985" t="inlineStr">
        <is>
          <t>2014-11-25</t>
        </is>
      </c>
      <c r="D1985" t="inlineStr">
        <is>
          <t>2014-11-27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s="2" t="n">
        <v>320.88</v>
      </c>
      <c r="R1985" t="n">
        <v>6</v>
      </c>
      <c r="S1985" s="3" t="n">
        <v>0</v>
      </c>
      <c r="T1985" s="2" t="n">
        <v>93.0552</v>
      </c>
      <c r="U1985">
        <f>D1985-C1985</f>
        <v/>
      </c>
      <c r="V1985" s="3">
        <f>IF(Q1985=0,0,T1985/Q1985)</f>
        <v/>
      </c>
    </row>
    <row r="1986">
      <c r="A1986" t="n">
        <v>1985</v>
      </c>
      <c r="B1986" t="inlineStr">
        <is>
          <t>CA-2014-164721</t>
        </is>
      </c>
      <c r="C1986" t="inlineStr">
        <is>
          <t>2014-11-25</t>
        </is>
      </c>
      <c r="D1986" t="inlineStr">
        <is>
          <t>2014-11-27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s="2" t="n">
        <v>23.88</v>
      </c>
      <c r="R1986" t="n">
        <v>3</v>
      </c>
      <c r="S1986" s="3" t="n">
        <v>0</v>
      </c>
      <c r="T1986" s="2" t="n">
        <v>10.5072</v>
      </c>
      <c r="U1986">
        <f>D1986-C1986</f>
        <v/>
      </c>
      <c r="V1986" s="3">
        <f>IF(Q1986=0,0,T1986/Q1986)</f>
        <v/>
      </c>
    </row>
    <row r="1987">
      <c r="A1987" t="n">
        <v>1986</v>
      </c>
      <c r="B1987" t="inlineStr">
        <is>
          <t>CA-2014-164721</t>
        </is>
      </c>
      <c r="C1987" t="inlineStr">
        <is>
          <t>2014-11-25</t>
        </is>
      </c>
      <c r="D1987" t="inlineStr">
        <is>
          <t>2014-11-27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s="2" t="n">
        <v>26.76</v>
      </c>
      <c r="R1987" t="n">
        <v>4</v>
      </c>
      <c r="S1987" s="3" t="n">
        <v>0</v>
      </c>
      <c r="T1987" s="2" t="n">
        <v>12.3096</v>
      </c>
      <c r="U1987">
        <f>D1987-C1987</f>
        <v/>
      </c>
      <c r="V1987" s="3">
        <f>IF(Q1987=0,0,T1987/Q1987)</f>
        <v/>
      </c>
    </row>
    <row r="1988">
      <c r="A1988" t="n">
        <v>1987</v>
      </c>
      <c r="B1988" t="inlineStr">
        <is>
          <t>CA-2016-147417</t>
        </is>
      </c>
      <c r="C1988" t="inlineStr">
        <is>
          <t>2016-07-25</t>
        </is>
      </c>
      <c r="D1988" t="inlineStr">
        <is>
          <t>2016-07-27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s="2" t="n">
        <v>1439.976</v>
      </c>
      <c r="R1988" t="n">
        <v>4</v>
      </c>
      <c r="S1988" s="3" t="n">
        <v>0.4</v>
      </c>
      <c r="T1988" s="2" t="n">
        <v>191.9968</v>
      </c>
      <c r="U1988">
        <f>D1988-C1988</f>
        <v/>
      </c>
      <c r="V1988" s="3">
        <f>IF(Q1988=0,0,T1988/Q1988)</f>
        <v/>
      </c>
    </row>
    <row r="1989">
      <c r="A1989" t="n">
        <v>1988</v>
      </c>
      <c r="B1989" t="inlineStr">
        <is>
          <t>CA-2015-127509</t>
        </is>
      </c>
      <c r="C1989" t="inlineStr">
        <is>
          <t>2015-11-09</t>
        </is>
      </c>
      <c r="D1989" t="inlineStr">
        <is>
          <t>2015-11-13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s="2" t="n">
        <v>17.22</v>
      </c>
      <c r="R1989" t="n">
        <v>3</v>
      </c>
      <c r="S1989" s="3" t="n">
        <v>0</v>
      </c>
      <c r="T1989" s="2" t="n">
        <v>7.9212</v>
      </c>
      <c r="U1989">
        <f>D1989-C1989</f>
        <v/>
      </c>
      <c r="V1989" s="3">
        <f>IF(Q1989=0,0,T1989/Q1989)</f>
        <v/>
      </c>
    </row>
    <row r="1990">
      <c r="A1990" t="n">
        <v>1989</v>
      </c>
      <c r="B1990" t="inlineStr">
        <is>
          <t>CA-2015-127509</t>
        </is>
      </c>
      <c r="C1990" t="inlineStr">
        <is>
          <t>2015-11-09</t>
        </is>
      </c>
      <c r="D1990" t="inlineStr">
        <is>
          <t>2015-11-13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s="2" t="n">
        <v>1024.38</v>
      </c>
      <c r="R1990" t="n">
        <v>7</v>
      </c>
      <c r="S1990" s="3" t="n">
        <v>0</v>
      </c>
      <c r="T1990" s="2" t="n">
        <v>215.1198</v>
      </c>
      <c r="U1990">
        <f>D1990-C1990</f>
        <v/>
      </c>
      <c r="V1990" s="3">
        <f>IF(Q1990=0,0,T1990/Q1990)</f>
        <v/>
      </c>
    </row>
    <row r="1991">
      <c r="A1991" t="n">
        <v>1990</v>
      </c>
      <c r="B1991" t="inlineStr">
        <is>
          <t>CA-2015-127509</t>
        </is>
      </c>
      <c r="C1991" t="inlineStr">
        <is>
          <t>2015-11-09</t>
        </is>
      </c>
      <c r="D1991" t="inlineStr">
        <is>
          <t>2015-11-13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s="2" t="n">
        <v>26.22</v>
      </c>
      <c r="R1991" t="n">
        <v>3</v>
      </c>
      <c r="S1991" s="3" t="n">
        <v>0</v>
      </c>
      <c r="T1991" s="2" t="n">
        <v>12.3234</v>
      </c>
      <c r="U1991">
        <f>D1991-C1991</f>
        <v/>
      </c>
      <c r="V1991" s="3">
        <f>IF(Q1991=0,0,T1991/Q1991)</f>
        <v/>
      </c>
    </row>
    <row r="1992">
      <c r="A1992" t="n">
        <v>1991</v>
      </c>
      <c r="B1992" t="inlineStr">
        <is>
          <t>CA-2015-127509</t>
        </is>
      </c>
      <c r="C1992" t="inlineStr">
        <is>
          <t>2015-11-09</t>
        </is>
      </c>
      <c r="D1992" t="inlineStr">
        <is>
          <t>2015-11-13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s="2" t="n">
        <v>17.34</v>
      </c>
      <c r="R1992" t="n">
        <v>3</v>
      </c>
      <c r="S1992" s="3" t="n">
        <v>0</v>
      </c>
      <c r="T1992" s="2" t="n">
        <v>8.496600000000001</v>
      </c>
      <c r="U1992">
        <f>D1992-C1992</f>
        <v/>
      </c>
      <c r="V1992" s="3">
        <f>IF(Q1992=0,0,T1992/Q1992)</f>
        <v/>
      </c>
    </row>
    <row r="1993">
      <c r="A1993" t="n">
        <v>1992</v>
      </c>
      <c r="B1993" t="inlineStr">
        <is>
          <t>CA-2017-111374</t>
        </is>
      </c>
      <c r="C1993" t="inlineStr">
        <is>
          <t>2017-02-24</t>
        </is>
      </c>
      <c r="D1993" t="inlineStr">
        <is>
          <t>2017-02-28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s="2" t="n">
        <v>4.956</v>
      </c>
      <c r="R1993" t="n">
        <v>4</v>
      </c>
      <c r="S1993" s="3" t="n">
        <v>0.7</v>
      </c>
      <c r="T1993" s="2" t="n">
        <v>-3.7996</v>
      </c>
      <c r="U1993">
        <f>D1993-C1993</f>
        <v/>
      </c>
      <c r="V1993" s="3">
        <f>IF(Q1993=0,0,T1993/Q1993)</f>
        <v/>
      </c>
    </row>
    <row r="1994">
      <c r="A1994" t="n">
        <v>1993</v>
      </c>
      <c r="B1994" t="inlineStr">
        <is>
          <t>CA-2017-133648</t>
        </is>
      </c>
      <c r="C1994" t="inlineStr">
        <is>
          <t>2017-06-25</t>
        </is>
      </c>
      <c r="D1994" t="inlineStr">
        <is>
          <t>2017-07-02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s="2" t="n">
        <v>71.04000000000001</v>
      </c>
      <c r="R1994" t="n">
        <v>6</v>
      </c>
      <c r="S1994" s="3" t="n">
        <v>0.2</v>
      </c>
      <c r="T1994" s="2" t="n">
        <v>26.64</v>
      </c>
      <c r="U1994">
        <f>D1994-C1994</f>
        <v/>
      </c>
      <c r="V1994" s="3">
        <f>IF(Q1994=0,0,T1994/Q1994)</f>
        <v/>
      </c>
    </row>
    <row r="1995">
      <c r="A1995" t="n">
        <v>1994</v>
      </c>
      <c r="B1995" t="inlineStr">
        <is>
          <t>CA-2017-133648</t>
        </is>
      </c>
      <c r="C1995" t="inlineStr">
        <is>
          <t>2017-06-25</t>
        </is>
      </c>
      <c r="D1995" t="inlineStr">
        <is>
          <t>2017-07-02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s="2" t="n">
        <v>5.344</v>
      </c>
      <c r="R1995" t="n">
        <v>2</v>
      </c>
      <c r="S1995" s="3" t="n">
        <v>0.2</v>
      </c>
      <c r="T1995" s="2" t="n">
        <v>0.7348</v>
      </c>
      <c r="U1995">
        <f>D1995-C1995</f>
        <v/>
      </c>
      <c r="V1995" s="3">
        <f>IF(Q1995=0,0,T1995/Q1995)</f>
        <v/>
      </c>
    </row>
    <row r="1996">
      <c r="A1996" t="n">
        <v>1995</v>
      </c>
      <c r="B1996" t="inlineStr">
        <is>
          <t>CA-2017-133648</t>
        </is>
      </c>
      <c r="C1996" t="inlineStr">
        <is>
          <t>2017-06-25</t>
        </is>
      </c>
      <c r="D1996" t="inlineStr">
        <is>
          <t>2017-07-02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s="2" t="n">
        <v>11.304</v>
      </c>
      <c r="R1996" t="n">
        <v>3</v>
      </c>
      <c r="S1996" s="3" t="n">
        <v>0.2</v>
      </c>
      <c r="T1996" s="2" t="n">
        <v>-2.1195</v>
      </c>
      <c r="U1996">
        <f>D1996-C1996</f>
        <v/>
      </c>
      <c r="V1996" s="3">
        <f>IF(Q1996=0,0,T1996/Q1996)</f>
        <v/>
      </c>
    </row>
    <row r="1997">
      <c r="A1997" t="n">
        <v>1996</v>
      </c>
      <c r="B1997" t="inlineStr">
        <is>
          <t>US-2017-147221</t>
        </is>
      </c>
      <c r="C1997" t="inlineStr">
        <is>
          <t>2017-12-02</t>
        </is>
      </c>
      <c r="D1997" t="inlineStr">
        <is>
          <t>2017-12-04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s="2" t="n">
        <v>294.62</v>
      </c>
      <c r="R1997" t="n">
        <v>5</v>
      </c>
      <c r="S1997" s="3" t="n">
        <v>0.8</v>
      </c>
      <c r="T1997" s="2" t="n">
        <v>-766.0119999999999</v>
      </c>
      <c r="U1997">
        <f>D1997-C1997</f>
        <v/>
      </c>
      <c r="V1997" s="3">
        <f>IF(Q1997=0,0,T1997/Q1997)</f>
        <v/>
      </c>
    </row>
    <row r="1998">
      <c r="A1998" t="n">
        <v>1997</v>
      </c>
      <c r="B1998" t="inlineStr">
        <is>
          <t>US-2017-147221</t>
        </is>
      </c>
      <c r="C1998" t="inlineStr">
        <is>
          <t>2017-12-02</t>
        </is>
      </c>
      <c r="D1998" t="inlineStr">
        <is>
          <t>2017-12-04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s="2" t="n">
        <v>8.752000000000001</v>
      </c>
      <c r="R1998" t="n">
        <v>4</v>
      </c>
      <c r="S1998" s="3" t="n">
        <v>0.6</v>
      </c>
      <c r="T1998" s="2" t="n">
        <v>-3.7196</v>
      </c>
      <c r="U1998">
        <f>D1998-C1998</f>
        <v/>
      </c>
      <c r="V1998" s="3">
        <f>IF(Q1998=0,0,T1998/Q1998)</f>
        <v/>
      </c>
    </row>
    <row r="1999">
      <c r="A1999" t="n">
        <v>1998</v>
      </c>
      <c r="B1999" t="inlineStr">
        <is>
          <t>CA-2014-131905</t>
        </is>
      </c>
      <c r="C1999" t="inlineStr">
        <is>
          <t>2014-02-06</t>
        </is>
      </c>
      <c r="D1999" t="inlineStr">
        <is>
          <t>2014-02-09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s="2" t="n">
        <v>15</v>
      </c>
      <c r="R1999" t="n">
        <v>4</v>
      </c>
      <c r="S1999" s="3" t="n">
        <v>0</v>
      </c>
      <c r="T1999" s="2" t="n">
        <v>7.2</v>
      </c>
      <c r="U1999">
        <f>D1999-C1999</f>
        <v/>
      </c>
      <c r="V1999" s="3">
        <f>IF(Q1999=0,0,T1999/Q1999)</f>
        <v/>
      </c>
    </row>
    <row r="2000">
      <c r="A2000" t="n">
        <v>1999</v>
      </c>
      <c r="B2000" t="inlineStr">
        <is>
          <t>CA-2014-131905</t>
        </is>
      </c>
      <c r="C2000" t="inlineStr">
        <is>
          <t>2014-02-06</t>
        </is>
      </c>
      <c r="D2000" t="inlineStr">
        <is>
          <t>2014-02-09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s="2" t="n">
        <v>161.61</v>
      </c>
      <c r="R2000" t="n">
        <v>1</v>
      </c>
      <c r="S2000" s="3" t="n">
        <v>0</v>
      </c>
      <c r="T2000" s="2" t="n">
        <v>42.0186</v>
      </c>
      <c r="U2000">
        <f>D2000-C2000</f>
        <v/>
      </c>
      <c r="V2000" s="3">
        <f>IF(Q2000=0,0,T2000/Q2000)</f>
        <v/>
      </c>
    </row>
    <row r="2001">
      <c r="A2001" t="n">
        <v>2000</v>
      </c>
      <c r="B2001" t="inlineStr">
        <is>
          <t>CA-2014-131905</t>
        </is>
      </c>
      <c r="C2001" t="inlineStr">
        <is>
          <t>2014-02-06</t>
        </is>
      </c>
      <c r="D2001" t="inlineStr">
        <is>
          <t>2014-02-09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s="2" t="n">
        <v>144.95</v>
      </c>
      <c r="R2001" t="n">
        <v>5</v>
      </c>
      <c r="S2001" s="3" t="n">
        <v>0</v>
      </c>
      <c r="T2001" s="2" t="n">
        <v>42.0355</v>
      </c>
      <c r="U2001">
        <f>D2001-C2001</f>
        <v/>
      </c>
      <c r="V2001" s="3">
        <f>IF(Q2001=0,0,T2001/Q2001)</f>
        <v/>
      </c>
    </row>
    <row r="2002">
      <c r="A2002" t="n">
        <v>2001</v>
      </c>
      <c r="B2002" t="inlineStr">
        <is>
          <t>CA-2017-166128</t>
        </is>
      </c>
      <c r="C2002" t="inlineStr">
        <is>
          <t>2017-04-11</t>
        </is>
      </c>
      <c r="D2002" t="inlineStr">
        <is>
          <t>2017-04-18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s="2" t="n">
        <v>199.95</v>
      </c>
      <c r="R2002" t="n">
        <v>5</v>
      </c>
      <c r="S2002" s="3" t="n">
        <v>0</v>
      </c>
      <c r="T2002" s="2" t="n">
        <v>21.9945</v>
      </c>
      <c r="U2002">
        <f>D2002-C2002</f>
        <v/>
      </c>
      <c r="V2002" s="3">
        <f>IF(Q2002=0,0,T2002/Q2002)</f>
        <v/>
      </c>
    </row>
    <row r="2003">
      <c r="A2003" t="n">
        <v>2002</v>
      </c>
      <c r="B2003" t="inlineStr">
        <is>
          <t>CA-2017-166128</t>
        </is>
      </c>
      <c r="C2003" t="inlineStr">
        <is>
          <t>2017-04-11</t>
        </is>
      </c>
      <c r="D2003" t="inlineStr">
        <is>
          <t>2017-04-18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s="2" t="n">
        <v>41.86</v>
      </c>
      <c r="R2003" t="n">
        <v>7</v>
      </c>
      <c r="S2003" s="3" t="n">
        <v>0</v>
      </c>
      <c r="T2003" s="2" t="n">
        <v>14.2324</v>
      </c>
      <c r="U2003">
        <f>D2003-C2003</f>
        <v/>
      </c>
      <c r="V2003" s="3">
        <f>IF(Q2003=0,0,T2003/Q2003)</f>
        <v/>
      </c>
    </row>
    <row r="2004">
      <c r="A2004" t="n">
        <v>2003</v>
      </c>
      <c r="B2004" t="inlineStr">
        <is>
          <t>CA-2017-163510</t>
        </is>
      </c>
      <c r="C2004" t="inlineStr">
        <is>
          <t>2017-12-25</t>
        </is>
      </c>
      <c r="D2004" t="inlineStr">
        <is>
          <t>2017-12-28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s="2" t="n">
        <v>95.94</v>
      </c>
      <c r="R2004" t="n">
        <v>3</v>
      </c>
      <c r="S2004" s="3" t="n">
        <v>0</v>
      </c>
      <c r="T2004" s="2" t="n">
        <v>9.593999999999999</v>
      </c>
      <c r="U2004">
        <f>D2004-C2004</f>
        <v/>
      </c>
      <c r="V2004" s="3">
        <f>IF(Q2004=0,0,T2004/Q2004)</f>
        <v/>
      </c>
    </row>
    <row r="2005">
      <c r="A2005" t="n">
        <v>2004</v>
      </c>
      <c r="B2005" t="inlineStr">
        <is>
          <t>CA-2017-163510</t>
        </is>
      </c>
      <c r="C2005" t="inlineStr">
        <is>
          <t>2017-12-25</t>
        </is>
      </c>
      <c r="D2005" t="inlineStr">
        <is>
          <t>2017-12-28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s="2" t="n">
        <v>304.45</v>
      </c>
      <c r="R2005" t="n">
        <v>5</v>
      </c>
      <c r="S2005" s="3" t="n">
        <v>0</v>
      </c>
      <c r="T2005" s="2" t="n">
        <v>76.1125</v>
      </c>
      <c r="U2005">
        <f>D2005-C2005</f>
        <v/>
      </c>
      <c r="V2005" s="3">
        <f>IF(Q2005=0,0,T2005/Q2005)</f>
        <v/>
      </c>
    </row>
    <row r="2006">
      <c r="A2006" t="n">
        <v>2005</v>
      </c>
      <c r="B2006" t="inlineStr">
        <is>
          <t>US-2017-143028</t>
        </is>
      </c>
      <c r="C2006" t="inlineStr">
        <is>
          <t>2017-04-11</t>
        </is>
      </c>
      <c r="D2006" t="inlineStr">
        <is>
          <t>2017-04-18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s="2" t="n">
        <v>11.364</v>
      </c>
      <c r="R2006" t="n">
        <v>3</v>
      </c>
      <c r="S2006" s="3" t="n">
        <v>0.8</v>
      </c>
      <c r="T2006" s="2" t="n">
        <v>-17.046</v>
      </c>
      <c r="U2006">
        <f>D2006-C2006</f>
        <v/>
      </c>
      <c r="V2006" s="3">
        <f>IF(Q2006=0,0,T2006/Q2006)</f>
        <v/>
      </c>
    </row>
    <row r="2007">
      <c r="A2007" t="n">
        <v>2006</v>
      </c>
      <c r="B2007" t="inlineStr">
        <is>
          <t>CA-2014-111150</t>
        </is>
      </c>
      <c r="C2007" t="inlineStr">
        <is>
          <t>2014-12-31</t>
        </is>
      </c>
      <c r="D2007" t="inlineStr">
        <is>
          <t>2015-01-04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s="2" t="n">
        <v>29.68</v>
      </c>
      <c r="R2007" t="n">
        <v>7</v>
      </c>
      <c r="S2007" s="3" t="n">
        <v>0</v>
      </c>
      <c r="T2007" s="2" t="n">
        <v>11.5752</v>
      </c>
      <c r="U2007">
        <f>D2007-C2007</f>
        <v/>
      </c>
      <c r="V2007" s="3">
        <f>IF(Q2007=0,0,T2007/Q2007)</f>
        <v/>
      </c>
    </row>
    <row r="2008">
      <c r="A2008" t="n">
        <v>2007</v>
      </c>
      <c r="B2008" t="inlineStr">
        <is>
          <t>CA-2014-111150</t>
        </is>
      </c>
      <c r="C2008" t="inlineStr">
        <is>
          <t>2014-12-31</t>
        </is>
      </c>
      <c r="D2008" t="inlineStr">
        <is>
          <t>2015-01-04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s="2" t="n">
        <v>47.53</v>
      </c>
      <c r="R2008" t="n">
        <v>7</v>
      </c>
      <c r="S2008" s="3" t="n">
        <v>0</v>
      </c>
      <c r="T2008" s="2" t="n">
        <v>16.1602</v>
      </c>
      <c r="U2008">
        <f>D2008-C2008</f>
        <v/>
      </c>
      <c r="V2008" s="3">
        <f>IF(Q2008=0,0,T2008/Q2008)</f>
        <v/>
      </c>
    </row>
    <row r="2009">
      <c r="A2009" t="n">
        <v>2008</v>
      </c>
      <c r="B2009" t="inlineStr">
        <is>
          <t>CA-2017-165386</t>
        </is>
      </c>
      <c r="C2009" t="inlineStr">
        <is>
          <t>2017-08-03</t>
        </is>
      </c>
      <c r="D2009" t="inlineStr">
        <is>
          <t>2017-08-04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s="2" t="n">
        <v>183.372</v>
      </c>
      <c r="R2009" t="n">
        <v>2</v>
      </c>
      <c r="S2009" s="3" t="n">
        <v>0.3</v>
      </c>
      <c r="T2009" s="2" t="n">
        <v>-36.6744</v>
      </c>
      <c r="U2009">
        <f>D2009-C2009</f>
        <v/>
      </c>
      <c r="V2009" s="3">
        <f>IF(Q2009=0,0,T2009/Q2009)</f>
        <v/>
      </c>
    </row>
    <row r="2010">
      <c r="A2010" t="n">
        <v>2009</v>
      </c>
      <c r="B2010" t="inlineStr">
        <is>
          <t>CA-2014-116407</t>
        </is>
      </c>
      <c r="C2010" t="inlineStr">
        <is>
          <t>2014-11-15</t>
        </is>
      </c>
      <c r="D2010" t="inlineStr">
        <is>
          <t>2014-11-21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s="2" t="n">
        <v>4.224</v>
      </c>
      <c r="R2010" t="n">
        <v>3</v>
      </c>
      <c r="S2010" s="3" t="n">
        <v>0.2</v>
      </c>
      <c r="T2010" s="2" t="n">
        <v>0.4752</v>
      </c>
      <c r="U2010">
        <f>D2010-C2010</f>
        <v/>
      </c>
      <c r="V2010" s="3">
        <f>IF(Q2010=0,0,T2010/Q2010)</f>
        <v/>
      </c>
    </row>
    <row r="2011">
      <c r="A2011" t="n">
        <v>2010</v>
      </c>
      <c r="B2011" t="inlineStr">
        <is>
          <t>CA-2014-116407</t>
        </is>
      </c>
      <c r="C2011" t="inlineStr">
        <is>
          <t>2014-11-15</t>
        </is>
      </c>
      <c r="D2011" t="inlineStr">
        <is>
          <t>2014-11-21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s="2" t="n">
        <v>333.056</v>
      </c>
      <c r="R2011" t="n">
        <v>2</v>
      </c>
      <c r="S2011" s="3" t="n">
        <v>0.2</v>
      </c>
      <c r="T2011" s="2" t="n">
        <v>29.1424</v>
      </c>
      <c r="U2011">
        <f>D2011-C2011</f>
        <v/>
      </c>
      <c r="V2011" s="3">
        <f>IF(Q2011=0,0,T2011/Q2011)</f>
        <v/>
      </c>
    </row>
    <row r="2012">
      <c r="A2012" t="n">
        <v>2011</v>
      </c>
      <c r="B2012" t="inlineStr">
        <is>
          <t>CA-2014-116407</t>
        </is>
      </c>
      <c r="C2012" t="inlineStr">
        <is>
          <t>2014-11-15</t>
        </is>
      </c>
      <c r="D2012" t="inlineStr">
        <is>
          <t>2014-11-21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s="2" t="n">
        <v>24.896</v>
      </c>
      <c r="R2012" t="n">
        <v>4</v>
      </c>
      <c r="S2012" s="3" t="n">
        <v>0.2</v>
      </c>
      <c r="T2012" s="2" t="n">
        <v>7.78</v>
      </c>
      <c r="U2012">
        <f>D2012-C2012</f>
        <v/>
      </c>
      <c r="V2012" s="3">
        <f>IF(Q2012=0,0,T2012/Q2012)</f>
        <v/>
      </c>
    </row>
    <row r="2013">
      <c r="A2013" t="n">
        <v>2012</v>
      </c>
      <c r="B2013" t="inlineStr">
        <is>
          <t>CA-2015-155761</t>
        </is>
      </c>
      <c r="C2013" t="inlineStr">
        <is>
          <t>2015-12-11</t>
        </is>
      </c>
      <c r="D2013" t="inlineStr">
        <is>
          <t>2015-12-11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s="2" t="n">
        <v>159.984</v>
      </c>
      <c r="R2013" t="n">
        <v>2</v>
      </c>
      <c r="S2013" s="3" t="n">
        <v>0.2</v>
      </c>
      <c r="T2013" s="2" t="n">
        <v>35.9964</v>
      </c>
      <c r="U2013">
        <f>D2013-C2013</f>
        <v/>
      </c>
      <c r="V2013" s="3">
        <f>IF(Q2013=0,0,T2013/Q2013)</f>
        <v/>
      </c>
    </row>
    <row r="2014">
      <c r="A2014" t="n">
        <v>2013</v>
      </c>
      <c r="B2014" t="inlineStr">
        <is>
          <t>CA-2015-155761</t>
        </is>
      </c>
      <c r="C2014" t="inlineStr">
        <is>
          <t>2015-12-11</t>
        </is>
      </c>
      <c r="D2014" t="inlineStr">
        <is>
          <t>2015-12-11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s="2" t="n">
        <v>46.344</v>
      </c>
      <c r="R2014" t="n">
        <v>3</v>
      </c>
      <c r="S2014" s="3" t="n">
        <v>0.2</v>
      </c>
      <c r="T2014" s="2" t="n">
        <v>4.6344</v>
      </c>
      <c r="U2014">
        <f>D2014-C2014</f>
        <v/>
      </c>
      <c r="V2014" s="3">
        <f>IF(Q2014=0,0,T2014/Q2014)</f>
        <v/>
      </c>
    </row>
    <row r="2015">
      <c r="A2015" t="n">
        <v>2014</v>
      </c>
      <c r="B2015" t="inlineStr">
        <is>
          <t>CA-2016-145905</t>
        </is>
      </c>
      <c r="C2015" t="inlineStr">
        <is>
          <t>2016-09-18</t>
        </is>
      </c>
      <c r="D2015" t="inlineStr">
        <is>
          <t>2016-09-23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s="2" t="n">
        <v>350.98</v>
      </c>
      <c r="R2015" t="n">
        <v>1</v>
      </c>
      <c r="S2015" s="3" t="n">
        <v>0</v>
      </c>
      <c r="T2015" s="2" t="n">
        <v>84.23520000000001</v>
      </c>
      <c r="U2015">
        <f>D2015-C2015</f>
        <v/>
      </c>
      <c r="V2015" s="3">
        <f>IF(Q2015=0,0,T2015/Q2015)</f>
        <v/>
      </c>
    </row>
    <row r="2016">
      <c r="A2016" t="n">
        <v>2015</v>
      </c>
      <c r="B2016" t="inlineStr">
        <is>
          <t>CA-2016-145905</t>
        </is>
      </c>
      <c r="C2016" t="inlineStr">
        <is>
          <t>2016-09-18</t>
        </is>
      </c>
      <c r="D2016" t="inlineStr">
        <is>
          <t>2016-09-23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s="2" t="n">
        <v>13.08</v>
      </c>
      <c r="R2016" t="n">
        <v>2</v>
      </c>
      <c r="S2016" s="3" t="n">
        <v>0</v>
      </c>
      <c r="T2016" s="2" t="n">
        <v>6.0168</v>
      </c>
      <c r="U2016">
        <f>D2016-C2016</f>
        <v/>
      </c>
      <c r="V2016" s="3">
        <f>IF(Q2016=0,0,T2016/Q2016)</f>
        <v/>
      </c>
    </row>
    <row r="2017">
      <c r="A2017" t="n">
        <v>2016</v>
      </c>
      <c r="B2017" t="inlineStr">
        <is>
          <t>CA-2016-145905</t>
        </is>
      </c>
      <c r="C2017" t="inlineStr">
        <is>
          <t>2016-09-18</t>
        </is>
      </c>
      <c r="D2017" t="inlineStr">
        <is>
          <t>2016-09-23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s="2" t="n">
        <v>900.08</v>
      </c>
      <c r="R2017" t="n">
        <v>4</v>
      </c>
      <c r="S2017" s="3" t="n">
        <v>0</v>
      </c>
      <c r="T2017" s="2" t="n">
        <v>117.0104</v>
      </c>
      <c r="U2017">
        <f>D2017-C2017</f>
        <v/>
      </c>
      <c r="V2017" s="3">
        <f>IF(Q2017=0,0,T2017/Q2017)</f>
        <v/>
      </c>
    </row>
    <row r="2018">
      <c r="A2018" t="n">
        <v>2017</v>
      </c>
      <c r="B2018" t="inlineStr">
        <is>
          <t>CA-2015-113110</t>
        </is>
      </c>
      <c r="C2018" t="inlineStr">
        <is>
          <t>2015-03-19</t>
        </is>
      </c>
      <c r="D2018" t="inlineStr">
        <is>
          <t>2015-03-23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s="2" t="n">
        <v>17.568</v>
      </c>
      <c r="R2018" t="n">
        <v>2</v>
      </c>
      <c r="S2018" s="3" t="n">
        <v>0.2</v>
      </c>
      <c r="T2018" s="2" t="n">
        <v>6.3684</v>
      </c>
      <c r="U2018">
        <f>D2018-C2018</f>
        <v/>
      </c>
      <c r="V2018" s="3">
        <f>IF(Q2018=0,0,T2018/Q2018)</f>
        <v/>
      </c>
    </row>
    <row r="2019">
      <c r="A2019" t="n">
        <v>2018</v>
      </c>
      <c r="B2019" t="inlineStr">
        <is>
          <t>CA-2015-113110</t>
        </is>
      </c>
      <c r="C2019" t="inlineStr">
        <is>
          <t>2015-03-19</t>
        </is>
      </c>
      <c r="D2019" t="inlineStr">
        <is>
          <t>2015-03-23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s="2" t="n">
        <v>14.62</v>
      </c>
      <c r="R2019" t="n">
        <v>2</v>
      </c>
      <c r="S2019" s="3" t="n">
        <v>0</v>
      </c>
      <c r="T2019" s="2" t="n">
        <v>6.8714</v>
      </c>
      <c r="U2019">
        <f>D2019-C2019</f>
        <v/>
      </c>
      <c r="V2019" s="3">
        <f>IF(Q2019=0,0,T2019/Q2019)</f>
        <v/>
      </c>
    </row>
    <row r="2020">
      <c r="A2020" t="n">
        <v>2019</v>
      </c>
      <c r="B2020" t="inlineStr">
        <is>
          <t>CA-2015-113110</t>
        </is>
      </c>
      <c r="C2020" t="inlineStr">
        <is>
          <t>2015-03-19</t>
        </is>
      </c>
      <c r="D2020" t="inlineStr">
        <is>
          <t>2015-03-23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s="2" t="n">
        <v>33.36</v>
      </c>
      <c r="R2020" t="n">
        <v>4</v>
      </c>
      <c r="S2020" s="3" t="n">
        <v>0</v>
      </c>
      <c r="T2020" s="2" t="n">
        <v>8.6736</v>
      </c>
      <c r="U2020">
        <f>D2020-C2020</f>
        <v/>
      </c>
      <c r="V2020" s="3">
        <f>IF(Q2020=0,0,T2020/Q2020)</f>
        <v/>
      </c>
    </row>
    <row r="2021">
      <c r="A2021" t="n">
        <v>2020</v>
      </c>
      <c r="B2021" t="inlineStr">
        <is>
          <t>CA-2015-113110</t>
        </is>
      </c>
      <c r="C2021" t="inlineStr">
        <is>
          <t>2015-03-19</t>
        </is>
      </c>
      <c r="D2021" t="inlineStr">
        <is>
          <t>2015-03-23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s="2" t="n">
        <v>40.14</v>
      </c>
      <c r="R2021" t="n">
        <v>6</v>
      </c>
      <c r="S2021" s="3" t="n">
        <v>0</v>
      </c>
      <c r="T2021" s="2" t="n">
        <v>19.6686</v>
      </c>
      <c r="U2021">
        <f>D2021-C2021</f>
        <v/>
      </c>
      <c r="V2021" s="3">
        <f>IF(Q2021=0,0,T2021/Q2021)</f>
        <v/>
      </c>
    </row>
    <row r="2022">
      <c r="A2022" t="n">
        <v>2021</v>
      </c>
      <c r="B2022" t="inlineStr">
        <is>
          <t>CA-2016-168354</t>
        </is>
      </c>
      <c r="C2022" t="inlineStr">
        <is>
          <t>2016-09-19</t>
        </is>
      </c>
      <c r="D2022" t="inlineStr">
        <is>
          <t>2016-09-21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s="2" t="n">
        <v>1606.23</v>
      </c>
      <c r="R2022" t="n">
        <v>9</v>
      </c>
      <c r="S2022" s="3" t="n">
        <v>0</v>
      </c>
      <c r="T2022" s="2" t="n">
        <v>481.869</v>
      </c>
      <c r="U2022">
        <f>D2022-C2022</f>
        <v/>
      </c>
      <c r="V2022" s="3">
        <f>IF(Q2022=0,0,T2022/Q2022)</f>
        <v/>
      </c>
    </row>
    <row r="2023">
      <c r="A2023" t="n">
        <v>2022</v>
      </c>
      <c r="B2023" t="inlineStr">
        <is>
          <t>CA-2016-168354</t>
        </is>
      </c>
      <c r="C2023" t="inlineStr">
        <is>
          <t>2016-09-19</t>
        </is>
      </c>
      <c r="D2023" t="inlineStr">
        <is>
          <t>2016-09-21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s="2" t="n">
        <v>17.04</v>
      </c>
      <c r="R2023" t="n">
        <v>3</v>
      </c>
      <c r="S2023" s="3" t="n">
        <v>0</v>
      </c>
      <c r="T2023" s="2" t="n">
        <v>7.668</v>
      </c>
      <c r="U2023">
        <f>D2023-C2023</f>
        <v/>
      </c>
      <c r="V2023" s="3">
        <f>IF(Q2023=0,0,T2023/Q2023)</f>
        <v/>
      </c>
    </row>
    <row r="2024">
      <c r="A2024" t="n">
        <v>2023</v>
      </c>
      <c r="B2024" t="inlineStr">
        <is>
          <t>CA-2016-168354</t>
        </is>
      </c>
      <c r="C2024" t="inlineStr">
        <is>
          <t>2016-09-19</t>
        </is>
      </c>
      <c r="D2024" t="inlineStr">
        <is>
          <t>2016-09-21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s="2" t="n">
        <v>49.53</v>
      </c>
      <c r="R2024" t="n">
        <v>3</v>
      </c>
      <c r="S2024" s="3" t="n">
        <v>0</v>
      </c>
      <c r="T2024" s="2" t="n">
        <v>23.7744</v>
      </c>
      <c r="U2024">
        <f>D2024-C2024</f>
        <v/>
      </c>
      <c r="V2024" s="3">
        <f>IF(Q2024=0,0,T2024/Q2024)</f>
        <v/>
      </c>
    </row>
    <row r="2025">
      <c r="A2025" t="n">
        <v>2024</v>
      </c>
      <c r="B2025" t="inlineStr">
        <is>
          <t>CA-2016-168354</t>
        </is>
      </c>
      <c r="C2025" t="inlineStr">
        <is>
          <t>2016-09-19</t>
        </is>
      </c>
      <c r="D2025" t="inlineStr">
        <is>
          <t>2016-09-21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s="2" t="n">
        <v>872.3200000000001</v>
      </c>
      <c r="R2025" t="n">
        <v>4</v>
      </c>
      <c r="S2025" s="3" t="n">
        <v>0</v>
      </c>
      <c r="T2025" s="2" t="n">
        <v>244.2496</v>
      </c>
      <c r="U2025">
        <f>D2025-C2025</f>
        <v/>
      </c>
      <c r="V2025" s="3">
        <f>IF(Q2025=0,0,T2025/Q2025)</f>
        <v/>
      </c>
    </row>
    <row r="2026">
      <c r="A2026" t="n">
        <v>2025</v>
      </c>
      <c r="B2026" t="inlineStr">
        <is>
          <t>US-2017-111241</t>
        </is>
      </c>
      <c r="C2026" t="inlineStr">
        <is>
          <t>2017-08-20</t>
        </is>
      </c>
      <c r="D2026" t="inlineStr">
        <is>
          <t>2017-08-22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s="2" t="n">
        <v>239.12</v>
      </c>
      <c r="R2026" t="n">
        <v>5</v>
      </c>
      <c r="S2026" s="3" t="n">
        <v>0.2</v>
      </c>
      <c r="T2026" s="2" t="n">
        <v>77.714</v>
      </c>
      <c r="U2026">
        <f>D2026-C2026</f>
        <v/>
      </c>
      <c r="V2026" s="3">
        <f>IF(Q2026=0,0,T2026/Q2026)</f>
        <v/>
      </c>
    </row>
    <row r="2027">
      <c r="A2027" t="n">
        <v>2026</v>
      </c>
      <c r="B2027" t="inlineStr">
        <is>
          <t>CA-2015-114237</t>
        </is>
      </c>
      <c r="C2027" t="inlineStr">
        <is>
          <t>2015-03-13</t>
        </is>
      </c>
      <c r="D2027" t="inlineStr">
        <is>
          <t>2015-03-15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s="2" t="n">
        <v>141.96</v>
      </c>
      <c r="R2027" t="n">
        <v>2</v>
      </c>
      <c r="S2027" s="3" t="n">
        <v>0</v>
      </c>
      <c r="T2027" s="2" t="n">
        <v>39.7488</v>
      </c>
      <c r="U2027">
        <f>D2027-C2027</f>
        <v/>
      </c>
      <c r="V2027" s="3">
        <f>IF(Q2027=0,0,T2027/Q2027)</f>
        <v/>
      </c>
    </row>
    <row r="2028">
      <c r="A2028" t="n">
        <v>2027</v>
      </c>
      <c r="B2028" t="inlineStr">
        <is>
          <t>CA-2016-113516</t>
        </is>
      </c>
      <c r="C2028" t="inlineStr">
        <is>
          <t>2016-09-08</t>
        </is>
      </c>
      <c r="D2028" t="inlineStr">
        <is>
          <t>2016-09-10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s="2" t="n">
        <v>33.024</v>
      </c>
      <c r="R2028" t="n">
        <v>2</v>
      </c>
      <c r="S2028" s="3" t="n">
        <v>0.2</v>
      </c>
      <c r="T2028" s="2" t="n">
        <v>11.5584</v>
      </c>
      <c r="U2028">
        <f>D2028-C2028</f>
        <v/>
      </c>
      <c r="V2028" s="3">
        <f>IF(Q2028=0,0,T2028/Q2028)</f>
        <v/>
      </c>
    </row>
    <row r="2029">
      <c r="A2029" t="n">
        <v>2028</v>
      </c>
      <c r="B2029" t="inlineStr">
        <is>
          <t>CA-2016-113516</t>
        </is>
      </c>
      <c r="C2029" t="inlineStr">
        <is>
          <t>2016-09-08</t>
        </is>
      </c>
      <c r="D2029" t="inlineStr">
        <is>
          <t>2016-09-10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s="2" t="n">
        <v>67.136</v>
      </c>
      <c r="R2029" t="n">
        <v>4</v>
      </c>
      <c r="S2029" s="3" t="n">
        <v>0.2</v>
      </c>
      <c r="T2029" s="2" t="n">
        <v>23.4976</v>
      </c>
      <c r="U2029">
        <f>D2029-C2029</f>
        <v/>
      </c>
      <c r="V2029" s="3">
        <f>IF(Q2029=0,0,T2029/Q2029)</f>
        <v/>
      </c>
    </row>
    <row r="2030">
      <c r="A2030" t="n">
        <v>2029</v>
      </c>
      <c r="B2030" t="inlineStr">
        <is>
          <t>CA-2015-117961</t>
        </is>
      </c>
      <c r="C2030" t="inlineStr">
        <is>
          <t>2015-11-26</t>
        </is>
      </c>
      <c r="D2030" t="inlineStr">
        <is>
          <t>2015-11-30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s="2" t="n">
        <v>14.73</v>
      </c>
      <c r="R2030" t="n">
        <v>3</v>
      </c>
      <c r="S2030" s="3" t="n">
        <v>0</v>
      </c>
      <c r="T2030" s="2" t="n">
        <v>6.9231</v>
      </c>
      <c r="U2030">
        <f>D2030-C2030</f>
        <v/>
      </c>
      <c r="V2030" s="3">
        <f>IF(Q2030=0,0,T2030/Q2030)</f>
        <v/>
      </c>
    </row>
    <row r="2031">
      <c r="A2031" t="n">
        <v>2030</v>
      </c>
      <c r="B2031" t="inlineStr">
        <is>
          <t>CA-2015-117961</t>
        </is>
      </c>
      <c r="C2031" t="inlineStr">
        <is>
          <t>2015-11-26</t>
        </is>
      </c>
      <c r="D2031" t="inlineStr">
        <is>
          <t>2015-11-30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s="2" t="n">
        <v>104.9</v>
      </c>
      <c r="R2031" t="n">
        <v>5</v>
      </c>
      <c r="S2031" s="3" t="n">
        <v>0</v>
      </c>
      <c r="T2031" s="2" t="n">
        <v>25.176</v>
      </c>
      <c r="U2031">
        <f>D2031-C2031</f>
        <v/>
      </c>
      <c r="V2031" s="3">
        <f>IF(Q2031=0,0,T2031/Q2031)</f>
        <v/>
      </c>
    </row>
    <row r="2032">
      <c r="A2032" t="n">
        <v>2031</v>
      </c>
      <c r="B2032" t="inlineStr">
        <is>
          <t>CA-2015-117961</t>
        </is>
      </c>
      <c r="C2032" t="inlineStr">
        <is>
          <t>2015-11-26</t>
        </is>
      </c>
      <c r="D2032" t="inlineStr">
        <is>
          <t>2015-11-30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s="2" t="n">
        <v>61.04</v>
      </c>
      <c r="R2032" t="n">
        <v>4</v>
      </c>
      <c r="S2032" s="3" t="n">
        <v>0</v>
      </c>
      <c r="T2032" s="2" t="n">
        <v>30.52</v>
      </c>
      <c r="U2032">
        <f>D2032-C2032</f>
        <v/>
      </c>
      <c r="V2032" s="3">
        <f>IF(Q2032=0,0,T2032/Q2032)</f>
        <v/>
      </c>
    </row>
    <row r="2033">
      <c r="A2033" t="n">
        <v>2032</v>
      </c>
      <c r="B2033" t="inlineStr">
        <is>
          <t>CA-2015-117961</t>
        </is>
      </c>
      <c r="C2033" t="inlineStr">
        <is>
          <t>2015-11-26</t>
        </is>
      </c>
      <c r="D2033" t="inlineStr">
        <is>
          <t>2015-11-30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s="2" t="n">
        <v>10.95</v>
      </c>
      <c r="R2033" t="n">
        <v>3</v>
      </c>
      <c r="S2033" s="3" t="n">
        <v>0</v>
      </c>
      <c r="T2033" s="2" t="n">
        <v>5.1465</v>
      </c>
      <c r="U2033">
        <f>D2033-C2033</f>
        <v/>
      </c>
      <c r="V2033" s="3">
        <f>IF(Q2033=0,0,T2033/Q2033)</f>
        <v/>
      </c>
    </row>
    <row r="2034">
      <c r="A2034" t="n">
        <v>2033</v>
      </c>
      <c r="B2034" t="inlineStr">
        <is>
          <t>CA-2016-128923</t>
        </is>
      </c>
      <c r="C2034" t="inlineStr">
        <is>
          <t>2016-12-09</t>
        </is>
      </c>
      <c r="D2034" t="inlineStr">
        <is>
          <t>2016-12-13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s="2" t="n">
        <v>9.391999999999999</v>
      </c>
      <c r="R2034" t="n">
        <v>2</v>
      </c>
      <c r="S2034" s="3" t="n">
        <v>0.2</v>
      </c>
      <c r="T2034" s="2" t="n">
        <v>3.2872</v>
      </c>
      <c r="U2034">
        <f>D2034-C2034</f>
        <v/>
      </c>
      <c r="V2034" s="3">
        <f>IF(Q2034=0,0,T2034/Q2034)</f>
        <v/>
      </c>
    </row>
    <row r="2035">
      <c r="A2035" t="n">
        <v>2034</v>
      </c>
      <c r="B2035" t="inlineStr">
        <is>
          <t>CA-2016-128923</t>
        </is>
      </c>
      <c r="C2035" t="inlineStr">
        <is>
          <t>2016-12-09</t>
        </is>
      </c>
      <c r="D2035" t="inlineStr">
        <is>
          <t>2016-12-13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s="2" t="n">
        <v>9.327999999999999</v>
      </c>
      <c r="R2035" t="n">
        <v>1</v>
      </c>
      <c r="S2035" s="3" t="n">
        <v>0.2</v>
      </c>
      <c r="T2035" s="2" t="n">
        <v>0.8162</v>
      </c>
      <c r="U2035">
        <f>D2035-C2035</f>
        <v/>
      </c>
      <c r="V2035" s="3">
        <f>IF(Q2035=0,0,T2035/Q2035)</f>
        <v/>
      </c>
    </row>
    <row r="2036">
      <c r="A2036" t="n">
        <v>2035</v>
      </c>
      <c r="B2036" t="inlineStr">
        <is>
          <t>CA-2017-162481</t>
        </is>
      </c>
      <c r="C2036" t="inlineStr">
        <is>
          <t>2017-09-25</t>
        </is>
      </c>
      <c r="D2036" t="inlineStr">
        <is>
          <t>2017-09-29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s="2" t="n">
        <v>8.26</v>
      </c>
      <c r="R2036" t="n">
        <v>2</v>
      </c>
      <c r="S2036" s="3" t="n">
        <v>0</v>
      </c>
      <c r="T2036" s="2" t="n">
        <v>3.8822</v>
      </c>
      <c r="U2036">
        <f>D2036-C2036</f>
        <v/>
      </c>
      <c r="V2036" s="3">
        <f>IF(Q2036=0,0,T2036/Q2036)</f>
        <v/>
      </c>
    </row>
    <row r="2037">
      <c r="A2037" t="n">
        <v>2036</v>
      </c>
      <c r="B2037" t="inlineStr">
        <is>
          <t>CA-2017-162481</t>
        </is>
      </c>
      <c r="C2037" t="inlineStr">
        <is>
          <t>2017-09-25</t>
        </is>
      </c>
      <c r="D2037" t="inlineStr">
        <is>
          <t>2017-09-29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s="2" t="n">
        <v>269.97</v>
      </c>
      <c r="R2037" t="n">
        <v>3</v>
      </c>
      <c r="S2037" s="3" t="n">
        <v>0</v>
      </c>
      <c r="T2037" s="2" t="n">
        <v>51.2943</v>
      </c>
      <c r="U2037">
        <f>D2037-C2037</f>
        <v/>
      </c>
      <c r="V2037" s="3">
        <f>IF(Q2037=0,0,T2037/Q2037)</f>
        <v/>
      </c>
    </row>
    <row r="2038">
      <c r="A2038" t="n">
        <v>2037</v>
      </c>
      <c r="B2038" t="inlineStr">
        <is>
          <t>CA-2015-119214</t>
        </is>
      </c>
      <c r="C2038" t="inlineStr">
        <is>
          <t>2015-01-23</t>
        </is>
      </c>
      <c r="D2038" t="inlineStr">
        <is>
          <t>2015-01-27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s="2" t="n">
        <v>29.04</v>
      </c>
      <c r="R2038" t="n">
        <v>3</v>
      </c>
      <c r="S2038" s="3" t="n">
        <v>0</v>
      </c>
      <c r="T2038" s="2" t="n">
        <v>13.9392</v>
      </c>
      <c r="U2038">
        <f>D2038-C2038</f>
        <v/>
      </c>
      <c r="V2038" s="3">
        <f>IF(Q2038=0,0,T2038/Q2038)</f>
        <v/>
      </c>
    </row>
    <row r="2039">
      <c r="A2039" t="n">
        <v>2038</v>
      </c>
      <c r="B2039" t="inlineStr">
        <is>
          <t>CA-2015-119214</t>
        </is>
      </c>
      <c r="C2039" t="inlineStr">
        <is>
          <t>2015-01-23</t>
        </is>
      </c>
      <c r="D2039" t="inlineStr">
        <is>
          <t>2015-01-27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s="2" t="n">
        <v>14.62</v>
      </c>
      <c r="R2039" t="n">
        <v>2</v>
      </c>
      <c r="S2039" s="3" t="n">
        <v>0</v>
      </c>
      <c r="T2039" s="2" t="n">
        <v>6.8714</v>
      </c>
      <c r="U2039">
        <f>D2039-C2039</f>
        <v/>
      </c>
      <c r="V2039" s="3">
        <f>IF(Q2039=0,0,T2039/Q2039)</f>
        <v/>
      </c>
    </row>
    <row r="2040">
      <c r="A2040" t="n">
        <v>2039</v>
      </c>
      <c r="B2040" t="inlineStr">
        <is>
          <t>CA-2015-122287</t>
        </is>
      </c>
      <c r="C2040" t="inlineStr">
        <is>
          <t>2015-06-18</t>
        </is>
      </c>
      <c r="D2040" t="inlineStr">
        <is>
          <t>2015-06-23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s="2" t="n">
        <v>11.952</v>
      </c>
      <c r="R2040" t="n">
        <v>3</v>
      </c>
      <c r="S2040" s="3" t="n">
        <v>0.2</v>
      </c>
      <c r="T2040" s="2" t="n">
        <v>4.3326</v>
      </c>
      <c r="U2040">
        <f>D2040-C2040</f>
        <v/>
      </c>
      <c r="V2040" s="3">
        <f>IF(Q2040=0,0,T2040/Q2040)</f>
        <v/>
      </c>
    </row>
    <row r="2041">
      <c r="A2041" t="n">
        <v>2040</v>
      </c>
      <c r="B2041" t="inlineStr">
        <is>
          <t>CA-2015-122287</t>
        </is>
      </c>
      <c r="C2041" t="inlineStr">
        <is>
          <t>2015-06-18</t>
        </is>
      </c>
      <c r="D2041" t="inlineStr">
        <is>
          <t>2015-06-23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s="2" t="n">
        <v>4.536</v>
      </c>
      <c r="R2041" t="n">
        <v>7</v>
      </c>
      <c r="S2041" s="3" t="n">
        <v>0.7</v>
      </c>
      <c r="T2041" s="2" t="n">
        <v>-3.3264</v>
      </c>
      <c r="U2041">
        <f>D2041-C2041</f>
        <v/>
      </c>
      <c r="V2041" s="3">
        <f>IF(Q2041=0,0,T2041/Q2041)</f>
        <v/>
      </c>
    </row>
    <row r="2042">
      <c r="A2042" t="n">
        <v>2041</v>
      </c>
      <c r="B2042" t="inlineStr">
        <is>
          <t>CA-2015-122287</t>
        </is>
      </c>
      <c r="C2042" t="inlineStr">
        <is>
          <t>2015-06-18</t>
        </is>
      </c>
      <c r="D2042" t="inlineStr">
        <is>
          <t>2015-06-23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s="2" t="n">
        <v>9.156000000000001</v>
      </c>
      <c r="R2042" t="n">
        <v>2</v>
      </c>
      <c r="S2042" s="3" t="n">
        <v>0.7</v>
      </c>
      <c r="T2042" s="2" t="n">
        <v>-6.104</v>
      </c>
      <c r="U2042">
        <f>D2042-C2042</f>
        <v/>
      </c>
      <c r="V2042" s="3">
        <f>IF(Q2042=0,0,T2042/Q2042)</f>
        <v/>
      </c>
    </row>
    <row r="2043">
      <c r="A2043" t="n">
        <v>2042</v>
      </c>
      <c r="B2043" t="inlineStr">
        <is>
          <t>CA-2015-122287</t>
        </is>
      </c>
      <c r="C2043" t="inlineStr">
        <is>
          <t>2015-06-18</t>
        </is>
      </c>
      <c r="D2043" t="inlineStr">
        <is>
          <t>2015-06-23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s="2" t="n">
        <v>75.36</v>
      </c>
      <c r="R2043" t="n">
        <v>5</v>
      </c>
      <c r="S2043" s="3" t="n">
        <v>0.2</v>
      </c>
      <c r="T2043" s="2" t="n">
        <v>20.724</v>
      </c>
      <c r="U2043">
        <f>D2043-C2043</f>
        <v/>
      </c>
      <c r="V2043" s="3">
        <f>IF(Q2043=0,0,T2043/Q2043)</f>
        <v/>
      </c>
    </row>
    <row r="2044">
      <c r="A2044" t="n">
        <v>2043</v>
      </c>
      <c r="B2044" t="inlineStr">
        <is>
          <t>CA-2015-104493</t>
        </is>
      </c>
      <c r="C2044" t="inlineStr">
        <is>
          <t>2015-10-02</t>
        </is>
      </c>
      <c r="D2044" t="inlineStr">
        <is>
          <t>2015-10-08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s="2" t="n">
        <v>57.504</v>
      </c>
      <c r="R2044" t="n">
        <v>6</v>
      </c>
      <c r="S2044" s="3" t="n">
        <v>0.2</v>
      </c>
      <c r="T2044" s="2" t="n">
        <v>20.1264</v>
      </c>
      <c r="U2044">
        <f>D2044-C2044</f>
        <v/>
      </c>
      <c r="V2044" s="3">
        <f>IF(Q2044=0,0,T2044/Q2044)</f>
        <v/>
      </c>
    </row>
    <row r="2045">
      <c r="A2045" t="n">
        <v>2044</v>
      </c>
      <c r="B2045" t="inlineStr">
        <is>
          <t>US-2017-158946</t>
        </is>
      </c>
      <c r="C2045" t="inlineStr">
        <is>
          <t>2017-11-18</t>
        </is>
      </c>
      <c r="D2045" t="inlineStr">
        <is>
          <t>2017-11-23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s="2" t="n">
        <v>38.864</v>
      </c>
      <c r="R2045" t="n">
        <v>7</v>
      </c>
      <c r="S2045" s="3" t="n">
        <v>0.2</v>
      </c>
      <c r="T2045" s="2" t="n">
        <v>7.7728</v>
      </c>
      <c r="U2045">
        <f>D2045-C2045</f>
        <v/>
      </c>
      <c r="V2045" s="3">
        <f>IF(Q2045=0,0,T2045/Q2045)</f>
        <v/>
      </c>
    </row>
    <row r="2046">
      <c r="A2046" t="n">
        <v>2045</v>
      </c>
      <c r="B2046" t="inlineStr">
        <is>
          <t>CA-2014-129168</t>
        </is>
      </c>
      <c r="C2046" t="inlineStr">
        <is>
          <t>2014-08-17</t>
        </is>
      </c>
      <c r="D2046" t="inlineStr">
        <is>
          <t>2014-08-23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s="2" t="n">
        <v>15.552</v>
      </c>
      <c r="R2046" t="n">
        <v>3</v>
      </c>
      <c r="S2046" s="3" t="n">
        <v>0.2</v>
      </c>
      <c r="T2046" s="2" t="n">
        <v>5.4432</v>
      </c>
      <c r="U2046">
        <f>D2046-C2046</f>
        <v/>
      </c>
      <c r="V2046" s="3">
        <f>IF(Q2046=0,0,T2046/Q2046)</f>
        <v/>
      </c>
    </row>
    <row r="2047">
      <c r="A2047" t="n">
        <v>2046</v>
      </c>
      <c r="B2047" t="inlineStr">
        <is>
          <t>CA-2016-131835</t>
        </is>
      </c>
      <c r="C2047" t="inlineStr">
        <is>
          <t>2016-07-17</t>
        </is>
      </c>
      <c r="D2047" t="inlineStr">
        <is>
          <t>2016-07-21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s="2" t="n">
        <v>162.64</v>
      </c>
      <c r="R2047" t="n">
        <v>2</v>
      </c>
      <c r="S2047" s="3" t="n">
        <v>0</v>
      </c>
      <c r="T2047" s="2" t="n">
        <v>45.5392</v>
      </c>
      <c r="U2047">
        <f>D2047-C2047</f>
        <v/>
      </c>
      <c r="V2047" s="3">
        <f>IF(Q2047=0,0,T2047/Q2047)</f>
        <v/>
      </c>
    </row>
    <row r="2048">
      <c r="A2048" t="n">
        <v>2047</v>
      </c>
      <c r="B2048" t="inlineStr">
        <is>
          <t>CA-2016-131835</t>
        </is>
      </c>
      <c r="C2048" t="inlineStr">
        <is>
          <t>2016-07-17</t>
        </is>
      </c>
      <c r="D2048" t="inlineStr">
        <is>
          <t>2016-07-21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s="2" t="n">
        <v>597</v>
      </c>
      <c r="R2048" t="n">
        <v>3</v>
      </c>
      <c r="S2048" s="3" t="n">
        <v>0</v>
      </c>
      <c r="T2048" s="2" t="n">
        <v>280.59</v>
      </c>
      <c r="U2048">
        <f>D2048-C2048</f>
        <v/>
      </c>
      <c r="V2048" s="3">
        <f>IF(Q2048=0,0,T2048/Q2048)</f>
        <v/>
      </c>
    </row>
    <row r="2049">
      <c r="A2049" t="n">
        <v>2048</v>
      </c>
      <c r="B2049" t="inlineStr">
        <is>
          <t>CA-2016-131835</t>
        </is>
      </c>
      <c r="C2049" t="inlineStr">
        <is>
          <t>2016-07-17</t>
        </is>
      </c>
      <c r="D2049" t="inlineStr">
        <is>
          <t>2016-07-21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s="2" t="n">
        <v>55.48</v>
      </c>
      <c r="R2049" t="n">
        <v>1</v>
      </c>
      <c r="S2049" s="3" t="n">
        <v>0</v>
      </c>
      <c r="T2049" s="2" t="n">
        <v>26.6304</v>
      </c>
      <c r="U2049">
        <f>D2049-C2049</f>
        <v/>
      </c>
      <c r="V2049" s="3">
        <f>IF(Q2049=0,0,T2049/Q2049)</f>
        <v/>
      </c>
    </row>
    <row r="2050">
      <c r="A2050" t="n">
        <v>2049</v>
      </c>
      <c r="B2050" t="inlineStr">
        <is>
          <t>CA-2015-142237</t>
        </is>
      </c>
      <c r="C2050" t="inlineStr">
        <is>
          <t>2015-07-11</t>
        </is>
      </c>
      <c r="D2050" t="inlineStr">
        <is>
          <t>2015-07-13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s="2" t="n">
        <v>289.8</v>
      </c>
      <c r="R2050" t="n">
        <v>7</v>
      </c>
      <c r="S2050" s="3" t="n">
        <v>0.2</v>
      </c>
      <c r="T2050" s="2" t="n">
        <v>36.225</v>
      </c>
      <c r="U2050">
        <f>D2050-C2050</f>
        <v/>
      </c>
      <c r="V2050" s="3">
        <f>IF(Q2050=0,0,T2050/Q2050)</f>
        <v/>
      </c>
    </row>
    <row r="2051">
      <c r="A2051" t="n">
        <v>2050</v>
      </c>
      <c r="B2051" t="inlineStr">
        <is>
          <t>CA-2015-142237</t>
        </is>
      </c>
      <c r="C2051" t="inlineStr">
        <is>
          <t>2015-07-11</t>
        </is>
      </c>
      <c r="D2051" t="inlineStr">
        <is>
          <t>2015-07-13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s="2" t="n">
        <v>2.502</v>
      </c>
      <c r="R2051" t="n">
        <v>3</v>
      </c>
      <c r="S2051" s="3" t="n">
        <v>0.7</v>
      </c>
      <c r="T2051" s="2" t="n">
        <v>-2.0016</v>
      </c>
      <c r="U2051">
        <f>D2051-C2051</f>
        <v/>
      </c>
      <c r="V2051" s="3">
        <f>IF(Q2051=0,0,T2051/Q2051)</f>
        <v/>
      </c>
    </row>
    <row r="2052">
      <c r="A2052" t="n">
        <v>2051</v>
      </c>
      <c r="B2052" t="inlineStr">
        <is>
          <t>CA-2015-142237</t>
        </is>
      </c>
      <c r="C2052" t="inlineStr">
        <is>
          <t>2015-07-11</t>
        </is>
      </c>
      <c r="D2052" t="inlineStr">
        <is>
          <t>2015-07-13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s="2" t="n">
        <v>6.48</v>
      </c>
      <c r="R2052" t="n">
        <v>4</v>
      </c>
      <c r="S2052" s="3" t="n">
        <v>0.7</v>
      </c>
      <c r="T2052" s="2" t="n">
        <v>-4.752</v>
      </c>
      <c r="U2052">
        <f>D2052-C2052</f>
        <v/>
      </c>
      <c r="V2052" s="3">
        <f>IF(Q2052=0,0,T2052/Q2052)</f>
        <v/>
      </c>
    </row>
    <row r="2053">
      <c r="A2053" t="n">
        <v>2052</v>
      </c>
      <c r="B2053" t="inlineStr">
        <is>
          <t>CA-2015-142237</t>
        </is>
      </c>
      <c r="C2053" t="inlineStr">
        <is>
          <t>2015-07-11</t>
        </is>
      </c>
      <c r="D2053" t="inlineStr">
        <is>
          <t>2015-07-13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s="2" t="n">
        <v>341.488</v>
      </c>
      <c r="R2053" t="n">
        <v>8</v>
      </c>
      <c r="S2053" s="3" t="n">
        <v>0.3</v>
      </c>
      <c r="T2053" s="2" t="n">
        <v>-73.176</v>
      </c>
      <c r="U2053">
        <f>D2053-C2053</f>
        <v/>
      </c>
      <c r="V2053" s="3">
        <f>IF(Q2053=0,0,T2053/Q2053)</f>
        <v/>
      </c>
    </row>
    <row r="2054">
      <c r="A2054" t="n">
        <v>2053</v>
      </c>
      <c r="B2054" t="inlineStr">
        <is>
          <t>CA-2015-142237</t>
        </is>
      </c>
      <c r="C2054" t="inlineStr">
        <is>
          <t>2015-07-11</t>
        </is>
      </c>
      <c r="D2054" t="inlineStr">
        <is>
          <t>2015-07-13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s="2" t="n">
        <v>11.12</v>
      </c>
      <c r="R2054" t="n">
        <v>5</v>
      </c>
      <c r="S2054" s="3" t="n">
        <v>0.2</v>
      </c>
      <c r="T2054" s="2" t="n">
        <v>0.834</v>
      </c>
      <c r="U2054">
        <f>D2054-C2054</f>
        <v/>
      </c>
      <c r="V2054" s="3">
        <f>IF(Q2054=0,0,T2054/Q2054)</f>
        <v/>
      </c>
    </row>
    <row r="2055">
      <c r="A2055" t="n">
        <v>2054</v>
      </c>
      <c r="B2055" t="inlineStr">
        <is>
          <t>CA-2015-142237</t>
        </is>
      </c>
      <c r="C2055" t="inlineStr">
        <is>
          <t>2015-07-11</t>
        </is>
      </c>
      <c r="D2055" t="inlineStr">
        <is>
          <t>2015-07-13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s="2" t="n">
        <v>25.344</v>
      </c>
      <c r="R2055" t="n">
        <v>6</v>
      </c>
      <c r="S2055" s="3" t="n">
        <v>0.2</v>
      </c>
      <c r="T2055" s="2" t="n">
        <v>3.4848</v>
      </c>
      <c r="U2055">
        <f>D2055-C2055</f>
        <v/>
      </c>
      <c r="V2055" s="3">
        <f>IF(Q2055=0,0,T2055/Q2055)</f>
        <v/>
      </c>
    </row>
    <row r="2056">
      <c r="A2056" t="n">
        <v>2055</v>
      </c>
      <c r="B2056" t="inlineStr">
        <is>
          <t>CA-2016-136434</t>
        </is>
      </c>
      <c r="C2056" t="inlineStr">
        <is>
          <t>2016-12-01</t>
        </is>
      </c>
      <c r="D2056" t="inlineStr">
        <is>
          <t>2016-12-07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s="2" t="n">
        <v>17.31</v>
      </c>
      <c r="R2056" t="n">
        <v>3</v>
      </c>
      <c r="S2056" s="3" t="n">
        <v>0</v>
      </c>
      <c r="T2056" s="2" t="n">
        <v>5.193</v>
      </c>
      <c r="U2056">
        <f>D2056-C2056</f>
        <v/>
      </c>
      <c r="V2056" s="3">
        <f>IF(Q2056=0,0,T2056/Q2056)</f>
        <v/>
      </c>
    </row>
    <row r="2057">
      <c r="A2057" t="n">
        <v>2056</v>
      </c>
      <c r="B2057" t="inlineStr">
        <is>
          <t>CA-2017-120376</t>
        </is>
      </c>
      <c r="C2057" t="inlineStr">
        <is>
          <t>2017-12-22</t>
        </is>
      </c>
      <c r="D2057" t="inlineStr">
        <is>
          <t>2017-12-25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s="2" t="n">
        <v>199.95</v>
      </c>
      <c r="R2057" t="n">
        <v>5</v>
      </c>
      <c r="S2057" s="3" t="n">
        <v>0</v>
      </c>
      <c r="T2057" s="2" t="n">
        <v>63.984</v>
      </c>
      <c r="U2057">
        <f>D2057-C2057</f>
        <v/>
      </c>
      <c r="V2057" s="3">
        <f>IF(Q2057=0,0,T2057/Q2057)</f>
        <v/>
      </c>
    </row>
    <row r="2058">
      <c r="A2058" t="n">
        <v>2057</v>
      </c>
      <c r="B2058" t="inlineStr">
        <is>
          <t>CA-2017-120376</t>
        </is>
      </c>
      <c r="C2058" t="inlineStr">
        <is>
          <t>2017-12-22</t>
        </is>
      </c>
      <c r="D2058" t="inlineStr">
        <is>
          <t>2017-12-25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s="2" t="n">
        <v>1586.69</v>
      </c>
      <c r="R2058" t="n">
        <v>7</v>
      </c>
      <c r="S2058" s="3" t="n">
        <v>0</v>
      </c>
      <c r="T2058" s="2" t="n">
        <v>412.5394</v>
      </c>
      <c r="U2058">
        <f>D2058-C2058</f>
        <v/>
      </c>
      <c r="V2058" s="3">
        <f>IF(Q2058=0,0,T2058/Q2058)</f>
        <v/>
      </c>
    </row>
    <row r="2059">
      <c r="A2059" t="n">
        <v>2058</v>
      </c>
      <c r="B2059" t="inlineStr">
        <is>
          <t>CA-2017-120376</t>
        </is>
      </c>
      <c r="C2059" t="inlineStr">
        <is>
          <t>2017-12-22</t>
        </is>
      </c>
      <c r="D2059" t="inlineStr">
        <is>
          <t>2017-12-25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s="2" t="n">
        <v>84.98999999999999</v>
      </c>
      <c r="R2059" t="n">
        <v>1</v>
      </c>
      <c r="S2059" s="3" t="n">
        <v>0</v>
      </c>
      <c r="T2059" s="2" t="n">
        <v>30.5964</v>
      </c>
      <c r="U2059">
        <f>D2059-C2059</f>
        <v/>
      </c>
      <c r="V2059" s="3">
        <f>IF(Q2059=0,0,T2059/Q2059)</f>
        <v/>
      </c>
    </row>
    <row r="2060">
      <c r="A2060" t="n">
        <v>2059</v>
      </c>
      <c r="B2060" t="inlineStr">
        <is>
          <t>CA-2017-120376</t>
        </is>
      </c>
      <c r="C2060" t="inlineStr">
        <is>
          <t>2017-12-22</t>
        </is>
      </c>
      <c r="D2060" t="inlineStr">
        <is>
          <t>2017-12-25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s="2" t="n">
        <v>411.8</v>
      </c>
      <c r="R2060" t="n">
        <v>2</v>
      </c>
      <c r="S2060" s="3" t="n">
        <v>0</v>
      </c>
      <c r="T2060" s="2" t="n">
        <v>70.006</v>
      </c>
      <c r="U2060">
        <f>D2060-C2060</f>
        <v/>
      </c>
      <c r="V2060" s="3">
        <f>IF(Q2060=0,0,T2060/Q2060)</f>
        <v/>
      </c>
    </row>
    <row r="2061">
      <c r="A2061" t="n">
        <v>2060</v>
      </c>
      <c r="B2061" t="inlineStr">
        <is>
          <t>CA-2014-106439</t>
        </is>
      </c>
      <c r="C2061" t="inlineStr">
        <is>
          <t>2014-10-31</t>
        </is>
      </c>
      <c r="D2061" t="inlineStr">
        <is>
          <t>2014-11-04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s="2" t="n">
        <v>11.34</v>
      </c>
      <c r="R2061" t="n">
        <v>3</v>
      </c>
      <c r="S2061" s="3" t="n">
        <v>0</v>
      </c>
      <c r="T2061" s="2" t="n">
        <v>5.2164</v>
      </c>
      <c r="U2061">
        <f>D2061-C2061</f>
        <v/>
      </c>
      <c r="V2061" s="3">
        <f>IF(Q2061=0,0,T2061/Q2061)</f>
        <v/>
      </c>
    </row>
    <row r="2062">
      <c r="A2062" t="n">
        <v>2061</v>
      </c>
      <c r="B2062" t="inlineStr">
        <is>
          <t>CA-2014-106439</t>
        </is>
      </c>
      <c r="C2062" t="inlineStr">
        <is>
          <t>2014-10-31</t>
        </is>
      </c>
      <c r="D2062" t="inlineStr">
        <is>
          <t>2014-11-04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s="2" t="n">
        <v>80.3</v>
      </c>
      <c r="R2062" t="n">
        <v>5</v>
      </c>
      <c r="S2062" s="3" t="n">
        <v>0</v>
      </c>
      <c r="T2062" s="2" t="n">
        <v>20.878</v>
      </c>
      <c r="U2062">
        <f>D2062-C2062</f>
        <v/>
      </c>
      <c r="V2062" s="3">
        <f>IF(Q2062=0,0,T2062/Q2062)</f>
        <v/>
      </c>
    </row>
    <row r="2063">
      <c r="A2063" t="n">
        <v>2062</v>
      </c>
      <c r="B2063" t="inlineStr">
        <is>
          <t>CA-2014-106439</t>
        </is>
      </c>
      <c r="C2063" t="inlineStr">
        <is>
          <t>2014-10-31</t>
        </is>
      </c>
      <c r="D2063" t="inlineStr">
        <is>
          <t>2014-11-04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s="2" t="n">
        <v>15.968</v>
      </c>
      <c r="R2063" t="n">
        <v>2</v>
      </c>
      <c r="S2063" s="3" t="n">
        <v>0.2</v>
      </c>
      <c r="T2063" s="2" t="n">
        <v>5.3892</v>
      </c>
      <c r="U2063">
        <f>D2063-C2063</f>
        <v/>
      </c>
      <c r="V2063" s="3">
        <f>IF(Q2063=0,0,T2063/Q2063)</f>
        <v/>
      </c>
    </row>
    <row r="2064">
      <c r="A2064" t="n">
        <v>2063</v>
      </c>
      <c r="B2064" t="inlineStr">
        <is>
          <t>CA-2014-106439</t>
        </is>
      </c>
      <c r="C2064" t="inlineStr">
        <is>
          <t>2014-10-31</t>
        </is>
      </c>
      <c r="D2064" t="inlineStr">
        <is>
          <t>2014-11-04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s="2" t="n">
        <v>64.73999999999999</v>
      </c>
      <c r="R2064" t="n">
        <v>13</v>
      </c>
      <c r="S2064" s="3" t="n">
        <v>0</v>
      </c>
      <c r="T2064" s="2" t="n">
        <v>30.4278</v>
      </c>
      <c r="U2064">
        <f>D2064-C2064</f>
        <v/>
      </c>
      <c r="V2064" s="3">
        <f>IF(Q2064=0,0,T2064/Q2064)</f>
        <v/>
      </c>
    </row>
    <row r="2065">
      <c r="A2065" t="n">
        <v>2064</v>
      </c>
      <c r="B2065" t="inlineStr">
        <is>
          <t>CA-2014-106439</t>
        </is>
      </c>
      <c r="C2065" t="inlineStr">
        <is>
          <t>2014-10-31</t>
        </is>
      </c>
      <c r="D2065" t="inlineStr">
        <is>
          <t>2014-11-04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s="2" t="n">
        <v>19.296</v>
      </c>
      <c r="R2065" t="n">
        <v>3</v>
      </c>
      <c r="S2065" s="3" t="n">
        <v>0.2</v>
      </c>
      <c r="T2065" s="2" t="n">
        <v>6.03</v>
      </c>
      <c r="U2065">
        <f>D2065-C2065</f>
        <v/>
      </c>
      <c r="V2065" s="3">
        <f>IF(Q2065=0,0,T2065/Q2065)</f>
        <v/>
      </c>
    </row>
    <row r="2066">
      <c r="A2066" t="n">
        <v>2065</v>
      </c>
      <c r="B2066" t="inlineStr">
        <is>
          <t>CA-2014-106439</t>
        </is>
      </c>
      <c r="C2066" t="inlineStr">
        <is>
          <t>2014-10-31</t>
        </is>
      </c>
      <c r="D2066" t="inlineStr">
        <is>
          <t>2014-11-04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s="2" t="n">
        <v>405.64</v>
      </c>
      <c r="R2066" t="n">
        <v>4</v>
      </c>
      <c r="S2066" s="3" t="n">
        <v>0</v>
      </c>
      <c r="T2066" s="2" t="n">
        <v>12.1692</v>
      </c>
      <c r="U2066">
        <f>D2066-C2066</f>
        <v/>
      </c>
      <c r="V2066" s="3">
        <f>IF(Q2066=0,0,T2066/Q2066)</f>
        <v/>
      </c>
    </row>
    <row r="2067">
      <c r="A2067" t="n">
        <v>2066</v>
      </c>
      <c r="B2067" t="inlineStr">
        <is>
          <t>CA-2014-106439</t>
        </is>
      </c>
      <c r="C2067" t="inlineStr">
        <is>
          <t>2014-10-31</t>
        </is>
      </c>
      <c r="D2067" t="inlineStr">
        <is>
          <t>2014-11-04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s="2" t="n">
        <v>146.352</v>
      </c>
      <c r="R2067" t="n">
        <v>3</v>
      </c>
      <c r="S2067" s="3" t="n">
        <v>0.2</v>
      </c>
      <c r="T2067" s="2" t="n">
        <v>-9.147</v>
      </c>
      <c r="U2067">
        <f>D2067-C2067</f>
        <v/>
      </c>
      <c r="V2067" s="3">
        <f>IF(Q2067=0,0,T2067/Q2067)</f>
        <v/>
      </c>
    </row>
    <row r="2068">
      <c r="A2068" t="n">
        <v>2067</v>
      </c>
      <c r="B2068" t="inlineStr">
        <is>
          <t>CA-2014-106439</t>
        </is>
      </c>
      <c r="C2068" t="inlineStr">
        <is>
          <t>2014-10-31</t>
        </is>
      </c>
      <c r="D2068" t="inlineStr">
        <is>
          <t>2014-11-04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s="2" t="n">
        <v>251.91</v>
      </c>
      <c r="R2068" t="n">
        <v>9</v>
      </c>
      <c r="S2068" s="3" t="n">
        <v>0</v>
      </c>
      <c r="T2068" s="2" t="n">
        <v>47.8629</v>
      </c>
      <c r="U2068">
        <f>D2068-C2068</f>
        <v/>
      </c>
      <c r="V2068" s="3">
        <f>IF(Q2068=0,0,T2068/Q2068)</f>
        <v/>
      </c>
    </row>
    <row r="2069">
      <c r="A2069" t="n">
        <v>2068</v>
      </c>
      <c r="B2069" t="inlineStr">
        <is>
          <t>CA-2014-106439</t>
        </is>
      </c>
      <c r="C2069" t="inlineStr">
        <is>
          <t>2014-10-31</t>
        </is>
      </c>
      <c r="D2069" t="inlineStr">
        <is>
          <t>2014-11-04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s="2" t="n">
        <v>12.39</v>
      </c>
      <c r="R2069" t="n">
        <v>3</v>
      </c>
      <c r="S2069" s="3" t="n">
        <v>0</v>
      </c>
      <c r="T2069" s="2" t="n">
        <v>3.717</v>
      </c>
      <c r="U2069">
        <f>D2069-C2069</f>
        <v/>
      </c>
      <c r="V2069" s="3">
        <f>IF(Q2069=0,0,T2069/Q2069)</f>
        <v/>
      </c>
    </row>
    <row r="2070">
      <c r="A2070" t="n">
        <v>2069</v>
      </c>
      <c r="B2070" t="inlineStr">
        <is>
          <t>CA-2015-133452</t>
        </is>
      </c>
      <c r="C2070" t="inlineStr">
        <is>
          <t>2015-04-13</t>
        </is>
      </c>
      <c r="D2070" t="inlineStr">
        <is>
          <t>2015-04-19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s="2" t="n">
        <v>199.96</v>
      </c>
      <c r="R2070" t="n">
        <v>4</v>
      </c>
      <c r="S2070" s="3" t="n">
        <v>0</v>
      </c>
      <c r="T2070" s="2" t="n">
        <v>69.986</v>
      </c>
      <c r="U2070">
        <f>D2070-C2070</f>
        <v/>
      </c>
      <c r="V2070" s="3">
        <f>IF(Q2070=0,0,T2070/Q2070)</f>
        <v/>
      </c>
    </row>
    <row r="2071">
      <c r="A2071" t="n">
        <v>2070</v>
      </c>
      <c r="B2071" t="inlineStr">
        <is>
          <t>CA-2015-133452</t>
        </is>
      </c>
      <c r="C2071" t="inlineStr">
        <is>
          <t>2015-04-13</t>
        </is>
      </c>
      <c r="D2071" t="inlineStr">
        <is>
          <t>2015-04-19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s="2" t="n">
        <v>710.832</v>
      </c>
      <c r="R2071" t="n">
        <v>3</v>
      </c>
      <c r="S2071" s="3" t="n">
        <v>0.2</v>
      </c>
      <c r="T2071" s="2" t="n">
        <v>-97.7394</v>
      </c>
      <c r="U2071">
        <f>D2071-C2071</f>
        <v/>
      </c>
      <c r="V2071" s="3">
        <f>IF(Q2071=0,0,T2071/Q2071)</f>
        <v/>
      </c>
    </row>
    <row r="2072">
      <c r="A2072" t="n">
        <v>2071</v>
      </c>
      <c r="B2072" t="inlineStr">
        <is>
          <t>CA-2016-146521</t>
        </is>
      </c>
      <c r="C2072" t="inlineStr">
        <is>
          <t>2016-07-21</t>
        </is>
      </c>
      <c r="D2072" t="inlineStr">
        <is>
          <t>2016-07-23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s="2" t="n">
        <v>1.941</v>
      </c>
      <c r="R2072" t="n">
        <v>1</v>
      </c>
      <c r="S2072" s="3" t="n">
        <v>0.7</v>
      </c>
      <c r="T2072" s="2" t="n">
        <v>-1.294</v>
      </c>
      <c r="U2072">
        <f>D2072-C2072</f>
        <v/>
      </c>
      <c r="V2072" s="3">
        <f>IF(Q2072=0,0,T2072/Q2072)</f>
        <v/>
      </c>
    </row>
    <row r="2073">
      <c r="A2073" t="n">
        <v>2072</v>
      </c>
      <c r="B2073" t="inlineStr">
        <is>
          <t>US-2017-110996</t>
        </is>
      </c>
      <c r="C2073" t="inlineStr">
        <is>
          <t>2017-11-20</t>
        </is>
      </c>
      <c r="D2073" t="inlineStr">
        <is>
          <t>2017-11-25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s="2" t="n">
        <v>283.92</v>
      </c>
      <c r="R2073" t="n">
        <v>5</v>
      </c>
      <c r="S2073" s="3" t="n">
        <v>0.2</v>
      </c>
      <c r="T2073" s="2" t="n">
        <v>-46.137</v>
      </c>
      <c r="U2073">
        <f>D2073-C2073</f>
        <v/>
      </c>
      <c r="V2073" s="3">
        <f>IF(Q2073=0,0,T2073/Q2073)</f>
        <v/>
      </c>
    </row>
    <row r="2074">
      <c r="A2074" t="n">
        <v>2073</v>
      </c>
      <c r="B2074" t="inlineStr">
        <is>
          <t>CA-2016-129693</t>
        </is>
      </c>
      <c r="C2074" t="inlineStr">
        <is>
          <t>2016-11-26</t>
        </is>
      </c>
      <c r="D2074" t="inlineStr">
        <is>
          <t>2016-12-02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s="2" t="n">
        <v>7.312</v>
      </c>
      <c r="R2074" t="n">
        <v>2</v>
      </c>
      <c r="S2074" s="3" t="n">
        <v>0.2</v>
      </c>
      <c r="T2074" s="2" t="n">
        <v>2.5592</v>
      </c>
      <c r="U2074">
        <f>D2074-C2074</f>
        <v/>
      </c>
      <c r="V2074" s="3">
        <f>IF(Q2074=0,0,T2074/Q2074)</f>
        <v/>
      </c>
    </row>
    <row r="2075">
      <c r="A2075" t="n">
        <v>2074</v>
      </c>
      <c r="B2075" t="inlineStr">
        <is>
          <t>CA-2017-122504</t>
        </is>
      </c>
      <c r="C2075" t="inlineStr">
        <is>
          <t>2017-11-07</t>
        </is>
      </c>
      <c r="D2075" t="inlineStr">
        <is>
          <t>2017-11-12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s="2" t="n">
        <v>59.97</v>
      </c>
      <c r="R2075" t="n">
        <v>3</v>
      </c>
      <c r="S2075" s="3" t="n">
        <v>0</v>
      </c>
      <c r="T2075" s="2" t="n">
        <v>13.7931</v>
      </c>
      <c r="U2075">
        <f>D2075-C2075</f>
        <v/>
      </c>
      <c r="V2075" s="3">
        <f>IF(Q2075=0,0,T2075/Q2075)</f>
        <v/>
      </c>
    </row>
    <row r="2076">
      <c r="A2076" t="n">
        <v>2075</v>
      </c>
      <c r="B2076" t="inlineStr">
        <is>
          <t>CA-2017-122504</t>
        </is>
      </c>
      <c r="C2076" t="inlineStr">
        <is>
          <t>2017-11-07</t>
        </is>
      </c>
      <c r="D2076" t="inlineStr">
        <is>
          <t>2017-11-12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s="2" t="n">
        <v>761.544</v>
      </c>
      <c r="R2076" t="n">
        <v>7</v>
      </c>
      <c r="S2076" s="3" t="n">
        <v>0.2</v>
      </c>
      <c r="T2076" s="2" t="n">
        <v>66.63509999999999</v>
      </c>
      <c r="U2076">
        <f>D2076-C2076</f>
        <v/>
      </c>
      <c r="V2076" s="3">
        <f>IF(Q2076=0,0,T2076/Q2076)</f>
        <v/>
      </c>
    </row>
    <row r="2077">
      <c r="A2077" t="n">
        <v>2076</v>
      </c>
      <c r="B2077" t="inlineStr">
        <is>
          <t>CA-2014-131051</t>
        </is>
      </c>
      <c r="C2077" t="inlineStr">
        <is>
          <t>2014-12-01</t>
        </is>
      </c>
      <c r="D2077" t="inlineStr">
        <is>
          <t>2014-12-05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s="2" t="n">
        <v>58.2</v>
      </c>
      <c r="R2077" t="n">
        <v>3</v>
      </c>
      <c r="S2077" s="3" t="n">
        <v>0</v>
      </c>
      <c r="T2077" s="2" t="n">
        <v>28.518</v>
      </c>
      <c r="U2077">
        <f>D2077-C2077</f>
        <v/>
      </c>
      <c r="V2077" s="3">
        <f>IF(Q2077=0,0,T2077/Q2077)</f>
        <v/>
      </c>
    </row>
    <row r="2078">
      <c r="A2078" t="n">
        <v>2077</v>
      </c>
      <c r="B2078" t="inlineStr">
        <is>
          <t>CA-2017-140676</t>
        </is>
      </c>
      <c r="C2078" t="inlineStr">
        <is>
          <t>2017-09-12</t>
        </is>
      </c>
      <c r="D2078" t="inlineStr">
        <is>
          <t>2017-09-15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s="2" t="n">
        <v>39.9</v>
      </c>
      <c r="R2078" t="n">
        <v>5</v>
      </c>
      <c r="S2078" s="3" t="n">
        <v>0</v>
      </c>
      <c r="T2078" s="2" t="n">
        <v>19.95</v>
      </c>
      <c r="U2078">
        <f>D2078-C2078</f>
        <v/>
      </c>
      <c r="V2078" s="3">
        <f>IF(Q2078=0,0,T2078/Q2078)</f>
        <v/>
      </c>
    </row>
    <row r="2079">
      <c r="A2079" t="n">
        <v>2078</v>
      </c>
      <c r="B2079" t="inlineStr">
        <is>
          <t>CA-2017-140676</t>
        </is>
      </c>
      <c r="C2079" t="inlineStr">
        <is>
          <t>2017-09-12</t>
        </is>
      </c>
      <c r="D2079" t="inlineStr">
        <is>
          <t>2017-09-15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s="2" t="n">
        <v>90.86</v>
      </c>
      <c r="R2079" t="n">
        <v>7</v>
      </c>
      <c r="S2079" s="3" t="n">
        <v>0</v>
      </c>
      <c r="T2079" s="2" t="n">
        <v>26.3494</v>
      </c>
      <c r="U2079">
        <f>D2079-C2079</f>
        <v/>
      </c>
      <c r="V2079" s="3">
        <f>IF(Q2079=0,0,T2079/Q2079)</f>
        <v/>
      </c>
    </row>
    <row r="2080">
      <c r="A2080" t="n">
        <v>2079</v>
      </c>
      <c r="B2080" t="inlineStr">
        <is>
          <t>CA-2017-140676</t>
        </is>
      </c>
      <c r="C2080" t="inlineStr">
        <is>
          <t>2017-09-12</t>
        </is>
      </c>
      <c r="D2080" t="inlineStr">
        <is>
          <t>2017-09-15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s="2" t="n">
        <v>94.84999999999999</v>
      </c>
      <c r="R2080" t="n">
        <v>5</v>
      </c>
      <c r="S2080" s="3" t="n">
        <v>0</v>
      </c>
      <c r="T2080" s="2" t="n">
        <v>45.528</v>
      </c>
      <c r="U2080">
        <f>D2080-C2080</f>
        <v/>
      </c>
      <c r="V2080" s="3">
        <f>IF(Q2080=0,0,T2080/Q2080)</f>
        <v/>
      </c>
    </row>
    <row r="2081">
      <c r="A2081" t="n">
        <v>2080</v>
      </c>
      <c r="B2081" t="inlineStr">
        <is>
          <t>CA-2015-120103</t>
        </is>
      </c>
      <c r="C2081" t="inlineStr">
        <is>
          <t>2015-12-24</t>
        </is>
      </c>
      <c r="D2081" t="inlineStr">
        <is>
          <t>2015-12-29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s="2" t="n">
        <v>106.232</v>
      </c>
      <c r="R2081" t="n">
        <v>7</v>
      </c>
      <c r="S2081" s="3" t="n">
        <v>0.2</v>
      </c>
      <c r="T2081" s="2" t="n">
        <v>37.1812</v>
      </c>
      <c r="U2081">
        <f>D2081-C2081</f>
        <v/>
      </c>
      <c r="V2081" s="3">
        <f>IF(Q2081=0,0,T2081/Q2081)</f>
        <v/>
      </c>
    </row>
    <row r="2082">
      <c r="A2082" t="n">
        <v>2081</v>
      </c>
      <c r="B2082" t="inlineStr">
        <is>
          <t>CA-2015-120103</t>
        </is>
      </c>
      <c r="C2082" t="inlineStr">
        <is>
          <t>2015-12-24</t>
        </is>
      </c>
      <c r="D2082" t="inlineStr">
        <is>
          <t>2015-12-29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s="2" t="n">
        <v>111.984</v>
      </c>
      <c r="R2082" t="n">
        <v>2</v>
      </c>
      <c r="S2082" s="3" t="n">
        <v>0.2</v>
      </c>
      <c r="T2082" s="2" t="n">
        <v>11.1984</v>
      </c>
      <c r="U2082">
        <f>D2082-C2082</f>
        <v/>
      </c>
      <c r="V2082" s="3">
        <f>IF(Q2082=0,0,T2082/Q2082)</f>
        <v/>
      </c>
    </row>
    <row r="2083">
      <c r="A2083" t="n">
        <v>2082</v>
      </c>
      <c r="B2083" t="inlineStr">
        <is>
          <t>CA-2015-120103</t>
        </is>
      </c>
      <c r="C2083" t="inlineStr">
        <is>
          <t>2015-12-24</t>
        </is>
      </c>
      <c r="D2083" t="inlineStr">
        <is>
          <t>2015-12-29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s="2" t="n">
        <v>7.712</v>
      </c>
      <c r="R2083" t="n">
        <v>2</v>
      </c>
      <c r="S2083" s="3" t="n">
        <v>0.2</v>
      </c>
      <c r="T2083" s="2" t="n">
        <v>1.7352</v>
      </c>
      <c r="U2083">
        <f>D2083-C2083</f>
        <v/>
      </c>
      <c r="V2083" s="3">
        <f>IF(Q2083=0,0,T2083/Q2083)</f>
        <v/>
      </c>
    </row>
    <row r="2084">
      <c r="A2084" t="n">
        <v>2083</v>
      </c>
      <c r="B2084" t="inlineStr">
        <is>
          <t>CA-2017-104647</t>
        </is>
      </c>
      <c r="C2084" t="inlineStr">
        <is>
          <t>2017-02-23</t>
        </is>
      </c>
      <c r="D2084" t="inlineStr">
        <is>
          <t>2017-03-01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¾” x 11”</t>
        </is>
      </c>
      <c r="Q2084" s="2" t="n">
        <v>37.44</v>
      </c>
      <c r="R2084" t="n">
        <v>6</v>
      </c>
      <c r="S2084" s="3" t="n">
        <v>0</v>
      </c>
      <c r="T2084" s="2" t="n">
        <v>16.848</v>
      </c>
      <c r="U2084">
        <f>D2084-C2084</f>
        <v/>
      </c>
      <c r="V2084" s="3">
        <f>IF(Q2084=0,0,T2084/Q2084)</f>
        <v/>
      </c>
    </row>
    <row r="2085">
      <c r="A2085" t="n">
        <v>2084</v>
      </c>
      <c r="B2085" t="inlineStr">
        <is>
          <t>CA-2014-110352</t>
        </is>
      </c>
      <c r="C2085" t="inlineStr">
        <is>
          <t>2014-11-23</t>
        </is>
      </c>
      <c r="D2085" t="inlineStr">
        <is>
          <t>2014-11-29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s="2" t="n">
        <v>23.68</v>
      </c>
      <c r="R2085" t="n">
        <v>2</v>
      </c>
      <c r="S2085" s="3" t="n">
        <v>0.2</v>
      </c>
      <c r="T2085" s="2" t="n">
        <v>8.880000000000001</v>
      </c>
      <c r="U2085">
        <f>D2085-C2085</f>
        <v/>
      </c>
      <c r="V2085" s="3">
        <f>IF(Q2085=0,0,T2085/Q2085)</f>
        <v/>
      </c>
    </row>
    <row r="2086">
      <c r="A2086" t="n">
        <v>2085</v>
      </c>
      <c r="B2086" t="inlineStr">
        <is>
          <t>CA-2016-140501</t>
        </is>
      </c>
      <c r="C2086" t="inlineStr">
        <is>
          <t>2016-06-23</t>
        </is>
      </c>
      <c r="D2086" t="inlineStr">
        <is>
          <t>2016-06-28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s="2" t="n">
        <v>122.12</v>
      </c>
      <c r="R2086" t="n">
        <v>4</v>
      </c>
      <c r="S2086" s="3" t="n">
        <v>0</v>
      </c>
      <c r="T2086" s="2" t="n">
        <v>56.1752</v>
      </c>
      <c r="U2086">
        <f>D2086-C2086</f>
        <v/>
      </c>
      <c r="V2086" s="3">
        <f>IF(Q2086=0,0,T2086/Q2086)</f>
        <v/>
      </c>
    </row>
    <row r="2087">
      <c r="A2087" t="n">
        <v>2086</v>
      </c>
      <c r="B2087" t="inlineStr">
        <is>
          <t>CA-2016-140501</t>
        </is>
      </c>
      <c r="C2087" t="inlineStr">
        <is>
          <t>2016-06-23</t>
        </is>
      </c>
      <c r="D2087" t="inlineStr">
        <is>
          <t>2016-06-28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s="2" t="n">
        <v>18.45</v>
      </c>
      <c r="R2087" t="n">
        <v>5</v>
      </c>
      <c r="S2087" s="3" t="n">
        <v>0</v>
      </c>
      <c r="T2087" s="2" t="n">
        <v>8.6715</v>
      </c>
      <c r="U2087">
        <f>D2087-C2087</f>
        <v/>
      </c>
      <c r="V2087" s="3">
        <f>IF(Q2087=0,0,T2087/Q2087)</f>
        <v/>
      </c>
    </row>
    <row r="2088">
      <c r="A2088" t="n">
        <v>2087</v>
      </c>
      <c r="B2088" t="inlineStr">
        <is>
          <t>CA-2016-140501</t>
        </is>
      </c>
      <c r="C2088" t="inlineStr">
        <is>
          <t>2016-06-23</t>
        </is>
      </c>
      <c r="D2088" t="inlineStr">
        <is>
          <t>2016-06-28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s="2" t="n">
        <v>324.9</v>
      </c>
      <c r="R2088" t="n">
        <v>5</v>
      </c>
      <c r="S2088" s="3" t="n">
        <v>0</v>
      </c>
      <c r="T2088" s="2" t="n">
        <v>38.988</v>
      </c>
      <c r="U2088">
        <f>D2088-C2088</f>
        <v/>
      </c>
      <c r="V2088" s="3">
        <f>IF(Q2088=0,0,T2088/Q2088)</f>
        <v/>
      </c>
    </row>
    <row r="2089">
      <c r="A2089" t="n">
        <v>2088</v>
      </c>
      <c r="B2089" t="inlineStr">
        <is>
          <t>CA-2016-140501</t>
        </is>
      </c>
      <c r="C2089" t="inlineStr">
        <is>
          <t>2016-06-23</t>
        </is>
      </c>
      <c r="D2089" t="inlineStr">
        <is>
          <t>2016-06-28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s="2" t="n">
        <v>146.73</v>
      </c>
      <c r="R2089" t="n">
        <v>3</v>
      </c>
      <c r="S2089" s="3" t="n">
        <v>0</v>
      </c>
      <c r="T2089" s="2" t="n">
        <v>68.9631</v>
      </c>
      <c r="U2089">
        <f>D2089-C2089</f>
        <v/>
      </c>
      <c r="V2089" s="3">
        <f>IF(Q2089=0,0,T2089/Q2089)</f>
        <v/>
      </c>
    </row>
    <row r="2090">
      <c r="A2090" t="n">
        <v>2089</v>
      </c>
      <c r="B2090" t="inlineStr">
        <is>
          <t>CA-2016-140501</t>
        </is>
      </c>
      <c r="C2090" t="inlineStr">
        <is>
          <t>2016-06-23</t>
        </is>
      </c>
      <c r="D2090" t="inlineStr">
        <is>
          <t>2016-06-28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s="2" t="n">
        <v>3.96</v>
      </c>
      <c r="R2090" t="n">
        <v>2</v>
      </c>
      <c r="S2090" s="3" t="n">
        <v>0</v>
      </c>
      <c r="T2090" s="2" t="n">
        <v>1.4652</v>
      </c>
      <c r="U2090">
        <f>D2090-C2090</f>
        <v/>
      </c>
      <c r="V2090" s="3">
        <f>IF(Q2090=0,0,T2090/Q2090)</f>
        <v/>
      </c>
    </row>
    <row r="2091">
      <c r="A2091" t="n">
        <v>2090</v>
      </c>
      <c r="B2091" t="inlineStr">
        <is>
          <t>CA-2015-139290</t>
        </is>
      </c>
      <c r="C2091" t="inlineStr">
        <is>
          <t>2015-10-26</t>
        </is>
      </c>
      <c r="D2091" t="inlineStr">
        <is>
          <t>2015-10-30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s="2" t="n">
        <v>5.76</v>
      </c>
      <c r="R2091" t="n">
        <v>2</v>
      </c>
      <c r="S2091" s="3" t="n">
        <v>0</v>
      </c>
      <c r="T2091" s="2" t="n">
        <v>2.6496</v>
      </c>
      <c r="U2091">
        <f>D2091-C2091</f>
        <v/>
      </c>
      <c r="V2091" s="3">
        <f>IF(Q2091=0,0,T2091/Q2091)</f>
        <v/>
      </c>
    </row>
    <row r="2092">
      <c r="A2092" t="n">
        <v>2091</v>
      </c>
      <c r="B2092" t="inlineStr">
        <is>
          <t>CA-2017-166142</t>
        </is>
      </c>
      <c r="C2092" t="inlineStr">
        <is>
          <t>2017-07-15</t>
        </is>
      </c>
      <c r="D2092" t="inlineStr">
        <is>
          <t>2017-07-19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s="2" t="n">
        <v>26.55</v>
      </c>
      <c r="R2092" t="n">
        <v>3</v>
      </c>
      <c r="S2092" s="3" t="n">
        <v>0</v>
      </c>
      <c r="T2092" s="2" t="n">
        <v>13.0095</v>
      </c>
      <c r="U2092">
        <f>D2092-C2092</f>
        <v/>
      </c>
      <c r="V2092" s="3">
        <f>IF(Q2092=0,0,T2092/Q2092)</f>
        <v/>
      </c>
    </row>
    <row r="2093">
      <c r="A2093" t="n">
        <v>2092</v>
      </c>
      <c r="B2093" t="inlineStr">
        <is>
          <t>CA-2017-166142</t>
        </is>
      </c>
      <c r="C2093" t="inlineStr">
        <is>
          <t>2017-07-15</t>
        </is>
      </c>
      <c r="D2093" t="inlineStr">
        <is>
          <t>2017-07-19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s="2" t="n">
        <v>310.443</v>
      </c>
      <c r="R2093" t="n">
        <v>3</v>
      </c>
      <c r="S2093" s="3" t="n">
        <v>0.3</v>
      </c>
      <c r="T2093" s="2" t="n">
        <v>-48.7839</v>
      </c>
      <c r="U2093">
        <f>D2093-C2093</f>
        <v/>
      </c>
      <c r="V2093" s="3">
        <f>IF(Q2093=0,0,T2093/Q2093)</f>
        <v/>
      </c>
    </row>
    <row r="2094">
      <c r="A2094" t="n">
        <v>2093</v>
      </c>
      <c r="B2094" t="inlineStr">
        <is>
          <t>CA-2014-145926</t>
        </is>
      </c>
      <c r="C2094" t="inlineStr">
        <is>
          <t>2014-11-17</t>
        </is>
      </c>
      <c r="D2094" t="inlineStr">
        <is>
          <t>2014-11-21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s="2" t="n">
        <v>479.9</v>
      </c>
      <c r="R2094" t="n">
        <v>5</v>
      </c>
      <c r="S2094" s="3" t="n">
        <v>0</v>
      </c>
      <c r="T2094" s="2" t="n">
        <v>81.583</v>
      </c>
      <c r="U2094">
        <f>D2094-C2094</f>
        <v/>
      </c>
      <c r="V2094" s="3">
        <f>IF(Q2094=0,0,T2094/Q2094)</f>
        <v/>
      </c>
    </row>
    <row r="2095">
      <c r="A2095" t="n">
        <v>2094</v>
      </c>
      <c r="B2095" t="inlineStr">
        <is>
          <t>CA-2015-149678</t>
        </is>
      </c>
      <c r="C2095" t="inlineStr">
        <is>
          <t>2015-04-13</t>
        </is>
      </c>
      <c r="D2095" t="inlineStr">
        <is>
          <t>2015-04-15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s="2" t="n">
        <v>12.88</v>
      </c>
      <c r="R2095" t="n">
        <v>1</v>
      </c>
      <c r="S2095" s="3" t="n">
        <v>0</v>
      </c>
      <c r="T2095" s="2" t="n">
        <v>0.3864</v>
      </c>
      <c r="U2095">
        <f>D2095-C2095</f>
        <v/>
      </c>
      <c r="V2095" s="3">
        <f>IF(Q2095=0,0,T2095/Q2095)</f>
        <v/>
      </c>
    </row>
    <row r="2096">
      <c r="A2096" t="n">
        <v>2095</v>
      </c>
      <c r="B2096" t="inlineStr">
        <is>
          <t>US-2015-164357</t>
        </is>
      </c>
      <c r="C2096" t="inlineStr">
        <is>
          <t>2015-11-25</t>
        </is>
      </c>
      <c r="D2096" t="inlineStr">
        <is>
          <t>2015-11-29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s="2" t="n">
        <v>13.12</v>
      </c>
      <c r="R2096" t="n">
        <v>5</v>
      </c>
      <c r="S2096" s="3" t="n">
        <v>0.2</v>
      </c>
      <c r="T2096" s="2" t="n">
        <v>1.476</v>
      </c>
      <c r="U2096">
        <f>D2096-C2096</f>
        <v/>
      </c>
      <c r="V2096" s="3">
        <f>IF(Q2096=0,0,T2096/Q2096)</f>
        <v/>
      </c>
    </row>
    <row r="2097">
      <c r="A2097" t="n">
        <v>2096</v>
      </c>
      <c r="B2097" t="inlineStr">
        <is>
          <t>US-2016-146570</t>
        </is>
      </c>
      <c r="C2097" t="inlineStr">
        <is>
          <t>2016-05-15</t>
        </is>
      </c>
      <c r="D2097" t="inlineStr">
        <is>
          <t>2016-05-20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s="2" t="n">
        <v>511.84</v>
      </c>
      <c r="R2097" t="n">
        <v>8</v>
      </c>
      <c r="S2097" s="3" t="n">
        <v>0</v>
      </c>
      <c r="T2097" s="2" t="n">
        <v>240.5648</v>
      </c>
      <c r="U2097">
        <f>D2097-C2097</f>
        <v/>
      </c>
      <c r="V2097" s="3">
        <f>IF(Q2097=0,0,T2097/Q2097)</f>
        <v/>
      </c>
    </row>
    <row r="2098">
      <c r="A2098" t="n">
        <v>2097</v>
      </c>
      <c r="B2098" t="inlineStr">
        <is>
          <t>US-2016-146570</t>
        </is>
      </c>
      <c r="C2098" t="inlineStr">
        <is>
          <t>2016-05-15</t>
        </is>
      </c>
      <c r="D2098" t="inlineStr">
        <is>
          <t>2016-05-20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s="2" t="n">
        <v>91.95999999999999</v>
      </c>
      <c r="R2098" t="n">
        <v>4</v>
      </c>
      <c r="S2098" s="3" t="n">
        <v>0</v>
      </c>
      <c r="T2098" s="2" t="n">
        <v>25.7488</v>
      </c>
      <c r="U2098">
        <f>D2098-C2098</f>
        <v/>
      </c>
      <c r="V2098" s="3">
        <f>IF(Q2098=0,0,T2098/Q2098)</f>
        <v/>
      </c>
    </row>
    <row r="2099">
      <c r="A2099" t="n">
        <v>2098</v>
      </c>
      <c r="B2099" t="inlineStr">
        <is>
          <t>US-2016-146570</t>
        </is>
      </c>
      <c r="C2099" t="inlineStr">
        <is>
          <t>2016-05-15</t>
        </is>
      </c>
      <c r="D2099" t="inlineStr">
        <is>
          <t>2016-05-20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s="2" t="n">
        <v>8.34</v>
      </c>
      <c r="R2099" t="n">
        <v>3</v>
      </c>
      <c r="S2099" s="3" t="n">
        <v>0</v>
      </c>
      <c r="T2099" s="2" t="n">
        <v>2.1684</v>
      </c>
      <c r="U2099">
        <f>D2099-C2099</f>
        <v/>
      </c>
      <c r="V2099" s="3">
        <f>IF(Q2099=0,0,T2099/Q2099)</f>
        <v/>
      </c>
    </row>
    <row r="2100">
      <c r="A2100" t="n">
        <v>2099</v>
      </c>
      <c r="B2100" t="inlineStr">
        <is>
          <t>CA-2017-124401</t>
        </is>
      </c>
      <c r="C2100" t="inlineStr">
        <is>
          <t>2017-09-07</t>
        </is>
      </c>
      <c r="D2100" t="inlineStr">
        <is>
          <t>2017-09-12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s="2" t="n">
        <v>37.68</v>
      </c>
      <c r="R2100" t="n">
        <v>3</v>
      </c>
      <c r="S2100" s="3" t="n">
        <v>0.2</v>
      </c>
      <c r="T2100" s="2" t="n">
        <v>2.355</v>
      </c>
      <c r="U2100">
        <f>D2100-C2100</f>
        <v/>
      </c>
      <c r="V2100" s="3">
        <f>IF(Q2100=0,0,T2100/Q2100)</f>
        <v/>
      </c>
    </row>
    <row r="2101">
      <c r="A2101" t="n">
        <v>2100</v>
      </c>
      <c r="B2101" t="inlineStr">
        <is>
          <t>CA-2017-124401</t>
        </is>
      </c>
      <c r="C2101" t="inlineStr">
        <is>
          <t>2017-09-07</t>
        </is>
      </c>
      <c r="D2101" t="inlineStr">
        <is>
          <t>2017-09-12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s="2" t="n">
        <v>279.944</v>
      </c>
      <c r="R2101" t="n">
        <v>7</v>
      </c>
      <c r="S2101" s="3" t="n">
        <v>0.2</v>
      </c>
      <c r="T2101" s="2" t="n">
        <v>80.48390000000001</v>
      </c>
      <c r="U2101">
        <f>D2101-C2101</f>
        <v/>
      </c>
      <c r="V2101" s="3">
        <f>IF(Q2101=0,0,T2101/Q2101)</f>
        <v/>
      </c>
    </row>
    <row r="2102">
      <c r="A2102" t="n">
        <v>2101</v>
      </c>
      <c r="B2102" t="inlineStr">
        <is>
          <t>US-2014-140116</t>
        </is>
      </c>
      <c r="C2102" t="inlineStr">
        <is>
          <t>2014-03-10</t>
        </is>
      </c>
      <c r="D2102" t="inlineStr">
        <is>
          <t>2014-03-17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s="2" t="n">
        <v>636.408</v>
      </c>
      <c r="R2102" t="n">
        <v>3</v>
      </c>
      <c r="S2102" s="3" t="n">
        <v>0.2</v>
      </c>
      <c r="T2102" s="2" t="n">
        <v>-15.9102</v>
      </c>
      <c r="U2102">
        <f>D2102-C2102</f>
        <v/>
      </c>
      <c r="V2102" s="3">
        <f>IF(Q2102=0,0,T2102/Q2102)</f>
        <v/>
      </c>
    </row>
    <row r="2103">
      <c r="A2103" t="n">
        <v>2102</v>
      </c>
      <c r="B2103" t="inlineStr">
        <is>
          <t>US-2014-140116</t>
        </is>
      </c>
      <c r="C2103" t="inlineStr">
        <is>
          <t>2014-03-10</t>
        </is>
      </c>
      <c r="D2103" t="inlineStr">
        <is>
          <t>2014-03-17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s="2" t="n">
        <v>83.16800000000001</v>
      </c>
      <c r="R2103" t="n">
        <v>4</v>
      </c>
      <c r="S2103" s="3" t="n">
        <v>0.2</v>
      </c>
      <c r="T2103" s="2" t="n">
        <v>9.356400000000001</v>
      </c>
      <c r="U2103">
        <f>D2103-C2103</f>
        <v/>
      </c>
      <c r="V2103" s="3">
        <f>IF(Q2103=0,0,T2103/Q2103)</f>
        <v/>
      </c>
    </row>
    <row r="2104">
      <c r="A2104" t="n">
        <v>2103</v>
      </c>
      <c r="B2104" t="inlineStr">
        <is>
          <t>CA-2014-123295</t>
        </is>
      </c>
      <c r="C2104" t="inlineStr">
        <is>
          <t>2014-07-18</t>
        </is>
      </c>
      <c r="D2104" t="inlineStr">
        <is>
          <t>2014-07-18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s="2" t="n">
        <v>259.136</v>
      </c>
      <c r="R2104" t="n">
        <v>4</v>
      </c>
      <c r="S2104" s="3" t="n">
        <v>0.2</v>
      </c>
      <c r="T2104" s="2" t="n">
        <v>-25.9136</v>
      </c>
      <c r="U2104">
        <f>D2104-C2104</f>
        <v/>
      </c>
      <c r="V2104" s="3">
        <f>IF(Q2104=0,0,T2104/Q2104)</f>
        <v/>
      </c>
    </row>
    <row r="2105">
      <c r="A2105" t="n">
        <v>2104</v>
      </c>
      <c r="B2105" t="inlineStr">
        <is>
          <t>CA-2017-167101</t>
        </is>
      </c>
      <c r="C2105" t="inlineStr">
        <is>
          <t>2017-03-24</t>
        </is>
      </c>
      <c r="D2105" t="inlineStr">
        <is>
          <t>2017-03-28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s="2" t="n">
        <v>221.92</v>
      </c>
      <c r="R2105" t="n">
        <v>4</v>
      </c>
      <c r="S2105" s="3" t="n">
        <v>0</v>
      </c>
      <c r="T2105" s="2" t="n">
        <v>106.5216</v>
      </c>
      <c r="U2105">
        <f>D2105-C2105</f>
        <v/>
      </c>
      <c r="V2105" s="3">
        <f>IF(Q2105=0,0,T2105/Q2105)</f>
        <v/>
      </c>
    </row>
    <row r="2106">
      <c r="A2106" t="n">
        <v>2105</v>
      </c>
      <c r="B2106" t="inlineStr">
        <is>
          <t>CA-2017-167101</t>
        </is>
      </c>
      <c r="C2106" t="inlineStr">
        <is>
          <t>2017-03-24</t>
        </is>
      </c>
      <c r="D2106" t="inlineStr">
        <is>
          <t>2017-03-28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s="2" t="n">
        <v>26</v>
      </c>
      <c r="R2106" t="n">
        <v>2</v>
      </c>
      <c r="S2106" s="3" t="n">
        <v>0</v>
      </c>
      <c r="T2106" s="2" t="n">
        <v>11.7</v>
      </c>
      <c r="U2106">
        <f>D2106-C2106</f>
        <v/>
      </c>
      <c r="V2106" s="3">
        <f>IF(Q2106=0,0,T2106/Q2106)</f>
        <v/>
      </c>
    </row>
    <row r="2107">
      <c r="A2107" t="n">
        <v>2106</v>
      </c>
      <c r="B2107" t="inlineStr">
        <is>
          <t>US-2014-167633</t>
        </is>
      </c>
      <c r="C2107" t="inlineStr">
        <is>
          <t>2014-09-30</t>
        </is>
      </c>
      <c r="D2107" t="inlineStr">
        <is>
          <t>2014-10-05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s="2" t="n">
        <v>15.552</v>
      </c>
      <c r="R2107" t="n">
        <v>3</v>
      </c>
      <c r="S2107" s="3" t="n">
        <v>0.2</v>
      </c>
      <c r="T2107" s="2" t="n">
        <v>5.4432</v>
      </c>
      <c r="U2107">
        <f>D2107-C2107</f>
        <v/>
      </c>
      <c r="V2107" s="3">
        <f>IF(Q2107=0,0,T2107/Q2107)</f>
        <v/>
      </c>
    </row>
    <row r="2108">
      <c r="A2108" t="n">
        <v>2107</v>
      </c>
      <c r="B2108" t="inlineStr">
        <is>
          <t>US-2014-152723</t>
        </is>
      </c>
      <c r="C2108" t="inlineStr">
        <is>
          <t>2014-09-26</t>
        </is>
      </c>
      <c r="D2108" t="inlineStr">
        <is>
          <t>2014-09-26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s="2" t="n">
        <v>0.876</v>
      </c>
      <c r="R2108" t="n">
        <v>1</v>
      </c>
      <c r="S2108" s="3" t="n">
        <v>0.8</v>
      </c>
      <c r="T2108" s="2" t="n">
        <v>-1.4016</v>
      </c>
      <c r="U2108">
        <f>D2108-C2108</f>
        <v/>
      </c>
      <c r="V2108" s="3">
        <f>IF(Q2108=0,0,T2108/Q2108)</f>
        <v/>
      </c>
    </row>
    <row r="2109">
      <c r="A2109" t="n">
        <v>2108</v>
      </c>
      <c r="B2109" t="inlineStr">
        <is>
          <t>CA-2015-164882</t>
        </is>
      </c>
      <c r="C2109" t="inlineStr">
        <is>
          <t>2015-10-31</t>
        </is>
      </c>
      <c r="D2109" t="inlineStr">
        <is>
          <t>2015-10-31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s="2" t="n">
        <v>19.98</v>
      </c>
      <c r="R2109" t="n">
        <v>1</v>
      </c>
      <c r="S2109" s="3" t="n">
        <v>0</v>
      </c>
      <c r="T2109" s="2" t="n">
        <v>9.390599999999999</v>
      </c>
      <c r="U2109">
        <f>D2109-C2109</f>
        <v/>
      </c>
      <c r="V2109" s="3">
        <f>IF(Q2109=0,0,T2109/Q2109)</f>
        <v/>
      </c>
    </row>
    <row r="2110">
      <c r="A2110" t="n">
        <v>2109</v>
      </c>
      <c r="B2110" t="inlineStr">
        <is>
          <t>CA-2015-164882</t>
        </is>
      </c>
      <c r="C2110" t="inlineStr">
        <is>
          <t>2015-10-31</t>
        </is>
      </c>
      <c r="D2110" t="inlineStr">
        <is>
          <t>2015-10-31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s="2" t="n">
        <v>398.352</v>
      </c>
      <c r="R2110" t="n">
        <v>3</v>
      </c>
      <c r="S2110" s="3" t="n">
        <v>0.2</v>
      </c>
      <c r="T2110" s="2" t="n">
        <v>124.485</v>
      </c>
      <c r="U2110">
        <f>D2110-C2110</f>
        <v/>
      </c>
      <c r="V2110" s="3">
        <f>IF(Q2110=0,0,T2110/Q2110)</f>
        <v/>
      </c>
    </row>
    <row r="2111">
      <c r="A2111" t="n">
        <v>2110</v>
      </c>
      <c r="B2111" t="inlineStr">
        <is>
          <t>CA-2015-164882</t>
        </is>
      </c>
      <c r="C2111" t="inlineStr">
        <is>
          <t>2015-10-31</t>
        </is>
      </c>
      <c r="D2111" t="inlineStr">
        <is>
          <t>2015-10-31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s="2" t="n">
        <v>5.04</v>
      </c>
      <c r="R2111" t="n">
        <v>3</v>
      </c>
      <c r="S2111" s="3" t="n">
        <v>0</v>
      </c>
      <c r="T2111" s="2" t="n">
        <v>1.26</v>
      </c>
      <c r="U2111">
        <f>D2111-C2111</f>
        <v/>
      </c>
      <c r="V2111" s="3">
        <f>IF(Q2111=0,0,T2111/Q2111)</f>
        <v/>
      </c>
    </row>
    <row r="2112">
      <c r="A2112" t="n">
        <v>2111</v>
      </c>
      <c r="B2112" t="inlineStr">
        <is>
          <t>CA-2015-164882</t>
        </is>
      </c>
      <c r="C2112" t="inlineStr">
        <is>
          <t>2015-10-31</t>
        </is>
      </c>
      <c r="D2112" t="inlineStr">
        <is>
          <t>2015-10-31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s="2" t="n">
        <v>17.45</v>
      </c>
      <c r="R2112" t="n">
        <v>5</v>
      </c>
      <c r="S2112" s="3" t="n">
        <v>0</v>
      </c>
      <c r="T2112" s="2" t="n">
        <v>8.026999999999999</v>
      </c>
      <c r="U2112">
        <f>D2112-C2112</f>
        <v/>
      </c>
      <c r="V2112" s="3">
        <f>IF(Q2112=0,0,T2112/Q2112)</f>
        <v/>
      </c>
    </row>
    <row r="2113">
      <c r="A2113" t="n">
        <v>2112</v>
      </c>
      <c r="B2113" t="inlineStr">
        <is>
          <t>CA-2015-164882</t>
        </is>
      </c>
      <c r="C2113" t="inlineStr">
        <is>
          <t>2015-10-31</t>
        </is>
      </c>
      <c r="D2113" t="inlineStr">
        <is>
          <t>2015-10-31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s="2" t="n">
        <v>323.136</v>
      </c>
      <c r="R2113" t="n">
        <v>4</v>
      </c>
      <c r="S2113" s="3" t="n">
        <v>0.2</v>
      </c>
      <c r="T2113" s="2" t="n">
        <v>20.196</v>
      </c>
      <c r="U2113">
        <f>D2113-C2113</f>
        <v/>
      </c>
      <c r="V2113" s="3">
        <f>IF(Q2113=0,0,T2113/Q2113)</f>
        <v/>
      </c>
    </row>
    <row r="2114">
      <c r="A2114" t="n">
        <v>2113</v>
      </c>
      <c r="B2114" t="inlineStr">
        <is>
          <t>CA-2015-164882</t>
        </is>
      </c>
      <c r="C2114" t="inlineStr">
        <is>
          <t>2015-10-31</t>
        </is>
      </c>
      <c r="D2114" t="inlineStr">
        <is>
          <t>2015-10-31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s="2" t="n">
        <v>29.7</v>
      </c>
      <c r="R2114" t="n">
        <v>3</v>
      </c>
      <c r="S2114" s="3" t="n">
        <v>0</v>
      </c>
      <c r="T2114" s="2" t="n">
        <v>8.019</v>
      </c>
      <c r="U2114">
        <f>D2114-C2114</f>
        <v/>
      </c>
      <c r="V2114" s="3">
        <f>IF(Q2114=0,0,T2114/Q2114)</f>
        <v/>
      </c>
    </row>
    <row r="2115">
      <c r="A2115" t="n">
        <v>2114</v>
      </c>
      <c r="B2115" t="inlineStr">
        <is>
          <t>CA-2015-164882</t>
        </is>
      </c>
      <c r="C2115" t="inlineStr">
        <is>
          <t>2015-10-31</t>
        </is>
      </c>
      <c r="D2115" t="inlineStr">
        <is>
          <t>2015-10-31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s="2" t="n">
        <v>1295.84</v>
      </c>
      <c r="R2115" t="n">
        <v>4</v>
      </c>
      <c r="S2115" s="3" t="n">
        <v>0.2</v>
      </c>
      <c r="T2115" s="2" t="n">
        <v>145.782</v>
      </c>
      <c r="U2115">
        <f>D2115-C2115</f>
        <v/>
      </c>
      <c r="V2115" s="3">
        <f>IF(Q2115=0,0,T2115/Q2115)</f>
        <v/>
      </c>
    </row>
    <row r="2116">
      <c r="A2116" t="n">
        <v>2115</v>
      </c>
      <c r="B2116" t="inlineStr">
        <is>
          <t>CA-2015-164882</t>
        </is>
      </c>
      <c r="C2116" t="inlineStr">
        <is>
          <t>2015-10-31</t>
        </is>
      </c>
      <c r="D2116" t="inlineStr">
        <is>
          <t>2015-10-31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s="2" t="n">
        <v>46.84</v>
      </c>
      <c r="R2116" t="n">
        <v>2</v>
      </c>
      <c r="S2116" s="3" t="n">
        <v>0</v>
      </c>
      <c r="T2116" s="2" t="n">
        <v>12.6468</v>
      </c>
      <c r="U2116">
        <f>D2116-C2116</f>
        <v/>
      </c>
      <c r="V2116" s="3">
        <f>IF(Q2116=0,0,T2116/Q2116)</f>
        <v/>
      </c>
    </row>
    <row r="2117">
      <c r="A2117" t="n">
        <v>2116</v>
      </c>
      <c r="B2117" t="inlineStr">
        <is>
          <t>CA-2015-164882</t>
        </is>
      </c>
      <c r="C2117" t="inlineStr">
        <is>
          <t>2015-10-31</t>
        </is>
      </c>
      <c r="D2117" t="inlineStr">
        <is>
          <t>2015-10-31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s="2" t="n">
        <v>425.833</v>
      </c>
      <c r="R2117" t="n">
        <v>1</v>
      </c>
      <c r="S2117" s="3" t="n">
        <v>0.15</v>
      </c>
      <c r="T2117" s="2" t="n">
        <v>20.0392</v>
      </c>
      <c r="U2117">
        <f>D2117-C2117</f>
        <v/>
      </c>
      <c r="V2117" s="3">
        <f>IF(Q2117=0,0,T2117/Q2117)</f>
        <v/>
      </c>
    </row>
    <row r="2118">
      <c r="A2118" t="n">
        <v>2117</v>
      </c>
      <c r="B2118" t="inlineStr">
        <is>
          <t>CA-2015-159786</t>
        </is>
      </c>
      <c r="C2118" t="inlineStr">
        <is>
          <t>2015-10-12</t>
        </is>
      </c>
      <c r="D2118" t="inlineStr">
        <is>
          <t>2015-10-17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s="2" t="n">
        <v>209.67</v>
      </c>
      <c r="R2118" t="n">
        <v>1</v>
      </c>
      <c r="S2118" s="3" t="n">
        <v>0.4</v>
      </c>
      <c r="T2118" s="2" t="n">
        <v>-13.978</v>
      </c>
      <c r="U2118">
        <f>D2118-C2118</f>
        <v/>
      </c>
      <c r="V2118" s="3">
        <f>IF(Q2118=0,0,T2118/Q2118)</f>
        <v/>
      </c>
    </row>
    <row r="2119">
      <c r="A2119" t="n">
        <v>2118</v>
      </c>
      <c r="B2119" t="inlineStr">
        <is>
          <t>CA-2016-130267</t>
        </is>
      </c>
      <c r="C2119" t="inlineStr">
        <is>
          <t>2016-09-19</t>
        </is>
      </c>
      <c r="D2119" t="inlineStr">
        <is>
          <t>2016-09-23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s="2" t="n">
        <v>159.88</v>
      </c>
      <c r="R2119" t="n">
        <v>7</v>
      </c>
      <c r="S2119" s="3" t="n">
        <v>0</v>
      </c>
      <c r="T2119" s="2" t="n">
        <v>73.5448</v>
      </c>
      <c r="U2119">
        <f>D2119-C2119</f>
        <v/>
      </c>
      <c r="V2119" s="3">
        <f>IF(Q2119=0,0,T2119/Q2119)</f>
        <v/>
      </c>
    </row>
    <row r="2120">
      <c r="A2120" t="n">
        <v>2119</v>
      </c>
      <c r="B2120" t="inlineStr">
        <is>
          <t>CA-2017-155460</t>
        </is>
      </c>
      <c r="C2120" t="inlineStr">
        <is>
          <t>2017-04-13</t>
        </is>
      </c>
      <c r="D2120" t="inlineStr">
        <is>
          <t>2017-04-15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s="2" t="n">
        <v>5.28</v>
      </c>
      <c r="R2120" t="n">
        <v>1</v>
      </c>
      <c r="S2120" s="3" t="n">
        <v>0</v>
      </c>
      <c r="T2120" s="2" t="n">
        <v>2.376</v>
      </c>
      <c r="U2120">
        <f>D2120-C2120</f>
        <v/>
      </c>
      <c r="V2120" s="3">
        <f>IF(Q2120=0,0,T2120/Q2120)</f>
        <v/>
      </c>
    </row>
    <row r="2121">
      <c r="A2121" t="n">
        <v>2120</v>
      </c>
      <c r="B2121" t="inlineStr">
        <is>
          <t>CA-2017-155460</t>
        </is>
      </c>
      <c r="C2121" t="inlineStr">
        <is>
          <t>2017-04-13</t>
        </is>
      </c>
      <c r="D2121" t="inlineStr">
        <is>
          <t>2017-04-15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s="2" t="n">
        <v>895.92</v>
      </c>
      <c r="R2121" t="n">
        <v>5</v>
      </c>
      <c r="S2121" s="3" t="n">
        <v>0.2</v>
      </c>
      <c r="T2121" s="2" t="n">
        <v>302.373</v>
      </c>
      <c r="U2121">
        <f>D2121-C2121</f>
        <v/>
      </c>
      <c r="V2121" s="3">
        <f>IF(Q2121=0,0,T2121/Q2121)</f>
        <v/>
      </c>
    </row>
    <row r="2122">
      <c r="A2122" t="n">
        <v>2121</v>
      </c>
      <c r="B2122" t="inlineStr">
        <is>
          <t>US-2017-168690</t>
        </is>
      </c>
      <c r="C2122" t="inlineStr">
        <is>
          <t>2017-01-07</t>
        </is>
      </c>
      <c r="D2122" t="inlineStr">
        <is>
          <t>2017-01-13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s="2" t="n">
        <v>2.808</v>
      </c>
      <c r="R2122" t="n">
        <v>3</v>
      </c>
      <c r="S2122" s="3" t="n">
        <v>0.7</v>
      </c>
      <c r="T2122" s="2" t="n">
        <v>-1.9656</v>
      </c>
      <c r="U2122">
        <f>D2122-C2122</f>
        <v/>
      </c>
      <c r="V2122" s="3">
        <f>IF(Q2122=0,0,T2122/Q2122)</f>
        <v/>
      </c>
    </row>
    <row r="2123">
      <c r="A2123" t="n">
        <v>2122</v>
      </c>
      <c r="B2123" t="inlineStr">
        <is>
          <t>CA-2017-158246</t>
        </is>
      </c>
      <c r="C2123" t="inlineStr">
        <is>
          <t>2017-11-09</t>
        </is>
      </c>
      <c r="D2123" t="inlineStr">
        <is>
          <t>2017-11-11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s="2" t="n">
        <v>215.976</v>
      </c>
      <c r="R2123" t="n">
        <v>3</v>
      </c>
      <c r="S2123" s="3" t="n">
        <v>0.2</v>
      </c>
      <c r="T2123" s="2" t="n">
        <v>-2.6997</v>
      </c>
      <c r="U2123">
        <f>D2123-C2123</f>
        <v/>
      </c>
      <c r="V2123" s="3">
        <f>IF(Q2123=0,0,T2123/Q2123)</f>
        <v/>
      </c>
    </row>
    <row r="2124">
      <c r="A2124" t="n">
        <v>2123</v>
      </c>
      <c r="B2124" t="inlineStr">
        <is>
          <t>CA-2017-167381</t>
        </is>
      </c>
      <c r="C2124" t="inlineStr">
        <is>
          <t>2017-09-22</t>
        </is>
      </c>
      <c r="D2124" t="inlineStr">
        <is>
          <t>2017-09-24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s="2" t="n">
        <v>241.96</v>
      </c>
      <c r="R2124" t="n">
        <v>2</v>
      </c>
      <c r="S2124" s="3" t="n">
        <v>0</v>
      </c>
      <c r="T2124" s="2" t="n">
        <v>41.1332</v>
      </c>
      <c r="U2124">
        <f>D2124-C2124</f>
        <v/>
      </c>
      <c r="V2124" s="3">
        <f>IF(Q2124=0,0,T2124/Q2124)</f>
        <v/>
      </c>
    </row>
    <row r="2125">
      <c r="A2125" t="n">
        <v>2124</v>
      </c>
      <c r="B2125" t="inlineStr">
        <is>
          <t>CA-2017-167381</t>
        </is>
      </c>
      <c r="C2125" t="inlineStr">
        <is>
          <t>2017-09-22</t>
        </is>
      </c>
      <c r="D2125" t="inlineStr">
        <is>
          <t>2017-09-24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s="2" t="n">
        <v>27.72</v>
      </c>
      <c r="R2125" t="n">
        <v>9</v>
      </c>
      <c r="S2125" s="3" t="n">
        <v>0</v>
      </c>
      <c r="T2125" s="2" t="n">
        <v>13.3056</v>
      </c>
      <c r="U2125">
        <f>D2125-C2125</f>
        <v/>
      </c>
      <c r="V2125" s="3">
        <f>IF(Q2125=0,0,T2125/Q2125)</f>
        <v/>
      </c>
    </row>
    <row r="2126">
      <c r="A2126" t="n">
        <v>2125</v>
      </c>
      <c r="B2126" t="inlineStr">
        <is>
          <t>CA-2017-144862</t>
        </is>
      </c>
      <c r="C2126" t="inlineStr">
        <is>
          <t>2017-12-01</t>
        </is>
      </c>
      <c r="D2126" t="inlineStr">
        <is>
          <t>2017-12-05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s="2" t="n">
        <v>104.68</v>
      </c>
      <c r="R2126" t="n">
        <v>5</v>
      </c>
      <c r="S2126" s="3" t="n">
        <v>0.2</v>
      </c>
      <c r="T2126" s="2" t="n">
        <v>35.3295</v>
      </c>
      <c r="U2126">
        <f>D2126-C2126</f>
        <v/>
      </c>
      <c r="V2126" s="3">
        <f>IF(Q2126=0,0,T2126/Q2126)</f>
        <v/>
      </c>
    </row>
    <row r="2127">
      <c r="A2127" t="n">
        <v>2126</v>
      </c>
      <c r="B2127" t="inlineStr">
        <is>
          <t>CA-2017-144862</t>
        </is>
      </c>
      <c r="C2127" t="inlineStr">
        <is>
          <t>2017-12-01</t>
        </is>
      </c>
      <c r="D2127" t="inlineStr">
        <is>
          <t>2017-12-05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s="2" t="n">
        <v>62.958</v>
      </c>
      <c r="R2127" t="n">
        <v>7</v>
      </c>
      <c r="S2127" s="3" t="n">
        <v>0.4</v>
      </c>
      <c r="T2127" s="2" t="n">
        <v>9.4437</v>
      </c>
      <c r="U2127">
        <f>D2127-C2127</f>
        <v/>
      </c>
      <c r="V2127" s="3">
        <f>IF(Q2127=0,0,T2127/Q2127)</f>
        <v/>
      </c>
    </row>
    <row r="2128">
      <c r="A2128" t="n">
        <v>2127</v>
      </c>
      <c r="B2128" t="inlineStr">
        <is>
          <t>CA-2014-126032</t>
        </is>
      </c>
      <c r="C2128" t="inlineStr">
        <is>
          <t>2014-06-23</t>
        </is>
      </c>
      <c r="D2128" t="inlineStr">
        <is>
          <t>2014-06-28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s="2" t="n">
        <v>86.376</v>
      </c>
      <c r="R2128" t="n">
        <v>3</v>
      </c>
      <c r="S2128" s="3" t="n">
        <v>0.2</v>
      </c>
      <c r="T2128" s="2" t="n">
        <v>1.0797</v>
      </c>
      <c r="U2128">
        <f>D2128-C2128</f>
        <v/>
      </c>
      <c r="V2128" s="3">
        <f>IF(Q2128=0,0,T2128/Q2128)</f>
        <v/>
      </c>
    </row>
    <row r="2129">
      <c r="A2129" t="n">
        <v>2128</v>
      </c>
      <c r="B2129" t="inlineStr">
        <is>
          <t>CA-2015-134859</t>
        </is>
      </c>
      <c r="C2129" t="inlineStr">
        <is>
          <t>2015-10-04</t>
        </is>
      </c>
      <c r="D2129" t="inlineStr">
        <is>
          <t>2015-10-09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s="2" t="n">
        <v>64.944</v>
      </c>
      <c r="R2129" t="n">
        <v>3</v>
      </c>
      <c r="S2129" s="3" t="n">
        <v>0.2</v>
      </c>
      <c r="T2129" s="2" t="n">
        <v>6.4944</v>
      </c>
      <c r="U2129">
        <f>D2129-C2129</f>
        <v/>
      </c>
      <c r="V2129" s="3">
        <f>IF(Q2129=0,0,T2129/Q2129)</f>
        <v/>
      </c>
    </row>
    <row r="2130">
      <c r="A2130" t="n">
        <v>2129</v>
      </c>
      <c r="B2130" t="inlineStr">
        <is>
          <t>CA-2015-134859</t>
        </is>
      </c>
      <c r="C2130" t="inlineStr">
        <is>
          <t>2015-10-04</t>
        </is>
      </c>
      <c r="D2130" t="inlineStr">
        <is>
          <t>2015-10-09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s="2" t="n">
        <v>20.736</v>
      </c>
      <c r="R2130" t="n">
        <v>4</v>
      </c>
      <c r="S2130" s="3" t="n">
        <v>0.2</v>
      </c>
      <c r="T2130" s="2" t="n">
        <v>7.2576</v>
      </c>
      <c r="U2130">
        <f>D2130-C2130</f>
        <v/>
      </c>
      <c r="V2130" s="3">
        <f>IF(Q2130=0,0,T2130/Q2130)</f>
        <v/>
      </c>
    </row>
    <row r="2131">
      <c r="A2131" t="n">
        <v>2130</v>
      </c>
      <c r="B2131" t="inlineStr">
        <is>
          <t>US-2014-114188</t>
        </is>
      </c>
      <c r="C2131" t="inlineStr">
        <is>
          <t>2014-05-20</t>
        </is>
      </c>
      <c r="D2131" t="inlineStr">
        <is>
          <t>2014-05-22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s="2" t="n">
        <v>33.28</v>
      </c>
      <c r="R2131" t="n">
        <v>4</v>
      </c>
      <c r="S2131" s="3" t="n">
        <v>0</v>
      </c>
      <c r="T2131" s="2" t="n">
        <v>9.3184</v>
      </c>
      <c r="U2131">
        <f>D2131-C2131</f>
        <v/>
      </c>
      <c r="V2131" s="3">
        <f>IF(Q2131=0,0,T2131/Q2131)</f>
        <v/>
      </c>
    </row>
    <row r="2132">
      <c r="A2132" t="n">
        <v>2131</v>
      </c>
      <c r="B2132" t="inlineStr">
        <is>
          <t>US-2014-114188</t>
        </is>
      </c>
      <c r="C2132" t="inlineStr">
        <is>
          <t>2014-05-20</t>
        </is>
      </c>
      <c r="D2132" t="inlineStr">
        <is>
          <t>2014-05-22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s="2" t="n">
        <v>38.52</v>
      </c>
      <c r="R2132" t="n">
        <v>9</v>
      </c>
      <c r="S2132" s="3" t="n">
        <v>0</v>
      </c>
      <c r="T2132" s="2" t="n">
        <v>11.9412</v>
      </c>
      <c r="U2132">
        <f>D2132-C2132</f>
        <v/>
      </c>
      <c r="V2132" s="3">
        <f>IF(Q2132=0,0,T2132/Q2132)</f>
        <v/>
      </c>
    </row>
    <row r="2133">
      <c r="A2133" t="n">
        <v>2132</v>
      </c>
      <c r="B2133" t="inlineStr">
        <is>
          <t>US-2014-114188</t>
        </is>
      </c>
      <c r="C2133" t="inlineStr">
        <is>
          <t>2014-05-20</t>
        </is>
      </c>
      <c r="D2133" t="inlineStr">
        <is>
          <t>2014-05-22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s="2" t="n">
        <v>139.86</v>
      </c>
      <c r="R2133" t="n">
        <v>7</v>
      </c>
      <c r="S2133" s="3" t="n">
        <v>0</v>
      </c>
      <c r="T2133" s="2" t="n">
        <v>60.1398</v>
      </c>
      <c r="U2133">
        <f>D2133-C2133</f>
        <v/>
      </c>
      <c r="V2133" s="3">
        <f>IF(Q2133=0,0,T2133/Q2133)</f>
        <v/>
      </c>
    </row>
    <row r="2134">
      <c r="A2134" t="n">
        <v>2133</v>
      </c>
      <c r="B2134" t="inlineStr">
        <is>
          <t>CA-2015-156524</t>
        </is>
      </c>
      <c r="C2134" t="inlineStr">
        <is>
          <t>2015-11-20</t>
        </is>
      </c>
      <c r="D2134" t="inlineStr">
        <is>
          <t>2015-11-26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s="2" t="n">
        <v>19.65</v>
      </c>
      <c r="R2134" t="n">
        <v>3</v>
      </c>
      <c r="S2134" s="3" t="n">
        <v>0</v>
      </c>
      <c r="T2134" s="2" t="n">
        <v>9.039</v>
      </c>
      <c r="U2134">
        <f>D2134-C2134</f>
        <v/>
      </c>
      <c r="V2134" s="3">
        <f>IF(Q2134=0,0,T2134/Q2134)</f>
        <v/>
      </c>
    </row>
    <row r="2135">
      <c r="A2135" t="n">
        <v>2134</v>
      </c>
      <c r="B2135" t="inlineStr">
        <is>
          <t>CA-2015-122210</t>
        </is>
      </c>
      <c r="C2135" t="inlineStr">
        <is>
          <t>2015-11-30</t>
        </is>
      </c>
      <c r="D2135" t="inlineStr">
        <is>
          <t>2015-12-04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s="2" t="n">
        <v>152.991</v>
      </c>
      <c r="R2135" t="n">
        <v>3</v>
      </c>
      <c r="S2135" s="3" t="n">
        <v>0.7</v>
      </c>
      <c r="T2135" s="2" t="n">
        <v>-122.3928</v>
      </c>
      <c r="U2135">
        <f>D2135-C2135</f>
        <v/>
      </c>
      <c r="V2135" s="3">
        <f>IF(Q2135=0,0,T2135/Q2135)</f>
        <v/>
      </c>
    </row>
    <row r="2136">
      <c r="A2136" t="n">
        <v>2135</v>
      </c>
      <c r="B2136" t="inlineStr">
        <is>
          <t>CA-2015-122210</t>
        </is>
      </c>
      <c r="C2136" t="inlineStr">
        <is>
          <t>2015-11-30</t>
        </is>
      </c>
      <c r="D2136" t="inlineStr">
        <is>
          <t>2015-12-04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s="2" t="n">
        <v>10.584</v>
      </c>
      <c r="R2136" t="n">
        <v>7</v>
      </c>
      <c r="S2136" s="3" t="n">
        <v>0.2</v>
      </c>
      <c r="T2136" s="2" t="n">
        <v>-2.3814</v>
      </c>
      <c r="U2136">
        <f>D2136-C2136</f>
        <v/>
      </c>
      <c r="V2136" s="3">
        <f>IF(Q2136=0,0,T2136/Q2136)</f>
        <v/>
      </c>
    </row>
    <row r="2137">
      <c r="A2137" t="n">
        <v>2136</v>
      </c>
      <c r="B2137" t="inlineStr">
        <is>
          <t>CA-2015-122210</t>
        </is>
      </c>
      <c r="C2137" t="inlineStr">
        <is>
          <t>2015-11-30</t>
        </is>
      </c>
      <c r="D2137" t="inlineStr">
        <is>
          <t>2015-12-04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s="2" t="n">
        <v>94.92</v>
      </c>
      <c r="R2137" t="n">
        <v>4</v>
      </c>
      <c r="S2137" s="3" t="n">
        <v>0.4</v>
      </c>
      <c r="T2137" s="2" t="n">
        <v>15.82</v>
      </c>
      <c r="U2137">
        <f>D2137-C2137</f>
        <v/>
      </c>
      <c r="V2137" s="3">
        <f>IF(Q2137=0,0,T2137/Q2137)</f>
        <v/>
      </c>
    </row>
    <row r="2138">
      <c r="A2138" t="n">
        <v>2137</v>
      </c>
      <c r="B2138" t="inlineStr">
        <is>
          <t>CA-2015-156377</t>
        </is>
      </c>
      <c r="C2138" t="inlineStr">
        <is>
          <t>2015-12-31</t>
        </is>
      </c>
      <c r="D2138" t="inlineStr">
        <is>
          <t>2016-01-05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s="2" t="n">
        <v>14.76</v>
      </c>
      <c r="R2138" t="n">
        <v>5</v>
      </c>
      <c r="S2138" s="3" t="n">
        <v>0.6</v>
      </c>
      <c r="T2138" s="2" t="n">
        <v>-11.439</v>
      </c>
      <c r="U2138">
        <f>D2138-C2138</f>
        <v/>
      </c>
      <c r="V2138" s="3">
        <f>IF(Q2138=0,0,T2138/Q2138)</f>
        <v/>
      </c>
    </row>
    <row r="2139">
      <c r="A2139" t="n">
        <v>2138</v>
      </c>
      <c r="B2139" t="inlineStr">
        <is>
          <t>CA-2015-156377</t>
        </is>
      </c>
      <c r="C2139" t="inlineStr">
        <is>
          <t>2015-12-31</t>
        </is>
      </c>
      <c r="D2139" t="inlineStr">
        <is>
          <t>2016-01-05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s="2" t="n">
        <v>3.656</v>
      </c>
      <c r="R2139" t="n">
        <v>4</v>
      </c>
      <c r="S2139" s="3" t="n">
        <v>0.8</v>
      </c>
      <c r="T2139" s="2" t="n">
        <v>-5.8496</v>
      </c>
      <c r="U2139">
        <f>D2139-C2139</f>
        <v/>
      </c>
      <c r="V2139" s="3">
        <f>IF(Q2139=0,0,T2139/Q2139)</f>
        <v/>
      </c>
    </row>
    <row r="2140">
      <c r="A2140" t="n">
        <v>2139</v>
      </c>
      <c r="B2140" t="inlineStr">
        <is>
          <t>US-2017-157896</t>
        </is>
      </c>
      <c r="C2140" t="inlineStr">
        <is>
          <t>2017-11-16</t>
        </is>
      </c>
      <c r="D2140" t="inlineStr">
        <is>
          <t>2017-11-16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s="2" t="n">
        <v>146.82</v>
      </c>
      <c r="R2140" t="n">
        <v>3</v>
      </c>
      <c r="S2140" s="3" t="n">
        <v>0</v>
      </c>
      <c r="T2140" s="2" t="n">
        <v>73.41</v>
      </c>
      <c r="U2140">
        <f>D2140-C2140</f>
        <v/>
      </c>
      <c r="V2140" s="3">
        <f>IF(Q2140=0,0,T2140/Q2140)</f>
        <v/>
      </c>
    </row>
    <row r="2141">
      <c r="A2141" t="n">
        <v>2140</v>
      </c>
      <c r="B2141" t="inlineStr">
        <is>
          <t>CA-2014-159520</t>
        </is>
      </c>
      <c r="C2141" t="inlineStr">
        <is>
          <t>2014-06-06</t>
        </is>
      </c>
      <c r="D2141" t="inlineStr">
        <is>
          <t>2014-06-11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s="2" t="n">
        <v>149.544</v>
      </c>
      <c r="R2141" t="n">
        <v>9</v>
      </c>
      <c r="S2141" s="3" t="n">
        <v>0.2</v>
      </c>
      <c r="T2141" s="2" t="n">
        <v>50.4711</v>
      </c>
      <c r="U2141">
        <f>D2141-C2141</f>
        <v/>
      </c>
      <c r="V2141" s="3">
        <f>IF(Q2141=0,0,T2141/Q2141)</f>
        <v/>
      </c>
    </row>
    <row r="2142">
      <c r="A2142" t="n">
        <v>2141</v>
      </c>
      <c r="B2142" t="inlineStr">
        <is>
          <t>CA-2014-159520</t>
        </is>
      </c>
      <c r="C2142" t="inlineStr">
        <is>
          <t>2014-06-06</t>
        </is>
      </c>
      <c r="D2142" t="inlineStr">
        <is>
          <t>2014-06-11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s="2" t="n">
        <v>17.14</v>
      </c>
      <c r="R2142" t="n">
        <v>2</v>
      </c>
      <c r="S2142" s="3" t="n">
        <v>0</v>
      </c>
      <c r="T2142" s="2" t="n">
        <v>4.4564</v>
      </c>
      <c r="U2142">
        <f>D2142-C2142</f>
        <v/>
      </c>
      <c r="V2142" s="3">
        <f>IF(Q2142=0,0,T2142/Q2142)</f>
        <v/>
      </c>
    </row>
    <row r="2143">
      <c r="A2143" t="n">
        <v>2142</v>
      </c>
      <c r="B2143" t="inlineStr">
        <is>
          <t>CA-2014-159520</t>
        </is>
      </c>
      <c r="C2143" t="inlineStr">
        <is>
          <t>2014-06-06</t>
        </is>
      </c>
      <c r="D2143" t="inlineStr">
        <is>
          <t>2014-06-11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s="2" t="n">
        <v>991.764</v>
      </c>
      <c r="R2143" t="n">
        <v>3</v>
      </c>
      <c r="S2143" s="3" t="n">
        <v>0.4</v>
      </c>
      <c r="T2143" s="2" t="n">
        <v>-347.1174</v>
      </c>
      <c r="U2143">
        <f>D2143-C2143</f>
        <v/>
      </c>
      <c r="V2143" s="3">
        <f>IF(Q2143=0,0,T2143/Q2143)</f>
        <v/>
      </c>
    </row>
    <row r="2144">
      <c r="A2144" t="n">
        <v>2143</v>
      </c>
      <c r="B2144" t="inlineStr">
        <is>
          <t>CA-2016-155481</t>
        </is>
      </c>
      <c r="C2144" t="inlineStr">
        <is>
          <t>2016-09-01</t>
        </is>
      </c>
      <c r="D2144" t="inlineStr">
        <is>
          <t>2016-09-05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s="2" t="n">
        <v>30.48</v>
      </c>
      <c r="R2144" t="n">
        <v>6</v>
      </c>
      <c r="S2144" s="3" t="n">
        <v>0.2</v>
      </c>
      <c r="T2144" s="2" t="n">
        <v>9.906000000000001</v>
      </c>
      <c r="U2144">
        <f>D2144-C2144</f>
        <v/>
      </c>
      <c r="V2144" s="3">
        <f>IF(Q2144=0,0,T2144/Q2144)</f>
        <v/>
      </c>
    </row>
    <row r="2145">
      <c r="A2145" t="n">
        <v>2144</v>
      </c>
      <c r="B2145" t="inlineStr">
        <is>
          <t>CA-2016-155481</t>
        </is>
      </c>
      <c r="C2145" t="inlineStr">
        <is>
          <t>2016-09-01</t>
        </is>
      </c>
      <c r="D2145" t="inlineStr">
        <is>
          <t>2016-09-05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s="2" t="n">
        <v>23.988</v>
      </c>
      <c r="R2145" t="n">
        <v>2</v>
      </c>
      <c r="S2145" s="3" t="n">
        <v>0.4</v>
      </c>
      <c r="T2145" s="2" t="n">
        <v>-4.7976</v>
      </c>
      <c r="U2145">
        <f>D2145-C2145</f>
        <v/>
      </c>
      <c r="V2145" s="3">
        <f>IF(Q2145=0,0,T2145/Q2145)</f>
        <v/>
      </c>
    </row>
    <row r="2146">
      <c r="A2146" t="n">
        <v>2145</v>
      </c>
      <c r="B2146" t="inlineStr">
        <is>
          <t>CA-2016-155481</t>
        </is>
      </c>
      <c r="C2146" t="inlineStr">
        <is>
          <t>2016-09-01</t>
        </is>
      </c>
      <c r="D2146" t="inlineStr">
        <is>
          <t>2016-09-05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s="2" t="n">
        <v>16.688</v>
      </c>
      <c r="R2146" t="n">
        <v>7</v>
      </c>
      <c r="S2146" s="3" t="n">
        <v>0.2</v>
      </c>
      <c r="T2146" s="2" t="n">
        <v>5.4236</v>
      </c>
      <c r="U2146">
        <f>D2146-C2146</f>
        <v/>
      </c>
      <c r="V2146" s="3">
        <f>IF(Q2146=0,0,T2146/Q2146)</f>
        <v/>
      </c>
    </row>
    <row r="2147">
      <c r="A2147" t="n">
        <v>2146</v>
      </c>
      <c r="B2147" t="inlineStr">
        <is>
          <t>US-2016-152051</t>
        </is>
      </c>
      <c r="C2147" t="inlineStr">
        <is>
          <t>2016-06-25</t>
        </is>
      </c>
      <c r="D2147" t="inlineStr">
        <is>
          <t>2016-06-29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s="2" t="n">
        <v>422.058</v>
      </c>
      <c r="R2147" t="n">
        <v>3</v>
      </c>
      <c r="S2147" s="3" t="n">
        <v>0.3</v>
      </c>
      <c r="T2147" s="2" t="n">
        <v>-18.0882</v>
      </c>
      <c r="U2147">
        <f>D2147-C2147</f>
        <v/>
      </c>
      <c r="V2147" s="3">
        <f>IF(Q2147=0,0,T2147/Q2147)</f>
        <v/>
      </c>
    </row>
    <row r="2148">
      <c r="A2148" t="n">
        <v>2147</v>
      </c>
      <c r="B2148" t="inlineStr">
        <is>
          <t>US-2016-152051</t>
        </is>
      </c>
      <c r="C2148" t="inlineStr">
        <is>
          <t>2016-06-25</t>
        </is>
      </c>
      <c r="D2148" t="inlineStr">
        <is>
          <t>2016-06-29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s="2" t="n">
        <v>38.088</v>
      </c>
      <c r="R2148" t="n">
        <v>4</v>
      </c>
      <c r="S2148" s="3" t="n">
        <v>0.7</v>
      </c>
      <c r="T2148" s="2" t="n">
        <v>-27.9312</v>
      </c>
      <c r="U2148">
        <f>D2148-C2148</f>
        <v/>
      </c>
      <c r="V2148" s="3">
        <f>IF(Q2148=0,0,T2148/Q2148)</f>
        <v/>
      </c>
    </row>
    <row r="2149">
      <c r="A2149" t="n">
        <v>2148</v>
      </c>
      <c r="B2149" t="inlineStr">
        <is>
          <t>US-2016-152051</t>
        </is>
      </c>
      <c r="C2149" t="inlineStr">
        <is>
          <t>2016-06-25</t>
        </is>
      </c>
      <c r="D2149" t="inlineStr">
        <is>
          <t>2016-06-29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s="2" t="n">
        <v>254.352</v>
      </c>
      <c r="R2149" t="n">
        <v>6</v>
      </c>
      <c r="S2149" s="3" t="n">
        <v>0.2</v>
      </c>
      <c r="T2149" s="2" t="n">
        <v>-50.8704</v>
      </c>
      <c r="U2149">
        <f>D2149-C2149</f>
        <v/>
      </c>
      <c r="V2149" s="3">
        <f>IF(Q2149=0,0,T2149/Q2149)</f>
        <v/>
      </c>
    </row>
    <row r="2150">
      <c r="A2150" t="n">
        <v>2149</v>
      </c>
      <c r="B2150" t="inlineStr">
        <is>
          <t>CA-2014-141607</t>
        </is>
      </c>
      <c r="C2150" t="inlineStr">
        <is>
          <t>2014-12-12</t>
        </is>
      </c>
      <c r="D2150" t="inlineStr">
        <is>
          <t>2014-12-17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s="2" t="n">
        <v>43.31</v>
      </c>
      <c r="R2150" t="n">
        <v>1</v>
      </c>
      <c r="S2150" s="3" t="n">
        <v>0</v>
      </c>
      <c r="T2150" s="2" t="n">
        <v>4.331</v>
      </c>
      <c r="U2150">
        <f>D2150-C2150</f>
        <v/>
      </c>
      <c r="V2150" s="3">
        <f>IF(Q2150=0,0,T2150/Q2150)</f>
        <v/>
      </c>
    </row>
    <row r="2151">
      <c r="A2151" t="n">
        <v>2150</v>
      </c>
      <c r="B2151" t="inlineStr">
        <is>
          <t>CA-2017-102771</t>
        </is>
      </c>
      <c r="C2151" t="inlineStr">
        <is>
          <t>2017-03-31</t>
        </is>
      </c>
      <c r="D2151" t="inlineStr">
        <is>
          <t>2017-04-05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s="2" t="n">
        <v>84.95</v>
      </c>
      <c r="R2151" t="n">
        <v>5</v>
      </c>
      <c r="S2151" s="3" t="n">
        <v>0</v>
      </c>
      <c r="T2151" s="2" t="n">
        <v>22.087</v>
      </c>
      <c r="U2151">
        <f>D2151-C2151</f>
        <v/>
      </c>
      <c r="V2151" s="3">
        <f>IF(Q2151=0,0,T2151/Q2151)</f>
        <v/>
      </c>
    </row>
    <row r="2152">
      <c r="A2152" t="n">
        <v>2151</v>
      </c>
      <c r="B2152" t="inlineStr">
        <is>
          <t>US-2017-139969</t>
        </is>
      </c>
      <c r="C2152" t="inlineStr">
        <is>
          <t>2017-11-19</t>
        </is>
      </c>
      <c r="D2152" t="inlineStr">
        <is>
          <t>2017-11-26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s="2" t="n">
        <v>233.058</v>
      </c>
      <c r="R2152" t="n">
        <v>3</v>
      </c>
      <c r="S2152" s="3" t="n">
        <v>0.3</v>
      </c>
      <c r="T2152" s="2" t="n">
        <v>-53.2704</v>
      </c>
      <c r="U2152">
        <f>D2152-C2152</f>
        <v/>
      </c>
      <c r="V2152" s="3">
        <f>IF(Q2152=0,0,T2152/Q2152)</f>
        <v/>
      </c>
    </row>
    <row r="2153">
      <c r="A2153" t="n">
        <v>2152</v>
      </c>
      <c r="B2153" t="inlineStr">
        <is>
          <t>CA-2014-167360</t>
        </is>
      </c>
      <c r="C2153" t="inlineStr">
        <is>
          <t>2014-11-24</t>
        </is>
      </c>
      <c r="D2153" t="inlineStr">
        <is>
          <t>2014-11-29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s="2" t="n">
        <v>111.79</v>
      </c>
      <c r="R2153" t="n">
        <v>7</v>
      </c>
      <c r="S2153" s="3" t="n">
        <v>0</v>
      </c>
      <c r="T2153" s="2" t="n">
        <v>43.5981</v>
      </c>
      <c r="U2153">
        <f>D2153-C2153</f>
        <v/>
      </c>
      <c r="V2153" s="3">
        <f>IF(Q2153=0,0,T2153/Q2153)</f>
        <v/>
      </c>
    </row>
    <row r="2154">
      <c r="A2154" t="n">
        <v>2153</v>
      </c>
      <c r="B2154" t="inlineStr">
        <is>
          <t>CA-2015-123505</t>
        </is>
      </c>
      <c r="C2154" t="inlineStr">
        <is>
          <t>2015-11-22</t>
        </is>
      </c>
      <c r="D2154" t="inlineStr">
        <is>
          <t>2015-11-26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s="2" t="n">
        <v>14.94</v>
      </c>
      <c r="R2154" t="n">
        <v>3</v>
      </c>
      <c r="S2154" s="3" t="n">
        <v>0</v>
      </c>
      <c r="T2154" s="2" t="n">
        <v>7.0218</v>
      </c>
      <c r="U2154">
        <f>D2154-C2154</f>
        <v/>
      </c>
      <c r="V2154" s="3">
        <f>IF(Q2154=0,0,T2154/Q2154)</f>
        <v/>
      </c>
    </row>
    <row r="2155">
      <c r="A2155" t="n">
        <v>2154</v>
      </c>
      <c r="B2155" t="inlineStr">
        <is>
          <t>CA-2016-117282</t>
        </is>
      </c>
      <c r="C2155" t="inlineStr">
        <is>
          <t>2016-07-14</t>
        </is>
      </c>
      <c r="D2155" t="inlineStr">
        <is>
          <t>2016-07-18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s="2" t="n">
        <v>14.16</v>
      </c>
      <c r="R2155" t="n">
        <v>2</v>
      </c>
      <c r="S2155" s="3" t="n">
        <v>0.2</v>
      </c>
      <c r="T2155" s="2" t="n">
        <v>5.133</v>
      </c>
      <c r="U2155">
        <f>D2155-C2155</f>
        <v/>
      </c>
      <c r="V2155" s="3">
        <f>IF(Q2155=0,0,T2155/Q2155)</f>
        <v/>
      </c>
    </row>
    <row r="2156">
      <c r="A2156" t="n">
        <v>2155</v>
      </c>
      <c r="B2156" t="inlineStr">
        <is>
          <t>US-2016-120460</t>
        </is>
      </c>
      <c r="C2156" t="inlineStr">
        <is>
          <t>2016-04-30</t>
        </is>
      </c>
      <c r="D2156" t="inlineStr">
        <is>
          <t>2016-05-05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s="2" t="n">
        <v>22.608</v>
      </c>
      <c r="R2156" t="n">
        <v>3</v>
      </c>
      <c r="S2156" s="3" t="n">
        <v>0.6</v>
      </c>
      <c r="T2156" s="2" t="n">
        <v>-10.1736</v>
      </c>
      <c r="U2156">
        <f>D2156-C2156</f>
        <v/>
      </c>
      <c r="V2156" s="3">
        <f>IF(Q2156=0,0,T2156/Q2156)</f>
        <v/>
      </c>
    </row>
    <row r="2157">
      <c r="A2157" t="n">
        <v>2156</v>
      </c>
      <c r="B2157" t="inlineStr">
        <is>
          <t>CA-2016-111115</t>
        </is>
      </c>
      <c r="C2157" t="inlineStr">
        <is>
          <t>2016-07-25</t>
        </is>
      </c>
      <c r="D2157" t="inlineStr">
        <is>
          <t>2016-07-27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s="2" t="n">
        <v>21.48</v>
      </c>
      <c r="R2157" t="n">
        <v>6</v>
      </c>
      <c r="S2157" s="3" t="n">
        <v>0</v>
      </c>
      <c r="T2157" s="2" t="n">
        <v>10.74</v>
      </c>
      <c r="U2157">
        <f>D2157-C2157</f>
        <v/>
      </c>
      <c r="V2157" s="3">
        <f>IF(Q2157=0,0,T2157/Q2157)</f>
        <v/>
      </c>
    </row>
    <row r="2158">
      <c r="A2158" t="n">
        <v>2157</v>
      </c>
      <c r="B2158" t="inlineStr">
        <is>
          <t>CA-2014-124646</t>
        </is>
      </c>
      <c r="C2158" t="inlineStr">
        <is>
          <t>2014-06-22</t>
        </is>
      </c>
      <c r="D2158" t="inlineStr">
        <is>
          <t>2014-06-24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s="2" t="n">
        <v>501.81</v>
      </c>
      <c r="R2158" t="n">
        <v>3</v>
      </c>
      <c r="S2158" s="3" t="n">
        <v>0</v>
      </c>
      <c r="T2158" s="2" t="n">
        <v>0</v>
      </c>
      <c r="U2158">
        <f>D2158-C2158</f>
        <v/>
      </c>
      <c r="V2158" s="3">
        <f>IF(Q2158=0,0,T2158/Q2158)</f>
        <v/>
      </c>
    </row>
    <row r="2159">
      <c r="A2159" t="n">
        <v>2158</v>
      </c>
      <c r="B2159" t="inlineStr">
        <is>
          <t>CA-2014-124646</t>
        </is>
      </c>
      <c r="C2159" t="inlineStr">
        <is>
          <t>2014-06-22</t>
        </is>
      </c>
      <c r="D2159" t="inlineStr">
        <is>
          <t>2014-06-24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s="2" t="n">
        <v>161.94</v>
      </c>
      <c r="R2159" t="n">
        <v>3</v>
      </c>
      <c r="S2159" s="3" t="n">
        <v>0</v>
      </c>
      <c r="T2159" s="2" t="n">
        <v>9.7164</v>
      </c>
      <c r="U2159">
        <f>D2159-C2159</f>
        <v/>
      </c>
      <c r="V2159" s="3">
        <f>IF(Q2159=0,0,T2159/Q2159)</f>
        <v/>
      </c>
    </row>
    <row r="2160">
      <c r="A2160" t="n">
        <v>2159</v>
      </c>
      <c r="B2160" t="inlineStr">
        <is>
          <t>CA-2017-148166</t>
        </is>
      </c>
      <c r="C2160" t="inlineStr">
        <is>
          <t>2017-10-21</t>
        </is>
      </c>
      <c r="D2160" t="inlineStr">
        <is>
          <t>2017-10-26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s="2" t="n">
        <v>17.856</v>
      </c>
      <c r="R2160" t="n">
        <v>4</v>
      </c>
      <c r="S2160" s="3" t="n">
        <v>0.2</v>
      </c>
      <c r="T2160" s="2" t="n">
        <v>2.0088</v>
      </c>
      <c r="U2160">
        <f>D2160-C2160</f>
        <v/>
      </c>
      <c r="V2160" s="3">
        <f>IF(Q2160=0,0,T2160/Q2160)</f>
        <v/>
      </c>
    </row>
    <row r="2161">
      <c r="A2161" t="n">
        <v>2160</v>
      </c>
      <c r="B2161" t="inlineStr">
        <is>
          <t>CA-2016-159737</t>
        </is>
      </c>
      <c r="C2161" t="inlineStr">
        <is>
          <t>2016-09-03</t>
        </is>
      </c>
      <c r="D2161" t="inlineStr">
        <is>
          <t>2016-09-09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s="2" t="n">
        <v>8.808</v>
      </c>
      <c r="R2161" t="n">
        <v>3</v>
      </c>
      <c r="S2161" s="3" t="n">
        <v>0.8</v>
      </c>
      <c r="T2161" s="2" t="n">
        <v>-14.9736</v>
      </c>
      <c r="U2161">
        <f>D2161-C2161</f>
        <v/>
      </c>
      <c r="V2161" s="3">
        <f>IF(Q2161=0,0,T2161/Q2161)</f>
        <v/>
      </c>
    </row>
    <row r="2162">
      <c r="A2162" t="n">
        <v>2161</v>
      </c>
      <c r="B2162" t="inlineStr">
        <is>
          <t>CA-2016-141019</t>
        </is>
      </c>
      <c r="C2162" t="inlineStr">
        <is>
          <t>2016-05-14</t>
        </is>
      </c>
      <c r="D2162" t="inlineStr">
        <is>
          <t>2016-05-14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s="2" t="n">
        <v>79.384</v>
      </c>
      <c r="R2162" t="n">
        <v>1</v>
      </c>
      <c r="S2162" s="3" t="n">
        <v>0.2</v>
      </c>
      <c r="T2162" s="2" t="n">
        <v>29.769</v>
      </c>
      <c r="U2162">
        <f>D2162-C2162</f>
        <v/>
      </c>
      <c r="V2162" s="3">
        <f>IF(Q2162=0,0,T2162/Q2162)</f>
        <v/>
      </c>
    </row>
    <row r="2163">
      <c r="A2163" t="n">
        <v>2162</v>
      </c>
      <c r="B2163" t="inlineStr">
        <is>
          <t>CA-2016-101938</t>
        </is>
      </c>
      <c r="C2163" t="inlineStr">
        <is>
          <t>2016-01-07</t>
        </is>
      </c>
      <c r="D2163" t="inlineStr">
        <is>
          <t>2016-01-12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s="2" t="n">
        <v>34.58</v>
      </c>
      <c r="R2163" t="n">
        <v>1</v>
      </c>
      <c r="S2163" s="3" t="n">
        <v>0</v>
      </c>
      <c r="T2163" s="2" t="n">
        <v>10.0282</v>
      </c>
      <c r="U2163">
        <f>D2163-C2163</f>
        <v/>
      </c>
      <c r="V2163" s="3">
        <f>IF(Q2163=0,0,T2163/Q2163)</f>
        <v/>
      </c>
    </row>
    <row r="2164">
      <c r="A2164" t="n">
        <v>2163</v>
      </c>
      <c r="B2164" t="inlineStr">
        <is>
          <t>CA-2017-166296</t>
        </is>
      </c>
      <c r="C2164" t="inlineStr">
        <is>
          <t>2017-03-13</t>
        </is>
      </c>
      <c r="D2164" t="inlineStr">
        <is>
          <t>2017-03-19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s="2" t="n">
        <v>314.55</v>
      </c>
      <c r="R2164" t="n">
        <v>3</v>
      </c>
      <c r="S2164" s="3" t="n">
        <v>0</v>
      </c>
      <c r="T2164" s="2" t="n">
        <v>150.984</v>
      </c>
      <c r="U2164">
        <f>D2164-C2164</f>
        <v/>
      </c>
      <c r="V2164" s="3">
        <f>IF(Q2164=0,0,T2164/Q2164)</f>
        <v/>
      </c>
    </row>
    <row r="2165">
      <c r="A2165" t="n">
        <v>2164</v>
      </c>
      <c r="B2165" t="inlineStr">
        <is>
          <t>CA-2016-154018</t>
        </is>
      </c>
      <c r="C2165" t="inlineStr">
        <is>
          <t>2016-10-13</t>
        </is>
      </c>
      <c r="D2165" t="inlineStr">
        <is>
          <t>2016-10-19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s="2" t="n">
        <v>191.976</v>
      </c>
      <c r="R2165" t="n">
        <v>3</v>
      </c>
      <c r="S2165" s="3" t="n">
        <v>0.2</v>
      </c>
      <c r="T2165" s="2" t="n">
        <v>23.997</v>
      </c>
      <c r="U2165">
        <f>D2165-C2165</f>
        <v/>
      </c>
      <c r="V2165" s="3">
        <f>IF(Q2165=0,0,T2165/Q2165)</f>
        <v/>
      </c>
    </row>
    <row r="2166">
      <c r="A2166" t="n">
        <v>2165</v>
      </c>
      <c r="B2166" t="inlineStr">
        <is>
          <t>CA-2016-154018</t>
        </is>
      </c>
      <c r="C2166" t="inlineStr">
        <is>
          <t>2016-10-13</t>
        </is>
      </c>
      <c r="D2166" t="inlineStr">
        <is>
          <t>2016-10-19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s="2" t="n">
        <v>8.288</v>
      </c>
      <c r="R2166" t="n">
        <v>2</v>
      </c>
      <c r="S2166" s="3" t="n">
        <v>0.2</v>
      </c>
      <c r="T2166" s="2" t="n">
        <v>3.0044</v>
      </c>
      <c r="U2166">
        <f>D2166-C2166</f>
        <v/>
      </c>
      <c r="V2166" s="3">
        <f>IF(Q2166=0,0,T2166/Q2166)</f>
        <v/>
      </c>
    </row>
    <row r="2167">
      <c r="A2167" t="n">
        <v>2166</v>
      </c>
      <c r="B2167" t="inlineStr">
        <is>
          <t>CA-2016-154018</t>
        </is>
      </c>
      <c r="C2167" t="inlineStr">
        <is>
          <t>2016-10-13</t>
        </is>
      </c>
      <c r="D2167" t="inlineStr">
        <is>
          <t>2016-10-19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s="2" t="n">
        <v>139.92</v>
      </c>
      <c r="R2167" t="n">
        <v>5</v>
      </c>
      <c r="S2167" s="3" t="n">
        <v>0.6</v>
      </c>
      <c r="T2167" s="2" t="n">
        <v>-150.414</v>
      </c>
      <c r="U2167">
        <f>D2167-C2167</f>
        <v/>
      </c>
      <c r="V2167" s="3">
        <f>IF(Q2167=0,0,T2167/Q2167)</f>
        <v/>
      </c>
    </row>
    <row r="2168">
      <c r="A2168" t="n">
        <v>2167</v>
      </c>
      <c r="B2168" t="inlineStr">
        <is>
          <t>CA-2016-154018</t>
        </is>
      </c>
      <c r="C2168" t="inlineStr">
        <is>
          <t>2016-10-13</t>
        </is>
      </c>
      <c r="D2168" t="inlineStr">
        <is>
          <t>2016-10-19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s="2" t="n">
        <v>15.872</v>
      </c>
      <c r="R2168" t="n">
        <v>1</v>
      </c>
      <c r="S2168" s="3" t="n">
        <v>0.2</v>
      </c>
      <c r="T2168" s="2" t="n">
        <v>1.1904</v>
      </c>
      <c r="U2168">
        <f>D2168-C2168</f>
        <v/>
      </c>
      <c r="V2168" s="3">
        <f>IF(Q2168=0,0,T2168/Q2168)</f>
        <v/>
      </c>
    </row>
    <row r="2169">
      <c r="A2169" t="n">
        <v>2168</v>
      </c>
      <c r="B2169" t="inlineStr">
        <is>
          <t>CA-2016-154018</t>
        </is>
      </c>
      <c r="C2169" t="inlineStr">
        <is>
          <t>2016-10-13</t>
        </is>
      </c>
      <c r="D2169" t="inlineStr">
        <is>
          <t>2016-10-19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s="2" t="n">
        <v>6.286</v>
      </c>
      <c r="R2169" t="n">
        <v>7</v>
      </c>
      <c r="S2169" s="3" t="n">
        <v>0.8</v>
      </c>
      <c r="T2169" s="2" t="n">
        <v>-11.0005</v>
      </c>
      <c r="U2169">
        <f>D2169-C2169</f>
        <v/>
      </c>
      <c r="V2169" s="3">
        <f>IF(Q2169=0,0,T2169/Q2169)</f>
        <v/>
      </c>
    </row>
    <row r="2170">
      <c r="A2170" t="n">
        <v>2169</v>
      </c>
      <c r="B2170" t="inlineStr">
        <is>
          <t>CA-2017-117870</t>
        </is>
      </c>
      <c r="C2170" t="inlineStr">
        <is>
          <t>2017-01-27</t>
        </is>
      </c>
      <c r="D2170" t="inlineStr">
        <is>
          <t>2017-01-30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s="2" t="n">
        <v>14.016</v>
      </c>
      <c r="R2170" t="n">
        <v>3</v>
      </c>
      <c r="S2170" s="3" t="n">
        <v>0.2</v>
      </c>
      <c r="T2170" s="2" t="n">
        <v>1.752</v>
      </c>
      <c r="U2170">
        <f>D2170-C2170</f>
        <v/>
      </c>
      <c r="V2170" s="3">
        <f>IF(Q2170=0,0,T2170/Q2170)</f>
        <v/>
      </c>
    </row>
    <row r="2171">
      <c r="A2171" t="n">
        <v>2170</v>
      </c>
      <c r="B2171" t="inlineStr">
        <is>
          <t>CA-2017-117870</t>
        </is>
      </c>
      <c r="C2171" t="inlineStr">
        <is>
          <t>2017-01-27</t>
        </is>
      </c>
      <c r="D2171" t="inlineStr">
        <is>
          <t>2017-01-30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 xml:space="preserve">Anker Ultrathin Bluetooth Wireless Keyboard Aluminum Cover with Stand </t>
        </is>
      </c>
      <c r="Q2171" s="2" t="n">
        <v>71.976</v>
      </c>
      <c r="R2171" t="n">
        <v>3</v>
      </c>
      <c r="S2171" s="3" t="n">
        <v>0.2</v>
      </c>
      <c r="T2171" s="2" t="n">
        <v>-8.997</v>
      </c>
      <c r="U2171">
        <f>D2171-C2171</f>
        <v/>
      </c>
      <c r="V2171" s="3">
        <f>IF(Q2171=0,0,T2171/Q2171)</f>
        <v/>
      </c>
    </row>
    <row r="2172">
      <c r="A2172" t="n">
        <v>2171</v>
      </c>
      <c r="B2172" t="inlineStr">
        <is>
          <t>CA-2017-117870</t>
        </is>
      </c>
      <c r="C2172" t="inlineStr">
        <is>
          <t>2017-01-27</t>
        </is>
      </c>
      <c r="D2172" t="inlineStr">
        <is>
          <t>2017-01-30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s="2" t="n">
        <v>107.982</v>
      </c>
      <c r="R2172" t="n">
        <v>3</v>
      </c>
      <c r="S2172" s="3" t="n">
        <v>0.4</v>
      </c>
      <c r="T2172" s="2" t="n">
        <v>-26.9955</v>
      </c>
      <c r="U2172">
        <f>D2172-C2172</f>
        <v/>
      </c>
      <c r="V2172" s="3">
        <f>IF(Q2172=0,0,T2172/Q2172)</f>
        <v/>
      </c>
    </row>
    <row r="2173">
      <c r="A2173" t="n">
        <v>2172</v>
      </c>
      <c r="B2173" t="inlineStr">
        <is>
          <t>US-2017-137491</t>
        </is>
      </c>
      <c r="C2173" t="inlineStr">
        <is>
          <t>2017-11-19</t>
        </is>
      </c>
      <c r="D2173" t="inlineStr">
        <is>
          <t>2017-11-25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s="2" t="n">
        <v>305.312</v>
      </c>
      <c r="R2173" t="n">
        <v>2</v>
      </c>
      <c r="S2173" s="3" t="n">
        <v>0.3</v>
      </c>
      <c r="T2173" s="2" t="n">
        <v>-8.7232</v>
      </c>
      <c r="U2173">
        <f>D2173-C2173</f>
        <v/>
      </c>
      <c r="V2173" s="3">
        <f>IF(Q2173=0,0,T2173/Q2173)</f>
        <v/>
      </c>
    </row>
    <row r="2174">
      <c r="A2174" t="n">
        <v>2173</v>
      </c>
      <c r="B2174" t="inlineStr">
        <is>
          <t>CA-2014-152296</t>
        </is>
      </c>
      <c r="C2174" t="inlineStr">
        <is>
          <t>2014-08-01</t>
        </is>
      </c>
      <c r="D2174" t="inlineStr">
        <is>
          <t>2014-08-03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s="2" t="n">
        <v>19.752</v>
      </c>
      <c r="R2174" t="n">
        <v>3</v>
      </c>
      <c r="S2174" s="3" t="n">
        <v>0.2</v>
      </c>
      <c r="T2174" s="2" t="n">
        <v>6.9132</v>
      </c>
      <c r="U2174">
        <f>D2174-C2174</f>
        <v/>
      </c>
      <c r="V2174" s="3">
        <f>IF(Q2174=0,0,T2174/Q2174)</f>
        <v/>
      </c>
    </row>
    <row r="2175">
      <c r="A2175" t="n">
        <v>2174</v>
      </c>
      <c r="B2175" t="inlineStr">
        <is>
          <t>CA-2016-112025</t>
        </is>
      </c>
      <c r="C2175" t="inlineStr">
        <is>
          <t>2016-07-30</t>
        </is>
      </c>
      <c r="D2175" t="inlineStr">
        <is>
          <t>2016-08-04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s="2" t="n">
        <v>9.263999999999999</v>
      </c>
      <c r="R2175" t="n">
        <v>3</v>
      </c>
      <c r="S2175" s="3" t="n">
        <v>0.8</v>
      </c>
      <c r="T2175" s="2" t="n">
        <v>-13.896</v>
      </c>
      <c r="U2175">
        <f>D2175-C2175</f>
        <v/>
      </c>
      <c r="V2175" s="3">
        <f>IF(Q2175=0,0,T2175/Q2175)</f>
        <v/>
      </c>
    </row>
    <row r="2176">
      <c r="A2176" t="n">
        <v>2175</v>
      </c>
      <c r="B2176" t="inlineStr">
        <is>
          <t>CA-2015-132507</t>
        </is>
      </c>
      <c r="C2176" t="inlineStr">
        <is>
          <t>2015-07-30</t>
        </is>
      </c>
      <c r="D2176" t="inlineStr">
        <is>
          <t>2015-08-03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s="2" t="n">
        <v>61.792</v>
      </c>
      <c r="R2176" t="n">
        <v>4</v>
      </c>
      <c r="S2176" s="3" t="n">
        <v>0.2</v>
      </c>
      <c r="T2176" s="2" t="n">
        <v>6.1792</v>
      </c>
      <c r="U2176">
        <f>D2176-C2176</f>
        <v/>
      </c>
      <c r="V2176" s="3">
        <f>IF(Q2176=0,0,T2176/Q2176)</f>
        <v/>
      </c>
    </row>
    <row r="2177">
      <c r="A2177" t="n">
        <v>2176</v>
      </c>
      <c r="B2177" t="inlineStr">
        <is>
          <t>CA-2016-125738</t>
        </is>
      </c>
      <c r="C2177" t="inlineStr">
        <is>
          <t>2016-10-15</t>
        </is>
      </c>
      <c r="D2177" t="inlineStr">
        <is>
          <t>2016-10-21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s="2" t="n">
        <v>45.68</v>
      </c>
      <c r="R2177" t="n">
        <v>2</v>
      </c>
      <c r="S2177" s="3" t="n">
        <v>0</v>
      </c>
      <c r="T2177" s="2" t="n">
        <v>21.0128</v>
      </c>
      <c r="U2177">
        <f>D2177-C2177</f>
        <v/>
      </c>
      <c r="V2177" s="3">
        <f>IF(Q2177=0,0,T2177/Q2177)</f>
        <v/>
      </c>
    </row>
    <row r="2178">
      <c r="A2178" t="n">
        <v>2177</v>
      </c>
      <c r="B2178" t="inlineStr">
        <is>
          <t>CA-2016-125738</t>
        </is>
      </c>
      <c r="C2178" t="inlineStr">
        <is>
          <t>2016-10-15</t>
        </is>
      </c>
      <c r="D2178" t="inlineStr">
        <is>
          <t>2016-10-21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s="2" t="n">
        <v>60.12</v>
      </c>
      <c r="R2178" t="n">
        <v>9</v>
      </c>
      <c r="S2178" s="3" t="n">
        <v>0</v>
      </c>
      <c r="T2178" s="2" t="n">
        <v>28.8576</v>
      </c>
      <c r="U2178">
        <f>D2178-C2178</f>
        <v/>
      </c>
      <c r="V2178" s="3">
        <f>IF(Q2178=0,0,T2178/Q2178)</f>
        <v/>
      </c>
    </row>
    <row r="2179">
      <c r="A2179" t="n">
        <v>2178</v>
      </c>
      <c r="B2179" t="inlineStr">
        <is>
          <t>CA-2016-125738</t>
        </is>
      </c>
      <c r="C2179" t="inlineStr">
        <is>
          <t>2016-10-15</t>
        </is>
      </c>
      <c r="D2179" t="inlineStr">
        <is>
          <t>2016-10-21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s="2" t="n">
        <v>41.72</v>
      </c>
      <c r="R2179" t="n">
        <v>5</v>
      </c>
      <c r="S2179" s="3" t="n">
        <v>0.2</v>
      </c>
      <c r="T2179" s="2" t="n">
        <v>13.0375</v>
      </c>
      <c r="U2179">
        <f>D2179-C2179</f>
        <v/>
      </c>
      <c r="V2179" s="3">
        <f>IF(Q2179=0,0,T2179/Q2179)</f>
        <v/>
      </c>
    </row>
    <row r="2180">
      <c r="A2180" t="n">
        <v>2179</v>
      </c>
      <c r="B2180" t="inlineStr">
        <is>
          <t>CA-2016-125738</t>
        </is>
      </c>
      <c r="C2180" t="inlineStr">
        <is>
          <t>2016-10-15</t>
        </is>
      </c>
      <c r="D2180" t="inlineStr">
        <is>
          <t>2016-10-21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s="2" t="n">
        <v>71.59999999999999</v>
      </c>
      <c r="R2180" t="n">
        <v>8</v>
      </c>
      <c r="S2180" s="3" t="n">
        <v>0</v>
      </c>
      <c r="T2180" s="2" t="n">
        <v>32.936</v>
      </c>
      <c r="U2180">
        <f>D2180-C2180</f>
        <v/>
      </c>
      <c r="V2180" s="3">
        <f>IF(Q2180=0,0,T2180/Q2180)</f>
        <v/>
      </c>
    </row>
    <row r="2181">
      <c r="A2181" t="n">
        <v>2180</v>
      </c>
      <c r="B2181" t="inlineStr">
        <is>
          <t>CA-2016-128818</t>
        </is>
      </c>
      <c r="C2181" t="inlineStr">
        <is>
          <t>2016-05-07</t>
        </is>
      </c>
      <c r="D2181" t="inlineStr">
        <is>
          <t>2016-05-11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s="2" t="n">
        <v>85.232</v>
      </c>
      <c r="R2181" t="n">
        <v>7</v>
      </c>
      <c r="S2181" s="3" t="n">
        <v>0.2</v>
      </c>
      <c r="T2181" s="2" t="n">
        <v>30.8966</v>
      </c>
      <c r="U2181">
        <f>D2181-C2181</f>
        <v/>
      </c>
      <c r="V2181" s="3">
        <f>IF(Q2181=0,0,T2181/Q2181)</f>
        <v/>
      </c>
    </row>
    <row r="2182">
      <c r="A2182" t="n">
        <v>2181</v>
      </c>
      <c r="B2182" t="inlineStr">
        <is>
          <t>CA-2016-128818</t>
        </is>
      </c>
      <c r="C2182" t="inlineStr">
        <is>
          <t>2016-05-07</t>
        </is>
      </c>
      <c r="D2182" t="inlineStr">
        <is>
          <t>2016-05-11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s="2" t="n">
        <v>44.4</v>
      </c>
      <c r="R2182" t="n">
        <v>3</v>
      </c>
      <c r="S2182" s="3" t="n">
        <v>0</v>
      </c>
      <c r="T2182" s="2" t="n">
        <v>22.2</v>
      </c>
      <c r="U2182">
        <f>D2182-C2182</f>
        <v/>
      </c>
      <c r="V2182" s="3">
        <f>IF(Q2182=0,0,T2182/Q2182)</f>
        <v/>
      </c>
    </row>
    <row r="2183">
      <c r="A2183" t="n">
        <v>2182</v>
      </c>
      <c r="B2183" t="inlineStr">
        <is>
          <t>CA-2016-128818</t>
        </is>
      </c>
      <c r="C2183" t="inlineStr">
        <is>
          <t>2016-05-07</t>
        </is>
      </c>
      <c r="D2183" t="inlineStr">
        <is>
          <t>2016-05-11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s="2" t="n">
        <v>442.764</v>
      </c>
      <c r="R2183" t="n">
        <v>4</v>
      </c>
      <c r="S2183" s="3" t="n">
        <v>0.1</v>
      </c>
      <c r="T2183" s="2" t="n">
        <v>59.0352</v>
      </c>
      <c r="U2183">
        <f>D2183-C2183</f>
        <v/>
      </c>
      <c r="V2183" s="3">
        <f>IF(Q2183=0,0,T2183/Q2183)</f>
        <v/>
      </c>
    </row>
    <row r="2184">
      <c r="A2184" t="n">
        <v>2183</v>
      </c>
      <c r="B2184" t="inlineStr">
        <is>
          <t>CA-2016-128818</t>
        </is>
      </c>
      <c r="C2184" t="inlineStr">
        <is>
          <t>2016-05-07</t>
        </is>
      </c>
      <c r="D2184" t="inlineStr">
        <is>
          <t>2016-05-11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s="2" t="n">
        <v>3999.95</v>
      </c>
      <c r="R2184" t="n">
        <v>5</v>
      </c>
      <c r="S2184" s="3" t="n">
        <v>0</v>
      </c>
      <c r="T2184" s="2" t="n">
        <v>1159.9855</v>
      </c>
      <c r="U2184">
        <f>D2184-C2184</f>
        <v/>
      </c>
      <c r="V2184" s="3">
        <f>IF(Q2184=0,0,T2184/Q2184)</f>
        <v/>
      </c>
    </row>
    <row r="2185">
      <c r="A2185" t="n">
        <v>2184</v>
      </c>
      <c r="B2185" t="inlineStr">
        <is>
          <t>CA-2016-128818</t>
        </is>
      </c>
      <c r="C2185" t="inlineStr">
        <is>
          <t>2016-05-07</t>
        </is>
      </c>
      <c r="D2185" t="inlineStr">
        <is>
          <t>2016-05-11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s="2" t="n">
        <v>199.95</v>
      </c>
      <c r="R2185" t="n">
        <v>5</v>
      </c>
      <c r="S2185" s="3" t="n">
        <v>0</v>
      </c>
      <c r="T2185" s="2" t="n">
        <v>21.9945</v>
      </c>
      <c r="U2185">
        <f>D2185-C2185</f>
        <v/>
      </c>
      <c r="V2185" s="3">
        <f>IF(Q2185=0,0,T2185/Q2185)</f>
        <v/>
      </c>
    </row>
    <row r="2186">
      <c r="A2186" t="n">
        <v>2185</v>
      </c>
      <c r="B2186" t="inlineStr">
        <is>
          <t>CA-2016-128818</t>
        </is>
      </c>
      <c r="C2186" t="inlineStr">
        <is>
          <t>2016-05-07</t>
        </is>
      </c>
      <c r="D2186" t="inlineStr">
        <is>
          <t>2016-05-11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s="2" t="n">
        <v>63.68</v>
      </c>
      <c r="R2186" t="n">
        <v>8</v>
      </c>
      <c r="S2186" s="3" t="n">
        <v>0</v>
      </c>
      <c r="T2186" s="2" t="n">
        <v>28.0192</v>
      </c>
      <c r="U2186">
        <f>D2186-C2186</f>
        <v/>
      </c>
      <c r="V2186" s="3">
        <f>IF(Q2186=0,0,T2186/Q2186)</f>
        <v/>
      </c>
    </row>
    <row r="2187">
      <c r="A2187" t="n">
        <v>2186</v>
      </c>
      <c r="B2187" t="inlineStr">
        <is>
          <t>CA-2017-124576</t>
        </is>
      </c>
      <c r="C2187" t="inlineStr">
        <is>
          <t>2017-08-01</t>
        </is>
      </c>
      <c r="D2187" t="inlineStr">
        <is>
          <t>2017-08-04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s="2" t="n">
        <v>54.896</v>
      </c>
      <c r="R2187" t="n">
        <v>2</v>
      </c>
      <c r="S2187" s="3" t="n">
        <v>0.2</v>
      </c>
      <c r="T2187" s="2" t="n">
        <v>18.5274</v>
      </c>
      <c r="U2187">
        <f>D2187-C2187</f>
        <v/>
      </c>
      <c r="V2187" s="3">
        <f>IF(Q2187=0,0,T2187/Q2187)</f>
        <v/>
      </c>
    </row>
    <row r="2188">
      <c r="A2188" t="n">
        <v>2187</v>
      </c>
      <c r="B2188" t="inlineStr">
        <is>
          <t>CA-2016-101378</t>
        </is>
      </c>
      <c r="C2188" t="inlineStr">
        <is>
          <t>2016-07-14</t>
        </is>
      </c>
      <c r="D2188" t="inlineStr">
        <is>
          <t>2016-07-14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s="2" t="n">
        <v>29</v>
      </c>
      <c r="R2188" t="n">
        <v>2</v>
      </c>
      <c r="S2188" s="3" t="n">
        <v>0</v>
      </c>
      <c r="T2188" s="2" t="n">
        <v>7.25</v>
      </c>
      <c r="U2188">
        <f>D2188-C2188</f>
        <v/>
      </c>
      <c r="V2188" s="3">
        <f>IF(Q2188=0,0,T2188/Q2188)</f>
        <v/>
      </c>
    </row>
    <row r="2189">
      <c r="A2189" t="n">
        <v>2188</v>
      </c>
      <c r="B2189" t="inlineStr">
        <is>
          <t>CA-2017-143063</t>
        </is>
      </c>
      <c r="C2189" t="inlineStr">
        <is>
          <t>2017-08-10</t>
        </is>
      </c>
      <c r="D2189" t="inlineStr">
        <is>
          <t>2017-08-15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s="2" t="n">
        <v>70.08</v>
      </c>
      <c r="R2189" t="n">
        <v>6</v>
      </c>
      <c r="S2189" s="3" t="n">
        <v>0</v>
      </c>
      <c r="T2189" s="2" t="n">
        <v>35.04</v>
      </c>
      <c r="U2189">
        <f>D2189-C2189</f>
        <v/>
      </c>
      <c r="V2189" s="3">
        <f>IF(Q2189=0,0,T2189/Q2189)</f>
        <v/>
      </c>
    </row>
    <row r="2190">
      <c r="A2190" t="n">
        <v>2189</v>
      </c>
      <c r="B2190" t="inlineStr">
        <is>
          <t>CA-2017-143063</t>
        </is>
      </c>
      <c r="C2190" t="inlineStr">
        <is>
          <t>2017-08-10</t>
        </is>
      </c>
      <c r="D2190" t="inlineStr">
        <is>
          <t>2017-08-15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s="2" t="n">
        <v>121.3</v>
      </c>
      <c r="R2190" t="n">
        <v>2</v>
      </c>
      <c r="S2190" s="3" t="n">
        <v>0</v>
      </c>
      <c r="T2190" s="2" t="n">
        <v>25.473</v>
      </c>
      <c r="U2190">
        <f>D2190-C2190</f>
        <v/>
      </c>
      <c r="V2190" s="3">
        <f>IF(Q2190=0,0,T2190/Q2190)</f>
        <v/>
      </c>
    </row>
    <row r="2191">
      <c r="A2191" t="n">
        <v>2190</v>
      </c>
      <c r="B2191" t="inlineStr">
        <is>
          <t>CA-2017-143063</t>
        </is>
      </c>
      <c r="C2191" t="inlineStr">
        <is>
          <t>2017-08-10</t>
        </is>
      </c>
      <c r="D2191" t="inlineStr">
        <is>
          <t>2017-08-15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s="2" t="n">
        <v>1454.49</v>
      </c>
      <c r="R2191" t="n">
        <v>9</v>
      </c>
      <c r="S2191" s="3" t="n">
        <v>0</v>
      </c>
      <c r="T2191" s="2" t="n">
        <v>378.1674</v>
      </c>
      <c r="U2191">
        <f>D2191-C2191</f>
        <v/>
      </c>
      <c r="V2191" s="3">
        <f>IF(Q2191=0,0,T2191/Q2191)</f>
        <v/>
      </c>
    </row>
    <row r="2192">
      <c r="A2192" t="n">
        <v>2191</v>
      </c>
      <c r="B2192" t="inlineStr">
        <is>
          <t>CA-2016-118913</t>
        </is>
      </c>
      <c r="C2192" t="inlineStr">
        <is>
          <t>2016-06-25</t>
        </is>
      </c>
      <c r="D2192" t="inlineStr">
        <is>
          <t>2016-06-29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s="2" t="n">
        <v>60.81</v>
      </c>
      <c r="R2192" t="n">
        <v>3</v>
      </c>
      <c r="S2192" s="3" t="n">
        <v>0</v>
      </c>
      <c r="T2192" s="2" t="n">
        <v>17.0268</v>
      </c>
      <c r="U2192">
        <f>D2192-C2192</f>
        <v/>
      </c>
      <c r="V2192" s="3">
        <f>IF(Q2192=0,0,T2192/Q2192)</f>
        <v/>
      </c>
    </row>
    <row r="2193">
      <c r="A2193" t="n">
        <v>2192</v>
      </c>
      <c r="B2193" t="inlineStr">
        <is>
          <t>CA-2016-128412</t>
        </is>
      </c>
      <c r="C2193" t="inlineStr">
        <is>
          <t>2016-12-10</t>
        </is>
      </c>
      <c r="D2193" t="inlineStr">
        <is>
          <t>2016-12-17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s="2" t="n">
        <v>153.552</v>
      </c>
      <c r="R2193" t="n">
        <v>3</v>
      </c>
      <c r="S2193" s="3" t="n">
        <v>0.2</v>
      </c>
      <c r="T2193" s="2" t="n">
        <v>51.8238</v>
      </c>
      <c r="U2193">
        <f>D2193-C2193</f>
        <v/>
      </c>
      <c r="V2193" s="3">
        <f>IF(Q2193=0,0,T2193/Q2193)</f>
        <v/>
      </c>
    </row>
    <row r="2194">
      <c r="A2194" t="n">
        <v>2193</v>
      </c>
      <c r="B2194" t="inlineStr">
        <is>
          <t>CA-2016-128412</t>
        </is>
      </c>
      <c r="C2194" t="inlineStr">
        <is>
          <t>2016-12-10</t>
        </is>
      </c>
      <c r="D2194" t="inlineStr">
        <is>
          <t>2016-12-17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s="2" t="n">
        <v>65.34</v>
      </c>
      <c r="R2194" t="n">
        <v>3</v>
      </c>
      <c r="S2194" s="3" t="n">
        <v>0</v>
      </c>
      <c r="T2194" s="2" t="n">
        <v>22.869</v>
      </c>
      <c r="U2194">
        <f>D2194-C2194</f>
        <v/>
      </c>
      <c r="V2194" s="3">
        <f>IF(Q2194=0,0,T2194/Q2194)</f>
        <v/>
      </c>
    </row>
    <row r="2195">
      <c r="A2195" t="n">
        <v>2194</v>
      </c>
      <c r="B2195" t="inlineStr">
        <is>
          <t>CA-2016-128412</t>
        </is>
      </c>
      <c r="C2195" t="inlineStr">
        <is>
          <t>2016-12-10</t>
        </is>
      </c>
      <c r="D2195" t="inlineStr">
        <is>
          <t>2016-12-17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s="2" t="n">
        <v>123.92</v>
      </c>
      <c r="R2195" t="n">
        <v>4</v>
      </c>
      <c r="S2195" s="3" t="n">
        <v>0</v>
      </c>
      <c r="T2195" s="2" t="n">
        <v>55.764</v>
      </c>
      <c r="U2195">
        <f>D2195-C2195</f>
        <v/>
      </c>
      <c r="V2195" s="3">
        <f>IF(Q2195=0,0,T2195/Q2195)</f>
        <v/>
      </c>
    </row>
    <row r="2196">
      <c r="A2196" t="n">
        <v>2195</v>
      </c>
      <c r="B2196" t="inlineStr">
        <is>
          <t>CA-2016-128412</t>
        </is>
      </c>
      <c r="C2196" t="inlineStr">
        <is>
          <t>2016-12-10</t>
        </is>
      </c>
      <c r="D2196" t="inlineStr">
        <is>
          <t>2016-12-17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s="2" t="n">
        <v>35.1</v>
      </c>
      <c r="R2196" t="n">
        <v>3</v>
      </c>
      <c r="S2196" s="3" t="n">
        <v>0</v>
      </c>
      <c r="T2196" s="2" t="n">
        <v>12.285</v>
      </c>
      <c r="U2196">
        <f>D2196-C2196</f>
        <v/>
      </c>
      <c r="V2196" s="3">
        <f>IF(Q2196=0,0,T2196/Q2196)</f>
        <v/>
      </c>
    </row>
    <row r="2197">
      <c r="A2197" t="n">
        <v>2196</v>
      </c>
      <c r="B2197" t="inlineStr">
        <is>
          <t>CA-2016-128412</t>
        </is>
      </c>
      <c r="C2197" t="inlineStr">
        <is>
          <t>2016-12-10</t>
        </is>
      </c>
      <c r="D2197" t="inlineStr">
        <is>
          <t>2016-12-17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s="2" t="n">
        <v>44.75</v>
      </c>
      <c r="R2197" t="n">
        <v>5</v>
      </c>
      <c r="S2197" s="3" t="n">
        <v>0</v>
      </c>
      <c r="T2197" s="2" t="n">
        <v>8.5025</v>
      </c>
      <c r="U2197">
        <f>D2197-C2197</f>
        <v/>
      </c>
      <c r="V2197" s="3">
        <f>IF(Q2197=0,0,T2197/Q2197)</f>
        <v/>
      </c>
    </row>
    <row r="2198">
      <c r="A2198" t="n">
        <v>2197</v>
      </c>
      <c r="B2198" t="inlineStr">
        <is>
          <t>CA-2016-136483</t>
        </is>
      </c>
      <c r="C2198" t="inlineStr">
        <is>
          <t>2016-12-01</t>
        </is>
      </c>
      <c r="D2198" t="inlineStr">
        <is>
          <t>2016-12-06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s="2" t="n">
        <v>4.704</v>
      </c>
      <c r="R2198" t="n">
        <v>2</v>
      </c>
      <c r="S2198" s="3" t="n">
        <v>0.2</v>
      </c>
      <c r="T2198" s="2" t="n">
        <v>0.4116</v>
      </c>
      <c r="U2198">
        <f>D2198-C2198</f>
        <v/>
      </c>
      <c r="V2198" s="3">
        <f>IF(Q2198=0,0,T2198/Q2198)</f>
        <v/>
      </c>
    </row>
    <row r="2199">
      <c r="A2199" t="n">
        <v>2198</v>
      </c>
      <c r="B2199" t="inlineStr">
        <is>
          <t>CA-2014-163013</t>
        </is>
      </c>
      <c r="C2199" t="inlineStr">
        <is>
          <t>2014-11-28</t>
        </is>
      </c>
      <c r="D2199" t="inlineStr">
        <is>
          <t>2014-12-04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s="2" t="n">
        <v>14.67</v>
      </c>
      <c r="R2199" t="n">
        <v>3</v>
      </c>
      <c r="S2199" s="3" t="n">
        <v>0</v>
      </c>
      <c r="T2199" s="2" t="n">
        <v>3.9609</v>
      </c>
      <c r="U2199">
        <f>D2199-C2199</f>
        <v/>
      </c>
      <c r="V2199" s="3">
        <f>IF(Q2199=0,0,T2199/Q2199)</f>
        <v/>
      </c>
    </row>
    <row r="2200">
      <c r="A2200" t="n">
        <v>2199</v>
      </c>
      <c r="B2200" t="inlineStr">
        <is>
          <t>CA-2015-135363</t>
        </is>
      </c>
      <c r="C2200" t="inlineStr">
        <is>
          <t>2015-03-28</t>
        </is>
      </c>
      <c r="D2200" t="inlineStr">
        <is>
          <t>2015-04-02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s="2" t="n">
        <v>15.552</v>
      </c>
      <c r="R2200" t="n">
        <v>3</v>
      </c>
      <c r="S2200" s="3" t="n">
        <v>0.2</v>
      </c>
      <c r="T2200" s="2" t="n">
        <v>5.4432</v>
      </c>
      <c r="U2200">
        <f>D2200-C2200</f>
        <v/>
      </c>
      <c r="V2200" s="3">
        <f>IF(Q2200=0,0,T2200/Q2200)</f>
        <v/>
      </c>
    </row>
    <row r="2201">
      <c r="A2201" t="n">
        <v>2200</v>
      </c>
      <c r="B2201" t="inlineStr">
        <is>
          <t>CA-2015-135363</t>
        </is>
      </c>
      <c r="C2201" t="inlineStr">
        <is>
          <t>2015-03-28</t>
        </is>
      </c>
      <c r="D2201" t="inlineStr">
        <is>
          <t>2015-04-02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s="2" t="n">
        <v>5.232</v>
      </c>
      <c r="R2201" t="n">
        <v>1</v>
      </c>
      <c r="S2201" s="3" t="n">
        <v>0.2</v>
      </c>
      <c r="T2201" s="2" t="n">
        <v>1.7004</v>
      </c>
      <c r="U2201">
        <f>D2201-C2201</f>
        <v/>
      </c>
      <c r="V2201" s="3">
        <f>IF(Q2201=0,0,T2201/Q2201)</f>
        <v/>
      </c>
    </row>
    <row r="2202">
      <c r="A2202" t="n">
        <v>2201</v>
      </c>
      <c r="B2202" t="inlineStr">
        <is>
          <t>US-2014-165659</t>
        </is>
      </c>
      <c r="C2202" t="inlineStr">
        <is>
          <t>2014-06-01</t>
        </is>
      </c>
      <c r="D2202" t="inlineStr">
        <is>
          <t>2014-06-06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s="2" t="n">
        <v>22.2</v>
      </c>
      <c r="R2202" t="n">
        <v>6</v>
      </c>
      <c r="S2202" s="3" t="n">
        <v>0</v>
      </c>
      <c r="T2202" s="2" t="n">
        <v>9.102</v>
      </c>
      <c r="U2202">
        <f>D2202-C2202</f>
        <v/>
      </c>
      <c r="V2202" s="3">
        <f>IF(Q2202=0,0,T2202/Q2202)</f>
        <v/>
      </c>
    </row>
    <row r="2203">
      <c r="A2203" t="n">
        <v>2202</v>
      </c>
      <c r="B2203" t="inlineStr">
        <is>
          <t>US-2014-165659</t>
        </is>
      </c>
      <c r="C2203" t="inlineStr">
        <is>
          <t>2014-06-01</t>
        </is>
      </c>
      <c r="D2203" t="inlineStr">
        <is>
          <t>2014-06-06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s="2" t="n">
        <v>881.9299999999999</v>
      </c>
      <c r="R2203" t="n">
        <v>7</v>
      </c>
      <c r="S2203" s="3" t="n">
        <v>0</v>
      </c>
      <c r="T2203" s="2" t="n">
        <v>229.3018</v>
      </c>
      <c r="U2203">
        <f>D2203-C2203</f>
        <v/>
      </c>
      <c r="V2203" s="3">
        <f>IF(Q2203=0,0,T2203/Q2203)</f>
        <v/>
      </c>
    </row>
    <row r="2204">
      <c r="A2204" t="n">
        <v>2203</v>
      </c>
      <c r="B2204" t="inlineStr">
        <is>
          <t>CA-2015-138002</t>
        </is>
      </c>
      <c r="C2204" t="inlineStr">
        <is>
          <t>2015-09-06</t>
        </is>
      </c>
      <c r="D2204" t="inlineStr">
        <is>
          <t>2015-09-12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s="2" t="n">
        <v>6.096</v>
      </c>
      <c r="R2204" t="n">
        <v>2</v>
      </c>
      <c r="S2204" s="3" t="n">
        <v>0.2</v>
      </c>
      <c r="T2204" s="2" t="n">
        <v>2.1336</v>
      </c>
      <c r="U2204">
        <f>D2204-C2204</f>
        <v/>
      </c>
      <c r="V2204" s="3">
        <f>IF(Q2204=0,0,T2204/Q2204)</f>
        <v/>
      </c>
    </row>
    <row r="2205">
      <c r="A2205" t="n">
        <v>2204</v>
      </c>
      <c r="B2205" t="inlineStr">
        <is>
          <t>CA-2015-138002</t>
        </is>
      </c>
      <c r="C2205" t="inlineStr">
        <is>
          <t>2015-09-06</t>
        </is>
      </c>
      <c r="D2205" t="inlineStr">
        <is>
          <t>2015-09-12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s="2" t="n">
        <v>191.82</v>
      </c>
      <c r="R2205" t="n">
        <v>3</v>
      </c>
      <c r="S2205" s="3" t="n">
        <v>0</v>
      </c>
      <c r="T2205" s="2" t="n">
        <v>74.8098</v>
      </c>
      <c r="U2205">
        <f>D2205-C2205</f>
        <v/>
      </c>
      <c r="V2205" s="3">
        <f>IF(Q2205=0,0,T2205/Q2205)</f>
        <v/>
      </c>
    </row>
    <row r="2206">
      <c r="A2206" t="n">
        <v>2205</v>
      </c>
      <c r="B2206" t="inlineStr">
        <is>
          <t>CA-2015-128860</t>
        </is>
      </c>
      <c r="C2206" t="inlineStr">
        <is>
          <t>2015-06-29</t>
        </is>
      </c>
      <c r="D2206" t="inlineStr">
        <is>
          <t>2015-07-05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s="2" t="n">
        <v>20.104</v>
      </c>
      <c r="R2206" t="n">
        <v>1</v>
      </c>
      <c r="S2206" s="3" t="n">
        <v>0.2</v>
      </c>
      <c r="T2206" s="2" t="n">
        <v>1.7591</v>
      </c>
      <c r="U2206">
        <f>D2206-C2206</f>
        <v/>
      </c>
      <c r="V2206" s="3">
        <f>IF(Q2206=0,0,T2206/Q2206)</f>
        <v/>
      </c>
    </row>
    <row r="2207">
      <c r="A2207" t="n">
        <v>2206</v>
      </c>
      <c r="B2207" t="inlineStr">
        <is>
          <t>CA-2016-164350</t>
        </is>
      </c>
      <c r="C2207" t="inlineStr">
        <is>
          <t>2016-09-10</t>
        </is>
      </c>
      <c r="D2207" t="inlineStr">
        <is>
          <t>2016-09-12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s="2" t="n">
        <v>67.56</v>
      </c>
      <c r="R2207" t="n">
        <v>3</v>
      </c>
      <c r="S2207" s="3" t="n">
        <v>0.2</v>
      </c>
      <c r="T2207" s="2" t="n">
        <v>8.445</v>
      </c>
      <c r="U2207">
        <f>D2207-C2207</f>
        <v/>
      </c>
      <c r="V2207" s="3">
        <f>IF(Q2207=0,0,T2207/Q2207)</f>
        <v/>
      </c>
    </row>
    <row r="2208">
      <c r="A2208" t="n">
        <v>2207</v>
      </c>
      <c r="B2208" t="inlineStr">
        <is>
          <t>US-2014-103905</t>
        </is>
      </c>
      <c r="C2208" t="inlineStr">
        <is>
          <t>2014-07-14</t>
        </is>
      </c>
      <c r="D2208" t="inlineStr">
        <is>
          <t>2014-07-20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s="2" t="n">
        <v>29.932</v>
      </c>
      <c r="R2208" t="n">
        <v>7</v>
      </c>
      <c r="S2208" s="3" t="n">
        <v>0.8</v>
      </c>
      <c r="T2208" s="2" t="n">
        <v>-46.3946</v>
      </c>
      <c r="U2208">
        <f>D2208-C2208</f>
        <v/>
      </c>
      <c r="V2208" s="3">
        <f>IF(Q2208=0,0,T2208/Q2208)</f>
        <v/>
      </c>
    </row>
    <row r="2209">
      <c r="A2209" t="n">
        <v>2208</v>
      </c>
      <c r="B2209" t="inlineStr">
        <is>
          <t>US-2014-103905</t>
        </is>
      </c>
      <c r="C2209" t="inlineStr">
        <is>
          <t>2014-07-14</t>
        </is>
      </c>
      <c r="D2209" t="inlineStr">
        <is>
          <t>2014-07-20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s="2" t="n">
        <v>38.272</v>
      </c>
      <c r="R2209" t="n">
        <v>4</v>
      </c>
      <c r="S2209" s="3" t="n">
        <v>0.2</v>
      </c>
      <c r="T2209" s="2" t="n">
        <v>3.8272</v>
      </c>
      <c r="U2209">
        <f>D2209-C2209</f>
        <v/>
      </c>
      <c r="V2209" s="3">
        <f>IF(Q2209=0,0,T2209/Q2209)</f>
        <v/>
      </c>
    </row>
    <row r="2210">
      <c r="A2210" t="n">
        <v>2209</v>
      </c>
      <c r="B2210" t="inlineStr">
        <is>
          <t>CA-2015-129854</t>
        </is>
      </c>
      <c r="C2210" t="inlineStr">
        <is>
          <t>2015-08-22</t>
        </is>
      </c>
      <c r="D2210" t="inlineStr">
        <is>
          <t>2015-08-26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s="2" t="n">
        <v>16.52</v>
      </c>
      <c r="R2210" t="n">
        <v>4</v>
      </c>
      <c r="S2210" s="3" t="n">
        <v>0</v>
      </c>
      <c r="T2210" s="2" t="n">
        <v>7.5992</v>
      </c>
      <c r="U2210">
        <f>D2210-C2210</f>
        <v/>
      </c>
      <c r="V2210" s="3">
        <f>IF(Q2210=0,0,T2210/Q2210)</f>
        <v/>
      </c>
    </row>
    <row r="2211">
      <c r="A2211" t="n">
        <v>2210</v>
      </c>
      <c r="B2211" t="inlineStr">
        <is>
          <t>CA-2014-125556</t>
        </is>
      </c>
      <c r="C2211" t="inlineStr">
        <is>
          <t>2014-11-14</t>
        </is>
      </c>
      <c r="D2211" t="inlineStr">
        <is>
          <t>2014-11-16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s="2" t="n">
        <v>832.9299999999999</v>
      </c>
      <c r="R2211" t="n">
        <v>7</v>
      </c>
      <c r="S2211" s="3" t="n">
        <v>0</v>
      </c>
      <c r="T2211" s="2" t="n">
        <v>233.2204</v>
      </c>
      <c r="U2211">
        <f>D2211-C2211</f>
        <v/>
      </c>
      <c r="V2211" s="3">
        <f>IF(Q2211=0,0,T2211/Q2211)</f>
        <v/>
      </c>
    </row>
    <row r="2212">
      <c r="A2212" t="n">
        <v>2211</v>
      </c>
      <c r="B2212" t="inlineStr">
        <is>
          <t>CA-2014-125556</t>
        </is>
      </c>
      <c r="C2212" t="inlineStr">
        <is>
          <t>2014-11-14</t>
        </is>
      </c>
      <c r="D2212" t="inlineStr">
        <is>
          <t>2014-11-16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s="2" t="n">
        <v>43.8</v>
      </c>
      <c r="R2212" t="n">
        <v>10</v>
      </c>
      <c r="S2212" s="3" t="n">
        <v>0</v>
      </c>
      <c r="T2212" s="2" t="n">
        <v>21.024</v>
      </c>
      <c r="U2212">
        <f>D2212-C2212</f>
        <v/>
      </c>
      <c r="V2212" s="3">
        <f>IF(Q2212=0,0,T2212/Q2212)</f>
        <v/>
      </c>
    </row>
    <row r="2213">
      <c r="A2213" t="n">
        <v>2212</v>
      </c>
      <c r="B2213" t="inlineStr">
        <is>
          <t>CA-2016-162313</t>
        </is>
      </c>
      <c r="C2213" t="inlineStr">
        <is>
          <t>2016-11-27</t>
        </is>
      </c>
      <c r="D2213" t="inlineStr">
        <is>
          <t>2016-11-30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s="2" t="n">
        <v>167.292</v>
      </c>
      <c r="R2213" t="n">
        <v>6</v>
      </c>
      <c r="S2213" s="3" t="n">
        <v>0.1</v>
      </c>
      <c r="T2213" s="2" t="n">
        <v>29.7408</v>
      </c>
      <c r="U2213">
        <f>D2213-C2213</f>
        <v/>
      </c>
      <c r="V2213" s="3">
        <f>IF(Q2213=0,0,T2213/Q2213)</f>
        <v/>
      </c>
    </row>
    <row r="2214">
      <c r="A2214" t="n">
        <v>2213</v>
      </c>
      <c r="B2214" t="inlineStr">
        <is>
          <t>CA-2017-107874</t>
        </is>
      </c>
      <c r="C2214" t="inlineStr">
        <is>
          <t>2017-11-21</t>
        </is>
      </c>
      <c r="D2214" t="inlineStr">
        <is>
          <t>2017-11-25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s="2" t="n">
        <v>27.42</v>
      </c>
      <c r="R2214" t="n">
        <v>1</v>
      </c>
      <c r="S2214" s="3" t="n">
        <v>0</v>
      </c>
      <c r="T2214" s="2" t="n">
        <v>11.2422</v>
      </c>
      <c r="U2214">
        <f>D2214-C2214</f>
        <v/>
      </c>
      <c r="V2214" s="3">
        <f>IF(Q2214=0,0,T2214/Q2214)</f>
        <v/>
      </c>
    </row>
    <row r="2215">
      <c r="A2215" t="n">
        <v>2214</v>
      </c>
      <c r="B2215" t="inlineStr">
        <is>
          <t>CA-2017-129378</t>
        </is>
      </c>
      <c r="C2215" t="inlineStr">
        <is>
          <t>2017-10-01</t>
        </is>
      </c>
      <c r="D2215" t="inlineStr">
        <is>
          <t>2017-10-02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s="2" t="n">
        <v>1.44</v>
      </c>
      <c r="R2215" t="n">
        <v>1</v>
      </c>
      <c r="S2215" s="3" t="n">
        <v>0.2</v>
      </c>
      <c r="T2215" s="2" t="n">
        <v>0.504</v>
      </c>
      <c r="U2215">
        <f>D2215-C2215</f>
        <v/>
      </c>
      <c r="V2215" s="3">
        <f>IF(Q2215=0,0,T2215/Q2215)</f>
        <v/>
      </c>
    </row>
    <row r="2216">
      <c r="A2216" t="n">
        <v>2215</v>
      </c>
      <c r="B2216" t="inlineStr">
        <is>
          <t>CA-2017-129378</t>
        </is>
      </c>
      <c r="C2216" t="inlineStr">
        <is>
          <t>2017-10-01</t>
        </is>
      </c>
      <c r="D2216" t="inlineStr">
        <is>
          <t>2017-10-02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s="2" t="n">
        <v>61.776</v>
      </c>
      <c r="R2216" t="n">
        <v>13</v>
      </c>
      <c r="S2216" s="3" t="n">
        <v>0.2</v>
      </c>
      <c r="T2216" s="2" t="n">
        <v>20.8494</v>
      </c>
      <c r="U2216">
        <f>D2216-C2216</f>
        <v/>
      </c>
      <c r="V2216" s="3">
        <f>IF(Q2216=0,0,T2216/Q2216)</f>
        <v/>
      </c>
    </row>
    <row r="2217">
      <c r="A2217" t="n">
        <v>2216</v>
      </c>
      <c r="B2217" t="inlineStr">
        <is>
          <t>CA-2017-129378</t>
        </is>
      </c>
      <c r="C2217" t="inlineStr">
        <is>
          <t>2017-10-01</t>
        </is>
      </c>
      <c r="D2217" t="inlineStr">
        <is>
          <t>2017-10-02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s="2" t="n">
        <v>241.96</v>
      </c>
      <c r="R2217" t="n">
        <v>2</v>
      </c>
      <c r="S2217" s="3" t="n">
        <v>0</v>
      </c>
      <c r="T2217" s="2" t="n">
        <v>60.49</v>
      </c>
      <c r="U2217">
        <f>D2217-C2217</f>
        <v/>
      </c>
      <c r="V2217" s="3">
        <f>IF(Q2217=0,0,T2217/Q2217)</f>
        <v/>
      </c>
    </row>
    <row r="2218">
      <c r="A2218" t="n">
        <v>2217</v>
      </c>
      <c r="B2218" t="inlineStr">
        <is>
          <t>CA-2017-129378</t>
        </is>
      </c>
      <c r="C2218" t="inlineStr">
        <is>
          <t>2017-10-01</t>
        </is>
      </c>
      <c r="D2218" t="inlineStr">
        <is>
          <t>2017-10-02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s="2" t="n">
        <v>108.608</v>
      </c>
      <c r="R2218" t="n">
        <v>4</v>
      </c>
      <c r="S2218" s="3" t="n">
        <v>0.2</v>
      </c>
      <c r="T2218" s="2" t="n">
        <v>9.5032</v>
      </c>
      <c r="U2218">
        <f>D2218-C2218</f>
        <v/>
      </c>
      <c r="V2218" s="3">
        <f>IF(Q2218=0,0,T2218/Q2218)</f>
        <v/>
      </c>
    </row>
    <row r="2219">
      <c r="A2219" t="n">
        <v>2218</v>
      </c>
      <c r="B2219" t="inlineStr">
        <is>
          <t>CA-2014-151953</t>
        </is>
      </c>
      <c r="C2219" t="inlineStr">
        <is>
          <t>2014-09-20</t>
        </is>
      </c>
      <c r="D2219" t="inlineStr">
        <is>
          <t>2014-09-25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s="2" t="n">
        <v>2.816</v>
      </c>
      <c r="R2219" t="n">
        <v>2</v>
      </c>
      <c r="S2219" s="3" t="n">
        <v>0.2</v>
      </c>
      <c r="T2219" s="2" t="n">
        <v>0.9856</v>
      </c>
      <c r="U2219">
        <f>D2219-C2219</f>
        <v/>
      </c>
      <c r="V2219" s="3">
        <f>IF(Q2219=0,0,T2219/Q2219)</f>
        <v/>
      </c>
    </row>
    <row r="2220">
      <c r="A2220" t="n">
        <v>2219</v>
      </c>
      <c r="B2220" t="inlineStr">
        <is>
          <t>CA-2017-130841</t>
        </is>
      </c>
      <c r="C2220" t="inlineStr">
        <is>
          <t>2017-07-28</t>
        </is>
      </c>
      <c r="D2220" t="inlineStr">
        <is>
          <t>2017-08-01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s="2" t="n">
        <v>9.984</v>
      </c>
      <c r="R2220" t="n">
        <v>4</v>
      </c>
      <c r="S2220" s="3" t="n">
        <v>0.2</v>
      </c>
      <c r="T2220" s="2" t="n">
        <v>3.6192</v>
      </c>
      <c r="U2220">
        <f>D2220-C2220</f>
        <v/>
      </c>
      <c r="V2220" s="3">
        <f>IF(Q2220=0,0,T2220/Q2220)</f>
        <v/>
      </c>
    </row>
    <row r="2221">
      <c r="A2221" t="n">
        <v>2220</v>
      </c>
      <c r="B2221" t="inlineStr">
        <is>
          <t>CA-2017-130841</t>
        </is>
      </c>
      <c r="C2221" t="inlineStr">
        <is>
          <t>2017-07-28</t>
        </is>
      </c>
      <c r="D2221" t="inlineStr">
        <is>
          <t>2017-08-01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s="2" t="n">
        <v>14.98</v>
      </c>
      <c r="R2221" t="n">
        <v>1</v>
      </c>
      <c r="S2221" s="3" t="n">
        <v>0</v>
      </c>
      <c r="T2221" s="2" t="n">
        <v>4.1944</v>
      </c>
      <c r="U2221">
        <f>D2221-C2221</f>
        <v/>
      </c>
      <c r="V2221" s="3">
        <f>IF(Q2221=0,0,T2221/Q2221)</f>
        <v/>
      </c>
    </row>
    <row r="2222">
      <c r="A2222" t="n">
        <v>2221</v>
      </c>
      <c r="B2222" t="inlineStr">
        <is>
          <t>CA-2017-130841</t>
        </is>
      </c>
      <c r="C2222" t="inlineStr">
        <is>
          <t>2017-07-28</t>
        </is>
      </c>
      <c r="D2222" t="inlineStr">
        <is>
          <t>2017-08-01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s="2" t="n">
        <v>1145.6</v>
      </c>
      <c r="R2222" t="n">
        <v>4</v>
      </c>
      <c r="S2222" s="3" t="n">
        <v>0.2</v>
      </c>
      <c r="T2222" s="2" t="n">
        <v>100.24</v>
      </c>
      <c r="U2222">
        <f>D2222-C2222</f>
        <v/>
      </c>
      <c r="V2222" s="3">
        <f>IF(Q2222=0,0,T2222/Q2222)</f>
        <v/>
      </c>
    </row>
    <row r="2223">
      <c r="A2223" t="n">
        <v>2222</v>
      </c>
      <c r="B2223" t="inlineStr">
        <is>
          <t>CA-2015-131884</t>
        </is>
      </c>
      <c r="C2223" t="inlineStr">
        <is>
          <t>2015-12-06</t>
        </is>
      </c>
      <c r="D2223" t="inlineStr">
        <is>
          <t>2015-12-06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s="2" t="n">
        <v>485.94</v>
      </c>
      <c r="R2223" t="n">
        <v>2</v>
      </c>
      <c r="S2223" s="3" t="n">
        <v>0.4</v>
      </c>
      <c r="T2223" s="2" t="n">
        <v>-89.089</v>
      </c>
      <c r="U2223">
        <f>D2223-C2223</f>
        <v/>
      </c>
      <c r="V2223" s="3">
        <f>IF(Q2223=0,0,T2223/Q2223)</f>
        <v/>
      </c>
    </row>
    <row r="2224">
      <c r="A2224" t="n">
        <v>2223</v>
      </c>
      <c r="B2224" t="inlineStr">
        <is>
          <t>CA-2015-131884</t>
        </is>
      </c>
      <c r="C2224" t="inlineStr">
        <is>
          <t>2015-12-06</t>
        </is>
      </c>
      <c r="D2224" t="inlineStr">
        <is>
          <t>2015-12-06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s="2" t="n">
        <v>37.376</v>
      </c>
      <c r="R2224" t="n">
        <v>8</v>
      </c>
      <c r="S2224" s="3" t="n">
        <v>0.2</v>
      </c>
      <c r="T2224" s="2" t="n">
        <v>4.672</v>
      </c>
      <c r="U2224">
        <f>D2224-C2224</f>
        <v/>
      </c>
      <c r="V2224" s="3">
        <f>IF(Q2224=0,0,T2224/Q2224)</f>
        <v/>
      </c>
    </row>
    <row r="2225">
      <c r="A2225" t="n">
        <v>2224</v>
      </c>
      <c r="B2225" t="inlineStr">
        <is>
          <t>CA-2015-131884</t>
        </is>
      </c>
      <c r="C2225" t="inlineStr">
        <is>
          <t>2015-12-06</t>
        </is>
      </c>
      <c r="D2225" t="inlineStr">
        <is>
          <t>2015-12-06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s="2" t="n">
        <v>70.68600000000001</v>
      </c>
      <c r="R2225" t="n">
        <v>1</v>
      </c>
      <c r="S2225" s="3" t="n">
        <v>0.3</v>
      </c>
      <c r="T2225" s="2" t="n">
        <v>-24.2352</v>
      </c>
      <c r="U2225">
        <f>D2225-C2225</f>
        <v/>
      </c>
      <c r="V2225" s="3">
        <f>IF(Q2225=0,0,T2225/Q2225)</f>
        <v/>
      </c>
    </row>
    <row r="2226">
      <c r="A2226" t="n">
        <v>2225</v>
      </c>
      <c r="B2226" t="inlineStr">
        <is>
          <t>CA-2017-121909</t>
        </is>
      </c>
      <c r="C2226" t="inlineStr">
        <is>
          <t>2017-07-31</t>
        </is>
      </c>
      <c r="D2226" t="inlineStr">
        <is>
          <t>2017-08-05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s="2" t="n">
        <v>54.816</v>
      </c>
      <c r="R2226" t="n">
        <v>3</v>
      </c>
      <c r="S2226" s="3" t="n">
        <v>0.2</v>
      </c>
      <c r="T2226" s="2" t="n">
        <v>17.8152</v>
      </c>
      <c r="U2226">
        <f>D2226-C2226</f>
        <v/>
      </c>
      <c r="V2226" s="3">
        <f>IF(Q2226=0,0,T2226/Q2226)</f>
        <v/>
      </c>
    </row>
    <row r="2227">
      <c r="A2227" t="n">
        <v>2226</v>
      </c>
      <c r="B2227" t="inlineStr">
        <is>
          <t>CA-2016-106383</t>
        </is>
      </c>
      <c r="C2227" t="inlineStr">
        <is>
          <t>2016-03-19</t>
        </is>
      </c>
      <c r="D2227" t="inlineStr">
        <is>
          <t>2016-03-21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s="2" t="n">
        <v>72.294</v>
      </c>
      <c r="R2227" t="n">
        <v>1</v>
      </c>
      <c r="S2227" s="3" t="n">
        <v>0.7</v>
      </c>
      <c r="T2227" s="2" t="n">
        <v>-98.8018</v>
      </c>
      <c r="U2227">
        <f>D2227-C2227</f>
        <v/>
      </c>
      <c r="V2227" s="3">
        <f>IF(Q2227=0,0,T2227/Q2227)</f>
        <v/>
      </c>
    </row>
    <row r="2228">
      <c r="A2228" t="n">
        <v>2227</v>
      </c>
      <c r="B2228" t="inlineStr">
        <is>
          <t>CA-2017-130771</t>
        </is>
      </c>
      <c r="C2228" t="inlineStr">
        <is>
          <t>2017-07-29</t>
        </is>
      </c>
      <c r="D2228" t="inlineStr">
        <is>
          <t>2017-08-03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s="2" t="n">
        <v>2.896</v>
      </c>
      <c r="R2228" t="n">
        <v>2</v>
      </c>
      <c r="S2228" s="3" t="n">
        <v>0.2</v>
      </c>
      <c r="T2228" s="2" t="n">
        <v>0.4706</v>
      </c>
      <c r="U2228">
        <f>D2228-C2228</f>
        <v/>
      </c>
      <c r="V2228" s="3">
        <f>IF(Q2228=0,0,T2228/Q2228)</f>
        <v/>
      </c>
    </row>
    <row r="2229">
      <c r="A2229" t="n">
        <v>2228</v>
      </c>
      <c r="B2229" t="inlineStr">
        <is>
          <t>CA-2017-130771</t>
        </is>
      </c>
      <c r="C2229" t="inlineStr">
        <is>
          <t>2017-07-29</t>
        </is>
      </c>
      <c r="D2229" t="inlineStr">
        <is>
          <t>2017-08-03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s="2" t="n">
        <v>124.792</v>
      </c>
      <c r="R2229" t="n">
        <v>1</v>
      </c>
      <c r="S2229" s="3" t="n">
        <v>0.2</v>
      </c>
      <c r="T2229" s="2" t="n">
        <v>15.599</v>
      </c>
      <c r="U2229">
        <f>D2229-C2229</f>
        <v/>
      </c>
      <c r="V2229" s="3">
        <f>IF(Q2229=0,0,T2229/Q2229)</f>
        <v/>
      </c>
    </row>
    <row r="2230">
      <c r="A2230" t="n">
        <v>2229</v>
      </c>
      <c r="B2230" t="inlineStr">
        <is>
          <t>CA-2016-139157</t>
        </is>
      </c>
      <c r="C2230" t="inlineStr">
        <is>
          <t>2016-10-01</t>
        </is>
      </c>
      <c r="D2230" t="inlineStr">
        <is>
          <t>2016-10-05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s="2" t="n">
        <v>330.588</v>
      </c>
      <c r="R2230" t="n">
        <v>1</v>
      </c>
      <c r="S2230" s="3" t="n">
        <v>0.4</v>
      </c>
      <c r="T2230" s="2" t="n">
        <v>-115.7058</v>
      </c>
      <c r="U2230">
        <f>D2230-C2230</f>
        <v/>
      </c>
      <c r="V2230" s="3">
        <f>IF(Q2230=0,0,T2230/Q2230)</f>
        <v/>
      </c>
    </row>
    <row r="2231">
      <c r="A2231" t="n">
        <v>2230</v>
      </c>
      <c r="B2231" t="inlineStr">
        <is>
          <t>CA-2014-128055</t>
        </is>
      </c>
      <c r="C2231" t="inlineStr">
        <is>
          <t>2014-03-31</t>
        </is>
      </c>
      <c r="D2231" t="inlineStr">
        <is>
          <t>2014-04-05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s="2" t="n">
        <v>673.568</v>
      </c>
      <c r="R2231" t="n">
        <v>2</v>
      </c>
      <c r="S2231" s="3" t="n">
        <v>0.2</v>
      </c>
      <c r="T2231" s="2" t="n">
        <v>252.588</v>
      </c>
      <c r="U2231">
        <f>D2231-C2231</f>
        <v/>
      </c>
      <c r="V2231" s="3">
        <f>IF(Q2231=0,0,T2231/Q2231)</f>
        <v/>
      </c>
    </row>
    <row r="2232">
      <c r="A2232" t="n">
        <v>2231</v>
      </c>
      <c r="B2232" t="inlineStr">
        <is>
          <t>CA-2014-128055</t>
        </is>
      </c>
      <c r="C2232" t="inlineStr">
        <is>
          <t>2014-03-31</t>
        </is>
      </c>
      <c r="D2232" t="inlineStr">
        <is>
          <t>2014-04-05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s="2" t="n">
        <v>52.98</v>
      </c>
      <c r="R2232" t="n">
        <v>2</v>
      </c>
      <c r="S2232" s="3" t="n">
        <v>0</v>
      </c>
      <c r="T2232" s="2" t="n">
        <v>14.8344</v>
      </c>
      <c r="U2232">
        <f>D2232-C2232</f>
        <v/>
      </c>
      <c r="V2232" s="3">
        <f>IF(Q2232=0,0,T2232/Q2232)</f>
        <v/>
      </c>
    </row>
    <row r="2233">
      <c r="A2233" t="n">
        <v>2232</v>
      </c>
      <c r="B2233" t="inlineStr">
        <is>
          <t>CA-2017-157091</t>
        </is>
      </c>
      <c r="C2233" t="inlineStr">
        <is>
          <t>2017-06-26</t>
        </is>
      </c>
      <c r="D2233" t="inlineStr">
        <is>
          <t>2017-07-01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s="2" t="n">
        <v>526.45</v>
      </c>
      <c r="R2233" t="n">
        <v>5</v>
      </c>
      <c r="S2233" s="3" t="n">
        <v>0</v>
      </c>
      <c r="T2233" s="2" t="n">
        <v>31.587</v>
      </c>
      <c r="U2233">
        <f>D2233-C2233</f>
        <v/>
      </c>
      <c r="V2233" s="3">
        <f>IF(Q2233=0,0,T2233/Q2233)</f>
        <v/>
      </c>
    </row>
    <row r="2234">
      <c r="A2234" t="n">
        <v>2233</v>
      </c>
      <c r="B2234" t="inlineStr">
        <is>
          <t>CA-2017-132122</t>
        </is>
      </c>
      <c r="C2234" t="inlineStr">
        <is>
          <t>2017-07-09</t>
        </is>
      </c>
      <c r="D2234" t="inlineStr">
        <is>
          <t>2017-07-14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s="2" t="n">
        <v>228.92</v>
      </c>
      <c r="R2234" t="n">
        <v>5</v>
      </c>
      <c r="S2234" s="3" t="n">
        <v>0.2</v>
      </c>
      <c r="T2234" s="2" t="n">
        <v>14.3075</v>
      </c>
      <c r="U2234">
        <f>D2234-C2234</f>
        <v/>
      </c>
      <c r="V2234" s="3">
        <f>IF(Q2234=0,0,T2234/Q2234)</f>
        <v/>
      </c>
    </row>
    <row r="2235">
      <c r="A2235" t="n">
        <v>2234</v>
      </c>
      <c r="B2235" t="inlineStr">
        <is>
          <t>CA-2015-123232</t>
        </is>
      </c>
      <c r="C2235" t="inlineStr">
        <is>
          <t>2015-12-14</t>
        </is>
      </c>
      <c r="D2235" t="inlineStr">
        <is>
          <t>2015-12-16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s="2" t="n">
        <v>319.968</v>
      </c>
      <c r="R2235" t="n">
        <v>4</v>
      </c>
      <c r="S2235" s="3" t="n">
        <v>0.2</v>
      </c>
      <c r="T2235" s="2" t="n">
        <v>35.9964</v>
      </c>
      <c r="U2235">
        <f>D2235-C2235</f>
        <v/>
      </c>
      <c r="V2235" s="3">
        <f>IF(Q2235=0,0,T2235/Q2235)</f>
        <v/>
      </c>
    </row>
    <row r="2236">
      <c r="A2236" t="n">
        <v>2235</v>
      </c>
      <c r="B2236" t="inlineStr">
        <is>
          <t>CA-2017-104066</t>
        </is>
      </c>
      <c r="C2236" t="inlineStr">
        <is>
          <t>2017-12-05</t>
        </is>
      </c>
      <c r="D2236" t="inlineStr">
        <is>
          <t>2017-12-10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s="2" t="n">
        <v>205.03</v>
      </c>
      <c r="R2236" t="n">
        <v>7</v>
      </c>
      <c r="S2236" s="3" t="n">
        <v>0</v>
      </c>
      <c r="T2236" s="2" t="n">
        <v>67.65989999999999</v>
      </c>
      <c r="U2236">
        <f>D2236-C2236</f>
        <v/>
      </c>
      <c r="V2236" s="3">
        <f>IF(Q2236=0,0,T2236/Q2236)</f>
        <v/>
      </c>
    </row>
    <row r="2237">
      <c r="A2237" t="n">
        <v>2236</v>
      </c>
      <c r="B2237" t="inlineStr">
        <is>
          <t>CA-2015-145849</t>
        </is>
      </c>
      <c r="C2237" t="inlineStr">
        <is>
          <t>2015-09-15</t>
        </is>
      </c>
      <c r="D2237" t="inlineStr">
        <is>
          <t>2015-09-17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s="2" t="n">
        <v>190.86</v>
      </c>
      <c r="R2237" t="n">
        <v>2</v>
      </c>
      <c r="S2237" s="3" t="n">
        <v>0</v>
      </c>
      <c r="T2237" s="2" t="n">
        <v>11.4516</v>
      </c>
      <c r="U2237">
        <f>D2237-C2237</f>
        <v/>
      </c>
      <c r="V2237" s="3">
        <f>IF(Q2237=0,0,T2237/Q2237)</f>
        <v/>
      </c>
    </row>
    <row r="2238">
      <c r="A2238" t="n">
        <v>2237</v>
      </c>
      <c r="B2238" t="inlineStr">
        <is>
          <t>CA-2015-145849</t>
        </is>
      </c>
      <c r="C2238" t="inlineStr">
        <is>
          <t>2015-09-15</t>
        </is>
      </c>
      <c r="D2238" t="inlineStr">
        <is>
          <t>2015-09-17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s="2" t="n">
        <v>24.32</v>
      </c>
      <c r="R2238" t="n">
        <v>8</v>
      </c>
      <c r="S2238" s="3" t="n">
        <v>0</v>
      </c>
      <c r="T2238" s="2" t="n">
        <v>8.268800000000001</v>
      </c>
      <c r="U2238">
        <f>D2238-C2238</f>
        <v/>
      </c>
      <c r="V2238" s="3">
        <f>IF(Q2238=0,0,T2238/Q2238)</f>
        <v/>
      </c>
    </row>
    <row r="2239">
      <c r="A2239" t="n">
        <v>2238</v>
      </c>
      <c r="B2239" t="inlineStr">
        <is>
          <t>CA-2016-122322</t>
        </is>
      </c>
      <c r="C2239" t="inlineStr">
        <is>
          <t>2016-07-15</t>
        </is>
      </c>
      <c r="D2239" t="inlineStr">
        <is>
          <t>2016-07-21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s="2" t="n">
        <v>44.4</v>
      </c>
      <c r="R2239" t="n">
        <v>5</v>
      </c>
      <c r="S2239" s="3" t="n">
        <v>0</v>
      </c>
      <c r="T2239" s="2" t="n">
        <v>12.432</v>
      </c>
      <c r="U2239">
        <f>D2239-C2239</f>
        <v/>
      </c>
      <c r="V2239" s="3">
        <f>IF(Q2239=0,0,T2239/Q2239)</f>
        <v/>
      </c>
    </row>
    <row r="2240">
      <c r="A2240" t="n">
        <v>2239</v>
      </c>
      <c r="B2240" t="inlineStr">
        <is>
          <t>CA-2017-166849</t>
        </is>
      </c>
      <c r="C2240" t="inlineStr">
        <is>
          <t>2017-04-20</t>
        </is>
      </c>
      <c r="D2240" t="inlineStr">
        <is>
          <t>2017-04-26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s="2" t="n">
        <v>44.4</v>
      </c>
      <c r="R2240" t="n">
        <v>2</v>
      </c>
      <c r="S2240" s="3" t="n">
        <v>0.6</v>
      </c>
      <c r="T2240" s="2" t="n">
        <v>-52.17</v>
      </c>
      <c r="U2240">
        <f>D2240-C2240</f>
        <v/>
      </c>
      <c r="V2240" s="3">
        <f>IF(Q2240=0,0,T2240/Q2240)</f>
        <v/>
      </c>
    </row>
    <row r="2241">
      <c r="A2241" t="n">
        <v>2240</v>
      </c>
      <c r="B2241" t="inlineStr">
        <is>
          <t>CA-2016-146633</t>
        </is>
      </c>
      <c r="C2241" t="inlineStr">
        <is>
          <t>2016-11-15</t>
        </is>
      </c>
      <c r="D2241" t="inlineStr">
        <is>
          <t>2016-11-17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s="2" t="n">
        <v>1016.792</v>
      </c>
      <c r="R2241" t="n">
        <v>1</v>
      </c>
      <c r="S2241" s="3" t="n">
        <v>0.2</v>
      </c>
      <c r="T2241" s="2" t="n">
        <v>381.297</v>
      </c>
      <c r="U2241">
        <f>D2241-C2241</f>
        <v/>
      </c>
      <c r="V2241" s="3">
        <f>IF(Q2241=0,0,T2241/Q2241)</f>
        <v/>
      </c>
    </row>
    <row r="2242">
      <c r="A2242" t="n">
        <v>2241</v>
      </c>
      <c r="B2242" t="inlineStr">
        <is>
          <t>CA-2016-146633</t>
        </is>
      </c>
      <c r="C2242" t="inlineStr">
        <is>
          <t>2016-11-15</t>
        </is>
      </c>
      <c r="D2242" t="inlineStr">
        <is>
          <t>2016-11-17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s="2" t="n">
        <v>38.136</v>
      </c>
      <c r="R2242" t="n">
        <v>7</v>
      </c>
      <c r="S2242" s="3" t="n">
        <v>0.2</v>
      </c>
      <c r="T2242" s="2" t="n">
        <v>13.3476</v>
      </c>
      <c r="U2242">
        <f>D2242-C2242</f>
        <v/>
      </c>
      <c r="V2242" s="3">
        <f>IF(Q2242=0,0,T2242/Q2242)</f>
        <v/>
      </c>
    </row>
    <row r="2243">
      <c r="A2243" t="n">
        <v>2242</v>
      </c>
      <c r="B2243" t="inlineStr">
        <is>
          <t>US-2016-126893</t>
        </is>
      </c>
      <c r="C2243" t="inlineStr">
        <is>
          <t>2016-11-26</t>
        </is>
      </c>
      <c r="D2243" t="inlineStr">
        <is>
          <t>2016-12-01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s="2" t="n">
        <v>494.982</v>
      </c>
      <c r="R2243" t="n">
        <v>3</v>
      </c>
      <c r="S2243" s="3" t="n">
        <v>0.4</v>
      </c>
      <c r="T2243" s="2" t="n">
        <v>-115.4958</v>
      </c>
      <c r="U2243">
        <f>D2243-C2243</f>
        <v/>
      </c>
      <c r="V2243" s="3">
        <f>IF(Q2243=0,0,T2243/Q2243)</f>
        <v/>
      </c>
    </row>
    <row r="2244">
      <c r="A2244" t="n">
        <v>2243</v>
      </c>
      <c r="B2244" t="inlineStr">
        <is>
          <t>CA-2017-103380</t>
        </is>
      </c>
      <c r="C2244" t="inlineStr">
        <is>
          <t>2017-11-21</t>
        </is>
      </c>
      <c r="D2244" t="inlineStr">
        <is>
          <t>2017-11-25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s="2" t="n">
        <v>56.56</v>
      </c>
      <c r="R2244" t="n">
        <v>2</v>
      </c>
      <c r="S2244" s="3" t="n">
        <v>0</v>
      </c>
      <c r="T2244" s="2" t="n">
        <v>15.2712</v>
      </c>
      <c r="U2244">
        <f>D2244-C2244</f>
        <v/>
      </c>
      <c r="V2244" s="3">
        <f>IF(Q2244=0,0,T2244/Q2244)</f>
        <v/>
      </c>
    </row>
    <row r="2245">
      <c r="A2245" t="n">
        <v>2244</v>
      </c>
      <c r="B2245" t="inlineStr">
        <is>
          <t>CA-2017-103380</t>
        </is>
      </c>
      <c r="C2245" t="inlineStr">
        <is>
          <t>2017-11-21</t>
        </is>
      </c>
      <c r="D2245" t="inlineStr">
        <is>
          <t>2017-11-25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s="2" t="n">
        <v>5.56</v>
      </c>
      <c r="R2245" t="n">
        <v>2</v>
      </c>
      <c r="S2245" s="3" t="n">
        <v>0</v>
      </c>
      <c r="T2245" s="2" t="n">
        <v>1.4456</v>
      </c>
      <c r="U2245">
        <f>D2245-C2245</f>
        <v/>
      </c>
      <c r="V2245" s="3">
        <f>IF(Q2245=0,0,T2245/Q2245)</f>
        <v/>
      </c>
    </row>
    <row r="2246">
      <c r="A2246" t="n">
        <v>2245</v>
      </c>
      <c r="B2246" t="inlineStr">
        <is>
          <t>CA-2017-103380</t>
        </is>
      </c>
      <c r="C2246" t="inlineStr">
        <is>
          <t>2017-11-21</t>
        </is>
      </c>
      <c r="D2246" t="inlineStr">
        <is>
          <t>2017-11-25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s="2" t="n">
        <v>9.02</v>
      </c>
      <c r="R2246" t="n">
        <v>2</v>
      </c>
      <c r="S2246" s="3" t="n">
        <v>0</v>
      </c>
      <c r="T2246" s="2" t="n">
        <v>3.5178</v>
      </c>
      <c r="U2246">
        <f>D2246-C2246</f>
        <v/>
      </c>
      <c r="V2246" s="3">
        <f>IF(Q2246=0,0,T2246/Q2246)</f>
        <v/>
      </c>
    </row>
    <row r="2247">
      <c r="A2247" t="n">
        <v>2246</v>
      </c>
      <c r="B2247" t="inlineStr">
        <is>
          <t>CA-2017-103380</t>
        </is>
      </c>
      <c r="C2247" t="inlineStr">
        <is>
          <t>2017-11-21</t>
        </is>
      </c>
      <c r="D2247" t="inlineStr">
        <is>
          <t>2017-11-25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s="2" t="n">
        <v>8.619999999999999</v>
      </c>
      <c r="R2247" t="n">
        <v>1</v>
      </c>
      <c r="S2247" s="3" t="n">
        <v>0</v>
      </c>
      <c r="T2247" s="2" t="n">
        <v>2.2412</v>
      </c>
      <c r="U2247">
        <f>D2247-C2247</f>
        <v/>
      </c>
      <c r="V2247" s="3">
        <f>IF(Q2247=0,0,T2247/Q2247)</f>
        <v/>
      </c>
    </row>
    <row r="2248">
      <c r="A2248" t="n">
        <v>2247</v>
      </c>
      <c r="B2248" t="inlineStr">
        <is>
          <t>CA-2017-103380</t>
        </is>
      </c>
      <c r="C2248" t="inlineStr">
        <is>
          <t>2017-11-21</t>
        </is>
      </c>
      <c r="D2248" t="inlineStr">
        <is>
          <t>2017-11-25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s="2" t="n">
        <v>659.976</v>
      </c>
      <c r="R2248" t="n">
        <v>3</v>
      </c>
      <c r="S2248" s="3" t="n">
        <v>0.2</v>
      </c>
      <c r="T2248" s="2" t="n">
        <v>49.4982</v>
      </c>
      <c r="U2248">
        <f>D2248-C2248</f>
        <v/>
      </c>
      <c r="V2248" s="3">
        <f>IF(Q2248=0,0,T2248/Q2248)</f>
        <v/>
      </c>
    </row>
    <row r="2249">
      <c r="A2249" t="n">
        <v>2248</v>
      </c>
      <c r="B2249" t="inlineStr">
        <is>
          <t>CA-2015-116092</t>
        </is>
      </c>
      <c r="C2249" t="inlineStr">
        <is>
          <t>2015-02-15</t>
        </is>
      </c>
      <c r="D2249" t="inlineStr">
        <is>
          <t>2015-02-18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s="2" t="n">
        <v>13.36</v>
      </c>
      <c r="R2249" t="n">
        <v>2</v>
      </c>
      <c r="S2249" s="3" t="n">
        <v>0</v>
      </c>
      <c r="T2249" s="2" t="n">
        <v>6.4128</v>
      </c>
      <c r="U2249">
        <f>D2249-C2249</f>
        <v/>
      </c>
      <c r="V2249" s="3">
        <f>IF(Q2249=0,0,T2249/Q2249)</f>
        <v/>
      </c>
    </row>
    <row r="2250">
      <c r="A2250" t="n">
        <v>2249</v>
      </c>
      <c r="B2250" t="inlineStr">
        <is>
          <t>CA-2015-116092</t>
        </is>
      </c>
      <c r="C2250" t="inlineStr">
        <is>
          <t>2015-02-15</t>
        </is>
      </c>
      <c r="D2250" t="inlineStr">
        <is>
          <t>2015-02-18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s="2" t="n">
        <v>41.72</v>
      </c>
      <c r="R2250" t="n">
        <v>5</v>
      </c>
      <c r="S2250" s="3" t="n">
        <v>0.2</v>
      </c>
      <c r="T2250" s="2" t="n">
        <v>13.0375</v>
      </c>
      <c r="U2250">
        <f>D2250-C2250</f>
        <v/>
      </c>
      <c r="V2250" s="3">
        <f>IF(Q2250=0,0,T2250/Q2250)</f>
        <v/>
      </c>
    </row>
    <row r="2251">
      <c r="A2251" t="n">
        <v>2250</v>
      </c>
      <c r="B2251" t="inlineStr">
        <is>
          <t>CA-2015-116092</t>
        </is>
      </c>
      <c r="C2251" t="inlineStr">
        <is>
          <t>2015-02-15</t>
        </is>
      </c>
      <c r="D2251" t="inlineStr">
        <is>
          <t>2015-02-18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s="2" t="n">
        <v>11.52</v>
      </c>
      <c r="R2251" t="n">
        <v>5</v>
      </c>
      <c r="S2251" s="3" t="n">
        <v>0.2</v>
      </c>
      <c r="T2251" s="2" t="n">
        <v>4.176</v>
      </c>
      <c r="U2251">
        <f>D2251-C2251</f>
        <v/>
      </c>
      <c r="V2251" s="3">
        <f>IF(Q2251=0,0,T2251/Q2251)</f>
        <v/>
      </c>
    </row>
    <row r="2252">
      <c r="A2252" t="n">
        <v>2251</v>
      </c>
      <c r="B2252" t="inlineStr">
        <is>
          <t>CA-2015-116092</t>
        </is>
      </c>
      <c r="C2252" t="inlineStr">
        <is>
          <t>2015-02-15</t>
        </is>
      </c>
      <c r="D2252" t="inlineStr">
        <is>
          <t>2015-02-18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s="2" t="n">
        <v>541.4400000000001</v>
      </c>
      <c r="R2252" t="n">
        <v>6</v>
      </c>
      <c r="S2252" s="3" t="n">
        <v>0</v>
      </c>
      <c r="T2252" s="2" t="n">
        <v>157.0176</v>
      </c>
      <c r="U2252">
        <f>D2252-C2252</f>
        <v/>
      </c>
      <c r="V2252" s="3">
        <f>IF(Q2252=0,0,T2252/Q2252)</f>
        <v/>
      </c>
    </row>
    <row r="2253">
      <c r="A2253" t="n">
        <v>2252</v>
      </c>
      <c r="B2253" t="inlineStr">
        <is>
          <t>CA-2015-116092</t>
        </is>
      </c>
      <c r="C2253" t="inlineStr">
        <is>
          <t>2015-02-15</t>
        </is>
      </c>
      <c r="D2253" t="inlineStr">
        <is>
          <t>2015-02-18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s="2" t="n">
        <v>19.44</v>
      </c>
      <c r="R2253" t="n">
        <v>3</v>
      </c>
      <c r="S2253" s="3" t="n">
        <v>0</v>
      </c>
      <c r="T2253" s="2" t="n">
        <v>9.331200000000001</v>
      </c>
      <c r="U2253">
        <f>D2253-C2253</f>
        <v/>
      </c>
      <c r="V2253" s="3">
        <f>IF(Q2253=0,0,T2253/Q2253)</f>
        <v/>
      </c>
    </row>
    <row r="2254">
      <c r="A2254" t="n">
        <v>2253</v>
      </c>
      <c r="B2254" t="inlineStr">
        <is>
          <t>CA-2016-117849</t>
        </is>
      </c>
      <c r="C2254" t="inlineStr">
        <is>
          <t>2016-04-15</t>
        </is>
      </c>
      <c r="D2254" t="inlineStr">
        <is>
          <t>2016-04-17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s="2" t="n">
        <v>143.7</v>
      </c>
      <c r="R2254" t="n">
        <v>3</v>
      </c>
      <c r="S2254" s="3" t="n">
        <v>0</v>
      </c>
      <c r="T2254" s="2" t="n">
        <v>68.976</v>
      </c>
      <c r="U2254">
        <f>D2254-C2254</f>
        <v/>
      </c>
      <c r="V2254" s="3">
        <f>IF(Q2254=0,0,T2254/Q2254)</f>
        <v/>
      </c>
    </row>
    <row r="2255">
      <c r="A2255" t="n">
        <v>2254</v>
      </c>
      <c r="B2255" t="inlineStr">
        <is>
          <t>CA-2015-169201</t>
        </is>
      </c>
      <c r="C2255" t="inlineStr">
        <is>
          <t>2015-09-28</t>
        </is>
      </c>
      <c r="D2255" t="inlineStr">
        <is>
          <t>2015-10-01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s="2" t="n">
        <v>43.26</v>
      </c>
      <c r="R2255" t="n">
        <v>3</v>
      </c>
      <c r="S2255" s="3" t="n">
        <v>0</v>
      </c>
      <c r="T2255" s="2" t="n">
        <v>14.2758</v>
      </c>
      <c r="U2255">
        <f>D2255-C2255</f>
        <v/>
      </c>
      <c r="V2255" s="3">
        <f>IF(Q2255=0,0,T2255/Q2255)</f>
        <v/>
      </c>
    </row>
    <row r="2256">
      <c r="A2256" t="n">
        <v>2255</v>
      </c>
      <c r="B2256" t="inlineStr">
        <is>
          <t>CA-2015-169201</t>
        </is>
      </c>
      <c r="C2256" t="inlineStr">
        <is>
          <t>2015-09-28</t>
        </is>
      </c>
      <c r="D2256" t="inlineStr">
        <is>
          <t>2015-10-01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s="2" t="n">
        <v>43.56</v>
      </c>
      <c r="R2256" t="n">
        <v>2</v>
      </c>
      <c r="S2256" s="3" t="n">
        <v>0</v>
      </c>
      <c r="T2256" s="2" t="n">
        <v>15.246</v>
      </c>
      <c r="U2256">
        <f>D2256-C2256</f>
        <v/>
      </c>
      <c r="V2256" s="3">
        <f>IF(Q2256=0,0,T2256/Q2256)</f>
        <v/>
      </c>
    </row>
    <row r="2257">
      <c r="A2257" t="n">
        <v>2256</v>
      </c>
      <c r="B2257" t="inlineStr">
        <is>
          <t>CA-2016-164091</t>
        </is>
      </c>
      <c r="C2257" t="inlineStr">
        <is>
          <t>2016-09-17</t>
        </is>
      </c>
      <c r="D2257" t="inlineStr">
        <is>
          <t>2016-09-22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s="2" t="n">
        <v>437.85</v>
      </c>
      <c r="R2257" t="n">
        <v>3</v>
      </c>
      <c r="S2257" s="3" t="n">
        <v>0</v>
      </c>
      <c r="T2257" s="2" t="n">
        <v>131.355</v>
      </c>
      <c r="U2257">
        <f>D2257-C2257</f>
        <v/>
      </c>
      <c r="V2257" s="3">
        <f>IF(Q2257=0,0,T2257/Q2257)</f>
        <v/>
      </c>
    </row>
    <row r="2258">
      <c r="A2258" t="n">
        <v>2257</v>
      </c>
      <c r="B2258" t="inlineStr">
        <is>
          <t>CA-2016-164091</t>
        </is>
      </c>
      <c r="C2258" t="inlineStr">
        <is>
          <t>2016-09-17</t>
        </is>
      </c>
      <c r="D2258" t="inlineStr">
        <is>
          <t>2016-09-22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s="2" t="n">
        <v>109.48</v>
      </c>
      <c r="R2258" t="n">
        <v>2</v>
      </c>
      <c r="S2258" s="3" t="n">
        <v>0</v>
      </c>
      <c r="T2258" s="2" t="n">
        <v>33.9388</v>
      </c>
      <c r="U2258">
        <f>D2258-C2258</f>
        <v/>
      </c>
      <c r="V2258" s="3">
        <f>IF(Q2258=0,0,T2258/Q2258)</f>
        <v/>
      </c>
    </row>
    <row r="2259">
      <c r="A2259" t="n">
        <v>2258</v>
      </c>
      <c r="B2259" t="inlineStr">
        <is>
          <t>CA-2017-105214</t>
        </is>
      </c>
      <c r="C2259" t="inlineStr">
        <is>
          <t>2017-06-16</t>
        </is>
      </c>
      <c r="D2259" t="inlineStr">
        <is>
          <t>2017-06-19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s="2" t="n">
        <v>1212.96</v>
      </c>
      <c r="R2259" t="n">
        <v>7</v>
      </c>
      <c r="S2259" s="3" t="n">
        <v>0.2</v>
      </c>
      <c r="T2259" s="2" t="n">
        <v>90.97199999999999</v>
      </c>
      <c r="U2259">
        <f>D2259-C2259</f>
        <v/>
      </c>
      <c r="V2259" s="3">
        <f>IF(Q2259=0,0,T2259/Q2259)</f>
        <v/>
      </c>
    </row>
    <row r="2260">
      <c r="A2260" t="n">
        <v>2259</v>
      </c>
      <c r="B2260" t="inlineStr">
        <is>
          <t>CA-2017-105214</t>
        </is>
      </c>
      <c r="C2260" t="inlineStr">
        <is>
          <t>2017-06-16</t>
        </is>
      </c>
      <c r="D2260" t="inlineStr">
        <is>
          <t>2017-06-19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s="2" t="n">
        <v>18.54</v>
      </c>
      <c r="R2260" t="n">
        <v>2</v>
      </c>
      <c r="S2260" s="3" t="n">
        <v>0</v>
      </c>
      <c r="T2260" s="2" t="n">
        <v>8.713800000000001</v>
      </c>
      <c r="U2260">
        <f>D2260-C2260</f>
        <v/>
      </c>
      <c r="V2260" s="3">
        <f>IF(Q2260=0,0,T2260/Q2260)</f>
        <v/>
      </c>
    </row>
    <row r="2261">
      <c r="A2261" t="n">
        <v>2260</v>
      </c>
      <c r="B2261" t="inlineStr">
        <is>
          <t>CA-2015-117611</t>
        </is>
      </c>
      <c r="C2261" t="inlineStr">
        <is>
          <t>2015-11-08</t>
        </is>
      </c>
      <c r="D2261" t="inlineStr">
        <is>
          <t>2015-11-10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s="2" t="n">
        <v>5</v>
      </c>
      <c r="R2261" t="n">
        <v>1</v>
      </c>
      <c r="S2261" s="3" t="n">
        <v>0</v>
      </c>
      <c r="T2261" s="2" t="n">
        <v>2.4</v>
      </c>
      <c r="U2261">
        <f>D2261-C2261</f>
        <v/>
      </c>
      <c r="V2261" s="3">
        <f>IF(Q2261=0,0,T2261/Q2261)</f>
        <v/>
      </c>
    </row>
    <row r="2262">
      <c r="A2262" t="n">
        <v>2261</v>
      </c>
      <c r="B2262" t="inlineStr">
        <is>
          <t>CA-2015-117611</t>
        </is>
      </c>
      <c r="C2262" t="inlineStr">
        <is>
          <t>2015-11-08</t>
        </is>
      </c>
      <c r="D2262" t="inlineStr">
        <is>
          <t>2015-11-10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s="2" t="n">
        <v>371.97</v>
      </c>
      <c r="R2262" t="n">
        <v>3</v>
      </c>
      <c r="S2262" s="3" t="n">
        <v>0</v>
      </c>
      <c r="T2262" s="2" t="n">
        <v>66.9546</v>
      </c>
      <c r="U2262">
        <f>D2262-C2262</f>
        <v/>
      </c>
      <c r="V2262" s="3">
        <f>IF(Q2262=0,0,T2262/Q2262)</f>
        <v/>
      </c>
    </row>
    <row r="2263">
      <c r="A2263" t="n">
        <v>2262</v>
      </c>
      <c r="B2263" t="inlineStr">
        <is>
          <t>US-2015-137960</t>
        </is>
      </c>
      <c r="C2263" t="inlineStr">
        <is>
          <t>2015-12-18</t>
        </is>
      </c>
      <c r="D2263" t="inlineStr">
        <is>
          <t>2015-12-18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s="2" t="n">
        <v>166.24</v>
      </c>
      <c r="R2263" t="n">
        <v>1</v>
      </c>
      <c r="S2263" s="3" t="n">
        <v>0</v>
      </c>
      <c r="T2263" s="2" t="n">
        <v>24.936</v>
      </c>
      <c r="U2263">
        <f>D2263-C2263</f>
        <v/>
      </c>
      <c r="V2263" s="3">
        <f>IF(Q2263=0,0,T2263/Q2263)</f>
        <v/>
      </c>
    </row>
    <row r="2264">
      <c r="A2264" t="n">
        <v>2263</v>
      </c>
      <c r="B2264" t="inlineStr">
        <is>
          <t>CA-2017-122994</t>
        </is>
      </c>
      <c r="C2264" t="inlineStr">
        <is>
          <t>2017-02-06</t>
        </is>
      </c>
      <c r="D2264" t="inlineStr">
        <is>
          <t>2017-02-09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s="2" t="n">
        <v>359.97</v>
      </c>
      <c r="R2264" t="n">
        <v>3</v>
      </c>
      <c r="S2264" s="3" t="n">
        <v>0</v>
      </c>
      <c r="T2264" s="2" t="n">
        <v>79.1934</v>
      </c>
      <c r="U2264">
        <f>D2264-C2264</f>
        <v/>
      </c>
      <c r="V2264" s="3">
        <f>IF(Q2264=0,0,T2264/Q2264)</f>
        <v/>
      </c>
    </row>
    <row r="2265">
      <c r="A2265" t="n">
        <v>2264</v>
      </c>
      <c r="B2265" t="inlineStr">
        <is>
          <t>CA-2016-131065</t>
        </is>
      </c>
      <c r="C2265" t="inlineStr">
        <is>
          <t>2016-11-14</t>
        </is>
      </c>
      <c r="D2265" t="inlineStr">
        <is>
          <t>2016-11-16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s="2" t="n">
        <v>499.98</v>
      </c>
      <c r="R2265" t="n">
        <v>2</v>
      </c>
      <c r="S2265" s="3" t="n">
        <v>0</v>
      </c>
      <c r="T2265" s="2" t="n">
        <v>114.9954</v>
      </c>
      <c r="U2265">
        <f>D2265-C2265</f>
        <v/>
      </c>
      <c r="V2265" s="3">
        <f>IF(Q2265=0,0,T2265/Q2265)</f>
        <v/>
      </c>
    </row>
    <row r="2266">
      <c r="A2266" t="n">
        <v>2265</v>
      </c>
      <c r="B2266" t="inlineStr">
        <is>
          <t>CA-2016-131065</t>
        </is>
      </c>
      <c r="C2266" t="inlineStr">
        <is>
          <t>2016-11-14</t>
        </is>
      </c>
      <c r="D2266" t="inlineStr">
        <is>
          <t>2016-11-16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s="2" t="n">
        <v>5.28</v>
      </c>
      <c r="R2266" t="n">
        <v>1</v>
      </c>
      <c r="S2266" s="3" t="n">
        <v>0</v>
      </c>
      <c r="T2266" s="2" t="n">
        <v>2.376</v>
      </c>
      <c r="U2266">
        <f>D2266-C2266</f>
        <v/>
      </c>
      <c r="V2266" s="3">
        <f>IF(Q2266=0,0,T2266/Q2266)</f>
        <v/>
      </c>
    </row>
    <row r="2267">
      <c r="A2267" t="n">
        <v>2266</v>
      </c>
      <c r="B2267" t="inlineStr">
        <is>
          <t>CA-2016-131065</t>
        </is>
      </c>
      <c r="C2267" t="inlineStr">
        <is>
          <t>2016-11-14</t>
        </is>
      </c>
      <c r="D2267" t="inlineStr">
        <is>
          <t>2016-11-16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s="2" t="n">
        <v>8.26</v>
      </c>
      <c r="R2267" t="n">
        <v>2</v>
      </c>
      <c r="S2267" s="3" t="n">
        <v>0</v>
      </c>
      <c r="T2267" s="2" t="n">
        <v>3.8822</v>
      </c>
      <c r="U2267">
        <f>D2267-C2267</f>
        <v/>
      </c>
      <c r="V2267" s="3">
        <f>IF(Q2267=0,0,T2267/Q2267)</f>
        <v/>
      </c>
    </row>
    <row r="2268">
      <c r="A2268" t="n">
        <v>2267</v>
      </c>
      <c r="B2268" t="inlineStr">
        <is>
          <t>CA-2017-149146</t>
        </is>
      </c>
      <c r="C2268" t="inlineStr">
        <is>
          <t>2017-10-12</t>
        </is>
      </c>
      <c r="D2268" t="inlineStr">
        <is>
          <t>2017-10-12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s="2" t="n">
        <v>7.968</v>
      </c>
      <c r="R2268" t="n">
        <v>2</v>
      </c>
      <c r="S2268" s="3" t="n">
        <v>0.2</v>
      </c>
      <c r="T2268" s="2" t="n">
        <v>2.6892</v>
      </c>
      <c r="U2268">
        <f>D2268-C2268</f>
        <v/>
      </c>
      <c r="V2268" s="3">
        <f>IF(Q2268=0,0,T2268/Q2268)</f>
        <v/>
      </c>
    </row>
    <row r="2269">
      <c r="A2269" t="n">
        <v>2268</v>
      </c>
      <c r="B2269" t="inlineStr">
        <is>
          <t>CA-2017-137470</t>
        </is>
      </c>
      <c r="C2269" t="inlineStr">
        <is>
          <t>2017-09-17</t>
        </is>
      </c>
      <c r="D2269" t="inlineStr">
        <is>
          <t>2017-09-17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s="2" t="n">
        <v>12.96</v>
      </c>
      <c r="R2269" t="n">
        <v>2</v>
      </c>
      <c r="S2269" s="3" t="n">
        <v>0</v>
      </c>
      <c r="T2269" s="2" t="n">
        <v>6.3504</v>
      </c>
      <c r="U2269">
        <f>D2269-C2269</f>
        <v/>
      </c>
      <c r="V2269" s="3">
        <f>IF(Q2269=0,0,T2269/Q2269)</f>
        <v/>
      </c>
    </row>
    <row r="2270">
      <c r="A2270" t="n">
        <v>2269</v>
      </c>
      <c r="B2270" t="inlineStr">
        <is>
          <t>CA-2017-105480</t>
        </is>
      </c>
      <c r="C2270" t="inlineStr">
        <is>
          <t>2017-12-20</t>
        </is>
      </c>
      <c r="D2270" t="inlineStr">
        <is>
          <t>2017-12-26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s="2" t="n">
        <v>6.48</v>
      </c>
      <c r="R2270" t="n">
        <v>1</v>
      </c>
      <c r="S2270" s="3" t="n">
        <v>0</v>
      </c>
      <c r="T2270" s="2" t="n">
        <v>3.1104</v>
      </c>
      <c r="U2270">
        <f>D2270-C2270</f>
        <v/>
      </c>
      <c r="V2270" s="3">
        <f>IF(Q2270=0,0,T2270/Q2270)</f>
        <v/>
      </c>
    </row>
    <row r="2271">
      <c r="A2271" t="n">
        <v>2270</v>
      </c>
      <c r="B2271" t="inlineStr">
        <is>
          <t>CA-2017-105480</t>
        </is>
      </c>
      <c r="C2271" t="inlineStr">
        <is>
          <t>2017-12-20</t>
        </is>
      </c>
      <c r="D2271" t="inlineStr">
        <is>
          <t>2017-12-26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s="2" t="n">
        <v>6.984</v>
      </c>
      <c r="R2271" t="n">
        <v>1</v>
      </c>
      <c r="S2271" s="3" t="n">
        <v>0.2</v>
      </c>
      <c r="T2271" s="2" t="n">
        <v>2.3571</v>
      </c>
      <c r="U2271">
        <f>D2271-C2271</f>
        <v/>
      </c>
      <c r="V2271" s="3">
        <f>IF(Q2271=0,0,T2271/Q2271)</f>
        <v/>
      </c>
    </row>
    <row r="2272">
      <c r="A2272" t="n">
        <v>2271</v>
      </c>
      <c r="B2272" t="inlineStr">
        <is>
          <t>CA-2017-164917</t>
        </is>
      </c>
      <c r="C2272" t="inlineStr">
        <is>
          <t>2017-12-02</t>
        </is>
      </c>
      <c r="D2272" t="inlineStr">
        <is>
          <t>2017-12-07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s="2" t="n">
        <v>47.96</v>
      </c>
      <c r="R2272" t="n">
        <v>5</v>
      </c>
      <c r="S2272" s="3" t="n">
        <v>0.2</v>
      </c>
      <c r="T2272" s="2" t="n">
        <v>4.1965</v>
      </c>
      <c r="U2272">
        <f>D2272-C2272</f>
        <v/>
      </c>
      <c r="V2272" s="3">
        <f>IF(Q2272=0,0,T2272/Q2272)</f>
        <v/>
      </c>
    </row>
    <row r="2273">
      <c r="A2273" t="n">
        <v>2272</v>
      </c>
      <c r="B2273" t="inlineStr">
        <is>
          <t>CA-2015-102036</t>
        </is>
      </c>
      <c r="C2273" t="inlineStr">
        <is>
          <t>2015-09-21</t>
        </is>
      </c>
      <c r="D2273" t="inlineStr">
        <is>
          <t>2015-09-27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s="2" t="n">
        <v>199.74</v>
      </c>
      <c r="R2273" t="n">
        <v>6</v>
      </c>
      <c r="S2273" s="3" t="n">
        <v>0</v>
      </c>
      <c r="T2273" s="2" t="n">
        <v>47.9376</v>
      </c>
      <c r="U2273">
        <f>D2273-C2273</f>
        <v/>
      </c>
      <c r="V2273" s="3">
        <f>IF(Q2273=0,0,T2273/Q2273)</f>
        <v/>
      </c>
    </row>
    <row r="2274">
      <c r="A2274" t="n">
        <v>2273</v>
      </c>
      <c r="B2274" t="inlineStr">
        <is>
          <t>CA-2015-142944</t>
        </is>
      </c>
      <c r="C2274" t="inlineStr">
        <is>
          <t>2015-03-06</t>
        </is>
      </c>
      <c r="D2274" t="inlineStr">
        <is>
          <t>2015-03-11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s="2" t="n">
        <v>435.26</v>
      </c>
      <c r="R2274" t="n">
        <v>7</v>
      </c>
      <c r="S2274" s="3" t="n">
        <v>0</v>
      </c>
      <c r="T2274" s="2" t="n">
        <v>95.7572</v>
      </c>
      <c r="U2274">
        <f>D2274-C2274</f>
        <v/>
      </c>
      <c r="V2274" s="3">
        <f>IF(Q2274=0,0,T2274/Q2274)</f>
        <v/>
      </c>
    </row>
    <row r="2275">
      <c r="A2275" t="n">
        <v>2274</v>
      </c>
      <c r="B2275" t="inlineStr">
        <is>
          <t>CA-2015-142944</t>
        </is>
      </c>
      <c r="C2275" t="inlineStr">
        <is>
          <t>2015-03-06</t>
        </is>
      </c>
      <c r="D2275" t="inlineStr">
        <is>
          <t>2015-03-11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s="2" t="n">
        <v>1119.984</v>
      </c>
      <c r="R2275" t="n">
        <v>2</v>
      </c>
      <c r="S2275" s="3" t="n">
        <v>0.2</v>
      </c>
      <c r="T2275" s="2" t="n">
        <v>377.9946</v>
      </c>
      <c r="U2275">
        <f>D2275-C2275</f>
        <v/>
      </c>
      <c r="V2275" s="3">
        <f>IF(Q2275=0,0,T2275/Q2275)</f>
        <v/>
      </c>
    </row>
    <row r="2276">
      <c r="A2276" t="n">
        <v>2275</v>
      </c>
      <c r="B2276" t="inlineStr">
        <is>
          <t>CA-2014-157882</t>
        </is>
      </c>
      <c r="C2276" t="inlineStr">
        <is>
          <t>2014-10-03</t>
        </is>
      </c>
      <c r="D2276" t="inlineStr">
        <is>
          <t>2014-10-08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s="2" t="n">
        <v>143.432</v>
      </c>
      <c r="R2276" t="n">
        <v>1</v>
      </c>
      <c r="S2276" s="3" t="n">
        <v>0.2</v>
      </c>
      <c r="T2276" s="2" t="n">
        <v>3.5858</v>
      </c>
      <c r="U2276">
        <f>D2276-C2276</f>
        <v/>
      </c>
      <c r="V2276" s="3">
        <f>IF(Q2276=0,0,T2276/Q2276)</f>
        <v/>
      </c>
    </row>
    <row r="2277">
      <c r="A2277" t="n">
        <v>2276</v>
      </c>
      <c r="B2277" t="inlineStr">
        <is>
          <t>CA-2014-157882</t>
        </is>
      </c>
      <c r="C2277" t="inlineStr">
        <is>
          <t>2014-10-03</t>
        </is>
      </c>
      <c r="D2277" t="inlineStr">
        <is>
          <t>2014-10-08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s="2" t="n">
        <v>122.352</v>
      </c>
      <c r="R2277" t="n">
        <v>3</v>
      </c>
      <c r="S2277" s="3" t="n">
        <v>0.2</v>
      </c>
      <c r="T2277" s="2" t="n">
        <v>13.7646</v>
      </c>
      <c r="U2277">
        <f>D2277-C2277</f>
        <v/>
      </c>
      <c r="V2277" s="3">
        <f>IF(Q2277=0,0,T2277/Q2277)</f>
        <v/>
      </c>
    </row>
    <row r="2278">
      <c r="A2278" t="n">
        <v>2277</v>
      </c>
      <c r="B2278" t="inlineStr">
        <is>
          <t>CA-2014-104283</t>
        </is>
      </c>
      <c r="C2278" t="inlineStr">
        <is>
          <t>2014-06-27</t>
        </is>
      </c>
      <c r="D2278" t="inlineStr">
        <is>
          <t>2014-07-01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s="2" t="n">
        <v>306.2</v>
      </c>
      <c r="R2278" t="n">
        <v>5</v>
      </c>
      <c r="S2278" s="3" t="n">
        <v>0</v>
      </c>
      <c r="T2278" s="2" t="n">
        <v>0</v>
      </c>
      <c r="U2278">
        <f>D2278-C2278</f>
        <v/>
      </c>
      <c r="V2278" s="3">
        <f>IF(Q2278=0,0,T2278/Q2278)</f>
        <v/>
      </c>
    </row>
    <row r="2279">
      <c r="A2279" t="n">
        <v>2278</v>
      </c>
      <c r="B2279" t="inlineStr">
        <is>
          <t>CA-2014-104283</t>
        </is>
      </c>
      <c r="C2279" t="inlineStr">
        <is>
          <t>2014-06-27</t>
        </is>
      </c>
      <c r="D2279" t="inlineStr">
        <is>
          <t>2014-07-01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s="2" t="n">
        <v>85.98</v>
      </c>
      <c r="R2279" t="n">
        <v>1</v>
      </c>
      <c r="S2279" s="3" t="n">
        <v>0</v>
      </c>
      <c r="T2279" s="2" t="n">
        <v>22.3548</v>
      </c>
      <c r="U2279">
        <f>D2279-C2279</f>
        <v/>
      </c>
      <c r="V2279" s="3">
        <f>IF(Q2279=0,0,T2279/Q2279)</f>
        <v/>
      </c>
    </row>
    <row r="2280">
      <c r="A2280" t="n">
        <v>2279</v>
      </c>
      <c r="B2280" t="inlineStr">
        <is>
          <t>CA-2014-104283</t>
        </is>
      </c>
      <c r="C2280" t="inlineStr">
        <is>
          <t>2014-06-27</t>
        </is>
      </c>
      <c r="D2280" t="inlineStr">
        <is>
          <t>2014-07-01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s="2" t="n">
        <v>223.96</v>
      </c>
      <c r="R2280" t="n">
        <v>4</v>
      </c>
      <c r="S2280" s="3" t="n">
        <v>0</v>
      </c>
      <c r="T2280" s="2" t="n">
        <v>53.7504</v>
      </c>
      <c r="U2280">
        <f>D2280-C2280</f>
        <v/>
      </c>
      <c r="V2280" s="3">
        <f>IF(Q2280=0,0,T2280/Q2280)</f>
        <v/>
      </c>
    </row>
    <row r="2281">
      <c r="A2281" t="n">
        <v>2280</v>
      </c>
      <c r="B2281" t="inlineStr">
        <is>
          <t>CA-2017-142622</t>
        </is>
      </c>
      <c r="C2281" t="inlineStr">
        <is>
          <t>2017-10-30</t>
        </is>
      </c>
      <c r="D2281" t="inlineStr">
        <is>
          <t>2017-11-02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s="2" t="n">
        <v>97.568</v>
      </c>
      <c r="R2281" t="n">
        <v>2</v>
      </c>
      <c r="S2281" s="3" t="n">
        <v>0.2</v>
      </c>
      <c r="T2281" s="2" t="n">
        <v>-6.098</v>
      </c>
      <c r="U2281">
        <f>D2281-C2281</f>
        <v/>
      </c>
      <c r="V2281" s="3">
        <f>IF(Q2281=0,0,T2281/Q2281)</f>
        <v/>
      </c>
    </row>
    <row r="2282">
      <c r="A2282" t="n">
        <v>2281</v>
      </c>
      <c r="B2282" t="inlineStr">
        <is>
          <t>CA-2017-142622</t>
        </is>
      </c>
      <c r="C2282" t="inlineStr">
        <is>
          <t>2017-10-30</t>
        </is>
      </c>
      <c r="D2282" t="inlineStr">
        <is>
          <t>2017-11-02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s="2" t="n">
        <v>614.272</v>
      </c>
      <c r="R2282" t="n">
        <v>8</v>
      </c>
      <c r="S2282" s="3" t="n">
        <v>0.2</v>
      </c>
      <c r="T2282" s="2" t="n">
        <v>-23.0352</v>
      </c>
      <c r="U2282">
        <f>D2282-C2282</f>
        <v/>
      </c>
      <c r="V2282" s="3">
        <f>IF(Q2282=0,0,T2282/Q2282)</f>
        <v/>
      </c>
    </row>
    <row r="2283">
      <c r="A2283" t="n">
        <v>2282</v>
      </c>
      <c r="B2283" t="inlineStr">
        <is>
          <t>CA-2017-142622</t>
        </is>
      </c>
      <c r="C2283" t="inlineStr">
        <is>
          <t>2017-10-30</t>
        </is>
      </c>
      <c r="D2283" t="inlineStr">
        <is>
          <t>2017-11-02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s="2" t="n">
        <v>199.98</v>
      </c>
      <c r="R2283" t="n">
        <v>2</v>
      </c>
      <c r="S2283" s="3" t="n">
        <v>0</v>
      </c>
      <c r="T2283" s="2" t="n">
        <v>37.9962</v>
      </c>
      <c r="U2283">
        <f>D2283-C2283</f>
        <v/>
      </c>
      <c r="V2283" s="3">
        <f>IF(Q2283=0,0,T2283/Q2283)</f>
        <v/>
      </c>
    </row>
    <row r="2284">
      <c r="A2284" t="n">
        <v>2283</v>
      </c>
      <c r="B2284" t="inlineStr">
        <is>
          <t>CA-2016-132143</t>
        </is>
      </c>
      <c r="C2284" t="inlineStr">
        <is>
          <t>2016-09-03</t>
        </is>
      </c>
      <c r="D2284" t="inlineStr">
        <is>
          <t>2016-09-05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1/16” x 11”</t>
        </is>
      </c>
      <c r="Q2284" s="2" t="n">
        <v>48.16</v>
      </c>
      <c r="R2284" t="n">
        <v>7</v>
      </c>
      <c r="S2284" s="3" t="n">
        <v>0</v>
      </c>
      <c r="T2284" s="2" t="n">
        <v>22.1536</v>
      </c>
      <c r="U2284">
        <f>D2284-C2284</f>
        <v/>
      </c>
      <c r="V2284" s="3">
        <f>IF(Q2284=0,0,T2284/Q2284)</f>
        <v/>
      </c>
    </row>
    <row r="2285">
      <c r="A2285" t="n">
        <v>2284</v>
      </c>
      <c r="B2285" t="inlineStr">
        <is>
          <t>CA-2015-153108</t>
        </is>
      </c>
      <c r="C2285" t="inlineStr">
        <is>
          <t>2015-03-05</t>
        </is>
      </c>
      <c r="D2285" t="inlineStr">
        <is>
          <t>2015-03-09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s="2" t="n">
        <v>23.92</v>
      </c>
      <c r="R2285" t="n">
        <v>2</v>
      </c>
      <c r="S2285" s="3" t="n">
        <v>0</v>
      </c>
      <c r="T2285" s="2" t="n">
        <v>6.6976</v>
      </c>
      <c r="U2285">
        <f>D2285-C2285</f>
        <v/>
      </c>
      <c r="V2285" s="3">
        <f>IF(Q2285=0,0,T2285/Q2285)</f>
        <v/>
      </c>
    </row>
    <row r="2286">
      <c r="A2286" t="n">
        <v>2285</v>
      </c>
      <c r="B2286" t="inlineStr">
        <is>
          <t>CA-2015-153108</t>
        </is>
      </c>
      <c r="C2286" t="inlineStr">
        <is>
          <t>2015-03-05</t>
        </is>
      </c>
      <c r="D2286" t="inlineStr">
        <is>
          <t>2015-03-09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s="2" t="n">
        <v>60.69</v>
      </c>
      <c r="R2286" t="n">
        <v>7</v>
      </c>
      <c r="S2286" s="3" t="n">
        <v>0</v>
      </c>
      <c r="T2286" s="2" t="n">
        <v>16.3863</v>
      </c>
      <c r="U2286">
        <f>D2286-C2286</f>
        <v/>
      </c>
      <c r="V2286" s="3">
        <f>IF(Q2286=0,0,T2286/Q2286)</f>
        <v/>
      </c>
    </row>
    <row r="2287">
      <c r="A2287" t="n">
        <v>2286</v>
      </c>
      <c r="B2287" t="inlineStr">
        <is>
          <t>CA-2016-112676</t>
        </is>
      </c>
      <c r="C2287" t="inlineStr">
        <is>
          <t>2016-05-05</t>
        </is>
      </c>
      <c r="D2287" t="inlineStr">
        <is>
          <t>2016-05-08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s="2" t="n">
        <v>14.352</v>
      </c>
      <c r="R2287" t="n">
        <v>3</v>
      </c>
      <c r="S2287" s="3" t="n">
        <v>0.2</v>
      </c>
      <c r="T2287" s="2" t="n">
        <v>5.2026</v>
      </c>
      <c r="U2287">
        <f>D2287-C2287</f>
        <v/>
      </c>
      <c r="V2287" s="3">
        <f>IF(Q2287=0,0,T2287/Q2287)</f>
        <v/>
      </c>
    </row>
    <row r="2288">
      <c r="A2288" t="n">
        <v>2287</v>
      </c>
      <c r="B2288" t="inlineStr">
        <is>
          <t>CA-2017-165687</t>
        </is>
      </c>
      <c r="C2288" t="inlineStr">
        <is>
          <t>2017-11-17</t>
        </is>
      </c>
      <c r="D2288" t="inlineStr">
        <is>
          <t>2017-11-23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s="2" t="n">
        <v>35.04</v>
      </c>
      <c r="R2288" t="n">
        <v>2</v>
      </c>
      <c r="S2288" s="3" t="n">
        <v>0</v>
      </c>
      <c r="T2288" s="2" t="n">
        <v>12.264</v>
      </c>
      <c r="U2288">
        <f>D2288-C2288</f>
        <v/>
      </c>
      <c r="V2288" s="3">
        <f>IF(Q2288=0,0,T2288/Q2288)</f>
        <v/>
      </c>
    </row>
    <row r="2289">
      <c r="A2289" t="n">
        <v>2288</v>
      </c>
      <c r="B2289" t="inlineStr">
        <is>
          <t>US-2017-112928</t>
        </is>
      </c>
      <c r="C2289" t="inlineStr">
        <is>
          <t>2017-06-01</t>
        </is>
      </c>
      <c r="D2289" t="inlineStr">
        <is>
          <t>2017-06-05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s="2" t="n">
        <v>17.48</v>
      </c>
      <c r="R2289" t="n">
        <v>5</v>
      </c>
      <c r="S2289" s="3" t="n">
        <v>0.2</v>
      </c>
      <c r="T2289" s="2" t="n">
        <v>1.311</v>
      </c>
      <c r="U2289">
        <f>D2289-C2289</f>
        <v/>
      </c>
      <c r="V2289" s="3">
        <f>IF(Q2289=0,0,T2289/Q2289)</f>
        <v/>
      </c>
    </row>
    <row r="2290">
      <c r="A2290" t="n">
        <v>2289</v>
      </c>
      <c r="B2290" t="inlineStr">
        <is>
          <t>CA-2017-143343</t>
        </is>
      </c>
      <c r="C2290" t="inlineStr">
        <is>
          <t>2017-06-10</t>
        </is>
      </c>
      <c r="D2290" t="inlineStr">
        <is>
          <t>2017-06-13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s="2" t="n">
        <v>16.4</v>
      </c>
      <c r="R2290" t="n">
        <v>5</v>
      </c>
      <c r="S2290" s="3" t="n">
        <v>0</v>
      </c>
      <c r="T2290" s="2" t="n">
        <v>4.756</v>
      </c>
      <c r="U2290">
        <f>D2290-C2290</f>
        <v/>
      </c>
      <c r="V2290" s="3">
        <f>IF(Q2290=0,0,T2290/Q2290)</f>
        <v/>
      </c>
    </row>
    <row r="2291">
      <c r="A2291" t="n">
        <v>2290</v>
      </c>
      <c r="B2291" t="inlineStr">
        <is>
          <t>CA-2017-115154</t>
        </is>
      </c>
      <c r="C2291" t="inlineStr">
        <is>
          <t>2017-01-08</t>
        </is>
      </c>
      <c r="D2291" t="inlineStr">
        <is>
          <t>2017-01-11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s="2" t="n">
        <v>892.98</v>
      </c>
      <c r="R2291" t="n">
        <v>2</v>
      </c>
      <c r="S2291" s="3" t="n">
        <v>0</v>
      </c>
      <c r="T2291" s="2" t="n">
        <v>80.3682</v>
      </c>
      <c r="U2291">
        <f>D2291-C2291</f>
        <v/>
      </c>
      <c r="V2291" s="3">
        <f>IF(Q2291=0,0,T2291/Q2291)</f>
        <v/>
      </c>
    </row>
    <row r="2292">
      <c r="A2292" t="n">
        <v>2291</v>
      </c>
      <c r="B2292" t="inlineStr">
        <is>
          <t>CA-2015-149342</t>
        </is>
      </c>
      <c r="C2292" t="inlineStr">
        <is>
          <t>2015-04-20</t>
        </is>
      </c>
      <c r="D2292" t="inlineStr">
        <is>
          <t>2015-04-25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s="2" t="n">
        <v>287.97</v>
      </c>
      <c r="R2292" t="n">
        <v>3</v>
      </c>
      <c r="S2292" s="3" t="n">
        <v>0</v>
      </c>
      <c r="T2292" s="2" t="n">
        <v>77.75190000000001</v>
      </c>
      <c r="U2292">
        <f>D2292-C2292</f>
        <v/>
      </c>
      <c r="V2292" s="3">
        <f>IF(Q2292=0,0,T2292/Q2292)</f>
        <v/>
      </c>
    </row>
    <row r="2293">
      <c r="A2293" t="n">
        <v>2292</v>
      </c>
      <c r="B2293" t="inlineStr">
        <is>
          <t>CA-2015-149342</t>
        </is>
      </c>
      <c r="C2293" t="inlineStr">
        <is>
          <t>2015-04-20</t>
        </is>
      </c>
      <c r="D2293" t="inlineStr">
        <is>
          <t>2015-04-25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s="2" t="n">
        <v>595.38</v>
      </c>
      <c r="R2293" t="n">
        <v>6</v>
      </c>
      <c r="S2293" s="3" t="n">
        <v>0</v>
      </c>
      <c r="T2293" s="2" t="n">
        <v>297.69</v>
      </c>
      <c r="U2293">
        <f>D2293-C2293</f>
        <v/>
      </c>
      <c r="V2293" s="3">
        <f>IF(Q2293=0,0,T2293/Q2293)</f>
        <v/>
      </c>
    </row>
    <row r="2294">
      <c r="A2294" t="n">
        <v>2293</v>
      </c>
      <c r="B2294" t="inlineStr">
        <is>
          <t>CA-2015-149342</t>
        </is>
      </c>
      <c r="C2294" t="inlineStr">
        <is>
          <t>2015-04-20</t>
        </is>
      </c>
      <c r="D2294" t="inlineStr">
        <is>
          <t>2015-04-25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s="2" t="n">
        <v>12.96</v>
      </c>
      <c r="R2294" t="n">
        <v>2</v>
      </c>
      <c r="S2294" s="3" t="n">
        <v>0</v>
      </c>
      <c r="T2294" s="2" t="n">
        <v>6.2208</v>
      </c>
      <c r="U2294">
        <f>D2294-C2294</f>
        <v/>
      </c>
      <c r="V2294" s="3">
        <f>IF(Q2294=0,0,T2294/Q2294)</f>
        <v/>
      </c>
    </row>
    <row r="2295">
      <c r="A2295" t="n">
        <v>2294</v>
      </c>
      <c r="B2295" t="inlineStr">
        <is>
          <t>CA-2015-130995</t>
        </is>
      </c>
      <c r="C2295" t="inlineStr">
        <is>
          <t>2015-11-01</t>
        </is>
      </c>
      <c r="D2295" t="inlineStr">
        <is>
          <t>2015-11-06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s="2" t="n">
        <v>4.95</v>
      </c>
      <c r="R2295" t="n">
        <v>1</v>
      </c>
      <c r="S2295" s="3" t="n">
        <v>0</v>
      </c>
      <c r="T2295" s="2" t="n">
        <v>1.3365</v>
      </c>
      <c r="U2295">
        <f>D2295-C2295</f>
        <v/>
      </c>
      <c r="V2295" s="3">
        <f>IF(Q2295=0,0,T2295/Q2295)</f>
        <v/>
      </c>
    </row>
    <row r="2296">
      <c r="A2296" t="n">
        <v>2295</v>
      </c>
      <c r="B2296" t="inlineStr">
        <is>
          <t>CA-2017-127929</t>
        </is>
      </c>
      <c r="C2296" t="inlineStr">
        <is>
          <t>2017-12-23</t>
        </is>
      </c>
      <c r="D2296" t="inlineStr">
        <is>
          <t>2017-12-27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s="2" t="n">
        <v>181.95</v>
      </c>
      <c r="R2296" t="n">
        <v>3</v>
      </c>
      <c r="S2296" s="3" t="n">
        <v>0</v>
      </c>
      <c r="T2296" s="2" t="n">
        <v>38.2095</v>
      </c>
      <c r="U2296">
        <f>D2296-C2296</f>
        <v/>
      </c>
      <c r="V2296" s="3">
        <f>IF(Q2296=0,0,T2296/Q2296)</f>
        <v/>
      </c>
    </row>
    <row r="2297">
      <c r="A2297" t="n">
        <v>2296</v>
      </c>
      <c r="B2297" t="inlineStr">
        <is>
          <t>CA-2015-113145</t>
        </is>
      </c>
      <c r="C2297" t="inlineStr">
        <is>
          <t>2015-11-01</t>
        </is>
      </c>
      <c r="D2297" t="inlineStr">
        <is>
          <t>2015-11-05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s="2" t="n">
        <v>13.52</v>
      </c>
      <c r="R2297" t="n">
        <v>4</v>
      </c>
      <c r="S2297" s="3" t="n">
        <v>0</v>
      </c>
      <c r="T2297" s="2" t="n">
        <v>6.2192</v>
      </c>
      <c r="U2297">
        <f>D2297-C2297</f>
        <v/>
      </c>
      <c r="V2297" s="3">
        <f>IF(Q2297=0,0,T2297/Q2297)</f>
        <v/>
      </c>
    </row>
    <row r="2298">
      <c r="A2298" t="n">
        <v>2297</v>
      </c>
      <c r="B2298" t="inlineStr">
        <is>
          <t>CA-2015-113145</t>
        </is>
      </c>
      <c r="C2298" t="inlineStr">
        <is>
          <t>2015-11-01</t>
        </is>
      </c>
      <c r="D2298" t="inlineStr">
        <is>
          <t>2015-11-05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s="2" t="n">
        <v>259.7</v>
      </c>
      <c r="R2298" t="n">
        <v>5</v>
      </c>
      <c r="S2298" s="3" t="n">
        <v>0</v>
      </c>
      <c r="T2298" s="2" t="n">
        <v>106.477</v>
      </c>
      <c r="U2298">
        <f>D2298-C2298</f>
        <v/>
      </c>
      <c r="V2298" s="3">
        <f>IF(Q2298=0,0,T2298/Q2298)</f>
        <v/>
      </c>
    </row>
    <row r="2299">
      <c r="A2299" t="n">
        <v>2298</v>
      </c>
      <c r="B2299" t="inlineStr">
        <is>
          <t>CA-2015-113145</t>
        </is>
      </c>
      <c r="C2299" t="inlineStr">
        <is>
          <t>2015-11-01</t>
        </is>
      </c>
      <c r="D2299" t="inlineStr">
        <is>
          <t>2015-11-05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s="2" t="n">
        <v>42.95</v>
      </c>
      <c r="R2299" t="n">
        <v>1</v>
      </c>
      <c r="S2299" s="3" t="n">
        <v>0</v>
      </c>
      <c r="T2299" s="2" t="n">
        <v>1.2885</v>
      </c>
      <c r="U2299">
        <f>D2299-C2299</f>
        <v/>
      </c>
      <c r="V2299" s="3">
        <f>IF(Q2299=0,0,T2299/Q2299)</f>
        <v/>
      </c>
    </row>
    <row r="2300">
      <c r="A2300" t="n">
        <v>2299</v>
      </c>
      <c r="B2300" t="inlineStr">
        <is>
          <t>CA-2015-113145</t>
        </is>
      </c>
      <c r="C2300" t="inlineStr">
        <is>
          <t>2015-11-01</t>
        </is>
      </c>
      <c r="D2300" t="inlineStr">
        <is>
          <t>2015-11-05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s="2" t="n">
        <v>1399.93</v>
      </c>
      <c r="R2300" t="n">
        <v>7</v>
      </c>
      <c r="S2300" s="3" t="n">
        <v>0</v>
      </c>
      <c r="T2300" s="2" t="n">
        <v>601.9699000000001</v>
      </c>
      <c r="U2300">
        <f>D2300-C2300</f>
        <v/>
      </c>
      <c r="V2300" s="3">
        <f>IF(Q2300=0,0,T2300/Q2300)</f>
        <v/>
      </c>
    </row>
    <row r="2301">
      <c r="A2301" t="n">
        <v>2300</v>
      </c>
      <c r="B2301" t="inlineStr">
        <is>
          <t>CA-2015-113145</t>
        </is>
      </c>
      <c r="C2301" t="inlineStr">
        <is>
          <t>2015-11-01</t>
        </is>
      </c>
      <c r="D2301" t="inlineStr">
        <is>
          <t>2015-11-05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s="2" t="n">
        <v>503.96</v>
      </c>
      <c r="R2301" t="n">
        <v>4</v>
      </c>
      <c r="S2301" s="3" t="n">
        <v>0</v>
      </c>
      <c r="T2301" s="2" t="n">
        <v>125.99</v>
      </c>
      <c r="U2301">
        <f>D2301-C2301</f>
        <v/>
      </c>
      <c r="V2301" s="3">
        <f>IF(Q2301=0,0,T2301/Q2301)</f>
        <v/>
      </c>
    </row>
    <row r="2302">
      <c r="A2302" t="n">
        <v>2301</v>
      </c>
      <c r="B2302" t="inlineStr">
        <is>
          <t>CA-2014-162362</t>
        </is>
      </c>
      <c r="C2302" t="inlineStr">
        <is>
          <t>2014-11-14</t>
        </is>
      </c>
      <c r="D2302" t="inlineStr">
        <is>
          <t>2014-11-18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s="2" t="n">
        <v>12.72</v>
      </c>
      <c r="R2302" t="n">
        <v>3</v>
      </c>
      <c r="S2302" s="3" t="n">
        <v>0</v>
      </c>
      <c r="T2302" s="2" t="n">
        <v>6.36</v>
      </c>
      <c r="U2302">
        <f>D2302-C2302</f>
        <v/>
      </c>
      <c r="V2302" s="3">
        <f>IF(Q2302=0,0,T2302/Q2302)</f>
        <v/>
      </c>
    </row>
    <row r="2303">
      <c r="A2303" t="n">
        <v>2302</v>
      </c>
      <c r="B2303" t="inlineStr">
        <is>
          <t>CA-2014-162362</t>
        </is>
      </c>
      <c r="C2303" t="inlineStr">
        <is>
          <t>2014-11-14</t>
        </is>
      </c>
      <c r="D2303" t="inlineStr">
        <is>
          <t>2014-11-18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s="2" t="n">
        <v>11.52</v>
      </c>
      <c r="R2303" t="n">
        <v>4</v>
      </c>
      <c r="S2303" s="3" t="n">
        <v>0</v>
      </c>
      <c r="T2303" s="2" t="n">
        <v>5.6448</v>
      </c>
      <c r="U2303">
        <f>D2303-C2303</f>
        <v/>
      </c>
      <c r="V2303" s="3">
        <f>IF(Q2303=0,0,T2303/Q2303)</f>
        <v/>
      </c>
    </row>
    <row r="2304">
      <c r="A2304" t="n">
        <v>2303</v>
      </c>
      <c r="B2304" t="inlineStr">
        <is>
          <t>CA-2016-106558</t>
        </is>
      </c>
      <c r="C2304" t="inlineStr">
        <is>
          <t>2016-01-17</t>
        </is>
      </c>
      <c r="D2304" t="inlineStr">
        <is>
          <t>2016-01-21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s="2" t="n">
        <v>316</v>
      </c>
      <c r="R2304" t="n">
        <v>4</v>
      </c>
      <c r="S2304" s="3" t="n">
        <v>0</v>
      </c>
      <c r="T2304" s="2" t="n">
        <v>31.6</v>
      </c>
      <c r="U2304">
        <f>D2304-C2304</f>
        <v/>
      </c>
      <c r="V2304" s="3">
        <f>IF(Q2304=0,0,T2304/Q2304)</f>
        <v/>
      </c>
    </row>
    <row r="2305">
      <c r="A2305" t="n">
        <v>2304</v>
      </c>
      <c r="B2305" t="inlineStr">
        <is>
          <t>CA-2017-157931</t>
        </is>
      </c>
      <c r="C2305" t="inlineStr">
        <is>
          <t>2017-09-17</t>
        </is>
      </c>
      <c r="D2305" t="inlineStr">
        <is>
          <t>2017-09-22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s="2" t="n">
        <v>723.92</v>
      </c>
      <c r="R2305" t="n">
        <v>4</v>
      </c>
      <c r="S2305" s="3" t="n">
        <v>0</v>
      </c>
      <c r="T2305" s="2" t="n">
        <v>188.2192</v>
      </c>
      <c r="U2305">
        <f>D2305-C2305</f>
        <v/>
      </c>
      <c r="V2305" s="3">
        <f>IF(Q2305=0,0,T2305/Q2305)</f>
        <v/>
      </c>
    </row>
    <row r="2306">
      <c r="A2306" t="n">
        <v>2305</v>
      </c>
      <c r="B2306" t="inlineStr">
        <is>
          <t>CA-2017-157931</t>
        </is>
      </c>
      <c r="C2306" t="inlineStr">
        <is>
          <t>2017-09-17</t>
        </is>
      </c>
      <c r="D2306" t="inlineStr">
        <is>
          <t>2017-09-22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s="2" t="n">
        <v>106.32</v>
      </c>
      <c r="R2306" t="n">
        <v>3</v>
      </c>
      <c r="S2306" s="3" t="n">
        <v>0</v>
      </c>
      <c r="T2306" s="2" t="n">
        <v>49.9704</v>
      </c>
      <c r="U2306">
        <f>D2306-C2306</f>
        <v/>
      </c>
      <c r="V2306" s="3">
        <f>IF(Q2306=0,0,T2306/Q2306)</f>
        <v/>
      </c>
    </row>
    <row r="2307">
      <c r="A2307" t="n">
        <v>2306</v>
      </c>
      <c r="B2307" t="inlineStr">
        <is>
          <t>CA-2016-115574</t>
        </is>
      </c>
      <c r="C2307" t="inlineStr">
        <is>
          <t>2016-12-23</t>
        </is>
      </c>
      <c r="D2307" t="inlineStr">
        <is>
          <t>2016-12-24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s="2" t="n">
        <v>141.372</v>
      </c>
      <c r="R2307" t="n">
        <v>2</v>
      </c>
      <c r="S2307" s="3" t="n">
        <v>0.3</v>
      </c>
      <c r="T2307" s="2" t="n">
        <v>-14.1372</v>
      </c>
      <c r="U2307">
        <f>D2307-C2307</f>
        <v/>
      </c>
      <c r="V2307" s="3">
        <f>IF(Q2307=0,0,T2307/Q2307)</f>
        <v/>
      </c>
    </row>
    <row r="2308">
      <c r="A2308" t="n">
        <v>2307</v>
      </c>
      <c r="B2308" t="inlineStr">
        <is>
          <t>CA-2015-160794</t>
        </is>
      </c>
      <c r="C2308" t="inlineStr">
        <is>
          <t>2015-08-06</t>
        </is>
      </c>
      <c r="D2308" t="inlineStr">
        <is>
          <t>2015-08-08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s="2" t="n">
        <v>27.216</v>
      </c>
      <c r="R2308" t="n">
        <v>3</v>
      </c>
      <c r="S2308" s="3" t="n">
        <v>0.2</v>
      </c>
      <c r="T2308" s="2" t="n">
        <v>9.8658</v>
      </c>
      <c r="U2308">
        <f>D2308-C2308</f>
        <v/>
      </c>
      <c r="V2308" s="3">
        <f>IF(Q2308=0,0,T2308/Q2308)</f>
        <v/>
      </c>
    </row>
    <row r="2309">
      <c r="A2309" t="n">
        <v>2308</v>
      </c>
      <c r="B2309" t="inlineStr">
        <is>
          <t>CA-2017-116225</t>
        </is>
      </c>
      <c r="C2309" t="inlineStr">
        <is>
          <t>2017-11-05</t>
        </is>
      </c>
      <c r="D2309" t="inlineStr">
        <is>
          <t>2017-11-09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s="2" t="n">
        <v>390.75</v>
      </c>
      <c r="R2309" t="n">
        <v>5</v>
      </c>
      <c r="S2309" s="3" t="n">
        <v>0</v>
      </c>
      <c r="T2309" s="2" t="n">
        <v>171.93</v>
      </c>
      <c r="U2309">
        <f>D2309-C2309</f>
        <v/>
      </c>
      <c r="V2309" s="3">
        <f>IF(Q2309=0,0,T2309/Q2309)</f>
        <v/>
      </c>
    </row>
    <row r="2310">
      <c r="A2310" t="n">
        <v>2309</v>
      </c>
      <c r="B2310" t="inlineStr">
        <is>
          <t>US-2017-120418</t>
        </is>
      </c>
      <c r="C2310" t="inlineStr">
        <is>
          <t>2017-06-11</t>
        </is>
      </c>
      <c r="D2310" t="inlineStr">
        <is>
          <t>2017-06-12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s="2" t="n">
        <v>280.792</v>
      </c>
      <c r="R2310" t="n">
        <v>1</v>
      </c>
      <c r="S2310" s="3" t="n">
        <v>0.2</v>
      </c>
      <c r="T2310" s="2" t="n">
        <v>35.099</v>
      </c>
      <c r="U2310">
        <f>D2310-C2310</f>
        <v/>
      </c>
      <c r="V2310" s="3">
        <f>IF(Q2310=0,0,T2310/Q2310)</f>
        <v/>
      </c>
    </row>
    <row r="2311">
      <c r="A2311" t="n">
        <v>2310</v>
      </c>
      <c r="B2311" t="inlineStr">
        <is>
          <t>US-2017-120418</t>
        </is>
      </c>
      <c r="C2311" t="inlineStr">
        <is>
          <t>2017-06-11</t>
        </is>
      </c>
      <c r="D2311" t="inlineStr">
        <is>
          <t>2017-06-12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s="2" t="n">
        <v>68.44799999999999</v>
      </c>
      <c r="R2311" t="n">
        <v>4</v>
      </c>
      <c r="S2311" s="3" t="n">
        <v>0.2</v>
      </c>
      <c r="T2311" s="2" t="n">
        <v>7.7004</v>
      </c>
      <c r="U2311">
        <f>D2311-C2311</f>
        <v/>
      </c>
      <c r="V2311" s="3">
        <f>IF(Q2311=0,0,T2311/Q2311)</f>
        <v/>
      </c>
    </row>
    <row r="2312">
      <c r="A2312" t="n">
        <v>2311</v>
      </c>
      <c r="B2312" t="inlineStr">
        <is>
          <t>US-2017-120418</t>
        </is>
      </c>
      <c r="C2312" t="inlineStr">
        <is>
          <t>2017-06-11</t>
        </is>
      </c>
      <c r="D2312" t="inlineStr">
        <is>
          <t>2017-06-12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s="2" t="n">
        <v>88.04000000000001</v>
      </c>
      <c r="R2312" t="n">
        <v>5</v>
      </c>
      <c r="S2312" s="3" t="n">
        <v>0.2</v>
      </c>
      <c r="T2312" s="2" t="n">
        <v>6.603</v>
      </c>
      <c r="U2312">
        <f>D2312-C2312</f>
        <v/>
      </c>
      <c r="V2312" s="3">
        <f>IF(Q2312=0,0,T2312/Q2312)</f>
        <v/>
      </c>
    </row>
    <row r="2313">
      <c r="A2313" t="n">
        <v>2312</v>
      </c>
      <c r="B2313" t="inlineStr">
        <is>
          <t>US-2017-120418</t>
        </is>
      </c>
      <c r="C2313" t="inlineStr">
        <is>
          <t>2017-06-11</t>
        </is>
      </c>
      <c r="D2313" t="inlineStr">
        <is>
          <t>2017-06-12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s="2" t="n">
        <v>15.872</v>
      </c>
      <c r="R2313" t="n">
        <v>1</v>
      </c>
      <c r="S2313" s="3" t="n">
        <v>0.2</v>
      </c>
      <c r="T2313" s="2" t="n">
        <v>1.984</v>
      </c>
      <c r="U2313">
        <f>D2313-C2313</f>
        <v/>
      </c>
      <c r="V2313" s="3">
        <f>IF(Q2313=0,0,T2313/Q2313)</f>
        <v/>
      </c>
    </row>
    <row r="2314">
      <c r="A2314" t="n">
        <v>2313</v>
      </c>
      <c r="B2314" t="inlineStr">
        <is>
          <t>US-2017-120418</t>
        </is>
      </c>
      <c r="C2314" t="inlineStr">
        <is>
          <t>2017-06-11</t>
        </is>
      </c>
      <c r="D2314" t="inlineStr">
        <is>
          <t>2017-06-12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s="2" t="n">
        <v>215.592</v>
      </c>
      <c r="R2314" t="n">
        <v>3</v>
      </c>
      <c r="S2314" s="3" t="n">
        <v>0.2</v>
      </c>
      <c r="T2314" s="2" t="n">
        <v>-48.5082</v>
      </c>
      <c r="U2314">
        <f>D2314-C2314</f>
        <v/>
      </c>
      <c r="V2314" s="3">
        <f>IF(Q2314=0,0,T2314/Q2314)</f>
        <v/>
      </c>
    </row>
    <row r="2315">
      <c r="A2315" t="n">
        <v>2314</v>
      </c>
      <c r="B2315" t="inlineStr">
        <is>
          <t>CA-2017-122035</t>
        </is>
      </c>
      <c r="C2315" t="inlineStr">
        <is>
          <t>2017-07-20</t>
        </is>
      </c>
      <c r="D2315" t="inlineStr">
        <is>
          <t>2017-07-25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s="2" t="n">
        <v>14.62</v>
      </c>
      <c r="R2315" t="n">
        <v>2</v>
      </c>
      <c r="S2315" s="3" t="n">
        <v>0</v>
      </c>
      <c r="T2315" s="2" t="n">
        <v>6.8714</v>
      </c>
      <c r="U2315">
        <f>D2315-C2315</f>
        <v/>
      </c>
      <c r="V2315" s="3">
        <f>IF(Q2315=0,0,T2315/Q2315)</f>
        <v/>
      </c>
    </row>
    <row r="2316">
      <c r="A2316" t="n">
        <v>2315</v>
      </c>
      <c r="B2316" t="inlineStr">
        <is>
          <t>CA-2017-122035</t>
        </is>
      </c>
      <c r="C2316" t="inlineStr">
        <is>
          <t>2017-07-20</t>
        </is>
      </c>
      <c r="D2316" t="inlineStr">
        <is>
          <t>2017-07-25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s="2" t="n">
        <v>416.32</v>
      </c>
      <c r="R2316" t="n">
        <v>2</v>
      </c>
      <c r="S2316" s="3" t="n">
        <v>0</v>
      </c>
      <c r="T2316" s="2" t="n">
        <v>112.4064</v>
      </c>
      <c r="U2316">
        <f>D2316-C2316</f>
        <v/>
      </c>
      <c r="V2316" s="3">
        <f>IF(Q2316=0,0,T2316/Q2316)</f>
        <v/>
      </c>
    </row>
    <row r="2317">
      <c r="A2317" t="n">
        <v>2316</v>
      </c>
      <c r="B2317" t="inlineStr">
        <is>
          <t>CA-2017-122035</t>
        </is>
      </c>
      <c r="C2317" t="inlineStr">
        <is>
          <t>2017-07-20</t>
        </is>
      </c>
      <c r="D2317" t="inlineStr">
        <is>
          <t>2017-07-25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s="2" t="n">
        <v>43</v>
      </c>
      <c r="R2317" t="n">
        <v>5</v>
      </c>
      <c r="S2317" s="3" t="n">
        <v>0</v>
      </c>
      <c r="T2317" s="2" t="n">
        <v>20.21</v>
      </c>
      <c r="U2317">
        <f>D2317-C2317</f>
        <v/>
      </c>
      <c r="V2317" s="3">
        <f>IF(Q2317=0,0,T2317/Q2317)</f>
        <v/>
      </c>
    </row>
    <row r="2318">
      <c r="A2318" t="n">
        <v>2317</v>
      </c>
      <c r="B2318" t="inlineStr">
        <is>
          <t>CA-2017-122035</t>
        </is>
      </c>
      <c r="C2318" t="inlineStr">
        <is>
          <t>2017-07-20</t>
        </is>
      </c>
      <c r="D2318" t="inlineStr">
        <is>
          <t>2017-07-25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s="2" t="n">
        <v>182.94</v>
      </c>
      <c r="R2318" t="n">
        <v>3</v>
      </c>
      <c r="S2318" s="3" t="n">
        <v>0</v>
      </c>
      <c r="T2318" s="2" t="n">
        <v>27.441</v>
      </c>
      <c r="U2318">
        <f>D2318-C2318</f>
        <v/>
      </c>
      <c r="V2318" s="3">
        <f>IF(Q2318=0,0,T2318/Q2318)</f>
        <v/>
      </c>
    </row>
    <row r="2319">
      <c r="A2319" t="n">
        <v>2318</v>
      </c>
      <c r="B2319" t="inlineStr">
        <is>
          <t>CA-2017-122035</t>
        </is>
      </c>
      <c r="C2319" t="inlineStr">
        <is>
          <t>2017-07-20</t>
        </is>
      </c>
      <c r="D2319" t="inlineStr">
        <is>
          <t>2017-07-25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s="2" t="n">
        <v>60.83</v>
      </c>
      <c r="R2319" t="n">
        <v>7</v>
      </c>
      <c r="S2319" s="3" t="n">
        <v>0</v>
      </c>
      <c r="T2319" s="2" t="n">
        <v>30.415</v>
      </c>
      <c r="U2319">
        <f>D2319-C2319</f>
        <v/>
      </c>
      <c r="V2319" s="3">
        <f>IF(Q2319=0,0,T2319/Q2319)</f>
        <v/>
      </c>
    </row>
    <row r="2320">
      <c r="A2320" t="n">
        <v>2319</v>
      </c>
      <c r="B2320" t="inlineStr">
        <is>
          <t>CA-2017-122035</t>
        </is>
      </c>
      <c r="C2320" t="inlineStr">
        <is>
          <t>2017-07-20</t>
        </is>
      </c>
      <c r="D2320" t="inlineStr">
        <is>
          <t>2017-07-25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s="2" t="n">
        <v>389.97</v>
      </c>
      <c r="R2320" t="n">
        <v>3</v>
      </c>
      <c r="S2320" s="3" t="n">
        <v>0</v>
      </c>
      <c r="T2320" s="2" t="n">
        <v>132.5898</v>
      </c>
      <c r="U2320">
        <f>D2320-C2320</f>
        <v/>
      </c>
      <c r="V2320" s="3">
        <f>IF(Q2320=0,0,T2320/Q2320)</f>
        <v/>
      </c>
    </row>
    <row r="2321">
      <c r="A2321" t="n">
        <v>2320</v>
      </c>
      <c r="B2321" t="inlineStr">
        <is>
          <t>CA-2015-117828</t>
        </is>
      </c>
      <c r="C2321" t="inlineStr">
        <is>
          <t>2015-12-23</t>
        </is>
      </c>
      <c r="D2321" t="inlineStr">
        <is>
          <t>2015-12-26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s="2" t="n">
        <v>194.32</v>
      </c>
      <c r="R2321" t="n">
        <v>4</v>
      </c>
      <c r="S2321" s="3" t="n">
        <v>0</v>
      </c>
      <c r="T2321" s="2" t="n">
        <v>56.3528</v>
      </c>
      <c r="U2321">
        <f>D2321-C2321</f>
        <v/>
      </c>
      <c r="V2321" s="3">
        <f>IF(Q2321=0,0,T2321/Q2321)</f>
        <v/>
      </c>
    </row>
    <row r="2322">
      <c r="A2322" t="n">
        <v>2321</v>
      </c>
      <c r="B2322" t="inlineStr">
        <is>
          <t>CA-2017-165491</t>
        </is>
      </c>
      <c r="C2322" t="inlineStr">
        <is>
          <t>2017-03-20</t>
        </is>
      </c>
      <c r="D2322" t="inlineStr">
        <is>
          <t>2017-03-24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s="2" t="n">
        <v>265.93</v>
      </c>
      <c r="R2322" t="n">
        <v>7</v>
      </c>
      <c r="S2322" s="3" t="n">
        <v>0</v>
      </c>
      <c r="T2322" s="2" t="n">
        <v>63.8232</v>
      </c>
      <c r="U2322">
        <f>D2322-C2322</f>
        <v/>
      </c>
      <c r="V2322" s="3">
        <f>IF(Q2322=0,0,T2322/Q2322)</f>
        <v/>
      </c>
    </row>
    <row r="2323">
      <c r="A2323" t="n">
        <v>2322</v>
      </c>
      <c r="B2323" t="inlineStr">
        <is>
          <t>CA-2015-109470</t>
        </is>
      </c>
      <c r="C2323" t="inlineStr">
        <is>
          <t>2015-12-31</t>
        </is>
      </c>
      <c r="D2323" t="inlineStr">
        <is>
          <t>2016-01-03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s="2" t="n">
        <v>94.73999999999999</v>
      </c>
      <c r="R2323" t="n">
        <v>3</v>
      </c>
      <c r="S2323" s="3" t="n">
        <v>0</v>
      </c>
      <c r="T2323" s="2" t="n">
        <v>44.5278</v>
      </c>
      <c r="U2323">
        <f>D2323-C2323</f>
        <v/>
      </c>
      <c r="V2323" s="3">
        <f>IF(Q2323=0,0,T2323/Q2323)</f>
        <v/>
      </c>
    </row>
    <row r="2324">
      <c r="A2324" t="n">
        <v>2323</v>
      </c>
      <c r="B2324" t="inlineStr">
        <is>
          <t>CA-2015-109470</t>
        </is>
      </c>
      <c r="C2324" t="inlineStr">
        <is>
          <t>2015-12-31</t>
        </is>
      </c>
      <c r="D2324" t="inlineStr">
        <is>
          <t>2016-01-03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s="2" t="n">
        <v>60.64</v>
      </c>
      <c r="R2324" t="n">
        <v>4</v>
      </c>
      <c r="S2324" s="3" t="n">
        <v>0</v>
      </c>
      <c r="T2324" s="2" t="n">
        <v>27.8944</v>
      </c>
      <c r="U2324">
        <f>D2324-C2324</f>
        <v/>
      </c>
      <c r="V2324" s="3">
        <f>IF(Q2324=0,0,T2324/Q2324)</f>
        <v/>
      </c>
    </row>
    <row r="2325">
      <c r="A2325" t="n">
        <v>2324</v>
      </c>
      <c r="B2325" t="inlineStr">
        <is>
          <t>CA-2015-109470</t>
        </is>
      </c>
      <c r="C2325" t="inlineStr">
        <is>
          <t>2015-12-31</t>
        </is>
      </c>
      <c r="D2325" t="inlineStr">
        <is>
          <t>2016-01-03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s="2" t="n">
        <v>76.3</v>
      </c>
      <c r="R2325" t="n">
        <v>5</v>
      </c>
      <c r="S2325" s="3" t="n">
        <v>0</v>
      </c>
      <c r="T2325" s="2" t="n">
        <v>38.15</v>
      </c>
      <c r="U2325">
        <f>D2325-C2325</f>
        <v/>
      </c>
      <c r="V2325" s="3">
        <f>IF(Q2325=0,0,T2325/Q2325)</f>
        <v/>
      </c>
    </row>
    <row r="2326">
      <c r="A2326" t="n">
        <v>2325</v>
      </c>
      <c r="B2326" t="inlineStr">
        <is>
          <t>CA-2015-109470</t>
        </is>
      </c>
      <c r="C2326" t="inlineStr">
        <is>
          <t>2015-12-31</t>
        </is>
      </c>
      <c r="D2326" t="inlineStr">
        <is>
          <t>2016-01-03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s="2" t="n">
        <v>364.8</v>
      </c>
      <c r="R2326" t="n">
        <v>12</v>
      </c>
      <c r="S2326" s="3" t="n">
        <v>0</v>
      </c>
      <c r="T2326" s="2" t="n">
        <v>167.808</v>
      </c>
      <c r="U2326">
        <f>D2326-C2326</f>
        <v/>
      </c>
      <c r="V2326" s="3">
        <f>IF(Q2326=0,0,T2326/Q2326)</f>
        <v/>
      </c>
    </row>
    <row r="2327">
      <c r="A2327" t="n">
        <v>2326</v>
      </c>
      <c r="B2327" t="inlineStr">
        <is>
          <t>CA-2015-105102</t>
        </is>
      </c>
      <c r="C2327" t="inlineStr">
        <is>
          <t>2015-09-15</t>
        </is>
      </c>
      <c r="D2327" t="inlineStr">
        <is>
          <t>2015-09-19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s="2" t="n">
        <v>79.872</v>
      </c>
      <c r="R2327" t="n">
        <v>3</v>
      </c>
      <c r="S2327" s="3" t="n">
        <v>0.2</v>
      </c>
      <c r="T2327" s="2" t="n">
        <v>29.952</v>
      </c>
      <c r="U2327">
        <f>D2327-C2327</f>
        <v/>
      </c>
      <c r="V2327" s="3">
        <f>IF(Q2327=0,0,T2327/Q2327)</f>
        <v/>
      </c>
    </row>
    <row r="2328">
      <c r="A2328" t="n">
        <v>2327</v>
      </c>
      <c r="B2328" t="inlineStr">
        <is>
          <t>CA-2015-105102</t>
        </is>
      </c>
      <c r="C2328" t="inlineStr">
        <is>
          <t>2015-09-15</t>
        </is>
      </c>
      <c r="D2328" t="inlineStr">
        <is>
          <t>2015-09-19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s="2" t="n">
        <v>46.384</v>
      </c>
      <c r="R2328" t="n">
        <v>1</v>
      </c>
      <c r="S2328" s="3" t="n">
        <v>0.2</v>
      </c>
      <c r="T2328" s="2" t="n">
        <v>1.1596</v>
      </c>
      <c r="U2328">
        <f>D2328-C2328</f>
        <v/>
      </c>
      <c r="V2328" s="3">
        <f>IF(Q2328=0,0,T2328/Q2328)</f>
        <v/>
      </c>
    </row>
    <row r="2329">
      <c r="A2329" t="n">
        <v>2328</v>
      </c>
      <c r="B2329" t="inlineStr">
        <is>
          <t>CA-2015-105102</t>
        </is>
      </c>
      <c r="C2329" t="inlineStr">
        <is>
          <t>2015-09-15</t>
        </is>
      </c>
      <c r="D2329" t="inlineStr">
        <is>
          <t>2015-09-19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s="2" t="n">
        <v>12.96</v>
      </c>
      <c r="R2329" t="n">
        <v>2</v>
      </c>
      <c r="S2329" s="3" t="n">
        <v>0</v>
      </c>
      <c r="T2329" s="2" t="n">
        <v>6.2208</v>
      </c>
      <c r="U2329">
        <f>D2329-C2329</f>
        <v/>
      </c>
      <c r="V2329" s="3">
        <f>IF(Q2329=0,0,T2329/Q2329)</f>
        <v/>
      </c>
    </row>
    <row r="2330">
      <c r="A2330" t="n">
        <v>2329</v>
      </c>
      <c r="B2330" t="inlineStr">
        <is>
          <t>CA-2017-138422</t>
        </is>
      </c>
      <c r="C2330" t="inlineStr">
        <is>
          <t>2017-09-23</t>
        </is>
      </c>
      <c r="D2330" t="inlineStr">
        <is>
          <t>2017-09-26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s="2" t="n">
        <v>14.352</v>
      </c>
      <c r="R2330" t="n">
        <v>3</v>
      </c>
      <c r="S2330" s="3" t="n">
        <v>0.2</v>
      </c>
      <c r="T2330" s="2" t="n">
        <v>5.2026</v>
      </c>
      <c r="U2330">
        <f>D2330-C2330</f>
        <v/>
      </c>
      <c r="V2330" s="3">
        <f>IF(Q2330=0,0,T2330/Q2330)</f>
        <v/>
      </c>
    </row>
    <row r="2331">
      <c r="A2331" t="n">
        <v>2330</v>
      </c>
      <c r="B2331" t="inlineStr">
        <is>
          <t>US-2015-147739</t>
        </is>
      </c>
      <c r="C2331" t="inlineStr">
        <is>
          <t>2015-12-25</t>
        </is>
      </c>
      <c r="D2331" t="inlineStr">
        <is>
          <t>2015-12-29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s="2" t="n">
        <v>547.136</v>
      </c>
      <c r="R2331" t="n">
        <v>4</v>
      </c>
      <c r="S2331" s="3" t="n">
        <v>0.2</v>
      </c>
      <c r="T2331" s="2" t="n">
        <v>-68.392</v>
      </c>
      <c r="U2331">
        <f>D2331-C2331</f>
        <v/>
      </c>
      <c r="V2331" s="3">
        <f>IF(Q2331=0,0,T2331/Q2331)</f>
        <v/>
      </c>
    </row>
    <row r="2332">
      <c r="A2332" t="n">
        <v>2331</v>
      </c>
      <c r="B2332" t="inlineStr">
        <is>
          <t>CA-2016-155187</t>
        </is>
      </c>
      <c r="C2332" t="inlineStr">
        <is>
          <t>2016-09-24</t>
        </is>
      </c>
      <c r="D2332" t="inlineStr">
        <is>
          <t>2016-09-26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s="2" t="n">
        <v>41.96</v>
      </c>
      <c r="R2332" t="n">
        <v>2</v>
      </c>
      <c r="S2332" s="3" t="n">
        <v>0</v>
      </c>
      <c r="T2332" s="2" t="n">
        <v>2.9372</v>
      </c>
      <c r="U2332">
        <f>D2332-C2332</f>
        <v/>
      </c>
      <c r="V2332" s="3">
        <f>IF(Q2332=0,0,T2332/Q2332)</f>
        <v/>
      </c>
    </row>
    <row r="2333">
      <c r="A2333" t="n">
        <v>2332</v>
      </c>
      <c r="B2333" t="inlineStr">
        <is>
          <t>CA-2016-155187</t>
        </is>
      </c>
      <c r="C2333" t="inlineStr">
        <is>
          <t>2016-09-24</t>
        </is>
      </c>
      <c r="D2333" t="inlineStr">
        <is>
          <t>2016-09-26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s="2" t="n">
        <v>41.7</v>
      </c>
      <c r="R2333" t="n">
        <v>5</v>
      </c>
      <c r="S2333" s="3" t="n">
        <v>0</v>
      </c>
      <c r="T2333" s="2" t="n">
        <v>20.85</v>
      </c>
      <c r="U2333">
        <f>D2333-C2333</f>
        <v/>
      </c>
      <c r="V2333" s="3">
        <f>IF(Q2333=0,0,T2333/Q2333)</f>
        <v/>
      </c>
    </row>
    <row r="2334">
      <c r="A2334" t="n">
        <v>2333</v>
      </c>
      <c r="B2334" t="inlineStr">
        <is>
          <t>CA-2017-169285</t>
        </is>
      </c>
      <c r="C2334" t="inlineStr">
        <is>
          <t>2017-03-21</t>
        </is>
      </c>
      <c r="D2334" t="inlineStr">
        <is>
          <t>2017-03-25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s="2" t="n">
        <v>277.4</v>
      </c>
      <c r="R2334" t="n">
        <v>5</v>
      </c>
      <c r="S2334" s="3" t="n">
        <v>0</v>
      </c>
      <c r="T2334" s="2" t="n">
        <v>133.152</v>
      </c>
      <c r="U2334">
        <f>D2334-C2334</f>
        <v/>
      </c>
      <c r="V2334" s="3">
        <f>IF(Q2334=0,0,T2334/Q2334)</f>
        <v/>
      </c>
    </row>
    <row r="2335">
      <c r="A2335" t="n">
        <v>2334</v>
      </c>
      <c r="B2335" t="inlineStr">
        <is>
          <t>CA-2017-169285</t>
        </is>
      </c>
      <c r="C2335" t="inlineStr">
        <is>
          <t>2017-03-21</t>
        </is>
      </c>
      <c r="D2335" t="inlineStr">
        <is>
          <t>2017-03-25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s="2" t="n">
        <v>5.78</v>
      </c>
      <c r="R2335" t="n">
        <v>1</v>
      </c>
      <c r="S2335" s="3" t="n">
        <v>0</v>
      </c>
      <c r="T2335" s="2" t="n">
        <v>2.8322</v>
      </c>
      <c r="U2335">
        <f>D2335-C2335</f>
        <v/>
      </c>
      <c r="V2335" s="3">
        <f>IF(Q2335=0,0,T2335/Q2335)</f>
        <v/>
      </c>
    </row>
    <row r="2336">
      <c r="A2336" t="n">
        <v>2335</v>
      </c>
      <c r="B2336" t="inlineStr">
        <is>
          <t>CA-2014-140886</t>
        </is>
      </c>
      <c r="C2336" t="inlineStr">
        <is>
          <t>2014-09-30</t>
        </is>
      </c>
      <c r="D2336" t="inlineStr">
        <is>
          <t>2014-10-04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s="2" t="n">
        <v>69.21599999999999</v>
      </c>
      <c r="R2336" t="n">
        <v>6</v>
      </c>
      <c r="S2336" s="3" t="n">
        <v>0.2</v>
      </c>
      <c r="T2336" s="2" t="n">
        <v>11.2476</v>
      </c>
      <c r="U2336">
        <f>D2336-C2336</f>
        <v/>
      </c>
      <c r="V2336" s="3">
        <f>IF(Q2336=0,0,T2336/Q2336)</f>
        <v/>
      </c>
    </row>
    <row r="2337">
      <c r="A2337" t="n">
        <v>2336</v>
      </c>
      <c r="B2337" t="inlineStr">
        <is>
          <t>CA-2017-152695</t>
        </is>
      </c>
      <c r="C2337" t="inlineStr">
        <is>
          <t>2017-12-10</t>
        </is>
      </c>
      <c r="D2337" t="inlineStr">
        <is>
          <t>2017-12-10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s="2" t="n">
        <v>10.86</v>
      </c>
      <c r="R2337" t="n">
        <v>3</v>
      </c>
      <c r="S2337" s="3" t="n">
        <v>0</v>
      </c>
      <c r="T2337" s="2" t="n">
        <v>5.1042</v>
      </c>
      <c r="U2337">
        <f>D2337-C2337</f>
        <v/>
      </c>
      <c r="V2337" s="3">
        <f>IF(Q2337=0,0,T2337/Q2337)</f>
        <v/>
      </c>
    </row>
    <row r="2338">
      <c r="A2338" t="n">
        <v>2337</v>
      </c>
      <c r="B2338" t="inlineStr">
        <is>
          <t>CA-2017-152695</t>
        </is>
      </c>
      <c r="C2338" t="inlineStr">
        <is>
          <t>2017-12-10</t>
        </is>
      </c>
      <c r="D2338" t="inlineStr">
        <is>
          <t>2017-12-10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s="2" t="n">
        <v>426.79</v>
      </c>
      <c r="R2338" t="n">
        <v>7</v>
      </c>
      <c r="S2338" s="3" t="n">
        <v>0</v>
      </c>
      <c r="T2338" s="2" t="n">
        <v>123.7691</v>
      </c>
      <c r="U2338">
        <f>D2338-C2338</f>
        <v/>
      </c>
      <c r="V2338" s="3">
        <f>IF(Q2338=0,0,T2338/Q2338)</f>
        <v/>
      </c>
    </row>
    <row r="2339">
      <c r="A2339" t="n">
        <v>2338</v>
      </c>
      <c r="B2339" t="inlineStr">
        <is>
          <t>CA-2014-110639</t>
        </is>
      </c>
      <c r="C2339" t="inlineStr">
        <is>
          <t>2014-08-23</t>
        </is>
      </c>
      <c r="D2339" t="inlineStr">
        <is>
          <t>2014-08-23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s="2" t="n">
        <v>25.92</v>
      </c>
      <c r="R2339" t="n">
        <v>4</v>
      </c>
      <c r="S2339" s="3" t="n">
        <v>0</v>
      </c>
      <c r="T2339" s="2" t="n">
        <v>12.4416</v>
      </c>
      <c r="U2339">
        <f>D2339-C2339</f>
        <v/>
      </c>
      <c r="V2339" s="3">
        <f>IF(Q2339=0,0,T2339/Q2339)</f>
        <v/>
      </c>
    </row>
    <row r="2340">
      <c r="A2340" t="n">
        <v>2339</v>
      </c>
      <c r="B2340" t="inlineStr">
        <is>
          <t>CA-2014-110639</t>
        </is>
      </c>
      <c r="C2340" t="inlineStr">
        <is>
          <t>2014-08-23</t>
        </is>
      </c>
      <c r="D2340" t="inlineStr">
        <is>
          <t>2014-08-23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s="2" t="n">
        <v>45.92</v>
      </c>
      <c r="R2340" t="n">
        <v>4</v>
      </c>
      <c r="S2340" s="3" t="n">
        <v>0</v>
      </c>
      <c r="T2340" s="2" t="n">
        <v>22.5008</v>
      </c>
      <c r="U2340">
        <f>D2340-C2340</f>
        <v/>
      </c>
      <c r="V2340" s="3">
        <f>IF(Q2340=0,0,T2340/Q2340)</f>
        <v/>
      </c>
    </row>
    <row r="2341">
      <c r="A2341" t="n">
        <v>2340</v>
      </c>
      <c r="B2341" t="inlineStr">
        <is>
          <t>CA-2014-121727</t>
        </is>
      </c>
      <c r="C2341" t="inlineStr">
        <is>
          <t>2014-08-19</t>
        </is>
      </c>
      <c r="D2341" t="inlineStr">
        <is>
          <t>2014-08-24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s="2" t="n">
        <v>10.72</v>
      </c>
      <c r="R2341" t="n">
        <v>2</v>
      </c>
      <c r="S2341" s="3" t="n">
        <v>0.2</v>
      </c>
      <c r="T2341" s="2" t="n">
        <v>1.742</v>
      </c>
      <c r="U2341">
        <f>D2341-C2341</f>
        <v/>
      </c>
      <c r="V2341" s="3">
        <f>IF(Q2341=0,0,T2341/Q2341)</f>
        <v/>
      </c>
    </row>
    <row r="2342">
      <c r="A2342" t="n">
        <v>2341</v>
      </c>
      <c r="B2342" t="inlineStr">
        <is>
          <t>CA-2016-137736</t>
        </is>
      </c>
      <c r="C2342" t="inlineStr">
        <is>
          <t>2016-11-10</t>
        </is>
      </c>
      <c r="D2342" t="inlineStr">
        <is>
          <t>2016-11-15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s="2" t="n">
        <v>41.86</v>
      </c>
      <c r="R2342" t="n">
        <v>7</v>
      </c>
      <c r="S2342" s="3" t="n">
        <v>0</v>
      </c>
      <c r="T2342" s="2" t="n">
        <v>10.465</v>
      </c>
      <c r="U2342">
        <f>D2342-C2342</f>
        <v/>
      </c>
      <c r="V2342" s="3">
        <f>IF(Q2342=0,0,T2342/Q2342)</f>
        <v/>
      </c>
    </row>
    <row r="2343">
      <c r="A2343" t="n">
        <v>2342</v>
      </c>
      <c r="B2343" t="inlineStr">
        <is>
          <t>US-2014-143231</t>
        </is>
      </c>
      <c r="C2343" t="inlineStr">
        <is>
          <t>2014-12-31</t>
        </is>
      </c>
      <c r="D2343" t="inlineStr">
        <is>
          <t>2015-01-03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s="2" t="n">
        <v>63.2</v>
      </c>
      <c r="R2343" t="n">
        <v>5</v>
      </c>
      <c r="S2343" s="3" t="n">
        <v>0</v>
      </c>
      <c r="T2343" s="2" t="n">
        <v>23.384</v>
      </c>
      <c r="U2343">
        <f>D2343-C2343</f>
        <v/>
      </c>
      <c r="V2343" s="3">
        <f>IF(Q2343=0,0,T2343/Q2343)</f>
        <v/>
      </c>
    </row>
    <row r="2344">
      <c r="A2344" t="n">
        <v>2343</v>
      </c>
      <c r="B2344" t="inlineStr">
        <is>
          <t>US-2014-143231</t>
        </is>
      </c>
      <c r="C2344" t="inlineStr">
        <is>
          <t>2014-12-31</t>
        </is>
      </c>
      <c r="D2344" t="inlineStr">
        <is>
          <t>2015-01-03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s="2" t="n">
        <v>113.97</v>
      </c>
      <c r="R2344" t="n">
        <v>3</v>
      </c>
      <c r="S2344" s="3" t="n">
        <v>0</v>
      </c>
      <c r="T2344" s="2" t="n">
        <v>27.3528</v>
      </c>
      <c r="U2344">
        <f>D2344-C2344</f>
        <v/>
      </c>
      <c r="V2344" s="3">
        <f>IF(Q2344=0,0,T2344/Q2344)</f>
        <v/>
      </c>
    </row>
    <row r="2345">
      <c r="A2345" t="n">
        <v>2344</v>
      </c>
      <c r="B2345" t="inlineStr">
        <is>
          <t>US-2014-155894</t>
        </is>
      </c>
      <c r="C2345" t="inlineStr">
        <is>
          <t>2014-07-26</t>
        </is>
      </c>
      <c r="D2345" t="inlineStr">
        <is>
          <t>2014-07-30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s="2" t="n">
        <v>123.552</v>
      </c>
      <c r="R2345" t="n">
        <v>3</v>
      </c>
      <c r="S2345" s="3" t="n">
        <v>0.2</v>
      </c>
      <c r="T2345" s="2" t="n">
        <v>-29.3436</v>
      </c>
      <c r="U2345">
        <f>D2345-C2345</f>
        <v/>
      </c>
      <c r="V2345" s="3">
        <f>IF(Q2345=0,0,T2345/Q2345)</f>
        <v/>
      </c>
    </row>
    <row r="2346">
      <c r="A2346" t="n">
        <v>2345</v>
      </c>
      <c r="B2346" t="inlineStr">
        <is>
          <t>CA-2016-119025</t>
        </is>
      </c>
      <c r="C2346" t="inlineStr">
        <is>
          <t>2016-02-22</t>
        </is>
      </c>
      <c r="D2346" t="inlineStr">
        <is>
          <t>2016-02-28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s="2" t="n">
        <v>490.32</v>
      </c>
      <c r="R2346" t="n">
        <v>9</v>
      </c>
      <c r="S2346" s="3" t="n">
        <v>0</v>
      </c>
      <c r="T2346" s="2" t="n">
        <v>137.2896</v>
      </c>
      <c r="U2346">
        <f>D2346-C2346</f>
        <v/>
      </c>
      <c r="V2346" s="3">
        <f>IF(Q2346=0,0,T2346/Q2346)</f>
        <v/>
      </c>
    </row>
    <row r="2347">
      <c r="A2347" t="n">
        <v>2346</v>
      </c>
      <c r="B2347" t="inlineStr">
        <is>
          <t>CA-2016-159373</t>
        </is>
      </c>
      <c r="C2347" t="inlineStr">
        <is>
          <t>2016-03-13</t>
        </is>
      </c>
      <c r="D2347" t="inlineStr">
        <is>
          <t>2016-03-18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s="2" t="n">
        <v>70.08</v>
      </c>
      <c r="R2347" t="n">
        <v>5</v>
      </c>
      <c r="S2347" s="3" t="n">
        <v>0.2</v>
      </c>
      <c r="T2347" s="2" t="n">
        <v>24.528</v>
      </c>
      <c r="U2347">
        <f>D2347-C2347</f>
        <v/>
      </c>
      <c r="V2347" s="3">
        <f>IF(Q2347=0,0,T2347/Q2347)</f>
        <v/>
      </c>
    </row>
    <row r="2348">
      <c r="A2348" t="n">
        <v>2347</v>
      </c>
      <c r="B2348" t="inlineStr">
        <is>
          <t>CA-2016-159373</t>
        </is>
      </c>
      <c r="C2348" t="inlineStr">
        <is>
          <t>2016-03-13</t>
        </is>
      </c>
      <c r="D2348" t="inlineStr">
        <is>
          <t>2016-03-18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s="2" t="n">
        <v>1.272</v>
      </c>
      <c r="R2348" t="n">
        <v>2</v>
      </c>
      <c r="S2348" s="3" t="n">
        <v>0.8</v>
      </c>
      <c r="T2348" s="2" t="n">
        <v>-2.1624</v>
      </c>
      <c r="U2348">
        <f>D2348-C2348</f>
        <v/>
      </c>
      <c r="V2348" s="3">
        <f>IF(Q2348=0,0,T2348/Q2348)</f>
        <v/>
      </c>
    </row>
    <row r="2349">
      <c r="A2349" t="n">
        <v>2348</v>
      </c>
      <c r="B2349" t="inlineStr">
        <is>
          <t>CA-2016-159373</t>
        </is>
      </c>
      <c r="C2349" t="inlineStr">
        <is>
          <t>2016-03-13</t>
        </is>
      </c>
      <c r="D2349" t="inlineStr">
        <is>
          <t>2016-03-18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s="2" t="n">
        <v>557.585</v>
      </c>
      <c r="R2349" t="n">
        <v>5</v>
      </c>
      <c r="S2349" s="3" t="n">
        <v>0.3</v>
      </c>
      <c r="T2349" s="2" t="n">
        <v>0</v>
      </c>
      <c r="U2349">
        <f>D2349-C2349</f>
        <v/>
      </c>
      <c r="V2349" s="3">
        <f>IF(Q2349=0,0,T2349/Q2349)</f>
        <v/>
      </c>
    </row>
    <row r="2350">
      <c r="A2350" t="n">
        <v>2349</v>
      </c>
      <c r="B2350" t="inlineStr">
        <is>
          <t>CA-2017-109701</t>
        </is>
      </c>
      <c r="C2350" t="inlineStr">
        <is>
          <t>2017-12-02</t>
        </is>
      </c>
      <c r="D2350" t="inlineStr">
        <is>
          <t>2017-12-03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s="2" t="n">
        <v>9.023999999999999</v>
      </c>
      <c r="R2350" t="n">
        <v>6</v>
      </c>
      <c r="S2350" s="3" t="n">
        <v>0.2</v>
      </c>
      <c r="T2350" s="2" t="n">
        <v>3.1584</v>
      </c>
      <c r="U2350">
        <f>D2350-C2350</f>
        <v/>
      </c>
      <c r="V2350" s="3">
        <f>IF(Q2350=0,0,T2350/Q2350)</f>
        <v/>
      </c>
    </row>
    <row r="2351">
      <c r="A2351" t="n">
        <v>2350</v>
      </c>
      <c r="B2351" t="inlineStr">
        <is>
          <t>CA-2017-109701</t>
        </is>
      </c>
      <c r="C2351" t="inlineStr">
        <is>
          <t>2017-12-02</t>
        </is>
      </c>
      <c r="D2351" t="inlineStr">
        <is>
          <t>2017-12-03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s="2" t="n">
        <v>69.456</v>
      </c>
      <c r="R2351" t="n">
        <v>2</v>
      </c>
      <c r="S2351" s="3" t="n">
        <v>0.2</v>
      </c>
      <c r="T2351" s="2" t="n">
        <v>22.5732</v>
      </c>
      <c r="U2351">
        <f>D2351-C2351</f>
        <v/>
      </c>
      <c r="V2351" s="3">
        <f>IF(Q2351=0,0,T2351/Q2351)</f>
        <v/>
      </c>
    </row>
    <row r="2352">
      <c r="A2352" t="n">
        <v>2351</v>
      </c>
      <c r="B2352" t="inlineStr">
        <is>
          <t>CA-2017-109701</t>
        </is>
      </c>
      <c r="C2352" t="inlineStr">
        <is>
          <t>2017-12-02</t>
        </is>
      </c>
      <c r="D2352" t="inlineStr">
        <is>
          <t>2017-12-03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s="2" t="n">
        <v>10.86</v>
      </c>
      <c r="R2352" t="n">
        <v>2</v>
      </c>
      <c r="S2352" s="3" t="n">
        <v>0</v>
      </c>
      <c r="T2352" s="2" t="n">
        <v>5.3214</v>
      </c>
      <c r="U2352">
        <f>D2352-C2352</f>
        <v/>
      </c>
      <c r="V2352" s="3">
        <f>IF(Q2352=0,0,T2352/Q2352)</f>
        <v/>
      </c>
    </row>
    <row r="2353">
      <c r="A2353" t="n">
        <v>2352</v>
      </c>
      <c r="B2353" t="inlineStr">
        <is>
          <t>CA-2017-109701</t>
        </is>
      </c>
      <c r="C2353" t="inlineStr">
        <is>
          <t>2017-12-02</t>
        </is>
      </c>
      <c r="D2353" t="inlineStr">
        <is>
          <t>2017-12-03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s="2" t="n">
        <v>79.47</v>
      </c>
      <c r="R2353" t="n">
        <v>3</v>
      </c>
      <c r="S2353" s="3" t="n">
        <v>0</v>
      </c>
      <c r="T2353" s="2" t="n">
        <v>22.2516</v>
      </c>
      <c r="U2353">
        <f>D2353-C2353</f>
        <v/>
      </c>
      <c r="V2353" s="3">
        <f>IF(Q2353=0,0,T2353/Q2353)</f>
        <v/>
      </c>
    </row>
    <row r="2354">
      <c r="A2354" t="n">
        <v>2353</v>
      </c>
      <c r="B2354" t="inlineStr">
        <is>
          <t>CA-2017-109701</t>
        </is>
      </c>
      <c r="C2354" t="inlineStr">
        <is>
          <t>2017-12-02</t>
        </is>
      </c>
      <c r="D2354" t="inlineStr">
        <is>
          <t>2017-12-03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s="2" t="n">
        <v>10.08</v>
      </c>
      <c r="R2354" t="n">
        <v>6</v>
      </c>
      <c r="S2354" s="3" t="n">
        <v>0</v>
      </c>
      <c r="T2354" s="2" t="n">
        <v>5.04</v>
      </c>
      <c r="U2354">
        <f>D2354-C2354</f>
        <v/>
      </c>
      <c r="V2354" s="3">
        <f>IF(Q2354=0,0,T2354/Q2354)</f>
        <v/>
      </c>
    </row>
    <row r="2355">
      <c r="A2355" t="n">
        <v>2354</v>
      </c>
      <c r="B2355" t="inlineStr">
        <is>
          <t>CA-2015-111514</t>
        </is>
      </c>
      <c r="C2355" t="inlineStr">
        <is>
          <t>2015-08-31</t>
        </is>
      </c>
      <c r="D2355" t="inlineStr">
        <is>
          <t>2015-09-02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s="2" t="n">
        <v>1552.831</v>
      </c>
      <c r="R2355" t="n">
        <v>7</v>
      </c>
      <c r="S2355" s="3" t="n">
        <v>0.15</v>
      </c>
      <c r="T2355" s="2" t="n">
        <v>200.9546</v>
      </c>
      <c r="U2355">
        <f>D2355-C2355</f>
        <v/>
      </c>
      <c r="V2355" s="3">
        <f>IF(Q2355=0,0,T2355/Q2355)</f>
        <v/>
      </c>
    </row>
    <row r="2356">
      <c r="A2356" t="n">
        <v>2355</v>
      </c>
      <c r="B2356" t="inlineStr">
        <is>
          <t>CA-2015-111514</t>
        </is>
      </c>
      <c r="C2356" t="inlineStr">
        <is>
          <t>2015-08-31</t>
        </is>
      </c>
      <c r="D2356" t="inlineStr">
        <is>
          <t>2015-09-02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s="2" t="n">
        <v>137.24</v>
      </c>
      <c r="R2356" t="n">
        <v>5</v>
      </c>
      <c r="S2356" s="3" t="n">
        <v>0.2</v>
      </c>
      <c r="T2356" s="2" t="n">
        <v>46.3185</v>
      </c>
      <c r="U2356">
        <f>D2356-C2356</f>
        <v/>
      </c>
      <c r="V2356" s="3">
        <f>IF(Q2356=0,0,T2356/Q2356)</f>
        <v/>
      </c>
    </row>
    <row r="2357">
      <c r="A2357" t="n">
        <v>2356</v>
      </c>
      <c r="B2357" t="inlineStr">
        <is>
          <t>CA-2015-111514</t>
        </is>
      </c>
      <c r="C2357" t="inlineStr">
        <is>
          <t>2015-08-31</t>
        </is>
      </c>
      <c r="D2357" t="inlineStr">
        <is>
          <t>2015-09-02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s="2" t="n">
        <v>36.51</v>
      </c>
      <c r="R2357" t="n">
        <v>1</v>
      </c>
      <c r="S2357" s="3" t="n">
        <v>0</v>
      </c>
      <c r="T2357" s="2" t="n">
        <v>15.6993</v>
      </c>
      <c r="U2357">
        <f>D2357-C2357</f>
        <v/>
      </c>
      <c r="V2357" s="3">
        <f>IF(Q2357=0,0,T2357/Q2357)</f>
        <v/>
      </c>
    </row>
    <row r="2358">
      <c r="A2358" t="n">
        <v>2357</v>
      </c>
      <c r="B2358" t="inlineStr">
        <is>
          <t>CA-2015-111514</t>
        </is>
      </c>
      <c r="C2358" t="inlineStr">
        <is>
          <t>2015-08-31</t>
        </is>
      </c>
      <c r="D2358" t="inlineStr">
        <is>
          <t>2015-09-02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s="2" t="n">
        <v>239.976</v>
      </c>
      <c r="R2358" t="n">
        <v>3</v>
      </c>
      <c r="S2358" s="3" t="n">
        <v>0.2</v>
      </c>
      <c r="T2358" s="2" t="n">
        <v>80.9919</v>
      </c>
      <c r="U2358">
        <f>D2358-C2358</f>
        <v/>
      </c>
      <c r="V2358" s="3">
        <f>IF(Q2358=0,0,T2358/Q2358)</f>
        <v/>
      </c>
    </row>
    <row r="2359">
      <c r="A2359" t="n">
        <v>2358</v>
      </c>
      <c r="B2359" t="inlineStr">
        <is>
          <t>US-2014-148838</t>
        </is>
      </c>
      <c r="C2359" t="inlineStr">
        <is>
          <t>2014-03-17</t>
        </is>
      </c>
      <c r="D2359" t="inlineStr">
        <is>
          <t>2014-03-21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s="2" t="n">
        <v>1579.746</v>
      </c>
      <c r="R2359" t="n">
        <v>7</v>
      </c>
      <c r="S2359" s="3" t="n">
        <v>0.4</v>
      </c>
      <c r="T2359" s="2" t="n">
        <v>-447.5947</v>
      </c>
      <c r="U2359">
        <f>D2359-C2359</f>
        <v/>
      </c>
      <c r="V2359" s="3">
        <f>IF(Q2359=0,0,T2359/Q2359)</f>
        <v/>
      </c>
    </row>
    <row r="2360">
      <c r="A2360" t="n">
        <v>2359</v>
      </c>
      <c r="B2360" t="inlineStr">
        <is>
          <t>US-2014-148838</t>
        </is>
      </c>
      <c r="C2360" t="inlineStr">
        <is>
          <t>2014-03-17</t>
        </is>
      </c>
      <c r="D2360" t="inlineStr">
        <is>
          <t>2014-03-21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s="2" t="n">
        <v>1071.576</v>
      </c>
      <c r="R2360" t="n">
        <v>4</v>
      </c>
      <c r="S2360" s="3" t="n">
        <v>0.4</v>
      </c>
      <c r="T2360" s="2" t="n">
        <v>-553.6476</v>
      </c>
      <c r="U2360">
        <f>D2360-C2360</f>
        <v/>
      </c>
      <c r="V2360" s="3">
        <f>IF(Q2360=0,0,T2360/Q2360)</f>
        <v/>
      </c>
    </row>
    <row r="2361">
      <c r="A2361" t="n">
        <v>2360</v>
      </c>
      <c r="B2361" t="inlineStr">
        <is>
          <t>US-2014-148838</t>
        </is>
      </c>
      <c r="C2361" t="inlineStr">
        <is>
          <t>2014-03-17</t>
        </is>
      </c>
      <c r="D2361" t="inlineStr">
        <is>
          <t>2014-03-21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s="2" t="n">
        <v>613.908</v>
      </c>
      <c r="R2361" t="n">
        <v>3</v>
      </c>
      <c r="S2361" s="3" t="n">
        <v>0.4</v>
      </c>
      <c r="T2361" s="2" t="n">
        <v>-122.7816</v>
      </c>
      <c r="U2361">
        <f>D2361-C2361</f>
        <v/>
      </c>
      <c r="V2361" s="3">
        <f>IF(Q2361=0,0,T2361/Q2361)</f>
        <v/>
      </c>
    </row>
    <row r="2362">
      <c r="A2362" t="n">
        <v>2361</v>
      </c>
      <c r="B2362" t="inlineStr">
        <is>
          <t>US-2014-148838</t>
        </is>
      </c>
      <c r="C2362" t="inlineStr">
        <is>
          <t>2014-03-17</t>
        </is>
      </c>
      <c r="D2362" t="inlineStr">
        <is>
          <t>2014-03-21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s="2" t="n">
        <v>34.86</v>
      </c>
      <c r="R2362" t="n">
        <v>7</v>
      </c>
      <c r="S2362" s="3" t="n">
        <v>0</v>
      </c>
      <c r="T2362" s="2" t="n">
        <v>16.3842</v>
      </c>
      <c r="U2362">
        <f>D2362-C2362</f>
        <v/>
      </c>
      <c r="V2362" s="3">
        <f>IF(Q2362=0,0,T2362/Q2362)</f>
        <v/>
      </c>
    </row>
    <row r="2363">
      <c r="A2363" t="n">
        <v>2362</v>
      </c>
      <c r="B2363" t="inlineStr">
        <is>
          <t>US-2014-148838</t>
        </is>
      </c>
      <c r="C2363" t="inlineStr">
        <is>
          <t>2014-03-17</t>
        </is>
      </c>
      <c r="D2363" t="inlineStr">
        <is>
          <t>2014-03-21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s="2" t="n">
        <v>155.04</v>
      </c>
      <c r="R2363" t="n">
        <v>4</v>
      </c>
      <c r="S2363" s="3" t="n">
        <v>0</v>
      </c>
      <c r="T2363" s="2" t="n">
        <v>75.9696</v>
      </c>
      <c r="U2363">
        <f>D2363-C2363</f>
        <v/>
      </c>
      <c r="V2363" s="3">
        <f>IF(Q2363=0,0,T2363/Q2363)</f>
        <v/>
      </c>
    </row>
    <row r="2364">
      <c r="A2364" t="n">
        <v>2363</v>
      </c>
      <c r="B2364" t="inlineStr">
        <is>
          <t>CA-2017-136497</t>
        </is>
      </c>
      <c r="C2364" t="inlineStr">
        <is>
          <t>2017-04-16</t>
        </is>
      </c>
      <c r="D2364" t="inlineStr">
        <is>
          <t>2017-04-20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s="2" t="n">
        <v>13.71</v>
      </c>
      <c r="R2364" t="n">
        <v>5</v>
      </c>
      <c r="S2364" s="3" t="n">
        <v>0.7</v>
      </c>
      <c r="T2364" s="2" t="n">
        <v>-10.054</v>
      </c>
      <c r="U2364">
        <f>D2364-C2364</f>
        <v/>
      </c>
      <c r="V2364" s="3">
        <f>IF(Q2364=0,0,T2364/Q2364)</f>
        <v/>
      </c>
    </row>
    <row r="2365">
      <c r="A2365" t="n">
        <v>2364</v>
      </c>
      <c r="B2365" t="inlineStr">
        <is>
          <t>US-2016-108637</t>
        </is>
      </c>
      <c r="C2365" t="inlineStr">
        <is>
          <t>2016-03-13</t>
        </is>
      </c>
      <c r="D2365" t="inlineStr">
        <is>
          <t>2016-03-18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s="2" t="n">
        <v>127.88</v>
      </c>
      <c r="R2365" t="n">
        <v>2</v>
      </c>
      <c r="S2365" s="3" t="n">
        <v>0</v>
      </c>
      <c r="T2365" s="2" t="n">
        <v>40.9216</v>
      </c>
      <c r="U2365">
        <f>D2365-C2365</f>
        <v/>
      </c>
      <c r="V2365" s="3">
        <f>IF(Q2365=0,0,T2365/Q2365)</f>
        <v/>
      </c>
    </row>
    <row r="2366">
      <c r="A2366" t="n">
        <v>2365</v>
      </c>
      <c r="B2366" t="inlineStr">
        <is>
          <t>US-2016-108637</t>
        </is>
      </c>
      <c r="C2366" t="inlineStr">
        <is>
          <t>2016-03-13</t>
        </is>
      </c>
      <c r="D2366" t="inlineStr">
        <is>
          <t>2016-03-18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s="2" t="n">
        <v>160.32</v>
      </c>
      <c r="R2366" t="n">
        <v>2</v>
      </c>
      <c r="S2366" s="3" t="n">
        <v>0</v>
      </c>
      <c r="T2366" s="2" t="n">
        <v>44.8896</v>
      </c>
      <c r="U2366">
        <f>D2366-C2366</f>
        <v/>
      </c>
      <c r="V2366" s="3">
        <f>IF(Q2366=0,0,T2366/Q2366)</f>
        <v/>
      </c>
    </row>
    <row r="2367">
      <c r="A2367" t="n">
        <v>2366</v>
      </c>
      <c r="B2367" t="inlineStr">
        <is>
          <t>US-2016-108637</t>
        </is>
      </c>
      <c r="C2367" t="inlineStr">
        <is>
          <t>2016-03-13</t>
        </is>
      </c>
      <c r="D2367" t="inlineStr">
        <is>
          <t>2016-03-18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s="2" t="n">
        <v>46</v>
      </c>
      <c r="R2367" t="n">
        <v>4</v>
      </c>
      <c r="S2367" s="3" t="n">
        <v>0</v>
      </c>
      <c r="T2367" s="2" t="n">
        <v>20.7</v>
      </c>
      <c r="U2367">
        <f>D2367-C2367</f>
        <v/>
      </c>
      <c r="V2367" s="3">
        <f>IF(Q2367=0,0,T2367/Q2367)</f>
        <v/>
      </c>
    </row>
    <row r="2368">
      <c r="A2368" t="n">
        <v>2367</v>
      </c>
      <c r="B2368" t="inlineStr">
        <is>
          <t>CA-2014-102295</t>
        </is>
      </c>
      <c r="C2368" t="inlineStr">
        <is>
          <t>2014-11-24</t>
        </is>
      </c>
      <c r="D2368" t="inlineStr">
        <is>
          <t>2014-11-26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s="2" t="n">
        <v>120.712</v>
      </c>
      <c r="R2368" t="n">
        <v>1</v>
      </c>
      <c r="S2368" s="3" t="n">
        <v>0.2</v>
      </c>
      <c r="T2368" s="2" t="n">
        <v>-18.1068</v>
      </c>
      <c r="U2368">
        <f>D2368-C2368</f>
        <v/>
      </c>
      <c r="V2368" s="3">
        <f>IF(Q2368=0,0,T2368/Q2368)</f>
        <v/>
      </c>
    </row>
    <row r="2369">
      <c r="A2369" t="n">
        <v>2368</v>
      </c>
      <c r="B2369" t="inlineStr">
        <is>
          <t>CA-2017-123659</t>
        </is>
      </c>
      <c r="C2369" t="inlineStr">
        <is>
          <t>2017-02-10</t>
        </is>
      </c>
      <c r="D2369" t="inlineStr">
        <is>
          <t>2017-02-13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s="2" t="n">
        <v>23.12</v>
      </c>
      <c r="R2369" t="n">
        <v>4</v>
      </c>
      <c r="S2369" s="3" t="n">
        <v>0</v>
      </c>
      <c r="T2369" s="2" t="n">
        <v>11.3288</v>
      </c>
      <c r="U2369">
        <f>D2369-C2369</f>
        <v/>
      </c>
      <c r="V2369" s="3">
        <f>IF(Q2369=0,0,T2369/Q2369)</f>
        <v/>
      </c>
    </row>
    <row r="2370">
      <c r="A2370" t="n">
        <v>2369</v>
      </c>
      <c r="B2370" t="inlineStr">
        <is>
          <t>US-2016-129469</t>
        </is>
      </c>
      <c r="C2370" t="inlineStr">
        <is>
          <t>2016-09-23</t>
        </is>
      </c>
      <c r="D2370" t="inlineStr">
        <is>
          <t>2016-09-27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s="2" t="n">
        <v>532.704</v>
      </c>
      <c r="R2370" t="n">
        <v>6</v>
      </c>
      <c r="S2370" s="3" t="n">
        <v>0.2</v>
      </c>
      <c r="T2370" s="2" t="n">
        <v>-26.6352</v>
      </c>
      <c r="U2370">
        <f>D2370-C2370</f>
        <v/>
      </c>
      <c r="V2370" s="3">
        <f>IF(Q2370=0,0,T2370/Q2370)</f>
        <v/>
      </c>
    </row>
    <row r="2371">
      <c r="A2371" t="n">
        <v>2370</v>
      </c>
      <c r="B2371" t="inlineStr">
        <is>
          <t>US-2016-129469</t>
        </is>
      </c>
      <c r="C2371" t="inlineStr">
        <is>
          <t>2016-09-23</t>
        </is>
      </c>
      <c r="D2371" t="inlineStr">
        <is>
          <t>2016-09-27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s="2" t="n">
        <v>4.912</v>
      </c>
      <c r="R2371" t="n">
        <v>2</v>
      </c>
      <c r="S2371" s="3" t="n">
        <v>0.2</v>
      </c>
      <c r="T2371" s="2" t="n">
        <v>0.307</v>
      </c>
      <c r="U2371">
        <f>D2371-C2371</f>
        <v/>
      </c>
      <c r="V2371" s="3">
        <f>IF(Q2371=0,0,T2371/Q2371)</f>
        <v/>
      </c>
    </row>
    <row r="2372">
      <c r="A2372" t="n">
        <v>2371</v>
      </c>
      <c r="B2372" t="inlineStr">
        <is>
          <t>CA-2017-155152</t>
        </is>
      </c>
      <c r="C2372" t="inlineStr">
        <is>
          <t>2017-07-07</t>
        </is>
      </c>
      <c r="D2372" t="inlineStr">
        <is>
          <t>2017-07-09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s="2" t="n">
        <v>252</v>
      </c>
      <c r="R2372" t="n">
        <v>4</v>
      </c>
      <c r="S2372" s="3" t="n">
        <v>0</v>
      </c>
      <c r="T2372" s="2" t="n">
        <v>93.23999999999999</v>
      </c>
      <c r="U2372">
        <f>D2372-C2372</f>
        <v/>
      </c>
      <c r="V2372" s="3">
        <f>IF(Q2372=0,0,T2372/Q2372)</f>
        <v/>
      </c>
    </row>
    <row r="2373">
      <c r="A2373" t="n">
        <v>2372</v>
      </c>
      <c r="B2373" t="inlineStr">
        <is>
          <t>CA-2016-159940</t>
        </is>
      </c>
      <c r="C2373" t="inlineStr">
        <is>
          <t>2016-07-07</t>
        </is>
      </c>
      <c r="D2373" t="inlineStr">
        <is>
          <t>2016-07-11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s="2" t="n">
        <v>60.288</v>
      </c>
      <c r="R2373" t="n">
        <v>8</v>
      </c>
      <c r="S2373" s="3" t="n">
        <v>0.6</v>
      </c>
      <c r="T2373" s="2" t="n">
        <v>-27.1296</v>
      </c>
      <c r="U2373">
        <f>D2373-C2373</f>
        <v/>
      </c>
      <c r="V2373" s="3">
        <f>IF(Q2373=0,0,T2373/Q2373)</f>
        <v/>
      </c>
    </row>
    <row r="2374">
      <c r="A2374" t="n">
        <v>2373</v>
      </c>
      <c r="B2374" t="inlineStr">
        <is>
          <t>CA-2016-159940</t>
        </is>
      </c>
      <c r="C2374" t="inlineStr">
        <is>
          <t>2016-07-07</t>
        </is>
      </c>
      <c r="D2374" t="inlineStr">
        <is>
          <t>2016-07-11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s="2" t="n">
        <v>2.632</v>
      </c>
      <c r="R2374" t="n">
        <v>1</v>
      </c>
      <c r="S2374" s="3" t="n">
        <v>0.2</v>
      </c>
      <c r="T2374" s="2" t="n">
        <v>0.8225</v>
      </c>
      <c r="U2374">
        <f>D2374-C2374</f>
        <v/>
      </c>
      <c r="V2374" s="3">
        <f>IF(Q2374=0,0,T2374/Q2374)</f>
        <v/>
      </c>
    </row>
    <row r="2375">
      <c r="A2375" t="n">
        <v>2374</v>
      </c>
      <c r="B2375" t="inlineStr">
        <is>
          <t>CA-2016-159940</t>
        </is>
      </c>
      <c r="C2375" t="inlineStr">
        <is>
          <t>2016-07-07</t>
        </is>
      </c>
      <c r="D2375" t="inlineStr">
        <is>
          <t>2016-07-11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s="2" t="n">
        <v>23.688</v>
      </c>
      <c r="R2375" t="n">
        <v>9</v>
      </c>
      <c r="S2375" s="3" t="n">
        <v>0.2</v>
      </c>
      <c r="T2375" s="2" t="n">
        <v>7.6986</v>
      </c>
      <c r="U2375">
        <f>D2375-C2375</f>
        <v/>
      </c>
      <c r="V2375" s="3">
        <f>IF(Q2375=0,0,T2375/Q2375)</f>
        <v/>
      </c>
    </row>
    <row r="2376">
      <c r="A2376" t="n">
        <v>2375</v>
      </c>
      <c r="B2376" t="inlineStr">
        <is>
          <t>CA-2016-159940</t>
        </is>
      </c>
      <c r="C2376" t="inlineStr">
        <is>
          <t>2016-07-07</t>
        </is>
      </c>
      <c r="D2376" t="inlineStr">
        <is>
          <t>2016-07-11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s="2" t="n">
        <v>253.372</v>
      </c>
      <c r="R2376" t="n">
        <v>2</v>
      </c>
      <c r="S2376" s="3" t="n">
        <v>0.3</v>
      </c>
      <c r="T2376" s="2" t="n">
        <v>-14.4784</v>
      </c>
      <c r="U2376">
        <f>D2376-C2376</f>
        <v/>
      </c>
      <c r="V2376" s="3">
        <f>IF(Q2376=0,0,T2376/Q2376)</f>
        <v/>
      </c>
    </row>
    <row r="2377">
      <c r="A2377" t="n">
        <v>2376</v>
      </c>
      <c r="B2377" t="inlineStr">
        <is>
          <t>CA-2017-119669</t>
        </is>
      </c>
      <c r="C2377" t="inlineStr">
        <is>
          <t>2017-01-24</t>
        </is>
      </c>
      <c r="D2377" t="inlineStr">
        <is>
          <t>2017-01-30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s="2" t="n">
        <v>5.67</v>
      </c>
      <c r="R2377" t="n">
        <v>3</v>
      </c>
      <c r="S2377" s="3" t="n">
        <v>0</v>
      </c>
      <c r="T2377" s="2" t="n">
        <v>0.1134</v>
      </c>
      <c r="U2377">
        <f>D2377-C2377</f>
        <v/>
      </c>
      <c r="V2377" s="3">
        <f>IF(Q2377=0,0,T2377/Q2377)</f>
        <v/>
      </c>
    </row>
    <row r="2378">
      <c r="A2378" t="n">
        <v>2377</v>
      </c>
      <c r="B2378" t="inlineStr">
        <is>
          <t>US-2014-164616</t>
        </is>
      </c>
      <c r="C2378" t="inlineStr">
        <is>
          <t>2014-08-19</t>
        </is>
      </c>
      <c r="D2378" t="inlineStr">
        <is>
          <t>2014-08-21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s="2" t="n">
        <v>76.776</v>
      </c>
      <c r="R2378" t="n">
        <v>4</v>
      </c>
      <c r="S2378" s="3" t="n">
        <v>0.7</v>
      </c>
      <c r="T2378" s="2" t="n">
        <v>-58.8616</v>
      </c>
      <c r="U2378">
        <f>D2378-C2378</f>
        <v/>
      </c>
      <c r="V2378" s="3">
        <f>IF(Q2378=0,0,T2378/Q2378)</f>
        <v/>
      </c>
    </row>
    <row r="2379">
      <c r="A2379" t="n">
        <v>2378</v>
      </c>
      <c r="B2379" t="inlineStr">
        <is>
          <t>US-2014-164616</t>
        </is>
      </c>
      <c r="C2379" t="inlineStr">
        <is>
          <t>2014-08-19</t>
        </is>
      </c>
      <c r="D2379" t="inlineStr">
        <is>
          <t>2014-08-21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s="2" t="n">
        <v>9.183999999999999</v>
      </c>
      <c r="R2379" t="n">
        <v>2</v>
      </c>
      <c r="S2379" s="3" t="n">
        <v>0.2</v>
      </c>
      <c r="T2379" s="2" t="n">
        <v>1.148</v>
      </c>
      <c r="U2379">
        <f>D2379-C2379</f>
        <v/>
      </c>
      <c r="V2379" s="3">
        <f>IF(Q2379=0,0,T2379/Q2379)</f>
        <v/>
      </c>
    </row>
    <row r="2380">
      <c r="A2380" t="n">
        <v>2379</v>
      </c>
      <c r="B2380" t="inlineStr">
        <is>
          <t>CA-2015-148628</t>
        </is>
      </c>
      <c r="C2380" t="inlineStr">
        <is>
          <t>2015-12-06</t>
        </is>
      </c>
      <c r="D2380" t="inlineStr">
        <is>
          <t>2015-12-11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s="2" t="n">
        <v>32.75</v>
      </c>
      <c r="R2380" t="n">
        <v>5</v>
      </c>
      <c r="S2380" s="3" t="n">
        <v>0</v>
      </c>
      <c r="T2380" s="2" t="n">
        <v>15.065</v>
      </c>
      <c r="U2380">
        <f>D2380-C2380</f>
        <v/>
      </c>
      <c r="V2380" s="3">
        <f>IF(Q2380=0,0,T2380/Q2380)</f>
        <v/>
      </c>
    </row>
    <row r="2381">
      <c r="A2381" t="n">
        <v>2380</v>
      </c>
      <c r="B2381" t="inlineStr">
        <is>
          <t>CA-2016-118052</t>
        </is>
      </c>
      <c r="C2381" t="inlineStr">
        <is>
          <t>2016-05-06</t>
        </is>
      </c>
      <c r="D2381" t="inlineStr">
        <is>
          <t>2016-05-10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s="2" t="n">
        <v>7.216</v>
      </c>
      <c r="R2381" t="n">
        <v>2</v>
      </c>
      <c r="S2381" s="3" t="n">
        <v>0.2</v>
      </c>
      <c r="T2381" s="2" t="n">
        <v>1.7138</v>
      </c>
      <c r="U2381">
        <f>D2381-C2381</f>
        <v/>
      </c>
      <c r="V2381" s="3">
        <f>IF(Q2381=0,0,T2381/Q2381)</f>
        <v/>
      </c>
    </row>
    <row r="2382">
      <c r="A2382" t="n">
        <v>2381</v>
      </c>
      <c r="B2382" t="inlineStr">
        <is>
          <t>CA-2016-118052</t>
        </is>
      </c>
      <c r="C2382" t="inlineStr">
        <is>
          <t>2016-05-06</t>
        </is>
      </c>
      <c r="D2382" t="inlineStr">
        <is>
          <t>2016-05-10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s="2" t="n">
        <v>49.568</v>
      </c>
      <c r="R2382" t="n">
        <v>2</v>
      </c>
      <c r="S2382" s="3" t="n">
        <v>0.2</v>
      </c>
      <c r="T2382" s="2" t="n">
        <v>15.49</v>
      </c>
      <c r="U2382">
        <f>D2382-C2382</f>
        <v/>
      </c>
      <c r="V2382" s="3">
        <f>IF(Q2382=0,0,T2382/Q2382)</f>
        <v/>
      </c>
    </row>
    <row r="2383">
      <c r="A2383" t="n">
        <v>2382</v>
      </c>
      <c r="B2383" t="inlineStr">
        <is>
          <t>CA-2016-118052</t>
        </is>
      </c>
      <c r="C2383" t="inlineStr">
        <is>
          <t>2016-05-06</t>
        </is>
      </c>
      <c r="D2383" t="inlineStr">
        <is>
          <t>2016-05-10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s="2" t="n">
        <v>54.712</v>
      </c>
      <c r="R2383" t="n">
        <v>7</v>
      </c>
      <c r="S2383" s="3" t="n">
        <v>0.2</v>
      </c>
      <c r="T2383" s="2" t="n">
        <v>11.6263</v>
      </c>
      <c r="U2383">
        <f>D2383-C2383</f>
        <v/>
      </c>
      <c r="V2383" s="3">
        <f>IF(Q2383=0,0,T2383/Q2383)</f>
        <v/>
      </c>
    </row>
    <row r="2384">
      <c r="A2384" t="n">
        <v>2383</v>
      </c>
      <c r="B2384" t="inlineStr">
        <is>
          <t>US-2017-117534</t>
        </is>
      </c>
      <c r="C2384" t="inlineStr">
        <is>
          <t>2017-03-25</t>
        </is>
      </c>
      <c r="D2384" t="inlineStr">
        <is>
          <t>2017-03-26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s="2" t="n">
        <v>176.04</v>
      </c>
      <c r="R2384" t="n">
        <v>4</v>
      </c>
      <c r="S2384" s="3" t="n">
        <v>0</v>
      </c>
      <c r="T2384" s="2" t="n">
        <v>45.7704</v>
      </c>
      <c r="U2384">
        <f>D2384-C2384</f>
        <v/>
      </c>
      <c r="V2384" s="3">
        <f>IF(Q2384=0,0,T2384/Q2384)</f>
        <v/>
      </c>
    </row>
    <row r="2385">
      <c r="A2385" t="n">
        <v>2384</v>
      </c>
      <c r="B2385" t="inlineStr">
        <is>
          <t>US-2017-117534</t>
        </is>
      </c>
      <c r="C2385" t="inlineStr">
        <is>
          <t>2017-03-25</t>
        </is>
      </c>
      <c r="D2385" t="inlineStr">
        <is>
          <t>2017-03-26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s="2" t="n">
        <v>16.02</v>
      </c>
      <c r="R2385" t="n">
        <v>9</v>
      </c>
      <c r="S2385" s="3" t="n">
        <v>0</v>
      </c>
      <c r="T2385" s="2" t="n">
        <v>4.4856</v>
      </c>
      <c r="U2385">
        <f>D2385-C2385</f>
        <v/>
      </c>
      <c r="V2385" s="3">
        <f>IF(Q2385=0,0,T2385/Q2385)</f>
        <v/>
      </c>
    </row>
    <row r="2386">
      <c r="A2386" t="n">
        <v>2385</v>
      </c>
      <c r="B2386" t="inlineStr">
        <is>
          <t>US-2017-117534</t>
        </is>
      </c>
      <c r="C2386" t="inlineStr">
        <is>
          <t>2017-03-25</t>
        </is>
      </c>
      <c r="D2386" t="inlineStr">
        <is>
          <t>2017-03-26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s="2" t="n">
        <v>185.92</v>
      </c>
      <c r="R2386" t="n">
        <v>4</v>
      </c>
      <c r="S2386" s="3" t="n">
        <v>0.2</v>
      </c>
      <c r="T2386" s="2" t="n">
        <v>62.748</v>
      </c>
      <c r="U2386">
        <f>D2386-C2386</f>
        <v/>
      </c>
      <c r="V2386" s="3">
        <f>IF(Q2386=0,0,T2386/Q2386)</f>
        <v/>
      </c>
    </row>
    <row r="2387">
      <c r="A2387" t="n">
        <v>2386</v>
      </c>
      <c r="B2387" t="inlineStr">
        <is>
          <t>US-2017-117534</t>
        </is>
      </c>
      <c r="C2387" t="inlineStr">
        <is>
          <t>2017-03-25</t>
        </is>
      </c>
      <c r="D2387" t="inlineStr">
        <is>
          <t>2017-03-26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s="2" t="n">
        <v>211.168</v>
      </c>
      <c r="R2387" t="n">
        <v>4</v>
      </c>
      <c r="S2387" s="3" t="n">
        <v>0.2</v>
      </c>
      <c r="T2387" s="2" t="n">
        <v>15.8376</v>
      </c>
      <c r="U2387">
        <f>D2387-C2387</f>
        <v/>
      </c>
      <c r="V2387" s="3">
        <f>IF(Q2387=0,0,T2387/Q2387)</f>
        <v/>
      </c>
    </row>
    <row r="2388">
      <c r="A2388" t="n">
        <v>2387</v>
      </c>
      <c r="B2388" t="inlineStr">
        <is>
          <t>US-2017-117534</t>
        </is>
      </c>
      <c r="C2388" t="inlineStr">
        <is>
          <t>2017-03-25</t>
        </is>
      </c>
      <c r="D2388" t="inlineStr">
        <is>
          <t>2017-03-26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s="2" t="n">
        <v>479.984</v>
      </c>
      <c r="R2388" t="n">
        <v>2</v>
      </c>
      <c r="S2388" s="3" t="n">
        <v>0.2</v>
      </c>
      <c r="T2388" s="2" t="n">
        <v>59.998</v>
      </c>
      <c r="U2388">
        <f>D2388-C2388</f>
        <v/>
      </c>
      <c r="V2388" s="3">
        <f>IF(Q2388=0,0,T2388/Q2388)</f>
        <v/>
      </c>
    </row>
    <row r="2389">
      <c r="A2389" t="n">
        <v>2388</v>
      </c>
      <c r="B2389" t="inlineStr">
        <is>
          <t>CA-2015-145065</t>
        </is>
      </c>
      <c r="C2389" t="inlineStr">
        <is>
          <t>2015-12-12</t>
        </is>
      </c>
      <c r="D2389" t="inlineStr">
        <is>
          <t>2015-12-15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s="2" t="n">
        <v>7.86</v>
      </c>
      <c r="R2389" t="n">
        <v>2</v>
      </c>
      <c r="S2389" s="3" t="n">
        <v>0</v>
      </c>
      <c r="T2389" s="2" t="n">
        <v>3.6156</v>
      </c>
      <c r="U2389">
        <f>D2389-C2389</f>
        <v/>
      </c>
      <c r="V2389" s="3">
        <f>IF(Q2389=0,0,T2389/Q2389)</f>
        <v/>
      </c>
    </row>
    <row r="2390">
      <c r="A2390" t="n">
        <v>2389</v>
      </c>
      <c r="B2390" t="inlineStr">
        <is>
          <t>CA-2015-145065</t>
        </is>
      </c>
      <c r="C2390" t="inlineStr">
        <is>
          <t>2015-12-12</t>
        </is>
      </c>
      <c r="D2390" t="inlineStr">
        <is>
          <t>2015-12-15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s="2" t="n">
        <v>24.448</v>
      </c>
      <c r="R2390" t="n">
        <v>2</v>
      </c>
      <c r="S2390" s="3" t="n">
        <v>0.2</v>
      </c>
      <c r="T2390" s="2" t="n">
        <v>8.862399999999999</v>
      </c>
      <c r="U2390">
        <f>D2390-C2390</f>
        <v/>
      </c>
      <c r="V2390" s="3">
        <f>IF(Q2390=0,0,T2390/Q2390)</f>
        <v/>
      </c>
    </row>
    <row r="2391">
      <c r="A2391" t="n">
        <v>2390</v>
      </c>
      <c r="B2391" t="inlineStr">
        <is>
          <t>US-2015-127040</t>
        </is>
      </c>
      <c r="C2391" t="inlineStr">
        <is>
          <t>2015-12-06</t>
        </is>
      </c>
      <c r="D2391" t="inlineStr">
        <is>
          <t>2015-12-10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s="2" t="n">
        <v>6.48</v>
      </c>
      <c r="R2391" t="n">
        <v>1</v>
      </c>
      <c r="S2391" s="3" t="n">
        <v>0</v>
      </c>
      <c r="T2391" s="2" t="n">
        <v>3.1104</v>
      </c>
      <c r="U2391">
        <f>D2391-C2391</f>
        <v/>
      </c>
      <c r="V2391" s="3">
        <f>IF(Q2391=0,0,T2391/Q2391)</f>
        <v/>
      </c>
    </row>
    <row r="2392">
      <c r="A2392" t="n">
        <v>2391</v>
      </c>
      <c r="B2392" t="inlineStr">
        <is>
          <t>US-2015-127040</t>
        </is>
      </c>
      <c r="C2392" t="inlineStr">
        <is>
          <t>2015-12-06</t>
        </is>
      </c>
      <c r="D2392" t="inlineStr">
        <is>
          <t>2015-12-10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s="2" t="n">
        <v>41.86</v>
      </c>
      <c r="R2392" t="n">
        <v>7</v>
      </c>
      <c r="S2392" s="3" t="n">
        <v>0</v>
      </c>
      <c r="T2392" s="2" t="n">
        <v>20.5114</v>
      </c>
      <c r="U2392">
        <f>D2392-C2392</f>
        <v/>
      </c>
      <c r="V2392" s="3">
        <f>IF(Q2392=0,0,T2392/Q2392)</f>
        <v/>
      </c>
    </row>
    <row r="2393">
      <c r="A2393" t="n">
        <v>2392</v>
      </c>
      <c r="B2393" t="inlineStr">
        <is>
          <t>US-2015-127040</t>
        </is>
      </c>
      <c r="C2393" t="inlineStr">
        <is>
          <t>2015-12-06</t>
        </is>
      </c>
      <c r="D2393" t="inlineStr">
        <is>
          <t>2015-12-10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s="2" t="n">
        <v>1619.91</v>
      </c>
      <c r="R2393" t="n">
        <v>9</v>
      </c>
      <c r="S2393" s="3" t="n">
        <v>0</v>
      </c>
      <c r="T2393" s="2" t="n">
        <v>97.19459999999999</v>
      </c>
      <c r="U2393">
        <f>D2393-C2393</f>
        <v/>
      </c>
      <c r="V2393" s="3">
        <f>IF(Q2393=0,0,T2393/Q2393)</f>
        <v/>
      </c>
    </row>
    <row r="2394">
      <c r="A2394" t="n">
        <v>2393</v>
      </c>
      <c r="B2394" t="inlineStr">
        <is>
          <t>US-2015-127040</t>
        </is>
      </c>
      <c r="C2394" t="inlineStr">
        <is>
          <t>2015-12-06</t>
        </is>
      </c>
      <c r="D2394" t="inlineStr">
        <is>
          <t>2015-12-10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s="2" t="n">
        <v>113.92</v>
      </c>
      <c r="R2394" t="n">
        <v>4</v>
      </c>
      <c r="S2394" s="3" t="n">
        <v>0</v>
      </c>
      <c r="T2394" s="2" t="n">
        <v>42.1504</v>
      </c>
      <c r="U2394">
        <f>D2394-C2394</f>
        <v/>
      </c>
      <c r="V2394" s="3">
        <f>IF(Q2394=0,0,T2394/Q2394)</f>
        <v/>
      </c>
    </row>
    <row r="2395">
      <c r="A2395" t="n">
        <v>2394</v>
      </c>
      <c r="B2395" t="inlineStr">
        <is>
          <t>CA-2016-128111</t>
        </is>
      </c>
      <c r="C2395" t="inlineStr">
        <is>
          <t>2016-03-17</t>
        </is>
      </c>
      <c r="D2395" t="inlineStr">
        <is>
          <t>2016-03-23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s="2" t="n">
        <v>39.68</v>
      </c>
      <c r="R2395" t="n">
        <v>2</v>
      </c>
      <c r="S2395" s="3" t="n">
        <v>0</v>
      </c>
      <c r="T2395" s="2" t="n">
        <v>10.3168</v>
      </c>
      <c r="U2395">
        <f>D2395-C2395</f>
        <v/>
      </c>
      <c r="V2395" s="3">
        <f>IF(Q2395=0,0,T2395/Q2395)</f>
        <v/>
      </c>
    </row>
    <row r="2396">
      <c r="A2396" t="n">
        <v>2395</v>
      </c>
      <c r="B2396" t="inlineStr">
        <is>
          <t>CA-2015-137897</t>
        </is>
      </c>
      <c r="C2396" t="inlineStr">
        <is>
          <t>2015-11-14</t>
        </is>
      </c>
      <c r="D2396" t="inlineStr">
        <is>
          <t>2015-11-19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s="2" t="n">
        <v>37.6</v>
      </c>
      <c r="R2396" t="n">
        <v>2</v>
      </c>
      <c r="S2396" s="3" t="n">
        <v>0</v>
      </c>
      <c r="T2396" s="2" t="n">
        <v>2.256</v>
      </c>
      <c r="U2396">
        <f>D2396-C2396</f>
        <v/>
      </c>
      <c r="V2396" s="3">
        <f>IF(Q2396=0,0,T2396/Q2396)</f>
        <v/>
      </c>
    </row>
    <row r="2397">
      <c r="A2397" t="n">
        <v>2396</v>
      </c>
      <c r="B2397" t="inlineStr">
        <is>
          <t>CA-2015-137897</t>
        </is>
      </c>
      <c r="C2397" t="inlineStr">
        <is>
          <t>2015-11-14</t>
        </is>
      </c>
      <c r="D2397" t="inlineStr">
        <is>
          <t>2015-11-19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s="2" t="n">
        <v>59.9</v>
      </c>
      <c r="R2397" t="n">
        <v>2</v>
      </c>
      <c r="S2397" s="3" t="n">
        <v>0</v>
      </c>
      <c r="T2397" s="2" t="n">
        <v>23.96</v>
      </c>
      <c r="U2397">
        <f>D2397-C2397</f>
        <v/>
      </c>
      <c r="V2397" s="3">
        <f>IF(Q2397=0,0,T2397/Q2397)</f>
        <v/>
      </c>
    </row>
    <row r="2398">
      <c r="A2398" t="n">
        <v>2397</v>
      </c>
      <c r="B2398" t="inlineStr">
        <is>
          <t>CA-2015-137897</t>
        </is>
      </c>
      <c r="C2398" t="inlineStr">
        <is>
          <t>2015-11-14</t>
        </is>
      </c>
      <c r="D2398" t="inlineStr">
        <is>
          <t>2015-11-19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s="2" t="n">
        <v>37</v>
      </c>
      <c r="R2398" t="n">
        <v>5</v>
      </c>
      <c r="S2398" s="3" t="n">
        <v>0</v>
      </c>
      <c r="T2398" s="2" t="n">
        <v>16.65</v>
      </c>
      <c r="U2398">
        <f>D2398-C2398</f>
        <v/>
      </c>
      <c r="V2398" s="3">
        <f>IF(Q2398=0,0,T2398/Q2398)</f>
        <v/>
      </c>
    </row>
    <row r="2399">
      <c r="A2399" t="n">
        <v>2398</v>
      </c>
      <c r="B2399" t="inlineStr">
        <is>
          <t>CA-2017-169264</t>
        </is>
      </c>
      <c r="C2399" t="inlineStr">
        <is>
          <t>2017-08-14</t>
        </is>
      </c>
      <c r="D2399" t="inlineStr">
        <is>
          <t>2017-08-16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s="2" t="n">
        <v>5.76</v>
      </c>
      <c r="R2399" t="n">
        <v>2</v>
      </c>
      <c r="S2399" s="3" t="n">
        <v>0</v>
      </c>
      <c r="T2399" s="2" t="n">
        <v>2.8224</v>
      </c>
      <c r="U2399">
        <f>D2399-C2399</f>
        <v/>
      </c>
      <c r="V2399" s="3">
        <f>IF(Q2399=0,0,T2399/Q2399)</f>
        <v/>
      </c>
    </row>
    <row r="2400">
      <c r="A2400" t="n">
        <v>2399</v>
      </c>
      <c r="B2400" t="inlineStr">
        <is>
          <t>CA-2017-169264</t>
        </is>
      </c>
      <c r="C2400" t="inlineStr">
        <is>
          <t>2017-08-14</t>
        </is>
      </c>
      <c r="D2400" t="inlineStr">
        <is>
          <t>2017-08-16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s="2" t="n">
        <v>16.68</v>
      </c>
      <c r="R2400" t="n">
        <v>6</v>
      </c>
      <c r="S2400" s="3" t="n">
        <v>0</v>
      </c>
      <c r="T2400" s="2" t="n">
        <v>4.3368</v>
      </c>
      <c r="U2400">
        <f>D2400-C2400</f>
        <v/>
      </c>
      <c r="V2400" s="3">
        <f>IF(Q2400=0,0,T2400/Q2400)</f>
        <v/>
      </c>
    </row>
    <row r="2401">
      <c r="A2401" t="n">
        <v>2400</v>
      </c>
      <c r="B2401" t="inlineStr">
        <is>
          <t>CA-2017-147361</t>
        </is>
      </c>
      <c r="C2401" t="inlineStr">
        <is>
          <t>2017-09-09</t>
        </is>
      </c>
      <c r="D2401" t="inlineStr">
        <is>
          <t>2017-09-15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s="2" t="n">
        <v>628.8099999999999</v>
      </c>
      <c r="R2401" t="n">
        <v>7</v>
      </c>
      <c r="S2401" s="3" t="n">
        <v>0</v>
      </c>
      <c r="T2401" s="2" t="n">
        <v>12.5762</v>
      </c>
      <c r="U2401">
        <f>D2401-C2401</f>
        <v/>
      </c>
      <c r="V2401" s="3">
        <f>IF(Q2401=0,0,T2401/Q2401)</f>
        <v/>
      </c>
    </row>
    <row r="2402">
      <c r="A2402" t="n">
        <v>2401</v>
      </c>
      <c r="B2402" t="inlineStr">
        <is>
          <t>CA-2017-147361</t>
        </is>
      </c>
      <c r="C2402" t="inlineStr">
        <is>
          <t>2017-09-09</t>
        </is>
      </c>
      <c r="D2402" t="inlineStr">
        <is>
          <t>2017-09-15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s="2" t="n">
        <v>56.45</v>
      </c>
      <c r="R2402" t="n">
        <v>5</v>
      </c>
      <c r="S2402" s="3" t="n">
        <v>0</v>
      </c>
      <c r="T2402" s="2" t="n">
        <v>14.677</v>
      </c>
      <c r="U2402">
        <f>D2402-C2402</f>
        <v/>
      </c>
      <c r="V2402" s="3">
        <f>IF(Q2402=0,0,T2402/Q2402)</f>
        <v/>
      </c>
    </row>
    <row r="2403">
      <c r="A2403" t="n">
        <v>2402</v>
      </c>
      <c r="B2403" t="inlineStr">
        <is>
          <t>CA-2017-145877</t>
        </is>
      </c>
      <c r="C2403" t="inlineStr">
        <is>
          <t>2017-04-01</t>
        </is>
      </c>
      <c r="D2403" t="inlineStr">
        <is>
          <t>2017-04-04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s="2" t="n">
        <v>94.2</v>
      </c>
      <c r="R2403" t="n">
        <v>6</v>
      </c>
      <c r="S2403" s="3" t="n">
        <v>0</v>
      </c>
      <c r="T2403" s="2" t="n">
        <v>23.55</v>
      </c>
      <c r="U2403">
        <f>D2403-C2403</f>
        <v/>
      </c>
      <c r="V2403" s="3">
        <f>IF(Q2403=0,0,T2403/Q2403)</f>
        <v/>
      </c>
    </row>
    <row r="2404">
      <c r="A2404" t="n">
        <v>2403</v>
      </c>
      <c r="B2404" t="inlineStr">
        <is>
          <t>CA-2017-145877</t>
        </is>
      </c>
      <c r="C2404" t="inlineStr">
        <is>
          <t>2017-04-01</t>
        </is>
      </c>
      <c r="D2404" t="inlineStr">
        <is>
          <t>2017-04-04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s="2" t="n">
        <v>28.4</v>
      </c>
      <c r="R2404" t="n">
        <v>5</v>
      </c>
      <c r="S2404" s="3" t="n">
        <v>0</v>
      </c>
      <c r="T2404" s="2" t="n">
        <v>13.348</v>
      </c>
      <c r="U2404">
        <f>D2404-C2404</f>
        <v/>
      </c>
      <c r="V2404" s="3">
        <f>IF(Q2404=0,0,T2404/Q2404)</f>
        <v/>
      </c>
    </row>
    <row r="2405">
      <c r="A2405" t="n">
        <v>2404</v>
      </c>
      <c r="B2405" t="inlineStr">
        <is>
          <t>US-2016-110170</t>
        </is>
      </c>
      <c r="C2405" t="inlineStr">
        <is>
          <t>2016-09-27</t>
        </is>
      </c>
      <c r="D2405" t="inlineStr">
        <is>
          <t>2016-10-03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s="2" t="n">
        <v>956.6648</v>
      </c>
      <c r="R2405" t="n">
        <v>7</v>
      </c>
      <c r="S2405" s="3" t="n">
        <v>0.32</v>
      </c>
      <c r="T2405" s="2" t="n">
        <v>-225.0976</v>
      </c>
      <c r="U2405">
        <f>D2405-C2405</f>
        <v/>
      </c>
      <c r="V2405" s="3">
        <f>IF(Q2405=0,0,T2405/Q2405)</f>
        <v/>
      </c>
    </row>
    <row r="2406">
      <c r="A2406" t="n">
        <v>2405</v>
      </c>
      <c r="B2406" t="inlineStr">
        <is>
          <t>CA-2017-108574</t>
        </is>
      </c>
      <c r="C2406" t="inlineStr">
        <is>
          <t>2017-10-07</t>
        </is>
      </c>
      <c r="D2406" t="inlineStr">
        <is>
          <t>2017-10-11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s="2" t="n">
        <v>1115.91</v>
      </c>
      <c r="R2406" t="n">
        <v>9</v>
      </c>
      <c r="S2406" s="3" t="n">
        <v>0</v>
      </c>
      <c r="T2406" s="2" t="n">
        <v>200.8638</v>
      </c>
      <c r="U2406">
        <f>D2406-C2406</f>
        <v/>
      </c>
      <c r="V2406" s="3">
        <f>IF(Q2406=0,0,T2406/Q2406)</f>
        <v/>
      </c>
    </row>
    <row r="2407">
      <c r="A2407" t="n">
        <v>2406</v>
      </c>
      <c r="B2407" t="inlineStr">
        <is>
          <t>CA-2017-108574</t>
        </is>
      </c>
      <c r="C2407" t="inlineStr">
        <is>
          <t>2017-10-07</t>
        </is>
      </c>
      <c r="D2407" t="inlineStr">
        <is>
          <t>2017-10-11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s="2" t="n">
        <v>128.744</v>
      </c>
      <c r="R2407" t="n">
        <v>7</v>
      </c>
      <c r="S2407" s="3" t="n">
        <v>0.2</v>
      </c>
      <c r="T2407" s="2" t="n">
        <v>-28.9674</v>
      </c>
      <c r="U2407">
        <f>D2407-C2407</f>
        <v/>
      </c>
      <c r="V2407" s="3">
        <f>IF(Q2407=0,0,T2407/Q2407)</f>
        <v/>
      </c>
    </row>
    <row r="2408">
      <c r="A2408" t="n">
        <v>2407</v>
      </c>
      <c r="B2408" t="inlineStr">
        <is>
          <t>CA-2017-108574</t>
        </is>
      </c>
      <c r="C2408" t="inlineStr">
        <is>
          <t>2017-10-07</t>
        </is>
      </c>
      <c r="D2408" t="inlineStr">
        <is>
          <t>2017-10-11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s="2" t="n">
        <v>79.92</v>
      </c>
      <c r="R2408" t="n">
        <v>10</v>
      </c>
      <c r="S2408" s="3" t="n">
        <v>0.2</v>
      </c>
      <c r="T2408" s="2" t="n">
        <v>26.973</v>
      </c>
      <c r="U2408">
        <f>D2408-C2408</f>
        <v/>
      </c>
      <c r="V2408" s="3">
        <f>IF(Q2408=0,0,T2408/Q2408)</f>
        <v/>
      </c>
    </row>
    <row r="2409">
      <c r="A2409" t="n">
        <v>2408</v>
      </c>
      <c r="B2409" t="inlineStr">
        <is>
          <t>CA-2017-144589</t>
        </is>
      </c>
      <c r="C2409" t="inlineStr">
        <is>
          <t>2017-01-20</t>
        </is>
      </c>
      <c r="D2409" t="inlineStr">
        <is>
          <t>2017-01-25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s="2" t="n">
        <v>24.2</v>
      </c>
      <c r="R2409" t="n">
        <v>5</v>
      </c>
      <c r="S2409" s="3" t="n">
        <v>0</v>
      </c>
      <c r="T2409" s="2" t="n">
        <v>7.986</v>
      </c>
      <c r="U2409">
        <f>D2409-C2409</f>
        <v/>
      </c>
      <c r="V2409" s="3">
        <f>IF(Q2409=0,0,T2409/Q2409)</f>
        <v/>
      </c>
    </row>
    <row r="2410">
      <c r="A2410" t="n">
        <v>2409</v>
      </c>
      <c r="B2410" t="inlineStr">
        <is>
          <t>CA-2017-144589</t>
        </is>
      </c>
      <c r="C2410" t="inlineStr">
        <is>
          <t>2017-01-20</t>
        </is>
      </c>
      <c r="D2410" t="inlineStr">
        <is>
          <t>2017-01-25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s="2" t="n">
        <v>359.976</v>
      </c>
      <c r="R2410" t="n">
        <v>3</v>
      </c>
      <c r="S2410" s="3" t="n">
        <v>0.2</v>
      </c>
      <c r="T2410" s="2" t="n">
        <v>130.4913</v>
      </c>
      <c r="U2410">
        <f>D2410-C2410</f>
        <v/>
      </c>
      <c r="V2410" s="3">
        <f>IF(Q2410=0,0,T2410/Q2410)</f>
        <v/>
      </c>
    </row>
    <row r="2411">
      <c r="A2411" t="n">
        <v>2410</v>
      </c>
      <c r="B2411" t="inlineStr">
        <is>
          <t>CA-2017-155985</t>
        </is>
      </c>
      <c r="C2411" t="inlineStr">
        <is>
          <t>2017-03-23</t>
        </is>
      </c>
      <c r="D2411" t="inlineStr">
        <is>
          <t>2017-03-25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s="2" t="n">
        <v>211.84</v>
      </c>
      <c r="R2411" t="n">
        <v>8</v>
      </c>
      <c r="S2411" s="3" t="n">
        <v>0</v>
      </c>
      <c r="T2411" s="2" t="n">
        <v>76.2624</v>
      </c>
      <c r="U2411">
        <f>D2411-C2411</f>
        <v/>
      </c>
      <c r="V2411" s="3">
        <f>IF(Q2411=0,0,T2411/Q2411)</f>
        <v/>
      </c>
    </row>
    <row r="2412">
      <c r="A2412" t="n">
        <v>2411</v>
      </c>
      <c r="B2412" t="inlineStr">
        <is>
          <t>CA-2014-162684</t>
        </is>
      </c>
      <c r="C2412" t="inlineStr">
        <is>
          <t>2014-08-01</t>
        </is>
      </c>
      <c r="D2412" t="inlineStr">
        <is>
          <t>2014-08-06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s="2" t="n">
        <v>5.68</v>
      </c>
      <c r="R2412" t="n">
        <v>2</v>
      </c>
      <c r="S2412" s="3" t="n">
        <v>0.2</v>
      </c>
      <c r="T2412" s="2" t="n">
        <v>1.917</v>
      </c>
      <c r="U2412">
        <f>D2412-C2412</f>
        <v/>
      </c>
      <c r="V2412" s="3">
        <f>IF(Q2412=0,0,T2412/Q2412)</f>
        <v/>
      </c>
    </row>
    <row r="2413">
      <c r="A2413" t="n">
        <v>2412</v>
      </c>
      <c r="B2413" t="inlineStr">
        <is>
          <t>CA-2015-142041</t>
        </is>
      </c>
      <c r="C2413" t="inlineStr">
        <is>
          <t>2015-06-07</t>
        </is>
      </c>
      <c r="D2413" t="inlineStr">
        <is>
          <t>2015-06-09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s="2" t="n">
        <v>7.52</v>
      </c>
      <c r="R2413" t="n">
        <v>5</v>
      </c>
      <c r="S2413" s="3" t="n">
        <v>0.2</v>
      </c>
      <c r="T2413" s="2" t="n">
        <v>2.632</v>
      </c>
      <c r="U2413">
        <f>D2413-C2413</f>
        <v/>
      </c>
      <c r="V2413" s="3">
        <f>IF(Q2413=0,0,T2413/Q2413)</f>
        <v/>
      </c>
    </row>
    <row r="2414">
      <c r="A2414" t="n">
        <v>2413</v>
      </c>
      <c r="B2414" t="inlineStr">
        <is>
          <t>CA-2014-151295</t>
        </is>
      </c>
      <c r="C2414" t="inlineStr">
        <is>
          <t>2014-11-12</t>
        </is>
      </c>
      <c r="D2414" t="inlineStr">
        <is>
          <t>2014-11-16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s="2" t="n">
        <v>11.96</v>
      </c>
      <c r="R2414" t="n">
        <v>2</v>
      </c>
      <c r="S2414" s="3" t="n">
        <v>0</v>
      </c>
      <c r="T2414" s="2" t="n">
        <v>5.8604</v>
      </c>
      <c r="U2414">
        <f>D2414-C2414</f>
        <v/>
      </c>
      <c r="V2414" s="3">
        <f>IF(Q2414=0,0,T2414/Q2414)</f>
        <v/>
      </c>
    </row>
    <row r="2415">
      <c r="A2415" t="n">
        <v>2414</v>
      </c>
      <c r="B2415" t="inlineStr">
        <is>
          <t>CA-2014-151295</t>
        </is>
      </c>
      <c r="C2415" t="inlineStr">
        <is>
          <t>2014-11-12</t>
        </is>
      </c>
      <c r="D2415" t="inlineStr">
        <is>
          <t>2014-11-16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s="2" t="n">
        <v>629.064</v>
      </c>
      <c r="R2415" t="n">
        <v>3</v>
      </c>
      <c r="S2415" s="3" t="n">
        <v>0.2</v>
      </c>
      <c r="T2415" s="2" t="n">
        <v>31.4532</v>
      </c>
      <c r="U2415">
        <f>D2415-C2415</f>
        <v/>
      </c>
      <c r="V2415" s="3">
        <f>IF(Q2415=0,0,T2415/Q2415)</f>
        <v/>
      </c>
    </row>
    <row r="2416">
      <c r="A2416" t="n">
        <v>2415</v>
      </c>
      <c r="B2416" t="inlineStr">
        <is>
          <t>CA-2016-156300</t>
        </is>
      </c>
      <c r="C2416" t="inlineStr">
        <is>
          <t>2016-12-29</t>
        </is>
      </c>
      <c r="D2416" t="inlineStr">
        <is>
          <t>2017-01-02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s="2" t="n">
        <v>754.45</v>
      </c>
      <c r="R2416" t="n">
        <v>5</v>
      </c>
      <c r="S2416" s="3" t="n">
        <v>0</v>
      </c>
      <c r="T2416" s="2" t="n">
        <v>60.356</v>
      </c>
      <c r="U2416">
        <f>D2416-C2416</f>
        <v/>
      </c>
      <c r="V2416" s="3">
        <f>IF(Q2416=0,0,T2416/Q2416)</f>
        <v/>
      </c>
    </row>
    <row r="2417">
      <c r="A2417" t="n">
        <v>2416</v>
      </c>
      <c r="B2417" t="inlineStr">
        <is>
          <t>CA-2015-146087</t>
        </is>
      </c>
      <c r="C2417" t="inlineStr">
        <is>
          <t>2015-07-06</t>
        </is>
      </c>
      <c r="D2417" t="inlineStr">
        <is>
          <t>2015-07-11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s="2" t="n">
        <v>301.96</v>
      </c>
      <c r="R2417" t="n">
        <v>2</v>
      </c>
      <c r="S2417" s="3" t="n">
        <v>0</v>
      </c>
      <c r="T2417" s="2" t="n">
        <v>60.392</v>
      </c>
      <c r="U2417">
        <f>D2417-C2417</f>
        <v/>
      </c>
      <c r="V2417" s="3">
        <f>IF(Q2417=0,0,T2417/Q2417)</f>
        <v/>
      </c>
    </row>
    <row r="2418">
      <c r="A2418" t="n">
        <v>2417</v>
      </c>
      <c r="B2418" t="inlineStr">
        <is>
          <t>CA-2017-168655</t>
        </is>
      </c>
      <c r="C2418" t="inlineStr">
        <is>
          <t>2017-10-12</t>
        </is>
      </c>
      <c r="D2418" t="inlineStr">
        <is>
          <t>2017-10-18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s="2" t="n">
        <v>595</v>
      </c>
      <c r="R2418" t="n">
        <v>5</v>
      </c>
      <c r="S2418" s="3" t="n">
        <v>0</v>
      </c>
      <c r="T2418" s="2" t="n">
        <v>95.2</v>
      </c>
      <c r="U2418">
        <f>D2418-C2418</f>
        <v/>
      </c>
      <c r="V2418" s="3">
        <f>IF(Q2418=0,0,T2418/Q2418)</f>
        <v/>
      </c>
    </row>
    <row r="2419">
      <c r="A2419" t="n">
        <v>2418</v>
      </c>
      <c r="B2419" t="inlineStr">
        <is>
          <t>CA-2017-168655</t>
        </is>
      </c>
      <c r="C2419" t="inlineStr">
        <is>
          <t>2017-10-12</t>
        </is>
      </c>
      <c r="D2419" t="inlineStr">
        <is>
          <t>2017-10-18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s="2" t="n">
        <v>79.872</v>
      </c>
      <c r="R2419" t="n">
        <v>3</v>
      </c>
      <c r="S2419" s="3" t="n">
        <v>0.2</v>
      </c>
      <c r="T2419" s="2" t="n">
        <v>29.952</v>
      </c>
      <c r="U2419">
        <f>D2419-C2419</f>
        <v/>
      </c>
      <c r="V2419" s="3">
        <f>IF(Q2419=0,0,T2419/Q2419)</f>
        <v/>
      </c>
    </row>
    <row r="2420">
      <c r="A2420" t="n">
        <v>2419</v>
      </c>
      <c r="B2420" t="inlineStr">
        <is>
          <t>CA-2016-107202</t>
        </is>
      </c>
      <c r="C2420" t="inlineStr">
        <is>
          <t>2016-05-21</t>
        </is>
      </c>
      <c r="D2420" t="inlineStr">
        <is>
          <t>2016-05-28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s="2" t="n">
        <v>2396.4</v>
      </c>
      <c r="R2420" t="n">
        <v>10</v>
      </c>
      <c r="S2420" s="3" t="n">
        <v>0.2</v>
      </c>
      <c r="T2420" s="2" t="n">
        <v>179.73</v>
      </c>
      <c r="U2420">
        <f>D2420-C2420</f>
        <v/>
      </c>
      <c r="V2420" s="3">
        <f>IF(Q2420=0,0,T2420/Q2420)</f>
        <v/>
      </c>
    </row>
    <row r="2421">
      <c r="A2421" t="n">
        <v>2420</v>
      </c>
      <c r="B2421" t="inlineStr">
        <is>
          <t>CA-2017-159597</t>
        </is>
      </c>
      <c r="C2421" t="inlineStr">
        <is>
          <t>2017-11-09</t>
        </is>
      </c>
      <c r="D2421" t="inlineStr">
        <is>
          <t>2017-11-14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s="2" t="n">
        <v>63.56</v>
      </c>
      <c r="R2421" t="n">
        <v>2</v>
      </c>
      <c r="S2421" s="3" t="n">
        <v>0</v>
      </c>
      <c r="T2421" s="2" t="n">
        <v>3.178</v>
      </c>
      <c r="U2421">
        <f>D2421-C2421</f>
        <v/>
      </c>
      <c r="V2421" s="3">
        <f>IF(Q2421=0,0,T2421/Q2421)</f>
        <v/>
      </c>
    </row>
    <row r="2422">
      <c r="A2422" t="n">
        <v>2421</v>
      </c>
      <c r="B2422" t="inlineStr">
        <is>
          <t>CA-2017-159597</t>
        </is>
      </c>
      <c r="C2422" t="inlineStr">
        <is>
          <t>2017-11-09</t>
        </is>
      </c>
      <c r="D2422" t="inlineStr">
        <is>
          <t>2017-11-14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s="2" t="n">
        <v>99.98999999999999</v>
      </c>
      <c r="R2422" t="n">
        <v>1</v>
      </c>
      <c r="S2422" s="3" t="n">
        <v>0</v>
      </c>
      <c r="T2422" s="2" t="n">
        <v>43.9956</v>
      </c>
      <c r="U2422">
        <f>D2422-C2422</f>
        <v/>
      </c>
      <c r="V2422" s="3">
        <f>IF(Q2422=0,0,T2422/Q2422)</f>
        <v/>
      </c>
    </row>
    <row r="2423">
      <c r="A2423" t="n">
        <v>2422</v>
      </c>
      <c r="B2423" t="inlineStr">
        <is>
          <t>CA-2016-155551</t>
        </is>
      </c>
      <c r="C2423" t="inlineStr">
        <is>
          <t>2016-04-18</t>
        </is>
      </c>
      <c r="D2423" t="inlineStr">
        <is>
          <t>2016-04-23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s="2" t="n">
        <v>230.376</v>
      </c>
      <c r="R2423" t="n">
        <v>3</v>
      </c>
      <c r="S2423" s="3" t="n">
        <v>0.2</v>
      </c>
      <c r="T2423" s="2" t="n">
        <v>-48.9549</v>
      </c>
      <c r="U2423">
        <f>D2423-C2423</f>
        <v/>
      </c>
      <c r="V2423" s="3">
        <f>IF(Q2423=0,0,T2423/Q2423)</f>
        <v/>
      </c>
    </row>
    <row r="2424">
      <c r="A2424" t="n">
        <v>2423</v>
      </c>
      <c r="B2424" t="inlineStr">
        <is>
          <t>CA-2016-155551</t>
        </is>
      </c>
      <c r="C2424" t="inlineStr">
        <is>
          <t>2016-04-18</t>
        </is>
      </c>
      <c r="D2424" t="inlineStr">
        <is>
          <t>2016-04-23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1/4” x 11”</t>
        </is>
      </c>
      <c r="Q2424" s="2" t="n">
        <v>9.664</v>
      </c>
      <c r="R2424" t="n">
        <v>2</v>
      </c>
      <c r="S2424" s="3" t="n">
        <v>0.2</v>
      </c>
      <c r="T2424" s="2" t="n">
        <v>3.2616</v>
      </c>
      <c r="U2424">
        <f>D2424-C2424</f>
        <v/>
      </c>
      <c r="V2424" s="3">
        <f>IF(Q2424=0,0,T2424/Q2424)</f>
        <v/>
      </c>
    </row>
    <row r="2425">
      <c r="A2425" t="n">
        <v>2424</v>
      </c>
      <c r="B2425" t="inlineStr">
        <is>
          <t>US-2017-147669</t>
        </is>
      </c>
      <c r="C2425" t="inlineStr">
        <is>
          <t>2017-12-25</t>
        </is>
      </c>
      <c r="D2425" t="inlineStr">
        <is>
          <t>2017-12-30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s="2" t="n">
        <v>158.928</v>
      </c>
      <c r="R2425" t="n">
        <v>7</v>
      </c>
      <c r="S2425" s="3" t="n">
        <v>0.2</v>
      </c>
      <c r="T2425" s="2" t="n">
        <v>41.7186</v>
      </c>
      <c r="U2425">
        <f>D2425-C2425</f>
        <v/>
      </c>
      <c r="V2425" s="3">
        <f>IF(Q2425=0,0,T2425/Q2425)</f>
        <v/>
      </c>
    </row>
    <row r="2426">
      <c r="A2426" t="n">
        <v>2425</v>
      </c>
      <c r="B2426" t="inlineStr">
        <is>
          <t>US-2017-147669</t>
        </is>
      </c>
      <c r="C2426" t="inlineStr">
        <is>
          <t>2017-12-25</t>
        </is>
      </c>
      <c r="D2426" t="inlineStr">
        <is>
          <t>2017-12-30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s="2" t="n">
        <v>13.023</v>
      </c>
      <c r="R2426" t="n">
        <v>1</v>
      </c>
      <c r="S2426" s="3" t="n">
        <v>0.7</v>
      </c>
      <c r="T2426" s="2" t="n">
        <v>-10.4184</v>
      </c>
      <c r="U2426">
        <f>D2426-C2426</f>
        <v/>
      </c>
      <c r="V2426" s="3">
        <f>IF(Q2426=0,0,T2426/Q2426)</f>
        <v/>
      </c>
    </row>
    <row r="2427">
      <c r="A2427" t="n">
        <v>2426</v>
      </c>
      <c r="B2427" t="inlineStr">
        <is>
          <t>US-2017-147669</t>
        </is>
      </c>
      <c r="C2427" t="inlineStr">
        <is>
          <t>2017-12-25</t>
        </is>
      </c>
      <c r="D2427" t="inlineStr">
        <is>
          <t>2017-12-30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s="2" t="n">
        <v>273.06</v>
      </c>
      <c r="R2427" t="n">
        <v>2</v>
      </c>
      <c r="S2427" s="3" t="n">
        <v>0.4</v>
      </c>
      <c r="T2427" s="2" t="n">
        <v>-104.673</v>
      </c>
      <c r="U2427">
        <f>D2427-C2427</f>
        <v/>
      </c>
      <c r="V2427" s="3">
        <f>IF(Q2427=0,0,T2427/Q2427)</f>
        <v/>
      </c>
    </row>
    <row r="2428">
      <c r="A2428" t="n">
        <v>2427</v>
      </c>
      <c r="B2428" t="inlineStr">
        <is>
          <t>US-2017-147669</t>
        </is>
      </c>
      <c r="C2428" t="inlineStr">
        <is>
          <t>2017-12-25</t>
        </is>
      </c>
      <c r="D2428" t="inlineStr">
        <is>
          <t>2017-12-30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s="2" t="n">
        <v>39.312</v>
      </c>
      <c r="R2428" t="n">
        <v>13</v>
      </c>
      <c r="S2428" s="3" t="n">
        <v>0.2</v>
      </c>
      <c r="T2428" s="2" t="n">
        <v>12.7764</v>
      </c>
      <c r="U2428">
        <f>D2428-C2428</f>
        <v/>
      </c>
      <c r="V2428" s="3">
        <f>IF(Q2428=0,0,T2428/Q2428)</f>
        <v/>
      </c>
    </row>
    <row r="2429">
      <c r="A2429" t="n">
        <v>2428</v>
      </c>
      <c r="B2429" t="inlineStr">
        <is>
          <t>CA-2016-169922</t>
        </is>
      </c>
      <c r="C2429" t="inlineStr">
        <is>
          <t>2016-06-11</t>
        </is>
      </c>
      <c r="D2429" t="inlineStr">
        <is>
          <t>2016-06-17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s="2" t="n">
        <v>1.344</v>
      </c>
      <c r="R2429" t="n">
        <v>4</v>
      </c>
      <c r="S2429" s="3" t="n">
        <v>0.8</v>
      </c>
      <c r="T2429" s="2" t="n">
        <v>-2.1504</v>
      </c>
      <c r="U2429">
        <f>D2429-C2429</f>
        <v/>
      </c>
      <c r="V2429" s="3">
        <f>IF(Q2429=0,0,T2429/Q2429)</f>
        <v/>
      </c>
    </row>
    <row r="2430">
      <c r="A2430" t="n">
        <v>2429</v>
      </c>
      <c r="B2430" t="inlineStr">
        <is>
          <t>CA-2016-169922</t>
        </is>
      </c>
      <c r="C2430" t="inlineStr">
        <is>
          <t>2016-06-11</t>
        </is>
      </c>
      <c r="D2430" t="inlineStr">
        <is>
          <t>2016-06-17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s="2" t="n">
        <v>8.272</v>
      </c>
      <c r="R2430" t="n">
        <v>4</v>
      </c>
      <c r="S2430" s="3" t="n">
        <v>0.8</v>
      </c>
      <c r="T2430" s="2" t="n">
        <v>-13.6488</v>
      </c>
      <c r="U2430">
        <f>D2430-C2430</f>
        <v/>
      </c>
      <c r="V2430" s="3">
        <f>IF(Q2430=0,0,T2430/Q2430)</f>
        <v/>
      </c>
    </row>
    <row r="2431">
      <c r="A2431" t="n">
        <v>2430</v>
      </c>
      <c r="B2431" t="inlineStr">
        <is>
          <t>CA-2016-169922</t>
        </is>
      </c>
      <c r="C2431" t="inlineStr">
        <is>
          <t>2016-06-11</t>
        </is>
      </c>
      <c r="D2431" t="inlineStr">
        <is>
          <t>2016-06-17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s="2" t="n">
        <v>12.544</v>
      </c>
      <c r="R2431" t="n">
        <v>7</v>
      </c>
      <c r="S2431" s="3" t="n">
        <v>0.6</v>
      </c>
      <c r="T2431" s="2" t="n">
        <v>-9.0944</v>
      </c>
      <c r="U2431">
        <f>D2431-C2431</f>
        <v/>
      </c>
      <c r="V2431" s="3">
        <f>IF(Q2431=0,0,T2431/Q2431)</f>
        <v/>
      </c>
    </row>
    <row r="2432">
      <c r="A2432" t="n">
        <v>2431</v>
      </c>
      <c r="B2432" t="inlineStr">
        <is>
          <t>CA-2017-100748</t>
        </is>
      </c>
      <c r="C2432" t="inlineStr">
        <is>
          <t>2017-05-13</t>
        </is>
      </c>
      <c r="D2432" t="inlineStr">
        <is>
          <t>2017-05-20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s="2" t="n">
        <v>58.48</v>
      </c>
      <c r="R2432" t="n">
        <v>8</v>
      </c>
      <c r="S2432" s="3" t="n">
        <v>0</v>
      </c>
      <c r="T2432" s="2" t="n">
        <v>27.4856</v>
      </c>
      <c r="U2432">
        <f>D2432-C2432</f>
        <v/>
      </c>
      <c r="V2432" s="3">
        <f>IF(Q2432=0,0,T2432/Q2432)</f>
        <v/>
      </c>
    </row>
    <row r="2433">
      <c r="A2433" t="n">
        <v>2432</v>
      </c>
      <c r="B2433" t="inlineStr">
        <is>
          <t>CA-2017-129805</t>
        </is>
      </c>
      <c r="C2433" t="inlineStr">
        <is>
          <t>2017-12-28</t>
        </is>
      </c>
      <c r="D2433" t="inlineStr">
        <is>
          <t>2018-01-02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s="2" t="n">
        <v>7.4</v>
      </c>
      <c r="R2433" t="n">
        <v>2</v>
      </c>
      <c r="S2433" s="3" t="n">
        <v>0</v>
      </c>
      <c r="T2433" s="2" t="n">
        <v>3.034</v>
      </c>
      <c r="U2433">
        <f>D2433-C2433</f>
        <v/>
      </c>
      <c r="V2433" s="3">
        <f>IF(Q2433=0,0,T2433/Q2433)</f>
        <v/>
      </c>
    </row>
    <row r="2434">
      <c r="A2434" t="n">
        <v>2433</v>
      </c>
      <c r="B2434" t="inlineStr">
        <is>
          <t>CA-2014-148586</t>
        </is>
      </c>
      <c r="C2434" t="inlineStr">
        <is>
          <t>2014-03-25</t>
        </is>
      </c>
      <c r="D2434" t="inlineStr">
        <is>
          <t>2014-04-01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s="2" t="n">
        <v>366.786</v>
      </c>
      <c r="R2434" t="n">
        <v>7</v>
      </c>
      <c r="S2434" s="3" t="n">
        <v>0.1</v>
      </c>
      <c r="T2434" s="2" t="n">
        <v>65.2064</v>
      </c>
      <c r="U2434">
        <f>D2434-C2434</f>
        <v/>
      </c>
      <c r="V2434" s="3">
        <f>IF(Q2434=0,0,T2434/Q2434)</f>
        <v/>
      </c>
    </row>
    <row r="2435">
      <c r="A2435" t="n">
        <v>2434</v>
      </c>
      <c r="B2435" t="inlineStr">
        <is>
          <t>US-2017-112613</t>
        </is>
      </c>
      <c r="C2435" t="inlineStr">
        <is>
          <t>2017-05-28</t>
        </is>
      </c>
      <c r="D2435" t="inlineStr">
        <is>
          <t>2017-06-01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s="2" t="n">
        <v>54.368</v>
      </c>
      <c r="R2435" t="n">
        <v>4</v>
      </c>
      <c r="S2435" s="3" t="n">
        <v>0.2</v>
      </c>
      <c r="T2435" s="2" t="n">
        <v>4.0776</v>
      </c>
      <c r="U2435">
        <f>D2435-C2435</f>
        <v/>
      </c>
      <c r="V2435" s="3">
        <f>IF(Q2435=0,0,T2435/Q2435)</f>
        <v/>
      </c>
    </row>
    <row r="2436">
      <c r="A2436" t="n">
        <v>2435</v>
      </c>
      <c r="B2436" t="inlineStr">
        <is>
          <t>CA-2015-154746</t>
        </is>
      </c>
      <c r="C2436" t="inlineStr">
        <is>
          <t>2015-11-14</t>
        </is>
      </c>
      <c r="D2436" t="inlineStr">
        <is>
          <t>2015-11-17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s="2" t="n">
        <v>33.96</v>
      </c>
      <c r="R2436" t="n">
        <v>2</v>
      </c>
      <c r="S2436" s="3" t="n">
        <v>0</v>
      </c>
      <c r="T2436" s="2" t="n">
        <v>16.98</v>
      </c>
      <c r="U2436">
        <f>D2436-C2436</f>
        <v/>
      </c>
      <c r="V2436" s="3">
        <f>IF(Q2436=0,0,T2436/Q2436)</f>
        <v/>
      </c>
    </row>
    <row r="2437">
      <c r="A2437" t="n">
        <v>2436</v>
      </c>
      <c r="B2437" t="inlineStr">
        <is>
          <t>CA-2015-154746</t>
        </is>
      </c>
      <c r="C2437" t="inlineStr">
        <is>
          <t>2015-11-14</t>
        </is>
      </c>
      <c r="D2437" t="inlineStr">
        <is>
          <t>2015-11-17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s="2" t="n">
        <v>826.11</v>
      </c>
      <c r="R2437" t="n">
        <v>3</v>
      </c>
      <c r="S2437" s="3" t="n">
        <v>0</v>
      </c>
      <c r="T2437" s="2" t="n">
        <v>322.1829</v>
      </c>
      <c r="U2437">
        <f>D2437-C2437</f>
        <v/>
      </c>
      <c r="V2437" s="3">
        <f>IF(Q2437=0,0,T2437/Q2437)</f>
        <v/>
      </c>
    </row>
    <row r="2438">
      <c r="A2438" t="n">
        <v>2437</v>
      </c>
      <c r="B2438" t="inlineStr">
        <is>
          <t>CA-2017-140053</t>
        </is>
      </c>
      <c r="C2438" t="inlineStr">
        <is>
          <t>2017-07-03</t>
        </is>
      </c>
      <c r="D2438" t="inlineStr">
        <is>
          <t>2017-07-10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s="2" t="n">
        <v>545.85</v>
      </c>
      <c r="R2438" t="n">
        <v>9</v>
      </c>
      <c r="S2438" s="3" t="n">
        <v>0</v>
      </c>
      <c r="T2438" s="2" t="n">
        <v>114.6285</v>
      </c>
      <c r="U2438">
        <f>D2438-C2438</f>
        <v/>
      </c>
      <c r="V2438" s="3">
        <f>IF(Q2438=0,0,T2438/Q2438)</f>
        <v/>
      </c>
    </row>
    <row r="2439">
      <c r="A2439" t="n">
        <v>2438</v>
      </c>
      <c r="B2439" t="inlineStr">
        <is>
          <t>CA-2014-164210</t>
        </is>
      </c>
      <c r="C2439" t="inlineStr">
        <is>
          <t>2014-11-18</t>
        </is>
      </c>
      <c r="D2439" t="inlineStr">
        <is>
          <t>2014-11-20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s="2" t="n">
        <v>145.98</v>
      </c>
      <c r="R2439" t="n">
        <v>2</v>
      </c>
      <c r="S2439" s="3" t="n">
        <v>0.5</v>
      </c>
      <c r="T2439" s="2" t="n">
        <v>-99.2664</v>
      </c>
      <c r="U2439">
        <f>D2439-C2439</f>
        <v/>
      </c>
      <c r="V2439" s="3">
        <f>IF(Q2439=0,0,T2439/Q2439)</f>
        <v/>
      </c>
    </row>
    <row r="2440">
      <c r="A2440" t="n">
        <v>2439</v>
      </c>
      <c r="B2440" t="inlineStr">
        <is>
          <t>CA-2014-164210</t>
        </is>
      </c>
      <c r="C2440" t="inlineStr">
        <is>
          <t>2014-11-18</t>
        </is>
      </c>
      <c r="D2440" t="inlineStr">
        <is>
          <t>2014-11-20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s="2" t="n">
        <v>35.808</v>
      </c>
      <c r="R2440" t="n">
        <v>4</v>
      </c>
      <c r="S2440" s="3" t="n">
        <v>0.2</v>
      </c>
      <c r="T2440" s="2" t="n">
        <v>12.5328</v>
      </c>
      <c r="U2440">
        <f>D2440-C2440</f>
        <v/>
      </c>
      <c r="V2440" s="3">
        <f>IF(Q2440=0,0,T2440/Q2440)</f>
        <v/>
      </c>
    </row>
    <row r="2441">
      <c r="A2441" t="n">
        <v>2440</v>
      </c>
      <c r="B2441" t="inlineStr">
        <is>
          <t>CA-2017-139948</t>
        </is>
      </c>
      <c r="C2441" t="inlineStr">
        <is>
          <t>2017-07-17</t>
        </is>
      </c>
      <c r="D2441" t="inlineStr">
        <is>
          <t>2017-07-22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s="2" t="n">
        <v>7.904</v>
      </c>
      <c r="R2441" t="n">
        <v>2</v>
      </c>
      <c r="S2441" s="3" t="n">
        <v>0.2</v>
      </c>
      <c r="T2441" s="2" t="n">
        <v>2.1736</v>
      </c>
      <c r="U2441">
        <f>D2441-C2441</f>
        <v/>
      </c>
      <c r="V2441" s="3">
        <f>IF(Q2441=0,0,T2441/Q2441)</f>
        <v/>
      </c>
    </row>
    <row r="2442">
      <c r="A2442" t="n">
        <v>2441</v>
      </c>
      <c r="B2442" t="inlineStr">
        <is>
          <t>CA-2016-146934</t>
        </is>
      </c>
      <c r="C2442" t="inlineStr">
        <is>
          <t>2016-05-22</t>
        </is>
      </c>
      <c r="D2442" t="inlineStr">
        <is>
          <t>2016-05-27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s="2" t="n">
        <v>345</v>
      </c>
      <c r="R2442" t="n">
        <v>5</v>
      </c>
      <c r="S2442" s="3" t="n">
        <v>0</v>
      </c>
      <c r="T2442" s="2" t="n">
        <v>86.25</v>
      </c>
      <c r="U2442">
        <f>D2442-C2442</f>
        <v/>
      </c>
      <c r="V2442" s="3">
        <f>IF(Q2442=0,0,T2442/Q2442)</f>
        <v/>
      </c>
    </row>
    <row r="2443">
      <c r="A2443" t="n">
        <v>2442</v>
      </c>
      <c r="B2443" t="inlineStr">
        <is>
          <t>CA-2016-146934</t>
        </is>
      </c>
      <c r="C2443" t="inlineStr">
        <is>
          <t>2016-05-22</t>
        </is>
      </c>
      <c r="D2443" t="inlineStr">
        <is>
          <t>2016-05-27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s="2" t="n">
        <v>174.286</v>
      </c>
      <c r="R2443" t="n">
        <v>2</v>
      </c>
      <c r="S2443" s="3" t="n">
        <v>0.3</v>
      </c>
      <c r="T2443" s="2" t="n">
        <v>-19.9184</v>
      </c>
      <c r="U2443">
        <f>D2443-C2443</f>
        <v/>
      </c>
      <c r="V2443" s="3">
        <f>IF(Q2443=0,0,T2443/Q2443)</f>
        <v/>
      </c>
    </row>
    <row r="2444">
      <c r="A2444" t="n">
        <v>2443</v>
      </c>
      <c r="B2444" t="inlineStr">
        <is>
          <t>CA-2016-146934</t>
        </is>
      </c>
      <c r="C2444" t="inlineStr">
        <is>
          <t>2016-05-22</t>
        </is>
      </c>
      <c r="D2444" t="inlineStr">
        <is>
          <t>2016-05-27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s="2" t="n">
        <v>662.84</v>
      </c>
      <c r="R2444" t="n">
        <v>4</v>
      </c>
      <c r="S2444" s="3" t="n">
        <v>0</v>
      </c>
      <c r="T2444" s="2" t="n">
        <v>172.3384</v>
      </c>
      <c r="U2444">
        <f>D2444-C2444</f>
        <v/>
      </c>
      <c r="V2444" s="3">
        <f>IF(Q2444=0,0,T2444/Q2444)</f>
        <v/>
      </c>
    </row>
    <row r="2445">
      <c r="A2445" t="n">
        <v>2444</v>
      </c>
      <c r="B2445" t="inlineStr">
        <is>
          <t>CA-2016-146934</t>
        </is>
      </c>
      <c r="C2445" t="inlineStr">
        <is>
          <t>2016-05-22</t>
        </is>
      </c>
      <c r="D2445" t="inlineStr">
        <is>
          <t>2016-05-27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s="2" t="n">
        <v>95.09999999999999</v>
      </c>
      <c r="R2445" t="n">
        <v>5</v>
      </c>
      <c r="S2445" s="3" t="n">
        <v>0</v>
      </c>
      <c r="T2445" s="2" t="n">
        <v>30.432</v>
      </c>
      <c r="U2445">
        <f>D2445-C2445</f>
        <v/>
      </c>
      <c r="V2445" s="3">
        <f>IF(Q2445=0,0,T2445/Q2445)</f>
        <v/>
      </c>
    </row>
    <row r="2446">
      <c r="A2446" t="n">
        <v>2445</v>
      </c>
      <c r="B2446" t="inlineStr">
        <is>
          <t>CA-2016-146934</t>
        </is>
      </c>
      <c r="C2446" t="inlineStr">
        <is>
          <t>2016-05-22</t>
        </is>
      </c>
      <c r="D2446" t="inlineStr">
        <is>
          <t>2016-05-27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s="2" t="n">
        <v>26.88</v>
      </c>
      <c r="R2446" t="n">
        <v>6</v>
      </c>
      <c r="S2446" s="3" t="n">
        <v>0</v>
      </c>
      <c r="T2446" s="2" t="n">
        <v>12.9024</v>
      </c>
      <c r="U2446">
        <f>D2446-C2446</f>
        <v/>
      </c>
      <c r="V2446" s="3">
        <f>IF(Q2446=0,0,T2446/Q2446)</f>
        <v/>
      </c>
    </row>
    <row r="2447">
      <c r="A2447" t="n">
        <v>2446</v>
      </c>
      <c r="B2447" t="inlineStr">
        <is>
          <t>CA-2016-146934</t>
        </is>
      </c>
      <c r="C2447" t="inlineStr">
        <is>
          <t>2016-05-22</t>
        </is>
      </c>
      <c r="D2447" t="inlineStr">
        <is>
          <t>2016-05-27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s="2" t="n">
        <v>257.98</v>
      </c>
      <c r="R2447" t="n">
        <v>2</v>
      </c>
      <c r="S2447" s="3" t="n">
        <v>0</v>
      </c>
      <c r="T2447" s="2" t="n">
        <v>74.8142</v>
      </c>
      <c r="U2447">
        <f>D2447-C2447</f>
        <v/>
      </c>
      <c r="V2447" s="3">
        <f>IF(Q2447=0,0,T2447/Q2447)</f>
        <v/>
      </c>
    </row>
    <row r="2448">
      <c r="A2448" t="n">
        <v>2447</v>
      </c>
      <c r="B2448" t="inlineStr">
        <is>
          <t>CA-2015-100573</t>
        </is>
      </c>
      <c r="C2448" t="inlineStr">
        <is>
          <t>2015-09-25</t>
        </is>
      </c>
      <c r="D2448" t="inlineStr">
        <is>
          <t>2015-10-01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s="2" t="n">
        <v>17.48</v>
      </c>
      <c r="R2448" t="n">
        <v>2</v>
      </c>
      <c r="S2448" s="3" t="n">
        <v>0</v>
      </c>
      <c r="T2448" s="2" t="n">
        <v>8.2156</v>
      </c>
      <c r="U2448">
        <f>D2448-C2448</f>
        <v/>
      </c>
      <c r="V2448" s="3">
        <f>IF(Q2448=0,0,T2448/Q2448)</f>
        <v/>
      </c>
    </row>
    <row r="2449">
      <c r="A2449" t="n">
        <v>2448</v>
      </c>
      <c r="B2449" t="inlineStr">
        <is>
          <t>CA-2016-119165</t>
        </is>
      </c>
      <c r="C2449" t="inlineStr">
        <is>
          <t>2016-10-31</t>
        </is>
      </c>
      <c r="D2449" t="inlineStr">
        <is>
          <t>2016-11-06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s="2" t="n">
        <v>492.835</v>
      </c>
      <c r="R2449" t="n">
        <v>5</v>
      </c>
      <c r="S2449" s="3" t="n">
        <v>0.3</v>
      </c>
      <c r="T2449" s="2" t="n">
        <v>-14.081</v>
      </c>
      <c r="U2449">
        <f>D2449-C2449</f>
        <v/>
      </c>
      <c r="V2449" s="3">
        <f>IF(Q2449=0,0,T2449/Q2449)</f>
        <v/>
      </c>
    </row>
    <row r="2450">
      <c r="A2450" t="n">
        <v>2449</v>
      </c>
      <c r="B2450" t="inlineStr">
        <is>
          <t>CA-2015-128027</t>
        </is>
      </c>
      <c r="C2450" t="inlineStr">
        <is>
          <t>2015-09-14</t>
        </is>
      </c>
      <c r="D2450" t="inlineStr">
        <is>
          <t>2015-09-17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s="2" t="n">
        <v>269.49</v>
      </c>
      <c r="R2450" t="n">
        <v>3</v>
      </c>
      <c r="S2450" s="3" t="n">
        <v>0</v>
      </c>
      <c r="T2450" s="2" t="n">
        <v>5.3898</v>
      </c>
      <c r="U2450">
        <f>D2450-C2450</f>
        <v/>
      </c>
      <c r="V2450" s="3">
        <f>IF(Q2450=0,0,T2450/Q2450)</f>
        <v/>
      </c>
    </row>
    <row r="2451">
      <c r="A2451" t="n">
        <v>2450</v>
      </c>
      <c r="B2451" t="inlineStr">
        <is>
          <t>CA-2016-140207</t>
        </is>
      </c>
      <c r="C2451" t="inlineStr">
        <is>
          <t>2016-11-05</t>
        </is>
      </c>
      <c r="D2451" t="inlineStr">
        <is>
          <t>2016-11-10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s="2" t="n">
        <v>29.12</v>
      </c>
      <c r="R2451" t="n">
        <v>5</v>
      </c>
      <c r="S2451" s="3" t="n">
        <v>0.2</v>
      </c>
      <c r="T2451" s="2" t="n">
        <v>9.827999999999999</v>
      </c>
      <c r="U2451">
        <f>D2451-C2451</f>
        <v/>
      </c>
      <c r="V2451" s="3">
        <f>IF(Q2451=0,0,T2451/Q2451)</f>
        <v/>
      </c>
    </row>
    <row r="2452">
      <c r="A2452" t="n">
        <v>2451</v>
      </c>
      <c r="B2452" t="inlineStr">
        <is>
          <t>CA-2017-140949</t>
        </is>
      </c>
      <c r="C2452" t="inlineStr">
        <is>
          <t>2017-03-17</t>
        </is>
      </c>
      <c r="D2452" t="inlineStr">
        <is>
          <t>2017-03-22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s="2" t="n">
        <v>18.75</v>
      </c>
      <c r="R2452" t="n">
        <v>5</v>
      </c>
      <c r="S2452" s="3" t="n">
        <v>0</v>
      </c>
      <c r="T2452" s="2" t="n">
        <v>9</v>
      </c>
      <c r="U2452">
        <f>D2452-C2452</f>
        <v/>
      </c>
      <c r="V2452" s="3">
        <f>IF(Q2452=0,0,T2452/Q2452)</f>
        <v/>
      </c>
    </row>
    <row r="2453">
      <c r="A2453" t="n">
        <v>2452</v>
      </c>
      <c r="B2453" t="inlineStr">
        <is>
          <t>CA-2017-140949</t>
        </is>
      </c>
      <c r="C2453" t="inlineStr">
        <is>
          <t>2017-03-17</t>
        </is>
      </c>
      <c r="D2453" t="inlineStr">
        <is>
          <t>2017-03-22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s="2" t="n">
        <v>119.7</v>
      </c>
      <c r="R2453" t="n">
        <v>6</v>
      </c>
      <c r="S2453" s="3" t="n">
        <v>0</v>
      </c>
      <c r="T2453" s="2" t="n">
        <v>31.122</v>
      </c>
      <c r="U2453">
        <f>D2453-C2453</f>
        <v/>
      </c>
      <c r="V2453" s="3">
        <f>IF(Q2453=0,0,T2453/Q2453)</f>
        <v/>
      </c>
    </row>
    <row r="2454">
      <c r="A2454" t="n">
        <v>2453</v>
      </c>
      <c r="B2454" t="inlineStr">
        <is>
          <t>CA-2017-140949</t>
        </is>
      </c>
      <c r="C2454" t="inlineStr">
        <is>
          <t>2017-03-17</t>
        </is>
      </c>
      <c r="D2454" t="inlineStr">
        <is>
          <t>2017-03-22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s="2" t="n">
        <v>9.144</v>
      </c>
      <c r="R2454" t="n">
        <v>3</v>
      </c>
      <c r="S2454" s="3" t="n">
        <v>0.2</v>
      </c>
      <c r="T2454" s="2" t="n">
        <v>3.0861</v>
      </c>
      <c r="U2454">
        <f>D2454-C2454</f>
        <v/>
      </c>
      <c r="V2454" s="3">
        <f>IF(Q2454=0,0,T2454/Q2454)</f>
        <v/>
      </c>
    </row>
    <row r="2455">
      <c r="A2455" t="n">
        <v>2454</v>
      </c>
      <c r="B2455" t="inlineStr">
        <is>
          <t>CA-2017-140949</t>
        </is>
      </c>
      <c r="C2455" t="inlineStr">
        <is>
          <t>2017-03-17</t>
        </is>
      </c>
      <c r="D2455" t="inlineStr">
        <is>
          <t>2017-03-22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s="2" t="n">
        <v>57.06</v>
      </c>
      <c r="R2455" t="n">
        <v>3</v>
      </c>
      <c r="S2455" s="3" t="n">
        <v>0</v>
      </c>
      <c r="T2455" s="2" t="n">
        <v>18.2592</v>
      </c>
      <c r="U2455">
        <f>D2455-C2455</f>
        <v/>
      </c>
      <c r="V2455" s="3">
        <f>IF(Q2455=0,0,T2455/Q2455)</f>
        <v/>
      </c>
    </row>
    <row r="2456">
      <c r="A2456" t="n">
        <v>2455</v>
      </c>
      <c r="B2456" t="inlineStr">
        <is>
          <t>CA-2017-140949</t>
        </is>
      </c>
      <c r="C2456" t="inlineStr">
        <is>
          <t>2017-03-17</t>
        </is>
      </c>
      <c r="D2456" t="inlineStr">
        <is>
          <t>2017-03-22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s="2" t="n">
        <v>71.59999999999999</v>
      </c>
      <c r="R2456" t="n">
        <v>8</v>
      </c>
      <c r="S2456" s="3" t="n">
        <v>0</v>
      </c>
      <c r="T2456" s="2" t="n">
        <v>13.604</v>
      </c>
      <c r="U2456">
        <f>D2456-C2456</f>
        <v/>
      </c>
      <c r="V2456" s="3">
        <f>IF(Q2456=0,0,T2456/Q2456)</f>
        <v/>
      </c>
    </row>
    <row r="2457">
      <c r="A2457" t="n">
        <v>2456</v>
      </c>
      <c r="B2457" t="inlineStr">
        <is>
          <t>CA-2017-140949</t>
        </is>
      </c>
      <c r="C2457" t="inlineStr">
        <is>
          <t>2017-03-17</t>
        </is>
      </c>
      <c r="D2457" t="inlineStr">
        <is>
          <t>2017-03-22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s="2" t="n">
        <v>107.44</v>
      </c>
      <c r="R2457" t="n">
        <v>8</v>
      </c>
      <c r="S2457" s="3" t="n">
        <v>0</v>
      </c>
      <c r="T2457" s="2" t="n">
        <v>27.9344</v>
      </c>
      <c r="U2457">
        <f>D2457-C2457</f>
        <v/>
      </c>
      <c r="V2457" s="3">
        <f>IF(Q2457=0,0,T2457/Q2457)</f>
        <v/>
      </c>
    </row>
    <row r="2458">
      <c r="A2458" t="n">
        <v>2457</v>
      </c>
      <c r="B2458" t="inlineStr">
        <is>
          <t>CA-2017-140949</t>
        </is>
      </c>
      <c r="C2458" t="inlineStr">
        <is>
          <t>2017-03-17</t>
        </is>
      </c>
      <c r="D2458" t="inlineStr">
        <is>
          <t>2017-03-22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s="2" t="n">
        <v>7.31</v>
      </c>
      <c r="R2458" t="n">
        <v>1</v>
      </c>
      <c r="S2458" s="3" t="n">
        <v>0</v>
      </c>
      <c r="T2458" s="2" t="n">
        <v>3.4357</v>
      </c>
      <c r="U2458">
        <f>D2458-C2458</f>
        <v/>
      </c>
      <c r="V2458" s="3">
        <f>IF(Q2458=0,0,T2458/Q2458)</f>
        <v/>
      </c>
    </row>
    <row r="2459">
      <c r="A2459" t="n">
        <v>2458</v>
      </c>
      <c r="B2459" t="inlineStr">
        <is>
          <t>CA-2017-140949</t>
        </is>
      </c>
      <c r="C2459" t="inlineStr">
        <is>
          <t>2017-03-17</t>
        </is>
      </c>
      <c r="D2459" t="inlineStr">
        <is>
          <t>2017-03-22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s="2" t="n">
        <v>59.1</v>
      </c>
      <c r="R2459" t="n">
        <v>6</v>
      </c>
      <c r="S2459" s="3" t="n">
        <v>0</v>
      </c>
      <c r="T2459" s="2" t="n">
        <v>22.458</v>
      </c>
      <c r="U2459">
        <f>D2459-C2459</f>
        <v/>
      </c>
      <c r="V2459" s="3">
        <f>IF(Q2459=0,0,T2459/Q2459)</f>
        <v/>
      </c>
    </row>
    <row r="2460">
      <c r="A2460" t="n">
        <v>2459</v>
      </c>
      <c r="B2460" t="inlineStr">
        <is>
          <t>CA-2017-140949</t>
        </is>
      </c>
      <c r="C2460" t="inlineStr">
        <is>
          <t>2017-03-17</t>
        </is>
      </c>
      <c r="D2460" t="inlineStr">
        <is>
          <t>2017-03-22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s="2" t="n">
        <v>46.53</v>
      </c>
      <c r="R2460" t="n">
        <v>3</v>
      </c>
      <c r="S2460" s="3" t="n">
        <v>0</v>
      </c>
      <c r="T2460" s="2" t="n">
        <v>12.0978</v>
      </c>
      <c r="U2460">
        <f>D2460-C2460</f>
        <v/>
      </c>
      <c r="V2460" s="3">
        <f>IF(Q2460=0,0,T2460/Q2460)</f>
        <v/>
      </c>
    </row>
    <row r="2461">
      <c r="A2461" t="n">
        <v>2460</v>
      </c>
      <c r="B2461" t="inlineStr">
        <is>
          <t>CA-2017-138548</t>
        </is>
      </c>
      <c r="C2461" t="inlineStr">
        <is>
          <t>2017-08-15</t>
        </is>
      </c>
      <c r="D2461" t="inlineStr">
        <is>
          <t>2017-08-21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s="2" t="n">
        <v>97.84</v>
      </c>
      <c r="R2461" t="n">
        <v>2</v>
      </c>
      <c r="S2461" s="3" t="n">
        <v>0</v>
      </c>
      <c r="T2461" s="2" t="n">
        <v>25.4384</v>
      </c>
      <c r="U2461">
        <f>D2461-C2461</f>
        <v/>
      </c>
      <c r="V2461" s="3">
        <f>IF(Q2461=0,0,T2461/Q2461)</f>
        <v/>
      </c>
    </row>
    <row r="2462">
      <c r="A2462" t="n">
        <v>2461</v>
      </c>
      <c r="B2462" t="inlineStr">
        <is>
          <t>CA-2015-142419</t>
        </is>
      </c>
      <c r="C2462" t="inlineStr">
        <is>
          <t>2015-07-11</t>
        </is>
      </c>
      <c r="D2462" t="inlineStr">
        <is>
          <t>2015-07-13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s="2" t="n">
        <v>29.97</v>
      </c>
      <c r="R2462" t="n">
        <v>3</v>
      </c>
      <c r="S2462" s="3" t="n">
        <v>0</v>
      </c>
      <c r="T2462" s="2" t="n">
        <v>13.4865</v>
      </c>
      <c r="U2462">
        <f>D2462-C2462</f>
        <v/>
      </c>
      <c r="V2462" s="3">
        <f>IF(Q2462=0,0,T2462/Q2462)</f>
        <v/>
      </c>
    </row>
    <row r="2463">
      <c r="A2463" t="n">
        <v>2462</v>
      </c>
      <c r="B2463" t="inlineStr">
        <is>
          <t>CA-2015-142419</t>
        </is>
      </c>
      <c r="C2463" t="inlineStr">
        <is>
          <t>2015-07-11</t>
        </is>
      </c>
      <c r="D2463" t="inlineStr">
        <is>
          <t>2015-07-13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s="2" t="n">
        <v>98.352</v>
      </c>
      <c r="R2463" t="n">
        <v>3</v>
      </c>
      <c r="S2463" s="3" t="n">
        <v>0.2</v>
      </c>
      <c r="T2463" s="2" t="n">
        <v>34.4232</v>
      </c>
      <c r="U2463">
        <f>D2463-C2463</f>
        <v/>
      </c>
      <c r="V2463" s="3">
        <f>IF(Q2463=0,0,T2463/Q2463)</f>
        <v/>
      </c>
    </row>
    <row r="2464">
      <c r="A2464" t="n">
        <v>2463</v>
      </c>
      <c r="B2464" t="inlineStr">
        <is>
          <t>CA-2017-148691</t>
        </is>
      </c>
      <c r="C2464" t="inlineStr">
        <is>
          <t>2017-12-03</t>
        </is>
      </c>
      <c r="D2464" t="inlineStr">
        <is>
          <t>2017-12-09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s="2" t="n">
        <v>83.92</v>
      </c>
      <c r="R2464" t="n">
        <v>5</v>
      </c>
      <c r="S2464" s="3" t="n">
        <v>0.2</v>
      </c>
      <c r="T2464" s="2" t="n">
        <v>29.372</v>
      </c>
      <c r="U2464">
        <f>D2464-C2464</f>
        <v/>
      </c>
      <c r="V2464" s="3">
        <f>IF(Q2464=0,0,T2464/Q2464)</f>
        <v/>
      </c>
    </row>
    <row r="2465">
      <c r="A2465" t="n">
        <v>2464</v>
      </c>
      <c r="B2465" t="inlineStr">
        <is>
          <t>CA-2017-148691</t>
        </is>
      </c>
      <c r="C2465" t="inlineStr">
        <is>
          <t>2017-12-03</t>
        </is>
      </c>
      <c r="D2465" t="inlineStr">
        <is>
          <t>2017-12-09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s="2" t="n">
        <v>14.624</v>
      </c>
      <c r="R2465" t="n">
        <v>2</v>
      </c>
      <c r="S2465" s="3" t="n">
        <v>0.2</v>
      </c>
      <c r="T2465" s="2" t="n">
        <v>5.1184</v>
      </c>
      <c r="U2465">
        <f>D2465-C2465</f>
        <v/>
      </c>
      <c r="V2465" s="3">
        <f>IF(Q2465=0,0,T2465/Q2465)</f>
        <v/>
      </c>
    </row>
    <row r="2466">
      <c r="A2466" t="n">
        <v>2465</v>
      </c>
      <c r="B2466" t="inlineStr">
        <is>
          <t>CA-2017-148691</t>
        </is>
      </c>
      <c r="C2466" t="inlineStr">
        <is>
          <t>2017-12-03</t>
        </is>
      </c>
      <c r="D2466" t="inlineStr">
        <is>
          <t>2017-12-09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s="2" t="n">
        <v>136.99</v>
      </c>
      <c r="R2466" t="n">
        <v>1</v>
      </c>
      <c r="S2466" s="3" t="n">
        <v>0</v>
      </c>
      <c r="T2466" s="2" t="n">
        <v>36.9873</v>
      </c>
      <c r="U2466">
        <f>D2466-C2466</f>
        <v/>
      </c>
      <c r="V2466" s="3">
        <f>IF(Q2466=0,0,T2466/Q2466)</f>
        <v/>
      </c>
    </row>
    <row r="2467">
      <c r="A2467" t="n">
        <v>2466</v>
      </c>
      <c r="B2467" t="inlineStr">
        <is>
          <t>CA-2017-148691</t>
        </is>
      </c>
      <c r="C2467" t="inlineStr">
        <is>
          <t>2017-12-03</t>
        </is>
      </c>
      <c r="D2467" t="inlineStr">
        <is>
          <t>2017-12-09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s="2" t="n">
        <v>3.15</v>
      </c>
      <c r="R2467" t="n">
        <v>1</v>
      </c>
      <c r="S2467" s="3" t="n">
        <v>0</v>
      </c>
      <c r="T2467" s="2" t="n">
        <v>1.512</v>
      </c>
      <c r="U2467">
        <f>D2467-C2467</f>
        <v/>
      </c>
      <c r="V2467" s="3">
        <f>IF(Q2467=0,0,T2467/Q2467)</f>
        <v/>
      </c>
    </row>
    <row r="2468">
      <c r="A2468" t="n">
        <v>2467</v>
      </c>
      <c r="B2468" t="inlineStr">
        <is>
          <t>CA-2017-128755</t>
        </is>
      </c>
      <c r="C2468" t="inlineStr">
        <is>
          <t>2017-05-04</t>
        </is>
      </c>
      <c r="D2468" t="inlineStr">
        <is>
          <t>2017-05-08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s="2" t="n">
        <v>9.109999999999999</v>
      </c>
      <c r="R2468" t="n">
        <v>1</v>
      </c>
      <c r="S2468" s="3" t="n">
        <v>0</v>
      </c>
      <c r="T2468" s="2" t="n">
        <v>4.0995</v>
      </c>
      <c r="U2468">
        <f>D2468-C2468</f>
        <v/>
      </c>
      <c r="V2468" s="3">
        <f>IF(Q2468=0,0,T2468/Q2468)</f>
        <v/>
      </c>
    </row>
    <row r="2469">
      <c r="A2469" t="n">
        <v>2468</v>
      </c>
      <c r="B2469" t="inlineStr">
        <is>
          <t>CA-2017-128755</t>
        </is>
      </c>
      <c r="C2469" t="inlineStr">
        <is>
          <t>2017-05-04</t>
        </is>
      </c>
      <c r="D2469" t="inlineStr">
        <is>
          <t>2017-05-08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s="2" t="n">
        <v>571.4400000000001</v>
      </c>
      <c r="R2469" t="n">
        <v>4</v>
      </c>
      <c r="S2469" s="3" t="n">
        <v>0</v>
      </c>
      <c r="T2469" s="2" t="n">
        <v>165.7176</v>
      </c>
      <c r="U2469">
        <f>D2469-C2469</f>
        <v/>
      </c>
      <c r="V2469" s="3">
        <f>IF(Q2469=0,0,T2469/Q2469)</f>
        <v/>
      </c>
    </row>
    <row r="2470">
      <c r="A2470" t="n">
        <v>2469</v>
      </c>
      <c r="B2470" t="inlineStr">
        <is>
          <t>CA-2017-128755</t>
        </is>
      </c>
      <c r="C2470" t="inlineStr">
        <is>
          <t>2017-05-04</t>
        </is>
      </c>
      <c r="D2470" t="inlineStr">
        <is>
          <t>2017-05-08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s="2" t="n">
        <v>32.4</v>
      </c>
      <c r="R2470" t="n">
        <v>5</v>
      </c>
      <c r="S2470" s="3" t="n">
        <v>0</v>
      </c>
      <c r="T2470" s="2" t="n">
        <v>15.552</v>
      </c>
      <c r="U2470">
        <f>D2470-C2470</f>
        <v/>
      </c>
      <c r="V2470" s="3">
        <f>IF(Q2470=0,0,T2470/Q2470)</f>
        <v/>
      </c>
    </row>
    <row r="2471">
      <c r="A2471" t="n">
        <v>2470</v>
      </c>
      <c r="B2471" t="inlineStr">
        <is>
          <t>CA-2017-128755</t>
        </is>
      </c>
      <c r="C2471" t="inlineStr">
        <is>
          <t>2017-05-04</t>
        </is>
      </c>
      <c r="D2471" t="inlineStr">
        <is>
          <t>2017-05-08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s="2" t="n">
        <v>16.91</v>
      </c>
      <c r="R2471" t="n">
        <v>1</v>
      </c>
      <c r="S2471" s="3" t="n">
        <v>0</v>
      </c>
      <c r="T2471" s="2" t="n">
        <v>4.5657</v>
      </c>
      <c r="U2471">
        <f>D2471-C2471</f>
        <v/>
      </c>
      <c r="V2471" s="3">
        <f>IF(Q2471=0,0,T2471/Q2471)</f>
        <v/>
      </c>
    </row>
    <row r="2472">
      <c r="A2472" t="n">
        <v>2471</v>
      </c>
      <c r="B2472" t="inlineStr">
        <is>
          <t>US-2016-135923</t>
        </is>
      </c>
      <c r="C2472" t="inlineStr">
        <is>
          <t>2016-01-22</t>
        </is>
      </c>
      <c r="D2472" t="inlineStr">
        <is>
          <t>2016-01-28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s="2" t="n">
        <v>14.272</v>
      </c>
      <c r="R2472" t="n">
        <v>8</v>
      </c>
      <c r="S2472" s="3" t="n">
        <v>0.2</v>
      </c>
      <c r="T2472" s="2" t="n">
        <v>4.2816</v>
      </c>
      <c r="U2472">
        <f>D2472-C2472</f>
        <v/>
      </c>
      <c r="V2472" s="3">
        <f>IF(Q2472=0,0,T2472/Q2472)</f>
        <v/>
      </c>
    </row>
    <row r="2473">
      <c r="A2473" t="n">
        <v>2472</v>
      </c>
      <c r="B2473" t="inlineStr">
        <is>
          <t>US-2016-135923</t>
        </is>
      </c>
      <c r="C2473" t="inlineStr">
        <is>
          <t>2016-01-22</t>
        </is>
      </c>
      <c r="D2473" t="inlineStr">
        <is>
          <t>2016-01-28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s="2" t="n">
        <v>451.136</v>
      </c>
      <c r="R2473" t="n">
        <v>4</v>
      </c>
      <c r="S2473" s="3" t="n">
        <v>0.2</v>
      </c>
      <c r="T2473" s="2" t="n">
        <v>-67.6704</v>
      </c>
      <c r="U2473">
        <f>D2473-C2473</f>
        <v/>
      </c>
      <c r="V2473" s="3">
        <f>IF(Q2473=0,0,T2473/Q2473)</f>
        <v/>
      </c>
    </row>
    <row r="2474">
      <c r="A2474" t="n">
        <v>2473</v>
      </c>
      <c r="B2474" t="inlineStr">
        <is>
          <t>US-2016-135923</t>
        </is>
      </c>
      <c r="C2474" t="inlineStr">
        <is>
          <t>2016-01-22</t>
        </is>
      </c>
      <c r="D2474" t="inlineStr">
        <is>
          <t>2016-01-28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s="2" t="n">
        <v>64.864</v>
      </c>
      <c r="R2474" t="n">
        <v>4</v>
      </c>
      <c r="S2474" s="3" t="n">
        <v>0.2</v>
      </c>
      <c r="T2474" s="2" t="n">
        <v>6.4864</v>
      </c>
      <c r="U2474">
        <f>D2474-C2474</f>
        <v/>
      </c>
      <c r="V2474" s="3">
        <f>IF(Q2474=0,0,T2474/Q2474)</f>
        <v/>
      </c>
    </row>
    <row r="2475">
      <c r="A2475" t="n">
        <v>2474</v>
      </c>
      <c r="B2475" t="inlineStr">
        <is>
          <t>CA-2016-114972</t>
        </is>
      </c>
      <c r="C2475" t="inlineStr">
        <is>
          <t>2016-11-03</t>
        </is>
      </c>
      <c r="D2475" t="inlineStr">
        <is>
          <t>2016-11-06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s="2" t="n">
        <v>217.584</v>
      </c>
      <c r="R2475" t="n">
        <v>2</v>
      </c>
      <c r="S2475" s="3" t="n">
        <v>0.2</v>
      </c>
      <c r="T2475" s="2" t="n">
        <v>-29.9178</v>
      </c>
      <c r="U2475">
        <f>D2475-C2475</f>
        <v/>
      </c>
      <c r="V2475" s="3">
        <f>IF(Q2475=0,0,T2475/Q2475)</f>
        <v/>
      </c>
    </row>
    <row r="2476">
      <c r="A2476" t="n">
        <v>2475</v>
      </c>
      <c r="B2476" t="inlineStr">
        <is>
          <t>CA-2016-114972</t>
        </is>
      </c>
      <c r="C2476" t="inlineStr">
        <is>
          <t>2016-11-03</t>
        </is>
      </c>
      <c r="D2476" t="inlineStr">
        <is>
          <t>2016-11-06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s="2" t="n">
        <v>82.95</v>
      </c>
      <c r="R2476" t="n">
        <v>5</v>
      </c>
      <c r="S2476" s="3" t="n">
        <v>0</v>
      </c>
      <c r="T2476" s="2" t="n">
        <v>29.0325</v>
      </c>
      <c r="U2476">
        <f>D2476-C2476</f>
        <v/>
      </c>
      <c r="V2476" s="3">
        <f>IF(Q2476=0,0,T2476/Q2476)</f>
        <v/>
      </c>
    </row>
    <row r="2477">
      <c r="A2477" t="n">
        <v>2476</v>
      </c>
      <c r="B2477" t="inlineStr">
        <is>
          <t>CA-2016-114972</t>
        </is>
      </c>
      <c r="C2477" t="inlineStr">
        <is>
          <t>2016-11-03</t>
        </is>
      </c>
      <c r="D2477" t="inlineStr">
        <is>
          <t>2016-11-06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s="2" t="n">
        <v>87.70999999999999</v>
      </c>
      <c r="R2477" t="n">
        <v>7</v>
      </c>
      <c r="S2477" s="3" t="n">
        <v>0</v>
      </c>
      <c r="T2477" s="2" t="n">
        <v>41.2237</v>
      </c>
      <c r="U2477">
        <f>D2477-C2477</f>
        <v/>
      </c>
      <c r="V2477" s="3">
        <f>IF(Q2477=0,0,T2477/Q2477)</f>
        <v/>
      </c>
    </row>
    <row r="2478">
      <c r="A2478" t="n">
        <v>2477</v>
      </c>
      <c r="B2478" t="inlineStr">
        <is>
          <t>CA-2016-114972</t>
        </is>
      </c>
      <c r="C2478" t="inlineStr">
        <is>
          <t>2016-11-03</t>
        </is>
      </c>
      <c r="D2478" t="inlineStr">
        <is>
          <t>2016-11-06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s="2" t="n">
        <v>1101.48</v>
      </c>
      <c r="R2478" t="n">
        <v>4</v>
      </c>
      <c r="S2478" s="3" t="n">
        <v>0</v>
      </c>
      <c r="T2478" s="2" t="n">
        <v>429.5772</v>
      </c>
      <c r="U2478">
        <f>D2478-C2478</f>
        <v/>
      </c>
      <c r="V2478" s="3">
        <f>IF(Q2478=0,0,T2478/Q2478)</f>
        <v/>
      </c>
    </row>
    <row r="2479">
      <c r="A2479" t="n">
        <v>2478</v>
      </c>
      <c r="B2479" t="inlineStr">
        <is>
          <t>CA-2017-102750</t>
        </is>
      </c>
      <c r="C2479" t="inlineStr">
        <is>
          <t>2017-09-04</t>
        </is>
      </c>
      <c r="D2479" t="inlineStr">
        <is>
          <t>2017-09-08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s="2" t="n">
        <v>1322.352</v>
      </c>
      <c r="R2479" t="n">
        <v>3</v>
      </c>
      <c r="S2479" s="3" t="n">
        <v>0.2</v>
      </c>
      <c r="T2479" s="2" t="n">
        <v>-99.1764</v>
      </c>
      <c r="U2479">
        <f>D2479-C2479</f>
        <v/>
      </c>
      <c r="V2479" s="3">
        <f>IF(Q2479=0,0,T2479/Q2479)</f>
        <v/>
      </c>
    </row>
    <row r="2480">
      <c r="A2480" t="n">
        <v>2479</v>
      </c>
      <c r="B2480" t="inlineStr">
        <is>
          <t>CA-2014-145212</t>
        </is>
      </c>
      <c r="C2480" t="inlineStr">
        <is>
          <t>2014-09-13</t>
        </is>
      </c>
      <c r="D2480" t="inlineStr">
        <is>
          <t>2014-09-19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s="2" t="n">
        <v>5.46</v>
      </c>
      <c r="R2480" t="n">
        <v>3</v>
      </c>
      <c r="S2480" s="3" t="n">
        <v>0</v>
      </c>
      <c r="T2480" s="2" t="n">
        <v>1.4742</v>
      </c>
      <c r="U2480">
        <f>D2480-C2480</f>
        <v/>
      </c>
      <c r="V2480" s="3">
        <f>IF(Q2480=0,0,T2480/Q2480)</f>
        <v/>
      </c>
    </row>
    <row r="2481">
      <c r="A2481" t="n">
        <v>2480</v>
      </c>
      <c r="B2481" t="inlineStr">
        <is>
          <t>CA-2017-141992</t>
        </is>
      </c>
      <c r="C2481" t="inlineStr">
        <is>
          <t>2017-06-19</t>
        </is>
      </c>
      <c r="D2481" t="inlineStr">
        <is>
          <t>2017-06-25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s="2" t="n">
        <v>11.184</v>
      </c>
      <c r="R2481" t="n">
        <v>1</v>
      </c>
      <c r="S2481" s="3" t="n">
        <v>0.2</v>
      </c>
      <c r="T2481" s="2" t="n">
        <v>0.8388</v>
      </c>
      <c r="U2481">
        <f>D2481-C2481</f>
        <v/>
      </c>
      <c r="V2481" s="3">
        <f>IF(Q2481=0,0,T2481/Q2481)</f>
        <v/>
      </c>
    </row>
    <row r="2482">
      <c r="A2482" t="n">
        <v>2481</v>
      </c>
      <c r="B2482" t="inlineStr">
        <is>
          <t>CA-2017-141992</t>
        </is>
      </c>
      <c r="C2482" t="inlineStr">
        <is>
          <t>2017-06-19</t>
        </is>
      </c>
      <c r="D2482" t="inlineStr">
        <is>
          <t>2017-06-25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s="2" t="n">
        <v>153.584</v>
      </c>
      <c r="R2482" t="n">
        <v>2</v>
      </c>
      <c r="S2482" s="3" t="n">
        <v>0.2</v>
      </c>
      <c r="T2482" s="2" t="n">
        <v>-32.6366</v>
      </c>
      <c r="U2482">
        <f>D2482-C2482</f>
        <v/>
      </c>
      <c r="V2482" s="3">
        <f>IF(Q2482=0,0,T2482/Q2482)</f>
        <v/>
      </c>
    </row>
    <row r="2483">
      <c r="A2483" t="n">
        <v>2482</v>
      </c>
      <c r="B2483" t="inlineStr">
        <is>
          <t>CA-2017-147956</t>
        </is>
      </c>
      <c r="C2483" t="inlineStr">
        <is>
          <t>2017-12-24</t>
        </is>
      </c>
      <c r="D2483" t="inlineStr">
        <is>
          <t>2017-12-31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s="2" t="n">
        <v>1003.62</v>
      </c>
      <c r="R2483" t="n">
        <v>6</v>
      </c>
      <c r="S2483" s="3" t="n">
        <v>0</v>
      </c>
      <c r="T2483" s="2" t="n">
        <v>0</v>
      </c>
      <c r="U2483">
        <f>D2483-C2483</f>
        <v/>
      </c>
      <c r="V2483" s="3">
        <f>IF(Q2483=0,0,T2483/Q2483)</f>
        <v/>
      </c>
    </row>
    <row r="2484">
      <c r="A2484" t="n">
        <v>2483</v>
      </c>
      <c r="B2484" t="inlineStr">
        <is>
          <t>CA-2017-126067</t>
        </is>
      </c>
      <c r="C2484" t="inlineStr">
        <is>
          <t>2017-08-28</t>
        </is>
      </c>
      <c r="D2484" t="inlineStr">
        <is>
          <t>2017-09-03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s="2" t="n">
        <v>35.168</v>
      </c>
      <c r="R2484" t="n">
        <v>4</v>
      </c>
      <c r="S2484" s="3" t="n">
        <v>0.2</v>
      </c>
      <c r="T2484" s="2" t="n">
        <v>11.4296</v>
      </c>
      <c r="U2484">
        <f>D2484-C2484</f>
        <v/>
      </c>
      <c r="V2484" s="3">
        <f>IF(Q2484=0,0,T2484/Q2484)</f>
        <v/>
      </c>
    </row>
    <row r="2485">
      <c r="A2485" t="n">
        <v>2484</v>
      </c>
      <c r="B2485" t="inlineStr">
        <is>
          <t>CA-2017-126067</t>
        </is>
      </c>
      <c r="C2485" t="inlineStr">
        <is>
          <t>2017-08-28</t>
        </is>
      </c>
      <c r="D2485" t="inlineStr">
        <is>
          <t>2017-09-03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s="2" t="n">
        <v>1137.75</v>
      </c>
      <c r="R2485" t="n">
        <v>5</v>
      </c>
      <c r="S2485" s="3" t="n">
        <v>0</v>
      </c>
      <c r="T2485" s="2" t="n">
        <v>250.305</v>
      </c>
      <c r="U2485">
        <f>D2485-C2485</f>
        <v/>
      </c>
      <c r="V2485" s="3">
        <f>IF(Q2485=0,0,T2485/Q2485)</f>
        <v/>
      </c>
    </row>
    <row r="2486">
      <c r="A2486" t="n">
        <v>2485</v>
      </c>
      <c r="B2486" t="inlineStr">
        <is>
          <t>CA-2017-126067</t>
        </is>
      </c>
      <c r="C2486" t="inlineStr">
        <is>
          <t>2017-08-28</t>
        </is>
      </c>
      <c r="D2486" t="inlineStr">
        <is>
          <t>2017-09-03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s="2" t="n">
        <v>99.68000000000001</v>
      </c>
      <c r="R2486" t="n">
        <v>5</v>
      </c>
      <c r="S2486" s="3" t="n">
        <v>0.2</v>
      </c>
      <c r="T2486" s="2" t="n">
        <v>32.396</v>
      </c>
      <c r="U2486">
        <f>D2486-C2486</f>
        <v/>
      </c>
      <c r="V2486" s="3">
        <f>IF(Q2486=0,0,T2486/Q2486)</f>
        <v/>
      </c>
    </row>
    <row r="2487">
      <c r="A2487" t="n">
        <v>2486</v>
      </c>
      <c r="B2487" t="inlineStr">
        <is>
          <t>CA-2017-126067</t>
        </is>
      </c>
      <c r="C2487" t="inlineStr">
        <is>
          <t>2017-08-28</t>
        </is>
      </c>
      <c r="D2487" t="inlineStr">
        <is>
          <t>2017-09-03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s="2" t="n">
        <v>5.56</v>
      </c>
      <c r="R2487" t="n">
        <v>2</v>
      </c>
      <c r="S2487" s="3" t="n">
        <v>0</v>
      </c>
      <c r="T2487" s="2" t="n">
        <v>1.4456</v>
      </c>
      <c r="U2487">
        <f>D2487-C2487</f>
        <v/>
      </c>
      <c r="V2487" s="3">
        <f>IF(Q2487=0,0,T2487/Q2487)</f>
        <v/>
      </c>
    </row>
    <row r="2488">
      <c r="A2488" t="n">
        <v>2487</v>
      </c>
      <c r="B2488" t="inlineStr">
        <is>
          <t>CA-2015-104514</t>
        </is>
      </c>
      <c r="C2488" t="inlineStr">
        <is>
          <t>2015-01-02</t>
        </is>
      </c>
      <c r="D2488" t="inlineStr">
        <is>
          <t>2015-01-04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s="2" t="n">
        <v>85.52</v>
      </c>
      <c r="R2488" t="n">
        <v>2</v>
      </c>
      <c r="S2488" s="3" t="n">
        <v>0</v>
      </c>
      <c r="T2488" s="2" t="n">
        <v>22.2352</v>
      </c>
      <c r="U2488">
        <f>D2488-C2488</f>
        <v/>
      </c>
      <c r="V2488" s="3">
        <f>IF(Q2488=0,0,T2488/Q2488)</f>
        <v/>
      </c>
    </row>
    <row r="2489">
      <c r="A2489" t="n">
        <v>2488</v>
      </c>
      <c r="B2489" t="inlineStr">
        <is>
          <t>CA-2015-104514</t>
        </is>
      </c>
      <c r="C2489" t="inlineStr">
        <is>
          <t>2015-01-02</t>
        </is>
      </c>
      <c r="D2489" t="inlineStr">
        <is>
          <t>2015-01-04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s="2" t="n">
        <v>9.84</v>
      </c>
      <c r="R2489" t="n">
        <v>3</v>
      </c>
      <c r="S2489" s="3" t="n">
        <v>0</v>
      </c>
      <c r="T2489" s="2" t="n">
        <v>2.6568</v>
      </c>
      <c r="U2489">
        <f>D2489-C2489</f>
        <v/>
      </c>
      <c r="V2489" s="3">
        <f>IF(Q2489=0,0,T2489/Q2489)</f>
        <v/>
      </c>
    </row>
    <row r="2490">
      <c r="A2490" t="n">
        <v>2489</v>
      </c>
      <c r="B2490" t="inlineStr">
        <is>
          <t>CA-2015-104514</t>
        </is>
      </c>
      <c r="C2490" t="inlineStr">
        <is>
          <t>2015-01-02</t>
        </is>
      </c>
      <c r="D2490" t="inlineStr">
        <is>
          <t>2015-01-04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s="2" t="n">
        <v>20.04</v>
      </c>
      <c r="R2490" t="n">
        <v>3</v>
      </c>
      <c r="S2490" s="3" t="n">
        <v>0</v>
      </c>
      <c r="T2490" s="2" t="n">
        <v>9.619199999999999</v>
      </c>
      <c r="U2490">
        <f>D2490-C2490</f>
        <v/>
      </c>
      <c r="V2490" s="3">
        <f>IF(Q2490=0,0,T2490/Q2490)</f>
        <v/>
      </c>
    </row>
    <row r="2491">
      <c r="A2491" t="n">
        <v>2490</v>
      </c>
      <c r="B2491" t="inlineStr">
        <is>
          <t>CA-2015-141040</t>
        </is>
      </c>
      <c r="C2491" t="inlineStr">
        <is>
          <t>2015-10-09</t>
        </is>
      </c>
      <c r="D2491" t="inlineStr">
        <is>
          <t>2015-10-13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s="2" t="n">
        <v>631.96</v>
      </c>
      <c r="R2491" t="n">
        <v>4</v>
      </c>
      <c r="S2491" s="3" t="n">
        <v>0</v>
      </c>
      <c r="T2491" s="2" t="n">
        <v>303.3408</v>
      </c>
      <c r="U2491">
        <f>D2491-C2491</f>
        <v/>
      </c>
      <c r="V2491" s="3">
        <f>IF(Q2491=0,0,T2491/Q2491)</f>
        <v/>
      </c>
    </row>
    <row r="2492">
      <c r="A2492" t="n">
        <v>2491</v>
      </c>
      <c r="B2492" t="inlineStr">
        <is>
          <t>CA-2015-141040</t>
        </is>
      </c>
      <c r="C2492" t="inlineStr">
        <is>
          <t>2015-10-09</t>
        </is>
      </c>
      <c r="D2492" t="inlineStr">
        <is>
          <t>2015-10-13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s="2" t="n">
        <v>23.92</v>
      </c>
      <c r="R2492" t="n">
        <v>4</v>
      </c>
      <c r="S2492" s="3" t="n">
        <v>0</v>
      </c>
      <c r="T2492" s="2" t="n">
        <v>10.764</v>
      </c>
      <c r="U2492">
        <f>D2492-C2492</f>
        <v/>
      </c>
      <c r="V2492" s="3">
        <f>IF(Q2492=0,0,T2492/Q2492)</f>
        <v/>
      </c>
    </row>
    <row r="2493">
      <c r="A2493" t="n">
        <v>2492</v>
      </c>
      <c r="B2493" t="inlineStr">
        <is>
          <t>CA-2014-113579</t>
        </is>
      </c>
      <c r="C2493" t="inlineStr">
        <is>
          <t>2014-12-13</t>
        </is>
      </c>
      <c r="D2493" t="inlineStr">
        <is>
          <t>2014-12-15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s="2" t="n">
        <v>90.23999999999999</v>
      </c>
      <c r="R2493" t="n">
        <v>6</v>
      </c>
      <c r="S2493" s="3" t="n">
        <v>0</v>
      </c>
      <c r="T2493" s="2" t="n">
        <v>41.5104</v>
      </c>
      <c r="U2493">
        <f>D2493-C2493</f>
        <v/>
      </c>
      <c r="V2493" s="3">
        <f>IF(Q2493=0,0,T2493/Q2493)</f>
        <v/>
      </c>
    </row>
    <row r="2494">
      <c r="A2494" t="n">
        <v>2493</v>
      </c>
      <c r="B2494" t="inlineStr">
        <is>
          <t>CA-2014-144624</t>
        </is>
      </c>
      <c r="C2494" t="inlineStr">
        <is>
          <t>2014-11-19</t>
        </is>
      </c>
      <c r="D2494" t="inlineStr">
        <is>
          <t>2014-11-23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s="2" t="n">
        <v>4548.81</v>
      </c>
      <c r="R2494" t="n">
        <v>7</v>
      </c>
      <c r="S2494" s="3" t="n">
        <v>0</v>
      </c>
      <c r="T2494" s="2" t="n">
        <v>1228.1787</v>
      </c>
      <c r="U2494">
        <f>D2494-C2494</f>
        <v/>
      </c>
      <c r="V2494" s="3">
        <f>IF(Q2494=0,0,T2494/Q2494)</f>
        <v/>
      </c>
    </row>
    <row r="2495">
      <c r="A2495" t="n">
        <v>2494</v>
      </c>
      <c r="B2495" t="inlineStr">
        <is>
          <t>CA-2016-146206</t>
        </is>
      </c>
      <c r="C2495" t="inlineStr">
        <is>
          <t>2016-09-10</t>
        </is>
      </c>
      <c r="D2495" t="inlineStr">
        <is>
          <t>2016-09-14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s="2" t="n">
        <v>300.93</v>
      </c>
      <c r="R2495" t="n">
        <v>5</v>
      </c>
      <c r="S2495" s="3" t="n">
        <v>0.3</v>
      </c>
      <c r="T2495" s="2" t="n">
        <v>-34.392</v>
      </c>
      <c r="U2495">
        <f>D2495-C2495</f>
        <v/>
      </c>
      <c r="V2495" s="3">
        <f>IF(Q2495=0,0,T2495/Q2495)</f>
        <v/>
      </c>
    </row>
    <row r="2496">
      <c r="A2496" t="n">
        <v>2495</v>
      </c>
      <c r="B2496" t="inlineStr">
        <is>
          <t>CA-2016-146206</t>
        </is>
      </c>
      <c r="C2496" t="inlineStr">
        <is>
          <t>2016-09-10</t>
        </is>
      </c>
      <c r="D2496" t="inlineStr">
        <is>
          <t>2016-09-14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s="2" t="n">
        <v>719.96</v>
      </c>
      <c r="R2496" t="n">
        <v>5</v>
      </c>
      <c r="S2496" s="3" t="n">
        <v>0.2</v>
      </c>
      <c r="T2496" s="2" t="n">
        <v>53.997</v>
      </c>
      <c r="U2496">
        <f>D2496-C2496</f>
        <v/>
      </c>
      <c r="V2496" s="3">
        <f>IF(Q2496=0,0,T2496/Q2496)</f>
        <v/>
      </c>
    </row>
    <row r="2497">
      <c r="A2497" t="n">
        <v>2496</v>
      </c>
      <c r="B2497" t="inlineStr">
        <is>
          <t>CA-2014-136644</t>
        </is>
      </c>
      <c r="C2497" t="inlineStr">
        <is>
          <t>2014-06-16</t>
        </is>
      </c>
      <c r="D2497" t="inlineStr">
        <is>
          <t>2014-06-22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s="2" t="n">
        <v>647.84</v>
      </c>
      <c r="R2497" t="n">
        <v>8</v>
      </c>
      <c r="S2497" s="3" t="n">
        <v>0</v>
      </c>
      <c r="T2497" s="2" t="n">
        <v>32.392</v>
      </c>
      <c r="U2497">
        <f>D2497-C2497</f>
        <v/>
      </c>
      <c r="V2497" s="3">
        <f>IF(Q2497=0,0,T2497/Q2497)</f>
        <v/>
      </c>
    </row>
    <row r="2498">
      <c r="A2498" t="n">
        <v>2497</v>
      </c>
      <c r="B2498" t="inlineStr">
        <is>
          <t>CA-2015-122371</t>
        </is>
      </c>
      <c r="C2498" t="inlineStr">
        <is>
          <t>2015-09-26</t>
        </is>
      </c>
      <c r="D2498" t="inlineStr">
        <is>
          <t>2015-10-01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s="2" t="n">
        <v>64.17</v>
      </c>
      <c r="R2498" t="n">
        <v>3</v>
      </c>
      <c r="S2498" s="3" t="n">
        <v>0</v>
      </c>
      <c r="T2498" s="2" t="n">
        <v>18.6093</v>
      </c>
      <c r="U2498">
        <f>D2498-C2498</f>
        <v/>
      </c>
      <c r="V2498" s="3">
        <f>IF(Q2498=0,0,T2498/Q2498)</f>
        <v/>
      </c>
    </row>
    <row r="2499">
      <c r="A2499" t="n">
        <v>2498</v>
      </c>
      <c r="B2499" t="inlineStr">
        <is>
          <t>CA-2015-122371</t>
        </is>
      </c>
      <c r="C2499" t="inlineStr">
        <is>
          <t>2015-09-26</t>
        </is>
      </c>
      <c r="D2499" t="inlineStr">
        <is>
          <t>2015-10-01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s="2" t="n">
        <v>124.46</v>
      </c>
      <c r="R2499" t="n">
        <v>2</v>
      </c>
      <c r="S2499" s="3" t="n">
        <v>0</v>
      </c>
      <c r="T2499" s="2" t="n">
        <v>58.4962</v>
      </c>
      <c r="U2499">
        <f>D2499-C2499</f>
        <v/>
      </c>
      <c r="V2499" s="3">
        <f>IF(Q2499=0,0,T2499/Q2499)</f>
        <v/>
      </c>
    </row>
    <row r="2500">
      <c r="A2500" t="n">
        <v>2499</v>
      </c>
      <c r="B2500" t="inlineStr">
        <is>
          <t>CA-2016-126935</t>
        </is>
      </c>
      <c r="C2500" t="inlineStr">
        <is>
          <t>2016-05-19</t>
        </is>
      </c>
      <c r="D2500" t="inlineStr">
        <is>
          <t>2016-05-24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s="2" t="n">
        <v>9.584</v>
      </c>
      <c r="R2500" t="n">
        <v>1</v>
      </c>
      <c r="S2500" s="3" t="n">
        <v>0.2</v>
      </c>
      <c r="T2500" s="2" t="n">
        <v>3.3544</v>
      </c>
      <c r="U2500">
        <f>D2500-C2500</f>
        <v/>
      </c>
      <c r="V2500" s="3">
        <f>IF(Q2500=0,0,T2500/Q2500)</f>
        <v/>
      </c>
    </row>
    <row r="2501">
      <c r="A2501" t="n">
        <v>2500</v>
      </c>
      <c r="B2501" t="inlineStr">
        <is>
          <t>US-2017-133781</t>
        </is>
      </c>
      <c r="C2501" t="inlineStr">
        <is>
          <t>2017-06-22</t>
        </is>
      </c>
      <c r="D2501" t="inlineStr">
        <is>
          <t>2017-06-23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s="2" t="n">
        <v>37.608</v>
      </c>
      <c r="R2501" t="n">
        <v>3</v>
      </c>
      <c r="S2501" s="3" t="n">
        <v>0.2</v>
      </c>
      <c r="T2501" s="2" t="n">
        <v>12.6927</v>
      </c>
      <c r="U2501">
        <f>D2501-C2501</f>
        <v/>
      </c>
      <c r="V2501" s="3">
        <f>IF(Q2501=0,0,T2501/Q2501)</f>
        <v/>
      </c>
    </row>
    <row r="2502">
      <c r="A2502" t="n">
        <v>2501</v>
      </c>
      <c r="B2502" t="inlineStr">
        <is>
          <t>CA-2017-131618</t>
        </is>
      </c>
      <c r="C2502" t="inlineStr">
        <is>
          <t>2017-06-17</t>
        </is>
      </c>
      <c r="D2502" t="inlineStr">
        <is>
          <t>2017-06-20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s="2" t="n">
        <v>12.224</v>
      </c>
      <c r="R2502" t="n">
        <v>2</v>
      </c>
      <c r="S2502" s="3" t="n">
        <v>0.2</v>
      </c>
      <c r="T2502" s="2" t="n">
        <v>4.4312</v>
      </c>
      <c r="U2502">
        <f>D2502-C2502</f>
        <v/>
      </c>
      <c r="V2502" s="3">
        <f>IF(Q2502=0,0,T2502/Q2502)</f>
        <v/>
      </c>
    </row>
    <row r="2503">
      <c r="A2503" t="n">
        <v>2502</v>
      </c>
      <c r="B2503" t="inlineStr">
        <is>
          <t>CA-2017-131618</t>
        </is>
      </c>
      <c r="C2503" t="inlineStr">
        <is>
          <t>2017-06-17</t>
        </is>
      </c>
      <c r="D2503" t="inlineStr">
        <is>
          <t>2017-06-20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s="2" t="n">
        <v>2.304</v>
      </c>
      <c r="R2503" t="n">
        <v>4</v>
      </c>
      <c r="S2503" s="3" t="n">
        <v>0.8</v>
      </c>
      <c r="T2503" s="2" t="n">
        <v>-3.5712</v>
      </c>
      <c r="U2503">
        <f>D2503-C2503</f>
        <v/>
      </c>
      <c r="V2503" s="3">
        <f>IF(Q2503=0,0,T2503/Q2503)</f>
        <v/>
      </c>
    </row>
    <row r="2504">
      <c r="A2504" t="n">
        <v>2503</v>
      </c>
      <c r="B2504" t="inlineStr">
        <is>
          <t>CA-2017-131618</t>
        </is>
      </c>
      <c r="C2504" t="inlineStr">
        <is>
          <t>2017-06-17</t>
        </is>
      </c>
      <c r="D2504" t="inlineStr">
        <is>
          <t>2017-06-20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s="2" t="n">
        <v>9.359999999999999</v>
      </c>
      <c r="R2504" t="n">
        <v>4</v>
      </c>
      <c r="S2504" s="3" t="n">
        <v>0.8</v>
      </c>
      <c r="T2504" s="2" t="n">
        <v>-16.38</v>
      </c>
      <c r="U2504">
        <f>D2504-C2504</f>
        <v/>
      </c>
      <c r="V2504" s="3">
        <f>IF(Q2504=0,0,T2504/Q2504)</f>
        <v/>
      </c>
    </row>
    <row r="2505">
      <c r="A2505" t="n">
        <v>2504</v>
      </c>
      <c r="B2505" t="inlineStr">
        <is>
          <t>CA-2016-149482</t>
        </is>
      </c>
      <c r="C2505" t="inlineStr">
        <is>
          <t>2016-11-14</t>
        </is>
      </c>
      <c r="D2505" t="inlineStr">
        <is>
          <t>2016-11-19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s="2" t="n">
        <v>7.38</v>
      </c>
      <c r="R2505" t="n">
        <v>2</v>
      </c>
      <c r="S2505" s="3" t="n">
        <v>0</v>
      </c>
      <c r="T2505" s="2" t="n">
        <v>3.4686</v>
      </c>
      <c r="U2505">
        <f>D2505-C2505</f>
        <v/>
      </c>
      <c r="V2505" s="3">
        <f>IF(Q2505=0,0,T2505/Q2505)</f>
        <v/>
      </c>
    </row>
    <row r="2506">
      <c r="A2506" t="n">
        <v>2505</v>
      </c>
      <c r="B2506" t="inlineStr">
        <is>
          <t>CA-2014-143917</t>
        </is>
      </c>
      <c r="C2506" t="inlineStr">
        <is>
          <t>2014-07-25</t>
        </is>
      </c>
      <c r="D2506" t="inlineStr">
        <is>
          <t>2014-07-27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s="2" t="n">
        <v>53.72</v>
      </c>
      <c r="R2506" t="n">
        <v>4</v>
      </c>
      <c r="S2506" s="3" t="n">
        <v>0</v>
      </c>
      <c r="T2506" s="2" t="n">
        <v>15.0416</v>
      </c>
      <c r="U2506">
        <f>D2506-C2506</f>
        <v/>
      </c>
      <c r="V2506" s="3">
        <f>IF(Q2506=0,0,T2506/Q2506)</f>
        <v/>
      </c>
    </row>
    <row r="2507">
      <c r="A2507" t="n">
        <v>2506</v>
      </c>
      <c r="B2507" t="inlineStr">
        <is>
          <t>CA-2014-143917</t>
        </is>
      </c>
      <c r="C2507" t="inlineStr">
        <is>
          <t>2014-07-25</t>
        </is>
      </c>
      <c r="D2507" t="inlineStr">
        <is>
          <t>2014-07-27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s="2" t="n">
        <v>8187.65</v>
      </c>
      <c r="R2507" t="n">
        <v>5</v>
      </c>
      <c r="S2507" s="3" t="n">
        <v>0</v>
      </c>
      <c r="T2507" s="2" t="n">
        <v>327.506</v>
      </c>
      <c r="U2507">
        <f>D2507-C2507</f>
        <v/>
      </c>
      <c r="V2507" s="3">
        <f>IF(Q2507=0,0,T2507/Q2507)</f>
        <v/>
      </c>
    </row>
    <row r="2508">
      <c r="A2508" t="n">
        <v>2507</v>
      </c>
      <c r="B2508" t="inlineStr">
        <is>
          <t>CA-2014-143917</t>
        </is>
      </c>
      <c r="C2508" t="inlineStr">
        <is>
          <t>2014-07-25</t>
        </is>
      </c>
      <c r="D2508" t="inlineStr">
        <is>
          <t>2014-07-27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s="2" t="n">
        <v>77.92</v>
      </c>
      <c r="R2508" t="n">
        <v>8</v>
      </c>
      <c r="S2508" s="3" t="n">
        <v>0</v>
      </c>
      <c r="T2508" s="2" t="n">
        <v>34.2848</v>
      </c>
      <c r="U2508">
        <f>D2508-C2508</f>
        <v/>
      </c>
      <c r="V2508" s="3">
        <f>IF(Q2508=0,0,T2508/Q2508)</f>
        <v/>
      </c>
    </row>
    <row r="2509">
      <c r="A2509" t="n">
        <v>2508</v>
      </c>
      <c r="B2509" t="inlineStr">
        <is>
          <t>CA-2015-120397</t>
        </is>
      </c>
      <c r="C2509" t="inlineStr">
        <is>
          <t>2015-07-02</t>
        </is>
      </c>
      <c r="D2509" t="inlineStr">
        <is>
          <t>2015-07-02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s="2" t="n">
        <v>32.784</v>
      </c>
      <c r="R2509" t="n">
        <v>4</v>
      </c>
      <c r="S2509" s="3" t="n">
        <v>0.8</v>
      </c>
      <c r="T2509" s="2" t="n">
        <v>-85.2384</v>
      </c>
      <c r="U2509">
        <f>D2509-C2509</f>
        <v/>
      </c>
      <c r="V2509" s="3">
        <f>IF(Q2509=0,0,T2509/Q2509)</f>
        <v/>
      </c>
    </row>
    <row r="2510">
      <c r="A2510" t="n">
        <v>2509</v>
      </c>
      <c r="B2510" t="inlineStr">
        <is>
          <t>CA-2017-163902</t>
        </is>
      </c>
      <c r="C2510" t="inlineStr">
        <is>
          <t>2017-03-02</t>
        </is>
      </c>
      <c r="D2510" t="inlineStr">
        <is>
          <t>2017-03-08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s="2" t="n">
        <v>196.776</v>
      </c>
      <c r="R2510" t="n">
        <v>3</v>
      </c>
      <c r="S2510" s="3" t="n">
        <v>0.2</v>
      </c>
      <c r="T2510" s="2" t="n">
        <v>14.7582</v>
      </c>
      <c r="U2510">
        <f>D2510-C2510</f>
        <v/>
      </c>
      <c r="V2510" s="3">
        <f>IF(Q2510=0,0,T2510/Q2510)</f>
        <v/>
      </c>
    </row>
    <row r="2511">
      <c r="A2511" t="n">
        <v>2510</v>
      </c>
      <c r="B2511" t="inlineStr">
        <is>
          <t>CA-2017-163902</t>
        </is>
      </c>
      <c r="C2511" t="inlineStr">
        <is>
          <t>2017-03-02</t>
        </is>
      </c>
      <c r="D2511" t="inlineStr">
        <is>
          <t>2017-03-08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s="2" t="n">
        <v>479.94</v>
      </c>
      <c r="R2511" t="n">
        <v>6</v>
      </c>
      <c r="S2511" s="3" t="n">
        <v>0</v>
      </c>
      <c r="T2511" s="2" t="n">
        <v>52.7934</v>
      </c>
      <c r="U2511">
        <f>D2511-C2511</f>
        <v/>
      </c>
      <c r="V2511" s="3">
        <f>IF(Q2511=0,0,T2511/Q2511)</f>
        <v/>
      </c>
    </row>
    <row r="2512">
      <c r="A2512" t="n">
        <v>2511</v>
      </c>
      <c r="B2512" t="inlineStr">
        <is>
          <t>CA-2016-136812</t>
        </is>
      </c>
      <c r="C2512" t="inlineStr">
        <is>
          <t>2016-11-18</t>
        </is>
      </c>
      <c r="D2512" t="inlineStr">
        <is>
          <t>2016-11-23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s="2" t="n">
        <v>1117.92</v>
      </c>
      <c r="R2512" t="n">
        <v>4</v>
      </c>
      <c r="S2512" s="3" t="n">
        <v>0</v>
      </c>
      <c r="T2512" s="2" t="n">
        <v>55.896</v>
      </c>
      <c r="U2512">
        <f>D2512-C2512</f>
        <v/>
      </c>
      <c r="V2512" s="3">
        <f>IF(Q2512=0,0,T2512/Q2512)</f>
        <v/>
      </c>
    </row>
    <row r="2513">
      <c r="A2513" t="n">
        <v>2512</v>
      </c>
      <c r="B2513" t="inlineStr">
        <is>
          <t>CA-2015-102722</t>
        </is>
      </c>
      <c r="C2513" t="inlineStr">
        <is>
          <t>2015-04-18</t>
        </is>
      </c>
      <c r="D2513" t="inlineStr">
        <is>
          <t>2015-04-19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s="2" t="n">
        <v>106.5</v>
      </c>
      <c r="R2513" t="n">
        <v>6</v>
      </c>
      <c r="S2513" s="3" t="n">
        <v>0</v>
      </c>
      <c r="T2513" s="2" t="n">
        <v>41.535</v>
      </c>
      <c r="U2513">
        <f>D2513-C2513</f>
        <v/>
      </c>
      <c r="V2513" s="3">
        <f>IF(Q2513=0,0,T2513/Q2513)</f>
        <v/>
      </c>
    </row>
    <row r="2514">
      <c r="A2514" t="n">
        <v>2513</v>
      </c>
      <c r="B2514" t="inlineStr">
        <is>
          <t>CA-2017-155089</t>
        </is>
      </c>
      <c r="C2514" t="inlineStr">
        <is>
          <t>2017-12-02</t>
        </is>
      </c>
      <c r="D2514" t="inlineStr">
        <is>
          <t>2017-12-06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s="2" t="n">
        <v>45.66</v>
      </c>
      <c r="R2514" t="n">
        <v>5</v>
      </c>
      <c r="S2514" s="3" t="n">
        <v>0.7</v>
      </c>
      <c r="T2514" s="2" t="n">
        <v>-33.484</v>
      </c>
      <c r="U2514">
        <f>D2514-C2514</f>
        <v/>
      </c>
      <c r="V2514" s="3">
        <f>IF(Q2514=0,0,T2514/Q2514)</f>
        <v/>
      </c>
    </row>
    <row r="2515">
      <c r="A2515" t="n">
        <v>2514</v>
      </c>
      <c r="B2515" t="inlineStr">
        <is>
          <t>CA-2016-124506</t>
        </is>
      </c>
      <c r="C2515" t="inlineStr">
        <is>
          <t>2016-11-11</t>
        </is>
      </c>
      <c r="D2515" t="inlineStr">
        <is>
          <t>2016-11-17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s="2" t="n">
        <v>95.968</v>
      </c>
      <c r="R2515" t="n">
        <v>4</v>
      </c>
      <c r="S2515" s="3" t="n">
        <v>0.2</v>
      </c>
      <c r="T2515" s="2" t="n">
        <v>1.1996</v>
      </c>
      <c r="U2515">
        <f>D2515-C2515</f>
        <v/>
      </c>
      <c r="V2515" s="3">
        <f>IF(Q2515=0,0,T2515/Q2515)</f>
        <v/>
      </c>
    </row>
    <row r="2516">
      <c r="A2516" t="n">
        <v>2515</v>
      </c>
      <c r="B2516" t="inlineStr">
        <is>
          <t>CA-2016-124506</t>
        </is>
      </c>
      <c r="C2516" t="inlineStr">
        <is>
          <t>2016-11-11</t>
        </is>
      </c>
      <c r="D2516" t="inlineStr">
        <is>
          <t>2016-11-17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s="2" t="n">
        <v>47.992</v>
      </c>
      <c r="R2516" t="n">
        <v>2</v>
      </c>
      <c r="S2516" s="3" t="n">
        <v>0.3</v>
      </c>
      <c r="T2516" s="2" t="n">
        <v>-2.0568</v>
      </c>
      <c r="U2516">
        <f>D2516-C2516</f>
        <v/>
      </c>
      <c r="V2516" s="3">
        <f>IF(Q2516=0,0,T2516/Q2516)</f>
        <v/>
      </c>
    </row>
    <row r="2517">
      <c r="A2517" t="n">
        <v>2516</v>
      </c>
      <c r="B2517" t="inlineStr">
        <is>
          <t>CA-2014-106572</t>
        </is>
      </c>
      <c r="C2517" t="inlineStr">
        <is>
          <t>2014-09-05</t>
        </is>
      </c>
      <c r="D2517" t="inlineStr">
        <is>
          <t>2014-09-10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s="2" t="n">
        <v>264.32</v>
      </c>
      <c r="R2517" t="n">
        <v>2</v>
      </c>
      <c r="S2517" s="3" t="n">
        <v>0.2</v>
      </c>
      <c r="T2517" s="2" t="n">
        <v>19.824</v>
      </c>
      <c r="U2517">
        <f>D2517-C2517</f>
        <v/>
      </c>
      <c r="V2517" s="3">
        <f>IF(Q2517=0,0,T2517/Q2517)</f>
        <v/>
      </c>
    </row>
    <row r="2518">
      <c r="A2518" t="n">
        <v>2517</v>
      </c>
      <c r="B2518" t="inlineStr">
        <is>
          <t>CA-2014-128888</t>
        </is>
      </c>
      <c r="C2518" t="inlineStr">
        <is>
          <t>2014-11-15</t>
        </is>
      </c>
      <c r="D2518" t="inlineStr">
        <is>
          <t>2014-11-22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s="2" t="n">
        <v>604.6559999999999</v>
      </c>
      <c r="R2518" t="n">
        <v>9</v>
      </c>
      <c r="S2518" s="3" t="n">
        <v>0.2</v>
      </c>
      <c r="T2518" s="2" t="n">
        <v>204.0714</v>
      </c>
      <c r="U2518">
        <f>D2518-C2518</f>
        <v/>
      </c>
      <c r="V2518" s="3">
        <f>IF(Q2518=0,0,T2518/Q2518)</f>
        <v/>
      </c>
    </row>
    <row r="2519">
      <c r="A2519" t="n">
        <v>2518</v>
      </c>
      <c r="B2519" t="inlineStr">
        <is>
          <t>CA-2017-123134</t>
        </is>
      </c>
      <c r="C2519" t="inlineStr">
        <is>
          <t>2017-05-02</t>
        </is>
      </c>
      <c r="D2519" t="inlineStr">
        <is>
          <t>2017-05-07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s="2" t="n">
        <v>129.93</v>
      </c>
      <c r="R2519" t="n">
        <v>3</v>
      </c>
      <c r="S2519" s="3" t="n">
        <v>0</v>
      </c>
      <c r="T2519" s="2" t="n">
        <v>12.993</v>
      </c>
      <c r="U2519">
        <f>D2519-C2519</f>
        <v/>
      </c>
      <c r="V2519" s="3">
        <f>IF(Q2519=0,0,T2519/Q2519)</f>
        <v/>
      </c>
    </row>
    <row r="2520">
      <c r="A2520" t="n">
        <v>2519</v>
      </c>
      <c r="B2520" t="inlineStr">
        <is>
          <t>CA-2016-124352</t>
        </is>
      </c>
      <c r="C2520" t="inlineStr">
        <is>
          <t>2016-10-15</t>
        </is>
      </c>
      <c r="D2520" t="inlineStr">
        <is>
          <t>2016-10-21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s="2" t="n">
        <v>20.16</v>
      </c>
      <c r="R2520" t="n">
        <v>7</v>
      </c>
      <c r="S2520" s="3" t="n">
        <v>0</v>
      </c>
      <c r="T2520" s="2" t="n">
        <v>9.878399999999999</v>
      </c>
      <c r="U2520">
        <f>D2520-C2520</f>
        <v/>
      </c>
      <c r="V2520" s="3">
        <f>IF(Q2520=0,0,T2520/Q2520)</f>
        <v/>
      </c>
    </row>
    <row r="2521">
      <c r="A2521" t="n">
        <v>2520</v>
      </c>
      <c r="B2521" t="inlineStr">
        <is>
          <t>CA-2016-124352</t>
        </is>
      </c>
      <c r="C2521" t="inlineStr">
        <is>
          <t>2016-10-15</t>
        </is>
      </c>
      <c r="D2521" t="inlineStr">
        <is>
          <t>2016-10-21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s="2" t="n">
        <v>29.46</v>
      </c>
      <c r="R2521" t="n">
        <v>6</v>
      </c>
      <c r="S2521" s="3" t="n">
        <v>0</v>
      </c>
      <c r="T2521" s="2" t="n">
        <v>14.4354</v>
      </c>
      <c r="U2521">
        <f>D2521-C2521</f>
        <v/>
      </c>
      <c r="V2521" s="3">
        <f>IF(Q2521=0,0,T2521/Q2521)</f>
        <v/>
      </c>
    </row>
    <row r="2522">
      <c r="A2522" t="n">
        <v>2521</v>
      </c>
      <c r="B2522" t="inlineStr">
        <is>
          <t>CA-2016-124352</t>
        </is>
      </c>
      <c r="C2522" t="inlineStr">
        <is>
          <t>2016-10-15</t>
        </is>
      </c>
      <c r="D2522" t="inlineStr">
        <is>
          <t>2016-10-21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s="2" t="n">
        <v>868.59</v>
      </c>
      <c r="R2522" t="n">
        <v>3</v>
      </c>
      <c r="S2522" s="3" t="n">
        <v>0</v>
      </c>
      <c r="T2522" s="2" t="n">
        <v>251.8911</v>
      </c>
      <c r="U2522">
        <f>D2522-C2522</f>
        <v/>
      </c>
      <c r="V2522" s="3">
        <f>IF(Q2522=0,0,T2522/Q2522)</f>
        <v/>
      </c>
    </row>
    <row r="2523">
      <c r="A2523" t="n">
        <v>2522</v>
      </c>
      <c r="B2523" t="inlineStr">
        <is>
          <t>CA-2016-124352</t>
        </is>
      </c>
      <c r="C2523" t="inlineStr">
        <is>
          <t>2016-10-15</t>
        </is>
      </c>
      <c r="D2523" t="inlineStr">
        <is>
          <t>2016-10-21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s="2" t="n">
        <v>12.96</v>
      </c>
      <c r="R2523" t="n">
        <v>2</v>
      </c>
      <c r="S2523" s="3" t="n">
        <v>0</v>
      </c>
      <c r="T2523" s="2" t="n">
        <v>6.2208</v>
      </c>
      <c r="U2523">
        <f>D2523-C2523</f>
        <v/>
      </c>
      <c r="V2523" s="3">
        <f>IF(Q2523=0,0,T2523/Q2523)</f>
        <v/>
      </c>
    </row>
    <row r="2524">
      <c r="A2524" t="n">
        <v>2523</v>
      </c>
      <c r="B2524" t="inlineStr">
        <is>
          <t>CA-2016-124352</t>
        </is>
      </c>
      <c r="C2524" t="inlineStr">
        <is>
          <t>2016-10-15</t>
        </is>
      </c>
      <c r="D2524" t="inlineStr">
        <is>
          <t>2016-10-21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s="2" t="n">
        <v>5.5</v>
      </c>
      <c r="R2524" t="n">
        <v>1</v>
      </c>
      <c r="S2524" s="3" t="n">
        <v>0</v>
      </c>
      <c r="T2524" s="2" t="n">
        <v>1.375</v>
      </c>
      <c r="U2524">
        <f>D2524-C2524</f>
        <v/>
      </c>
      <c r="V2524" s="3">
        <f>IF(Q2524=0,0,T2524/Q2524)</f>
        <v/>
      </c>
    </row>
    <row r="2525">
      <c r="A2525" t="n">
        <v>2524</v>
      </c>
      <c r="B2525" t="inlineStr">
        <is>
          <t>CA-2016-124352</t>
        </is>
      </c>
      <c r="C2525" t="inlineStr">
        <is>
          <t>2016-10-15</t>
        </is>
      </c>
      <c r="D2525" t="inlineStr">
        <is>
          <t>2016-10-21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s="2" t="n">
        <v>121.6</v>
      </c>
      <c r="R2525" t="n">
        <v>4</v>
      </c>
      <c r="S2525" s="3" t="n">
        <v>0</v>
      </c>
      <c r="T2525" s="2" t="n">
        <v>55.936</v>
      </c>
      <c r="U2525">
        <f>D2525-C2525</f>
        <v/>
      </c>
      <c r="V2525" s="3">
        <f>IF(Q2525=0,0,T2525/Q2525)</f>
        <v/>
      </c>
    </row>
    <row r="2526">
      <c r="A2526" t="n">
        <v>2525</v>
      </c>
      <c r="B2526" t="inlineStr">
        <is>
          <t>CA-2015-124541</t>
        </is>
      </c>
      <c r="C2526" t="inlineStr">
        <is>
          <t>2015-04-06</t>
        </is>
      </c>
      <c r="D2526" t="inlineStr">
        <is>
          <t>2015-04-10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s="2" t="n">
        <v>42.048</v>
      </c>
      <c r="R2526" t="n">
        <v>9</v>
      </c>
      <c r="S2526" s="3" t="n">
        <v>0.2</v>
      </c>
      <c r="T2526" s="2" t="n">
        <v>5.256</v>
      </c>
      <c r="U2526">
        <f>D2526-C2526</f>
        <v/>
      </c>
      <c r="V2526" s="3">
        <f>IF(Q2526=0,0,T2526/Q2526)</f>
        <v/>
      </c>
    </row>
    <row r="2527">
      <c r="A2527" t="n">
        <v>2526</v>
      </c>
      <c r="B2527" t="inlineStr">
        <is>
          <t>CA-2015-124541</t>
        </is>
      </c>
      <c r="C2527" t="inlineStr">
        <is>
          <t>2015-04-06</t>
        </is>
      </c>
      <c r="D2527" t="inlineStr">
        <is>
          <t>2015-04-10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s="2" t="n">
        <v>25.488</v>
      </c>
      <c r="R2527" t="n">
        <v>2</v>
      </c>
      <c r="S2527" s="3" t="n">
        <v>0.2</v>
      </c>
      <c r="T2527" s="2" t="n">
        <v>4.4604</v>
      </c>
      <c r="U2527">
        <f>D2527-C2527</f>
        <v/>
      </c>
      <c r="V2527" s="3">
        <f>IF(Q2527=0,0,T2527/Q2527)</f>
        <v/>
      </c>
    </row>
    <row r="2528">
      <c r="A2528" t="n">
        <v>2527</v>
      </c>
      <c r="B2528" t="inlineStr">
        <is>
          <t>CA-2015-124541</t>
        </is>
      </c>
      <c r="C2528" t="inlineStr">
        <is>
          <t>2015-04-06</t>
        </is>
      </c>
      <c r="D2528" t="inlineStr">
        <is>
          <t>2015-04-10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s="2" t="n">
        <v>6.9</v>
      </c>
      <c r="R2528" t="n">
        <v>3</v>
      </c>
      <c r="S2528" s="3" t="n">
        <v>0.8</v>
      </c>
      <c r="T2528" s="2" t="n">
        <v>-12.075</v>
      </c>
      <c r="U2528">
        <f>D2528-C2528</f>
        <v/>
      </c>
      <c r="V2528" s="3">
        <f>IF(Q2528=0,0,T2528/Q2528)</f>
        <v/>
      </c>
    </row>
    <row r="2529">
      <c r="A2529" t="n">
        <v>2528</v>
      </c>
      <c r="B2529" t="inlineStr">
        <is>
          <t>CA-2015-124541</t>
        </is>
      </c>
      <c r="C2529" t="inlineStr">
        <is>
          <t>2015-04-06</t>
        </is>
      </c>
      <c r="D2529" t="inlineStr">
        <is>
          <t>2015-04-10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s="2" t="n">
        <v>9.648</v>
      </c>
      <c r="R2529" t="n">
        <v>6</v>
      </c>
      <c r="S2529" s="3" t="n">
        <v>0.8</v>
      </c>
      <c r="T2529" s="2" t="n">
        <v>-16.884</v>
      </c>
      <c r="U2529">
        <f>D2529-C2529</f>
        <v/>
      </c>
      <c r="V2529" s="3">
        <f>IF(Q2529=0,0,T2529/Q2529)</f>
        <v/>
      </c>
    </row>
    <row r="2530">
      <c r="A2530" t="n">
        <v>2529</v>
      </c>
      <c r="B2530" t="inlineStr">
        <is>
          <t>CA-2015-124541</t>
        </is>
      </c>
      <c r="C2530" t="inlineStr">
        <is>
          <t>2015-04-06</t>
        </is>
      </c>
      <c r="D2530" t="inlineStr">
        <is>
          <t>2015-04-10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s="2" t="n">
        <v>7.968</v>
      </c>
      <c r="R2530" t="n">
        <v>2</v>
      </c>
      <c r="S2530" s="3" t="n">
        <v>0.2</v>
      </c>
      <c r="T2530" s="2" t="n">
        <v>2.8884</v>
      </c>
      <c r="U2530">
        <f>D2530-C2530</f>
        <v/>
      </c>
      <c r="V2530" s="3">
        <f>IF(Q2530=0,0,T2530/Q2530)</f>
        <v/>
      </c>
    </row>
    <row r="2531">
      <c r="A2531" t="n">
        <v>2530</v>
      </c>
      <c r="B2531" t="inlineStr">
        <is>
          <t>CA-2014-108707</t>
        </is>
      </c>
      <c r="C2531" t="inlineStr">
        <is>
          <t>2014-10-24</t>
        </is>
      </c>
      <c r="D2531" t="inlineStr">
        <is>
          <t>2014-10-29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s="2" t="n">
        <v>10.368</v>
      </c>
      <c r="R2531" t="n">
        <v>2</v>
      </c>
      <c r="S2531" s="3" t="n">
        <v>0.2</v>
      </c>
      <c r="T2531" s="2" t="n">
        <v>3.6288</v>
      </c>
      <c r="U2531">
        <f>D2531-C2531</f>
        <v/>
      </c>
      <c r="V2531" s="3">
        <f>IF(Q2531=0,0,T2531/Q2531)</f>
        <v/>
      </c>
    </row>
    <row r="2532">
      <c r="A2532" t="n">
        <v>2531</v>
      </c>
      <c r="B2532" t="inlineStr">
        <is>
          <t>CA-2014-111500</t>
        </is>
      </c>
      <c r="C2532" t="inlineStr">
        <is>
          <t>2014-08-17</t>
        </is>
      </c>
      <c r="D2532" t="inlineStr">
        <is>
          <t>2014-08-21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s="2" t="n">
        <v>114.2</v>
      </c>
      <c r="R2532" t="n">
        <v>5</v>
      </c>
      <c r="S2532" s="3" t="n">
        <v>0</v>
      </c>
      <c r="T2532" s="2" t="n">
        <v>52.532</v>
      </c>
      <c r="U2532">
        <f>D2532-C2532</f>
        <v/>
      </c>
      <c r="V2532" s="3">
        <f>IF(Q2532=0,0,T2532/Q2532)</f>
        <v/>
      </c>
    </row>
    <row r="2533">
      <c r="A2533" t="n">
        <v>2532</v>
      </c>
      <c r="B2533" t="inlineStr">
        <is>
          <t>CA-2014-111500</t>
        </is>
      </c>
      <c r="C2533" t="inlineStr">
        <is>
          <t>2014-08-17</t>
        </is>
      </c>
      <c r="D2533" t="inlineStr">
        <is>
          <t>2014-08-21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s="2" t="n">
        <v>17.96</v>
      </c>
      <c r="R2533" t="n">
        <v>4</v>
      </c>
      <c r="S2533" s="3" t="n">
        <v>0</v>
      </c>
      <c r="T2533" s="2" t="n">
        <v>8.2616</v>
      </c>
      <c r="U2533">
        <f>D2533-C2533</f>
        <v/>
      </c>
      <c r="V2533" s="3">
        <f>IF(Q2533=0,0,T2533/Q2533)</f>
        <v/>
      </c>
    </row>
    <row r="2534">
      <c r="A2534" t="n">
        <v>2533</v>
      </c>
      <c r="B2534" t="inlineStr">
        <is>
          <t>CA-2014-111500</t>
        </is>
      </c>
      <c r="C2534" t="inlineStr">
        <is>
          <t>2014-08-17</t>
        </is>
      </c>
      <c r="D2534" t="inlineStr">
        <is>
          <t>2014-08-21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s="2" t="n">
        <v>12.67</v>
      </c>
      <c r="R2534" t="n">
        <v>7</v>
      </c>
      <c r="S2534" s="3" t="n">
        <v>0</v>
      </c>
      <c r="T2534" s="2" t="n">
        <v>4.5612</v>
      </c>
      <c r="U2534">
        <f>D2534-C2534</f>
        <v/>
      </c>
      <c r="V2534" s="3">
        <f>IF(Q2534=0,0,T2534/Q2534)</f>
        <v/>
      </c>
    </row>
    <row r="2535">
      <c r="A2535" t="n">
        <v>2534</v>
      </c>
      <c r="B2535" t="inlineStr">
        <is>
          <t>CA-2014-111500</t>
        </is>
      </c>
      <c r="C2535" t="inlineStr">
        <is>
          <t>2014-08-17</t>
        </is>
      </c>
      <c r="D2535" t="inlineStr">
        <is>
          <t>2014-08-21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s="2" t="n">
        <v>339.96</v>
      </c>
      <c r="R2535" t="n">
        <v>4</v>
      </c>
      <c r="S2535" s="3" t="n">
        <v>0</v>
      </c>
      <c r="T2535" s="2" t="n">
        <v>122.3856</v>
      </c>
      <c r="U2535">
        <f>D2535-C2535</f>
        <v/>
      </c>
      <c r="V2535" s="3">
        <f>IF(Q2535=0,0,T2535/Q2535)</f>
        <v/>
      </c>
    </row>
    <row r="2536">
      <c r="A2536" t="n">
        <v>2535</v>
      </c>
      <c r="B2536" t="inlineStr">
        <is>
          <t>US-2017-117723</t>
        </is>
      </c>
      <c r="C2536" t="inlineStr">
        <is>
          <t>2017-08-15</t>
        </is>
      </c>
      <c r="D2536" t="inlineStr">
        <is>
          <t>2017-08-18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s="2" t="n">
        <v>1801.632</v>
      </c>
      <c r="R2536" t="n">
        <v>6</v>
      </c>
      <c r="S2536" s="3" t="n">
        <v>0.2</v>
      </c>
      <c r="T2536" s="2" t="n">
        <v>-337.806</v>
      </c>
      <c r="U2536">
        <f>D2536-C2536</f>
        <v/>
      </c>
      <c r="V2536" s="3">
        <f>IF(Q2536=0,0,T2536/Q2536)</f>
        <v/>
      </c>
    </row>
    <row r="2537">
      <c r="A2537" t="n">
        <v>2536</v>
      </c>
      <c r="B2537" t="inlineStr">
        <is>
          <t>CA-2015-143238</t>
        </is>
      </c>
      <c r="C2537" t="inlineStr">
        <is>
          <t>2015-09-06</t>
        </is>
      </c>
      <c r="D2537" t="inlineStr">
        <is>
          <t>2015-09-08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s="2" t="n">
        <v>46.32</v>
      </c>
      <c r="R2537" t="n">
        <v>4</v>
      </c>
      <c r="S2537" s="3" t="n">
        <v>0</v>
      </c>
      <c r="T2537" s="2" t="n">
        <v>18.0648</v>
      </c>
      <c r="U2537">
        <f>D2537-C2537</f>
        <v/>
      </c>
      <c r="V2537" s="3">
        <f>IF(Q2537=0,0,T2537/Q2537)</f>
        <v/>
      </c>
    </row>
    <row r="2538">
      <c r="A2538" t="n">
        <v>2537</v>
      </c>
      <c r="B2538" t="inlineStr">
        <is>
          <t>CA-2015-168746</t>
        </is>
      </c>
      <c r="C2538" t="inlineStr">
        <is>
          <t>2015-01-27</t>
        </is>
      </c>
      <c r="D2538" t="inlineStr">
        <is>
          <t>2015-01-29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s="2" t="n">
        <v>181.986</v>
      </c>
      <c r="R2538" t="n">
        <v>2</v>
      </c>
      <c r="S2538" s="3" t="n">
        <v>0.3</v>
      </c>
      <c r="T2538" s="2" t="n">
        <v>-54.5958</v>
      </c>
      <c r="U2538">
        <f>D2538-C2538</f>
        <v/>
      </c>
      <c r="V2538" s="3">
        <f>IF(Q2538=0,0,T2538/Q2538)</f>
        <v/>
      </c>
    </row>
    <row r="2539">
      <c r="A2539" t="n">
        <v>2538</v>
      </c>
      <c r="B2539" t="inlineStr">
        <is>
          <t>CA-2015-168746</t>
        </is>
      </c>
      <c r="C2539" t="inlineStr">
        <is>
          <t>2015-01-27</t>
        </is>
      </c>
      <c r="D2539" t="inlineStr">
        <is>
          <t>2015-01-29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s="2" t="n">
        <v>431.976</v>
      </c>
      <c r="R2539" t="n">
        <v>4</v>
      </c>
      <c r="S2539" s="3" t="n">
        <v>0.4</v>
      </c>
      <c r="T2539" s="2" t="n">
        <v>-100.7944</v>
      </c>
      <c r="U2539">
        <f>D2539-C2539</f>
        <v/>
      </c>
      <c r="V2539" s="3">
        <f>IF(Q2539=0,0,T2539/Q2539)</f>
        <v/>
      </c>
    </row>
    <row r="2540">
      <c r="A2540" t="n">
        <v>2539</v>
      </c>
      <c r="B2540" t="inlineStr">
        <is>
          <t>CA-2015-168746</t>
        </is>
      </c>
      <c r="C2540" t="inlineStr">
        <is>
          <t>2015-01-27</t>
        </is>
      </c>
      <c r="D2540" t="inlineStr">
        <is>
          <t>2015-01-29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s="2" t="n">
        <v>155.37</v>
      </c>
      <c r="R2540" t="n">
        <v>1</v>
      </c>
      <c r="S2540" s="3" t="n">
        <v>0.4</v>
      </c>
      <c r="T2540" s="2" t="n">
        <v>-36.253</v>
      </c>
      <c r="U2540">
        <f>D2540-C2540</f>
        <v/>
      </c>
      <c r="V2540" s="3">
        <f>IF(Q2540=0,0,T2540/Q2540)</f>
        <v/>
      </c>
    </row>
    <row r="2541">
      <c r="A2541" t="n">
        <v>2540</v>
      </c>
      <c r="B2541" t="inlineStr">
        <is>
          <t>CA-2015-113404</t>
        </is>
      </c>
      <c r="C2541" t="inlineStr">
        <is>
          <t>2015-07-16</t>
        </is>
      </c>
      <c r="D2541" t="inlineStr">
        <is>
          <t>2015-07-16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“Pillow Soft” Series Mid Back Swivel/Tilt Chairs</t>
        </is>
      </c>
      <c r="Q2541" s="2" t="n">
        <v>1348.704</v>
      </c>
      <c r="R2541" t="n">
        <v>6</v>
      </c>
      <c r="S2541" s="3" t="n">
        <v>0.2</v>
      </c>
      <c r="T2541" s="2" t="n">
        <v>-219.1644</v>
      </c>
      <c r="U2541">
        <f>D2541-C2541</f>
        <v/>
      </c>
      <c r="V2541" s="3">
        <f>IF(Q2541=0,0,T2541/Q2541)</f>
        <v/>
      </c>
    </row>
    <row r="2542">
      <c r="A2542" t="n">
        <v>2541</v>
      </c>
      <c r="B2542" t="inlineStr">
        <is>
          <t>CA-2015-113404</t>
        </is>
      </c>
      <c r="C2542" t="inlineStr">
        <is>
          <t>2015-07-16</t>
        </is>
      </c>
      <c r="D2542" t="inlineStr">
        <is>
          <t>2015-07-16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s="2" t="n">
        <v>700.152</v>
      </c>
      <c r="R2542" t="n">
        <v>3</v>
      </c>
      <c r="S2542" s="3" t="n">
        <v>0.2</v>
      </c>
      <c r="T2542" s="2" t="n">
        <v>78.7671</v>
      </c>
      <c r="U2542">
        <f>D2542-C2542</f>
        <v/>
      </c>
      <c r="V2542" s="3">
        <f>IF(Q2542=0,0,T2542/Q2542)</f>
        <v/>
      </c>
    </row>
    <row r="2543">
      <c r="A2543" t="n">
        <v>2542</v>
      </c>
      <c r="B2543" t="inlineStr">
        <is>
          <t>CA-2016-144792</t>
        </is>
      </c>
      <c r="C2543" t="inlineStr">
        <is>
          <t>2016-04-30</t>
        </is>
      </c>
      <c r="D2543" t="inlineStr">
        <is>
          <t>2016-05-04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s="2" t="n">
        <v>111.888</v>
      </c>
      <c r="R2543" t="n">
        <v>7</v>
      </c>
      <c r="S2543" s="3" t="n">
        <v>0.2</v>
      </c>
      <c r="T2543" s="2" t="n">
        <v>22.3776</v>
      </c>
      <c r="U2543">
        <f>D2543-C2543</f>
        <v/>
      </c>
      <c r="V2543" s="3">
        <f>IF(Q2543=0,0,T2543/Q2543)</f>
        <v/>
      </c>
    </row>
    <row r="2544">
      <c r="A2544" t="n">
        <v>2543</v>
      </c>
      <c r="B2544" t="inlineStr">
        <is>
          <t>CA-2014-164385</t>
        </is>
      </c>
      <c r="C2544" t="inlineStr">
        <is>
          <t>2014-09-26</t>
        </is>
      </c>
      <c r="D2544" t="inlineStr">
        <is>
          <t>2014-10-01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s="2" t="n">
        <v>143.952</v>
      </c>
      <c r="R2544" t="n">
        <v>3</v>
      </c>
      <c r="S2544" s="3" t="n">
        <v>0.2</v>
      </c>
      <c r="T2544" s="2" t="n">
        <v>14.3952</v>
      </c>
      <c r="U2544">
        <f>D2544-C2544</f>
        <v/>
      </c>
      <c r="V2544" s="3">
        <f>IF(Q2544=0,0,T2544/Q2544)</f>
        <v/>
      </c>
    </row>
    <row r="2545">
      <c r="A2545" t="n">
        <v>2544</v>
      </c>
      <c r="B2545" t="inlineStr">
        <is>
          <t>US-2016-114174</t>
        </is>
      </c>
      <c r="C2545" t="inlineStr">
        <is>
          <t>2016-09-08</t>
        </is>
      </c>
      <c r="D2545" t="inlineStr">
        <is>
          <t>2016-09-14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s="2" t="n">
        <v>173.94</v>
      </c>
      <c r="R2545" t="n">
        <v>3</v>
      </c>
      <c r="S2545" s="3" t="n">
        <v>0</v>
      </c>
      <c r="T2545" s="2" t="n">
        <v>13.9152</v>
      </c>
      <c r="U2545">
        <f>D2545-C2545</f>
        <v/>
      </c>
      <c r="V2545" s="3">
        <f>IF(Q2545=0,0,T2545/Q2545)</f>
        <v/>
      </c>
    </row>
    <row r="2546">
      <c r="A2546" t="n">
        <v>2545</v>
      </c>
      <c r="B2546" t="inlineStr">
        <is>
          <t>US-2016-114174</t>
        </is>
      </c>
      <c r="C2546" t="inlineStr">
        <is>
          <t>2016-09-08</t>
        </is>
      </c>
      <c r="D2546" t="inlineStr">
        <is>
          <t>2016-09-14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s="2" t="n">
        <v>14.76</v>
      </c>
      <c r="R2546" t="n">
        <v>4</v>
      </c>
      <c r="S2546" s="3" t="n">
        <v>0</v>
      </c>
      <c r="T2546" s="2" t="n">
        <v>6.9372</v>
      </c>
      <c r="U2546">
        <f>D2546-C2546</f>
        <v/>
      </c>
      <c r="V2546" s="3">
        <f>IF(Q2546=0,0,T2546/Q2546)</f>
        <v/>
      </c>
    </row>
    <row r="2547">
      <c r="A2547" t="n">
        <v>2546</v>
      </c>
      <c r="B2547" t="inlineStr">
        <is>
          <t>CA-2017-108070</t>
        </is>
      </c>
      <c r="C2547" t="inlineStr">
        <is>
          <t>2017-04-16</t>
        </is>
      </c>
      <c r="D2547" t="inlineStr">
        <is>
          <t>2017-04-20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s="2" t="n">
        <v>205.92</v>
      </c>
      <c r="R2547" t="n">
        <v>4</v>
      </c>
      <c r="S2547" s="3" t="n">
        <v>0</v>
      </c>
      <c r="T2547" s="2" t="n">
        <v>2.0592</v>
      </c>
      <c r="U2547">
        <f>D2547-C2547</f>
        <v/>
      </c>
      <c r="V2547" s="3">
        <f>IF(Q2547=0,0,T2547/Q2547)</f>
        <v/>
      </c>
    </row>
    <row r="2548">
      <c r="A2548" t="n">
        <v>2547</v>
      </c>
      <c r="B2548" t="inlineStr">
        <is>
          <t>CA-2017-108070</t>
        </is>
      </c>
      <c r="C2548" t="inlineStr">
        <is>
          <t>2017-04-16</t>
        </is>
      </c>
      <c r="D2548" t="inlineStr">
        <is>
          <t>2017-04-20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s="2" t="n">
        <v>102.833</v>
      </c>
      <c r="R2548" t="n">
        <v>1</v>
      </c>
      <c r="S2548" s="3" t="n">
        <v>0.15</v>
      </c>
      <c r="T2548" s="2" t="n">
        <v>-6.049</v>
      </c>
      <c r="U2548">
        <f>D2548-C2548</f>
        <v/>
      </c>
      <c r="V2548" s="3">
        <f>IF(Q2548=0,0,T2548/Q2548)</f>
        <v/>
      </c>
    </row>
    <row r="2549">
      <c r="A2549" t="n">
        <v>2548</v>
      </c>
      <c r="B2549" t="inlineStr">
        <is>
          <t>US-2015-128090</t>
        </is>
      </c>
      <c r="C2549" t="inlineStr">
        <is>
          <t>2015-08-16</t>
        </is>
      </c>
      <c r="D2549" t="inlineStr">
        <is>
          <t>2015-08-22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s="2" t="n">
        <v>2.304</v>
      </c>
      <c r="R2549" t="n">
        <v>1</v>
      </c>
      <c r="S2549" s="3" t="n">
        <v>0.2</v>
      </c>
      <c r="T2549" s="2" t="n">
        <v>0.2592</v>
      </c>
      <c r="U2549">
        <f>D2549-C2549</f>
        <v/>
      </c>
      <c r="V2549" s="3">
        <f>IF(Q2549=0,0,T2549/Q2549)</f>
        <v/>
      </c>
    </row>
    <row r="2550">
      <c r="A2550" t="n">
        <v>2549</v>
      </c>
      <c r="B2550" t="inlineStr">
        <is>
          <t>US-2015-128090</t>
        </is>
      </c>
      <c r="C2550" t="inlineStr">
        <is>
          <t>2015-08-16</t>
        </is>
      </c>
      <c r="D2550" t="inlineStr">
        <is>
          <t>2015-08-22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s="2" t="n">
        <v>1879.96</v>
      </c>
      <c r="R2550" t="n">
        <v>5</v>
      </c>
      <c r="S2550" s="3" t="n">
        <v>0.2</v>
      </c>
      <c r="T2550" s="2" t="n">
        <v>211.4955</v>
      </c>
      <c r="U2550">
        <f>D2550-C2550</f>
        <v/>
      </c>
      <c r="V2550" s="3">
        <f>IF(Q2550=0,0,T2550/Q2550)</f>
        <v/>
      </c>
    </row>
    <row r="2551">
      <c r="A2551" t="n">
        <v>2550</v>
      </c>
      <c r="B2551" t="inlineStr">
        <is>
          <t>US-2015-128090</t>
        </is>
      </c>
      <c r="C2551" t="inlineStr">
        <is>
          <t>2015-08-16</t>
        </is>
      </c>
      <c r="D2551" t="inlineStr">
        <is>
          <t>2015-08-22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s="2" t="n">
        <v>313.024</v>
      </c>
      <c r="R2551" t="n">
        <v>8</v>
      </c>
      <c r="S2551" s="3" t="n">
        <v>0.2</v>
      </c>
      <c r="T2551" s="2" t="n">
        <v>105.6456</v>
      </c>
      <c r="U2551">
        <f>D2551-C2551</f>
        <v/>
      </c>
      <c r="V2551" s="3">
        <f>IF(Q2551=0,0,T2551/Q2551)</f>
        <v/>
      </c>
    </row>
    <row r="2552">
      <c r="A2552" t="n">
        <v>2551</v>
      </c>
      <c r="B2552" t="inlineStr">
        <is>
          <t>US-2015-128090</t>
        </is>
      </c>
      <c r="C2552" t="inlineStr">
        <is>
          <t>2015-08-16</t>
        </is>
      </c>
      <c r="D2552" t="inlineStr">
        <is>
          <t>2015-08-22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s="2" t="n">
        <v>5.04</v>
      </c>
      <c r="R2552" t="n">
        <v>2</v>
      </c>
      <c r="S2552" s="3" t="n">
        <v>0.2</v>
      </c>
      <c r="T2552" s="2" t="n">
        <v>1.764</v>
      </c>
      <c r="U2552">
        <f>D2552-C2552</f>
        <v/>
      </c>
      <c r="V2552" s="3">
        <f>IF(Q2552=0,0,T2552/Q2552)</f>
        <v/>
      </c>
    </row>
    <row r="2553">
      <c r="A2553" t="n">
        <v>2552</v>
      </c>
      <c r="B2553" t="inlineStr">
        <is>
          <t>CA-2017-101042</t>
        </is>
      </c>
      <c r="C2553" t="inlineStr">
        <is>
          <t>2017-11-19</t>
        </is>
      </c>
      <c r="D2553" t="inlineStr">
        <is>
          <t>2017-11-23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s="2" t="n">
        <v>821.88</v>
      </c>
      <c r="R2553" t="n">
        <v>6</v>
      </c>
      <c r="S2553" s="3" t="n">
        <v>0</v>
      </c>
      <c r="T2553" s="2" t="n">
        <v>213.6888</v>
      </c>
      <c r="U2553">
        <f>D2553-C2553</f>
        <v/>
      </c>
      <c r="V2553" s="3">
        <f>IF(Q2553=0,0,T2553/Q2553)</f>
        <v/>
      </c>
    </row>
    <row r="2554">
      <c r="A2554" t="n">
        <v>2553</v>
      </c>
      <c r="B2554" t="inlineStr">
        <is>
          <t>CA-2017-101042</t>
        </is>
      </c>
      <c r="C2554" t="inlineStr">
        <is>
          <t>2017-11-19</t>
        </is>
      </c>
      <c r="D2554" t="inlineStr">
        <is>
          <t>2017-11-23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s="2" t="n">
        <v>21.96</v>
      </c>
      <c r="R2554" t="n">
        <v>2</v>
      </c>
      <c r="S2554" s="3" t="n">
        <v>0</v>
      </c>
      <c r="T2554" s="2" t="n">
        <v>10.7604</v>
      </c>
      <c r="U2554">
        <f>D2554-C2554</f>
        <v/>
      </c>
      <c r="V2554" s="3">
        <f>IF(Q2554=0,0,T2554/Q2554)</f>
        <v/>
      </c>
    </row>
    <row r="2555">
      <c r="A2555" t="n">
        <v>2554</v>
      </c>
      <c r="B2555" t="inlineStr">
        <is>
          <t>CA-2016-155439</t>
        </is>
      </c>
      <c r="C2555" t="inlineStr">
        <is>
          <t>2016-09-14</t>
        </is>
      </c>
      <c r="D2555" t="inlineStr">
        <is>
          <t>2016-09-18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s="2" t="n">
        <v>25.92</v>
      </c>
      <c r="R2555" t="n">
        <v>4</v>
      </c>
      <c r="S2555" s="3" t="n">
        <v>0</v>
      </c>
      <c r="T2555" s="2" t="n">
        <v>12.4416</v>
      </c>
      <c r="U2555">
        <f>D2555-C2555</f>
        <v/>
      </c>
      <c r="V2555" s="3">
        <f>IF(Q2555=0,0,T2555/Q2555)</f>
        <v/>
      </c>
    </row>
    <row r="2556">
      <c r="A2556" t="n">
        <v>2555</v>
      </c>
      <c r="B2556" t="inlineStr">
        <is>
          <t>CA-2016-118626</t>
        </is>
      </c>
      <c r="C2556" t="inlineStr">
        <is>
          <t>2016-08-15</t>
        </is>
      </c>
      <c r="D2556" t="inlineStr">
        <is>
          <t>2016-08-20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s="2" t="n">
        <v>705.544</v>
      </c>
      <c r="R2556" t="n">
        <v>7</v>
      </c>
      <c r="S2556" s="3" t="n">
        <v>0.2</v>
      </c>
      <c r="T2556" s="2" t="n">
        <v>70.5544</v>
      </c>
      <c r="U2556">
        <f>D2556-C2556</f>
        <v/>
      </c>
      <c r="V2556" s="3">
        <f>IF(Q2556=0,0,T2556/Q2556)</f>
        <v/>
      </c>
    </row>
    <row r="2557">
      <c r="A2557" t="n">
        <v>2556</v>
      </c>
      <c r="B2557" t="inlineStr">
        <is>
          <t>CA-2015-111458</t>
        </is>
      </c>
      <c r="C2557" t="inlineStr">
        <is>
          <t>2015-09-26</t>
        </is>
      </c>
      <c r="D2557" t="inlineStr">
        <is>
          <t>2015-09-30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s="2" t="n">
        <v>50</v>
      </c>
      <c r="R2557" t="n">
        <v>2</v>
      </c>
      <c r="S2557" s="3" t="n">
        <v>0</v>
      </c>
      <c r="T2557" s="2" t="n">
        <v>12</v>
      </c>
      <c r="U2557">
        <f>D2557-C2557</f>
        <v/>
      </c>
      <c r="V2557" s="3">
        <f>IF(Q2557=0,0,T2557/Q2557)</f>
        <v/>
      </c>
    </row>
    <row r="2558">
      <c r="A2558" t="n">
        <v>2557</v>
      </c>
      <c r="B2558" t="inlineStr">
        <is>
          <t>US-2016-126844</t>
        </is>
      </c>
      <c r="C2558" t="inlineStr">
        <is>
          <t>2016-10-08</t>
        </is>
      </c>
      <c r="D2558" t="inlineStr">
        <is>
          <t>2016-10-14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s="2" t="n">
        <v>51.712</v>
      </c>
      <c r="R2558" t="n">
        <v>8</v>
      </c>
      <c r="S2558" s="3" t="n">
        <v>0.6</v>
      </c>
      <c r="T2558" s="2" t="n">
        <v>-32.32</v>
      </c>
      <c r="U2558">
        <f>D2558-C2558</f>
        <v/>
      </c>
      <c r="V2558" s="3">
        <f>IF(Q2558=0,0,T2558/Q2558)</f>
        <v/>
      </c>
    </row>
    <row r="2559">
      <c r="A2559" t="n">
        <v>2558</v>
      </c>
      <c r="B2559" t="inlineStr">
        <is>
          <t>US-2015-112508</t>
        </is>
      </c>
      <c r="C2559" t="inlineStr">
        <is>
          <t>2015-03-24</t>
        </is>
      </c>
      <c r="D2559" t="inlineStr">
        <is>
          <t>2015-03-30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s="2" t="n">
        <v>6.992</v>
      </c>
      <c r="R2559" t="n">
        <v>2</v>
      </c>
      <c r="S2559" s="3" t="n">
        <v>0.2</v>
      </c>
      <c r="T2559" s="2" t="n">
        <v>0.5244</v>
      </c>
      <c r="U2559">
        <f>D2559-C2559</f>
        <v/>
      </c>
      <c r="V2559" s="3">
        <f>IF(Q2559=0,0,T2559/Q2559)</f>
        <v/>
      </c>
    </row>
    <row r="2560">
      <c r="A2560" t="n">
        <v>2559</v>
      </c>
      <c r="B2560" t="inlineStr">
        <is>
          <t>CA-2015-147788</t>
        </is>
      </c>
      <c r="C2560" t="inlineStr">
        <is>
          <t>2015-05-31</t>
        </is>
      </c>
      <c r="D2560" t="inlineStr">
        <is>
          <t>2015-06-04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s="2" t="n">
        <v>1406.86</v>
      </c>
      <c r="R2560" t="n">
        <v>7</v>
      </c>
      <c r="S2560" s="3" t="n">
        <v>0</v>
      </c>
      <c r="T2560" s="2" t="n">
        <v>140.686</v>
      </c>
      <c r="U2560">
        <f>D2560-C2560</f>
        <v/>
      </c>
      <c r="V2560" s="3">
        <f>IF(Q2560=0,0,T2560/Q2560)</f>
        <v/>
      </c>
    </row>
    <row r="2561">
      <c r="A2561" t="n">
        <v>2560</v>
      </c>
      <c r="B2561" t="inlineStr">
        <is>
          <t>CA-2015-147788</t>
        </is>
      </c>
      <c r="C2561" t="inlineStr">
        <is>
          <t>2015-05-31</t>
        </is>
      </c>
      <c r="D2561" t="inlineStr">
        <is>
          <t>2015-06-04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s="2" t="n">
        <v>15.75</v>
      </c>
      <c r="R2561" t="n">
        <v>5</v>
      </c>
      <c r="S2561" s="3" t="n">
        <v>0</v>
      </c>
      <c r="T2561" s="2" t="n">
        <v>7.56</v>
      </c>
      <c r="U2561">
        <f>D2561-C2561</f>
        <v/>
      </c>
      <c r="V2561" s="3">
        <f>IF(Q2561=0,0,T2561/Q2561)</f>
        <v/>
      </c>
    </row>
    <row r="2562">
      <c r="A2562" t="n">
        <v>2561</v>
      </c>
      <c r="B2562" t="inlineStr">
        <is>
          <t>CA-2015-147788</t>
        </is>
      </c>
      <c r="C2562" t="inlineStr">
        <is>
          <t>2015-05-31</t>
        </is>
      </c>
      <c r="D2562" t="inlineStr">
        <is>
          <t>2015-06-04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s="2" t="n">
        <v>323.1</v>
      </c>
      <c r="R2562" t="n">
        <v>2</v>
      </c>
      <c r="S2562" s="3" t="n">
        <v>0</v>
      </c>
      <c r="T2562" s="2" t="n">
        <v>61.389</v>
      </c>
      <c r="U2562">
        <f>D2562-C2562</f>
        <v/>
      </c>
      <c r="V2562" s="3">
        <f>IF(Q2562=0,0,T2562/Q2562)</f>
        <v/>
      </c>
    </row>
    <row r="2563">
      <c r="A2563" t="n">
        <v>2562</v>
      </c>
      <c r="B2563" t="inlineStr">
        <is>
          <t>CA-2015-144288</t>
        </is>
      </c>
      <c r="C2563" t="inlineStr">
        <is>
          <t>2015-12-25</t>
        </is>
      </c>
      <c r="D2563" t="inlineStr">
        <is>
          <t>2015-12-31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s="2" t="n">
        <v>9.215999999999999</v>
      </c>
      <c r="R2563" t="n">
        <v>4</v>
      </c>
      <c r="S2563" s="3" t="n">
        <v>0.2</v>
      </c>
      <c r="T2563" s="2" t="n">
        <v>3.3408</v>
      </c>
      <c r="U2563">
        <f>D2563-C2563</f>
        <v/>
      </c>
      <c r="V2563" s="3">
        <f>IF(Q2563=0,0,T2563/Q2563)</f>
        <v/>
      </c>
    </row>
    <row r="2564">
      <c r="A2564" t="n">
        <v>2563</v>
      </c>
      <c r="B2564" t="inlineStr">
        <is>
          <t>CA-2015-144288</t>
        </is>
      </c>
      <c r="C2564" t="inlineStr">
        <is>
          <t>2015-12-25</t>
        </is>
      </c>
      <c r="D2564" t="inlineStr">
        <is>
          <t>2015-12-31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s="2" t="n">
        <v>10.368</v>
      </c>
      <c r="R2564" t="n">
        <v>2</v>
      </c>
      <c r="S2564" s="3" t="n">
        <v>0.2</v>
      </c>
      <c r="T2564" s="2" t="n">
        <v>3.6288</v>
      </c>
      <c r="U2564">
        <f>D2564-C2564</f>
        <v/>
      </c>
      <c r="V2564" s="3">
        <f>IF(Q2564=0,0,T2564/Q2564)</f>
        <v/>
      </c>
    </row>
    <row r="2565">
      <c r="A2565" t="n">
        <v>2564</v>
      </c>
      <c r="B2565" t="inlineStr">
        <is>
          <t>CA-2015-110632</t>
        </is>
      </c>
      <c r="C2565" t="inlineStr">
        <is>
          <t>2015-03-17</t>
        </is>
      </c>
      <c r="D2565" t="inlineStr">
        <is>
          <t>2015-03-22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s="2" t="n">
        <v>15.02</v>
      </c>
      <c r="R2565" t="n">
        <v>1</v>
      </c>
      <c r="S2565" s="3" t="n">
        <v>0</v>
      </c>
      <c r="T2565" s="2" t="n">
        <v>2.7036</v>
      </c>
      <c r="U2565">
        <f>D2565-C2565</f>
        <v/>
      </c>
      <c r="V2565" s="3">
        <f>IF(Q2565=0,0,T2565/Q2565)</f>
        <v/>
      </c>
    </row>
    <row r="2566">
      <c r="A2566" t="n">
        <v>2565</v>
      </c>
      <c r="B2566" t="inlineStr">
        <is>
          <t>CA-2015-110632</t>
        </is>
      </c>
      <c r="C2566" t="inlineStr">
        <is>
          <t>2015-03-17</t>
        </is>
      </c>
      <c r="D2566" t="inlineStr">
        <is>
          <t>2015-03-22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s="2" t="n">
        <v>33.82</v>
      </c>
      <c r="R2566" t="n">
        <v>2</v>
      </c>
      <c r="S2566" s="3" t="n">
        <v>0</v>
      </c>
      <c r="T2566" s="2" t="n">
        <v>9.131399999999999</v>
      </c>
      <c r="U2566">
        <f>D2566-C2566</f>
        <v/>
      </c>
      <c r="V2566" s="3">
        <f>IF(Q2566=0,0,T2566/Q2566)</f>
        <v/>
      </c>
    </row>
    <row r="2567">
      <c r="A2567" t="n">
        <v>2566</v>
      </c>
      <c r="B2567" t="inlineStr">
        <is>
          <t>CA-2017-109589</t>
        </is>
      </c>
      <c r="C2567" t="inlineStr">
        <is>
          <t>2017-12-21</t>
        </is>
      </c>
      <c r="D2567" t="inlineStr">
        <is>
          <t>2017-12-24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s="2" t="n">
        <v>71</v>
      </c>
      <c r="R2567" t="n">
        <v>4</v>
      </c>
      <c r="S2567" s="3" t="n">
        <v>0</v>
      </c>
      <c r="T2567" s="2" t="n">
        <v>27.69</v>
      </c>
      <c r="U2567">
        <f>D2567-C2567</f>
        <v/>
      </c>
      <c r="V2567" s="3">
        <f>IF(Q2567=0,0,T2567/Q2567)</f>
        <v/>
      </c>
    </row>
    <row r="2568">
      <c r="A2568" t="n">
        <v>2567</v>
      </c>
      <c r="B2568" t="inlineStr">
        <is>
          <t>CA-2017-123967</t>
        </is>
      </c>
      <c r="C2568" t="inlineStr">
        <is>
          <t>2017-11-01</t>
        </is>
      </c>
      <c r="D2568" t="inlineStr">
        <is>
          <t>2017-11-03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s="2" t="n">
        <v>25.12</v>
      </c>
      <c r="R2568" t="n">
        <v>5</v>
      </c>
      <c r="S2568" s="3" t="n">
        <v>0.2</v>
      </c>
      <c r="T2568" s="2" t="n">
        <v>7.85</v>
      </c>
      <c r="U2568">
        <f>D2568-C2568</f>
        <v/>
      </c>
      <c r="V2568" s="3">
        <f>IF(Q2568=0,0,T2568/Q2568)</f>
        <v/>
      </c>
    </row>
    <row r="2569">
      <c r="A2569" t="n">
        <v>2568</v>
      </c>
      <c r="B2569" t="inlineStr">
        <is>
          <t>CA-2017-123967</t>
        </is>
      </c>
      <c r="C2569" t="inlineStr">
        <is>
          <t>2017-11-01</t>
        </is>
      </c>
      <c r="D2569" t="inlineStr">
        <is>
          <t>2017-11-03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s="2" t="n">
        <v>2665.62</v>
      </c>
      <c r="R2569" t="n">
        <v>9</v>
      </c>
      <c r="S2569" s="3" t="n">
        <v>0</v>
      </c>
      <c r="T2569" s="2" t="n">
        <v>239.9058</v>
      </c>
      <c r="U2569">
        <f>D2569-C2569</f>
        <v/>
      </c>
      <c r="V2569" s="3">
        <f>IF(Q2569=0,0,T2569/Q2569)</f>
        <v/>
      </c>
    </row>
    <row r="2570">
      <c r="A2570" t="n">
        <v>2569</v>
      </c>
      <c r="B2570" t="inlineStr">
        <is>
          <t>CA-2017-148929</t>
        </is>
      </c>
      <c r="C2570" t="inlineStr">
        <is>
          <t>2017-09-07</t>
        </is>
      </c>
      <c r="D2570" t="inlineStr">
        <is>
          <t>2017-09-11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s="2" t="n">
        <v>478.08</v>
      </c>
      <c r="R2570" t="n">
        <v>8</v>
      </c>
      <c r="S2570" s="3" t="n">
        <v>0</v>
      </c>
      <c r="T2570" s="2" t="n">
        <v>133.8624</v>
      </c>
      <c r="U2570">
        <f>D2570-C2570</f>
        <v/>
      </c>
      <c r="V2570" s="3">
        <f>IF(Q2570=0,0,T2570/Q2570)</f>
        <v/>
      </c>
    </row>
    <row r="2571">
      <c r="A2571" t="n">
        <v>2570</v>
      </c>
      <c r="B2571" t="inlineStr">
        <is>
          <t>CA-2017-134404</t>
        </is>
      </c>
      <c r="C2571" t="inlineStr">
        <is>
          <t>2017-12-27</t>
        </is>
      </c>
      <c r="D2571" t="inlineStr">
        <is>
          <t>2017-12-27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s="2" t="n">
        <v>164.388</v>
      </c>
      <c r="R2571" t="n">
        <v>2</v>
      </c>
      <c r="S2571" s="3" t="n">
        <v>0.4</v>
      </c>
      <c r="T2571" s="2" t="n">
        <v>-35.6174</v>
      </c>
      <c r="U2571">
        <f>D2571-C2571</f>
        <v/>
      </c>
      <c r="V2571" s="3">
        <f>IF(Q2571=0,0,T2571/Q2571)</f>
        <v/>
      </c>
    </row>
    <row r="2572">
      <c r="A2572" t="n">
        <v>2571</v>
      </c>
      <c r="B2572" t="inlineStr">
        <is>
          <t>CA-2017-134404</t>
        </is>
      </c>
      <c r="C2572" t="inlineStr">
        <is>
          <t>2017-12-27</t>
        </is>
      </c>
      <c r="D2572" t="inlineStr">
        <is>
          <t>2017-12-27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s="2" t="n">
        <v>13.248</v>
      </c>
      <c r="R2572" t="n">
        <v>4</v>
      </c>
      <c r="S2572" s="3" t="n">
        <v>0.2</v>
      </c>
      <c r="T2572" s="2" t="n">
        <v>3.6432</v>
      </c>
      <c r="U2572">
        <f>D2572-C2572</f>
        <v/>
      </c>
      <c r="V2572" s="3">
        <f>IF(Q2572=0,0,T2572/Q2572)</f>
        <v/>
      </c>
    </row>
    <row r="2573">
      <c r="A2573" t="n">
        <v>2572</v>
      </c>
      <c r="B2573" t="inlineStr">
        <is>
          <t>CA-2017-109778</t>
        </is>
      </c>
      <c r="C2573" t="inlineStr">
        <is>
          <t>2017-07-16</t>
        </is>
      </c>
      <c r="D2573" t="inlineStr">
        <is>
          <t>2017-07-21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s="2" t="n">
        <v>2.912</v>
      </c>
      <c r="R2573" t="n">
        <v>2</v>
      </c>
      <c r="S2573" s="3" t="n">
        <v>0.2</v>
      </c>
      <c r="T2573" s="2" t="n">
        <v>0.91</v>
      </c>
      <c r="U2573">
        <f>D2573-C2573</f>
        <v/>
      </c>
      <c r="V2573" s="3">
        <f>IF(Q2573=0,0,T2573/Q2573)</f>
        <v/>
      </c>
    </row>
    <row r="2574">
      <c r="A2574" t="n">
        <v>2573</v>
      </c>
      <c r="B2574" t="inlineStr">
        <is>
          <t>CA-2016-155845</t>
        </is>
      </c>
      <c r="C2574" t="inlineStr">
        <is>
          <t>2016-08-12</t>
        </is>
      </c>
      <c r="D2574" t="inlineStr">
        <is>
          <t>2016-08-15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s="2" t="n">
        <v>1399.944</v>
      </c>
      <c r="R2574" t="n">
        <v>7</v>
      </c>
      <c r="S2574" s="3" t="n">
        <v>0.2</v>
      </c>
      <c r="T2574" s="2" t="n">
        <v>52.4979</v>
      </c>
      <c r="U2574">
        <f>D2574-C2574</f>
        <v/>
      </c>
      <c r="V2574" s="3">
        <f>IF(Q2574=0,0,T2574/Q2574)</f>
        <v/>
      </c>
    </row>
    <row r="2575">
      <c r="A2575" t="n">
        <v>2574</v>
      </c>
      <c r="B2575" t="inlineStr">
        <is>
          <t>CA-2017-145128</t>
        </is>
      </c>
      <c r="C2575" t="inlineStr">
        <is>
          <t>2017-07-09</t>
        </is>
      </c>
      <c r="D2575" t="inlineStr">
        <is>
          <t>2017-07-14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s="2" t="n">
        <v>526.45</v>
      </c>
      <c r="R2575" t="n">
        <v>5</v>
      </c>
      <c r="S2575" s="3" t="n">
        <v>0</v>
      </c>
      <c r="T2575" s="2" t="n">
        <v>31.587</v>
      </c>
      <c r="U2575">
        <f>D2575-C2575</f>
        <v/>
      </c>
      <c r="V2575" s="3">
        <f>IF(Q2575=0,0,T2575/Q2575)</f>
        <v/>
      </c>
    </row>
    <row r="2576">
      <c r="A2576" t="n">
        <v>2575</v>
      </c>
      <c r="B2576" t="inlineStr">
        <is>
          <t>CA-2014-129091</t>
        </is>
      </c>
      <c r="C2576" t="inlineStr">
        <is>
          <t>2014-11-22</t>
        </is>
      </c>
      <c r="D2576" t="inlineStr">
        <is>
          <t>2014-11-27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s="2" t="n">
        <v>16.23</v>
      </c>
      <c r="R2576" t="n">
        <v>3</v>
      </c>
      <c r="S2576" s="3" t="n">
        <v>0</v>
      </c>
      <c r="T2576" s="2" t="n">
        <v>7.9527</v>
      </c>
      <c r="U2576">
        <f>D2576-C2576</f>
        <v/>
      </c>
      <c r="V2576" s="3">
        <f>IF(Q2576=0,0,T2576/Q2576)</f>
        <v/>
      </c>
    </row>
    <row r="2577">
      <c r="A2577" t="n">
        <v>2576</v>
      </c>
      <c r="B2577" t="inlineStr">
        <is>
          <t>CA-2014-129091</t>
        </is>
      </c>
      <c r="C2577" t="inlineStr">
        <is>
          <t>2014-11-22</t>
        </is>
      </c>
      <c r="D2577" t="inlineStr">
        <is>
          <t>2014-11-27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s="2" t="n">
        <v>319.9</v>
      </c>
      <c r="R2577" t="n">
        <v>5</v>
      </c>
      <c r="S2577" s="3" t="n">
        <v>0</v>
      </c>
      <c r="T2577" s="2" t="n">
        <v>156.751</v>
      </c>
      <c r="U2577">
        <f>D2577-C2577</f>
        <v/>
      </c>
      <c r="V2577" s="3">
        <f>IF(Q2577=0,0,T2577/Q2577)</f>
        <v/>
      </c>
    </row>
    <row r="2578">
      <c r="A2578" t="n">
        <v>2577</v>
      </c>
      <c r="B2578" t="inlineStr">
        <is>
          <t>CA-2014-129091</t>
        </is>
      </c>
      <c r="C2578" t="inlineStr">
        <is>
          <t>2014-11-22</t>
        </is>
      </c>
      <c r="D2578" t="inlineStr">
        <is>
          <t>2014-11-27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s="2" t="n">
        <v>11.36</v>
      </c>
      <c r="R2578" t="n">
        <v>2</v>
      </c>
      <c r="S2578" s="3" t="n">
        <v>0</v>
      </c>
      <c r="T2578" s="2" t="n">
        <v>5.3392</v>
      </c>
      <c r="U2578">
        <f>D2578-C2578</f>
        <v/>
      </c>
      <c r="V2578" s="3">
        <f>IF(Q2578=0,0,T2578/Q2578)</f>
        <v/>
      </c>
    </row>
    <row r="2579">
      <c r="A2579" t="n">
        <v>2578</v>
      </c>
      <c r="B2579" t="inlineStr">
        <is>
          <t>CA-2014-129091</t>
        </is>
      </c>
      <c r="C2579" t="inlineStr">
        <is>
          <t>2014-11-22</t>
        </is>
      </c>
      <c r="D2579" t="inlineStr">
        <is>
          <t>2014-11-27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s="2" t="n">
        <v>675.12</v>
      </c>
      <c r="R2579" t="n">
        <v>3</v>
      </c>
      <c r="S2579" s="3" t="n">
        <v>0</v>
      </c>
      <c r="T2579" s="2" t="n">
        <v>290.3016</v>
      </c>
      <c r="U2579">
        <f>D2579-C2579</f>
        <v/>
      </c>
      <c r="V2579" s="3">
        <f>IF(Q2579=0,0,T2579/Q2579)</f>
        <v/>
      </c>
    </row>
    <row r="2580">
      <c r="A2580" t="n">
        <v>2579</v>
      </c>
      <c r="B2580" t="inlineStr">
        <is>
          <t>US-2014-155502</t>
        </is>
      </c>
      <c r="C2580" t="inlineStr">
        <is>
          <t>2014-01-26</t>
        </is>
      </c>
      <c r="D2580" t="inlineStr">
        <is>
          <t>2014-01-31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s="2" t="n">
        <v>62.82</v>
      </c>
      <c r="R2580" t="n">
        <v>3</v>
      </c>
      <c r="S2580" s="3" t="n">
        <v>0</v>
      </c>
      <c r="T2580" s="2" t="n">
        <v>30.7818</v>
      </c>
      <c r="U2580">
        <f>D2580-C2580</f>
        <v/>
      </c>
      <c r="V2580" s="3">
        <f>IF(Q2580=0,0,T2580/Q2580)</f>
        <v/>
      </c>
    </row>
    <row r="2581">
      <c r="A2581" t="n">
        <v>2580</v>
      </c>
      <c r="B2581" t="inlineStr">
        <is>
          <t>US-2014-155502</t>
        </is>
      </c>
      <c r="C2581" t="inlineStr">
        <is>
          <t>2014-01-26</t>
        </is>
      </c>
      <c r="D2581" t="inlineStr">
        <is>
          <t>2014-01-31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s="2" t="n">
        <v>489.92</v>
      </c>
      <c r="R2581" t="n">
        <v>8</v>
      </c>
      <c r="S2581" s="3" t="n">
        <v>0</v>
      </c>
      <c r="T2581" s="2" t="n">
        <v>0</v>
      </c>
      <c r="U2581">
        <f>D2581-C2581</f>
        <v/>
      </c>
      <c r="V2581" s="3">
        <f>IF(Q2581=0,0,T2581/Q2581)</f>
        <v/>
      </c>
    </row>
    <row r="2582">
      <c r="A2582" t="n">
        <v>2581</v>
      </c>
      <c r="B2582" t="inlineStr">
        <is>
          <t>US-2014-155502</t>
        </is>
      </c>
      <c r="C2582" t="inlineStr">
        <is>
          <t>2014-01-26</t>
        </is>
      </c>
      <c r="D2582" t="inlineStr">
        <is>
          <t>2014-01-31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s="2" t="n">
        <v>19.44</v>
      </c>
      <c r="R2582" t="n">
        <v>3</v>
      </c>
      <c r="S2582" s="3" t="n">
        <v>0</v>
      </c>
      <c r="T2582" s="2" t="n">
        <v>9.331200000000001</v>
      </c>
      <c r="U2582">
        <f>D2582-C2582</f>
        <v/>
      </c>
      <c r="V2582" s="3">
        <f>IF(Q2582=0,0,T2582/Q2582)</f>
        <v/>
      </c>
    </row>
    <row r="2583">
      <c r="A2583" t="n">
        <v>2582</v>
      </c>
      <c r="B2583" t="inlineStr">
        <is>
          <t>US-2014-155502</t>
        </is>
      </c>
      <c r="C2583" t="inlineStr">
        <is>
          <t>2014-01-26</t>
        </is>
      </c>
      <c r="D2583" t="inlineStr">
        <is>
          <t>2014-01-31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s="2" t="n">
        <v>16.68</v>
      </c>
      <c r="R2583" t="n">
        <v>2</v>
      </c>
      <c r="S2583" s="3" t="n">
        <v>0</v>
      </c>
      <c r="T2583" s="2" t="n">
        <v>8.34</v>
      </c>
      <c r="U2583">
        <f>D2583-C2583</f>
        <v/>
      </c>
      <c r="V2583" s="3">
        <f>IF(Q2583=0,0,T2583/Q2583)</f>
        <v/>
      </c>
    </row>
    <row r="2584">
      <c r="A2584" t="n">
        <v>2583</v>
      </c>
      <c r="B2584" t="inlineStr">
        <is>
          <t>US-2014-155502</t>
        </is>
      </c>
      <c r="C2584" t="inlineStr">
        <is>
          <t>2014-01-26</t>
        </is>
      </c>
      <c r="D2584" t="inlineStr">
        <is>
          <t>2014-01-31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s="2" t="n">
        <v>155.35</v>
      </c>
      <c r="R2584" t="n">
        <v>13</v>
      </c>
      <c r="S2584" s="3" t="n">
        <v>0</v>
      </c>
      <c r="T2584" s="2" t="n">
        <v>0</v>
      </c>
      <c r="U2584">
        <f>D2584-C2584</f>
        <v/>
      </c>
      <c r="V2584" s="3">
        <f>IF(Q2584=0,0,T2584/Q2584)</f>
        <v/>
      </c>
    </row>
    <row r="2585">
      <c r="A2585" t="n">
        <v>2584</v>
      </c>
      <c r="B2585" t="inlineStr">
        <is>
          <t>US-2014-155502</t>
        </is>
      </c>
      <c r="C2585" t="inlineStr">
        <is>
          <t>2014-01-26</t>
        </is>
      </c>
      <c r="D2585" t="inlineStr">
        <is>
          <t>2014-01-31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s="2" t="n">
        <v>12.42</v>
      </c>
      <c r="R2585" t="n">
        <v>3</v>
      </c>
      <c r="S2585" s="3" t="n">
        <v>0</v>
      </c>
      <c r="T2585" s="2" t="n">
        <v>4.4712</v>
      </c>
      <c r="U2585">
        <f>D2585-C2585</f>
        <v/>
      </c>
      <c r="V2585" s="3">
        <f>IF(Q2585=0,0,T2585/Q2585)</f>
        <v/>
      </c>
    </row>
    <row r="2586">
      <c r="A2586" t="n">
        <v>2585</v>
      </c>
      <c r="B2586" t="inlineStr">
        <is>
          <t>US-2014-155502</t>
        </is>
      </c>
      <c r="C2586" t="inlineStr">
        <is>
          <t>2014-01-26</t>
        </is>
      </c>
      <c r="D2586" t="inlineStr">
        <is>
          <t>2014-01-31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s="2" t="n">
        <v>187.98</v>
      </c>
      <c r="R2586" t="n">
        <v>2</v>
      </c>
      <c r="S2586" s="3" t="n">
        <v>0</v>
      </c>
      <c r="T2586" s="2" t="n">
        <v>52.6344</v>
      </c>
      <c r="U2586">
        <f>D2586-C2586</f>
        <v/>
      </c>
      <c r="V2586" s="3">
        <f>IF(Q2586=0,0,T2586/Q2586)</f>
        <v/>
      </c>
    </row>
    <row r="2587">
      <c r="A2587" t="n">
        <v>2586</v>
      </c>
      <c r="B2587" t="inlineStr">
        <is>
          <t>CA-2015-121041</t>
        </is>
      </c>
      <c r="C2587" t="inlineStr">
        <is>
          <t>2015-11-03</t>
        </is>
      </c>
      <c r="D2587" t="inlineStr">
        <is>
          <t>2015-11-10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s="2" t="n">
        <v>6.608</v>
      </c>
      <c r="R2587" t="n">
        <v>2</v>
      </c>
      <c r="S2587" s="3" t="n">
        <v>0.2</v>
      </c>
      <c r="T2587" s="2" t="n">
        <v>2.1476</v>
      </c>
      <c r="U2587">
        <f>D2587-C2587</f>
        <v/>
      </c>
      <c r="V2587" s="3">
        <f>IF(Q2587=0,0,T2587/Q2587)</f>
        <v/>
      </c>
    </row>
    <row r="2588">
      <c r="A2588" t="n">
        <v>2587</v>
      </c>
      <c r="B2588" t="inlineStr">
        <is>
          <t>CA-2017-131695</t>
        </is>
      </c>
      <c r="C2588" t="inlineStr">
        <is>
          <t>2017-06-30</t>
        </is>
      </c>
      <c r="D2588" t="inlineStr">
        <is>
          <t>2017-07-06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s="2" t="n">
        <v>248.57</v>
      </c>
      <c r="R2588" t="n">
        <v>7</v>
      </c>
      <c r="S2588" s="3" t="n">
        <v>0</v>
      </c>
      <c r="T2588" s="2" t="n">
        <v>67.1139</v>
      </c>
      <c r="U2588">
        <f>D2588-C2588</f>
        <v/>
      </c>
      <c r="V2588" s="3">
        <f>IF(Q2588=0,0,T2588/Q2588)</f>
        <v/>
      </c>
    </row>
    <row r="2589">
      <c r="A2589" t="n">
        <v>2588</v>
      </c>
      <c r="B2589" t="inlineStr">
        <is>
          <t>CA-2017-131695</t>
        </is>
      </c>
      <c r="C2589" t="inlineStr">
        <is>
          <t>2017-06-30</t>
        </is>
      </c>
      <c r="D2589" t="inlineStr">
        <is>
          <t>2017-07-06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s="2" t="n">
        <v>22.23</v>
      </c>
      <c r="R2589" t="n">
        <v>1</v>
      </c>
      <c r="S2589" s="3" t="n">
        <v>0</v>
      </c>
      <c r="T2589" s="2" t="n">
        <v>9.7812</v>
      </c>
      <c r="U2589">
        <f>D2589-C2589</f>
        <v/>
      </c>
      <c r="V2589" s="3">
        <f>IF(Q2589=0,0,T2589/Q2589)</f>
        <v/>
      </c>
    </row>
    <row r="2590">
      <c r="A2590" t="n">
        <v>2589</v>
      </c>
      <c r="B2590" t="inlineStr">
        <is>
          <t>CA-2016-137729</t>
        </is>
      </c>
      <c r="C2590" t="inlineStr">
        <is>
          <t>2016-05-05</t>
        </is>
      </c>
      <c r="D2590" t="inlineStr">
        <is>
          <t>2016-05-09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s="2" t="n">
        <v>5.98</v>
      </c>
      <c r="R2590" t="n">
        <v>1</v>
      </c>
      <c r="S2590" s="3" t="n">
        <v>0</v>
      </c>
      <c r="T2590" s="2" t="n">
        <v>1.0166</v>
      </c>
      <c r="U2590">
        <f>D2590-C2590</f>
        <v/>
      </c>
      <c r="V2590" s="3">
        <f>IF(Q2590=0,0,T2590/Q2590)</f>
        <v/>
      </c>
    </row>
    <row r="2591">
      <c r="A2591" t="n">
        <v>2590</v>
      </c>
      <c r="B2591" t="inlineStr">
        <is>
          <t>CA-2016-137729</t>
        </is>
      </c>
      <c r="C2591" t="inlineStr">
        <is>
          <t>2016-05-05</t>
        </is>
      </c>
      <c r="D2591" t="inlineStr">
        <is>
          <t>2016-05-09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s="2" t="n">
        <v>246.168</v>
      </c>
      <c r="R2591" t="n">
        <v>3</v>
      </c>
      <c r="S2591" s="3" t="n">
        <v>0.2</v>
      </c>
      <c r="T2591" s="2" t="n">
        <v>21.5397</v>
      </c>
      <c r="U2591">
        <f>D2591-C2591</f>
        <v/>
      </c>
      <c r="V2591" s="3">
        <f>IF(Q2591=0,0,T2591/Q2591)</f>
        <v/>
      </c>
    </row>
    <row r="2592">
      <c r="A2592" t="n">
        <v>2591</v>
      </c>
      <c r="B2592" t="inlineStr">
        <is>
          <t>US-2016-115455</t>
        </is>
      </c>
      <c r="C2592" t="inlineStr">
        <is>
          <t>2016-09-08</t>
        </is>
      </c>
      <c r="D2592" t="inlineStr">
        <is>
          <t>2016-09-14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s="2" t="n">
        <v>14.136</v>
      </c>
      <c r="R2592" t="n">
        <v>2</v>
      </c>
      <c r="S2592" s="3" t="n">
        <v>0.6</v>
      </c>
      <c r="T2592" s="2" t="n">
        <v>-7.7748</v>
      </c>
      <c r="U2592">
        <f>D2592-C2592</f>
        <v/>
      </c>
      <c r="V2592" s="3">
        <f>IF(Q2592=0,0,T2592/Q2592)</f>
        <v/>
      </c>
    </row>
    <row r="2593">
      <c r="A2593" t="n">
        <v>2592</v>
      </c>
      <c r="B2593" t="inlineStr">
        <is>
          <t>US-2016-115455</t>
        </is>
      </c>
      <c r="C2593" t="inlineStr">
        <is>
          <t>2016-09-08</t>
        </is>
      </c>
      <c r="D2593" t="inlineStr">
        <is>
          <t>2016-09-14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s="2" t="n">
        <v>601.47</v>
      </c>
      <c r="R2593" t="n">
        <v>3</v>
      </c>
      <c r="S2593" s="3" t="n">
        <v>0.5</v>
      </c>
      <c r="T2593" s="2" t="n">
        <v>-300.735</v>
      </c>
      <c r="U2593">
        <f>D2593-C2593</f>
        <v/>
      </c>
      <c r="V2593" s="3">
        <f>IF(Q2593=0,0,T2593/Q2593)</f>
        <v/>
      </c>
    </row>
    <row r="2594">
      <c r="A2594" t="n">
        <v>2593</v>
      </c>
      <c r="B2594" t="inlineStr">
        <is>
          <t>CA-2017-128300</t>
        </is>
      </c>
      <c r="C2594" t="inlineStr">
        <is>
          <t>2017-11-24</t>
        </is>
      </c>
      <c r="D2594" t="inlineStr">
        <is>
          <t>2017-11-26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s="2" t="n">
        <v>79.09999999999999</v>
      </c>
      <c r="R2594" t="n">
        <v>2</v>
      </c>
      <c r="S2594" s="3" t="n">
        <v>0</v>
      </c>
      <c r="T2594" s="2" t="n">
        <v>39.55</v>
      </c>
      <c r="U2594">
        <f>D2594-C2594</f>
        <v/>
      </c>
      <c r="V2594" s="3">
        <f>IF(Q2594=0,0,T2594/Q2594)</f>
        <v/>
      </c>
    </row>
    <row r="2595">
      <c r="A2595" t="n">
        <v>2594</v>
      </c>
      <c r="B2595" t="inlineStr">
        <is>
          <t>CA-2017-128300</t>
        </is>
      </c>
      <c r="C2595" t="inlineStr">
        <is>
          <t>2017-11-24</t>
        </is>
      </c>
      <c r="D2595" t="inlineStr">
        <is>
          <t>2017-11-26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s="2" t="n">
        <v>327.84</v>
      </c>
      <c r="R2595" t="n">
        <v>8</v>
      </c>
      <c r="S2595" s="3" t="n">
        <v>0</v>
      </c>
      <c r="T2595" s="2" t="n">
        <v>157.3632</v>
      </c>
      <c r="U2595">
        <f>D2595-C2595</f>
        <v/>
      </c>
      <c r="V2595" s="3">
        <f>IF(Q2595=0,0,T2595/Q2595)</f>
        <v/>
      </c>
    </row>
    <row r="2596">
      <c r="A2596" t="n">
        <v>2595</v>
      </c>
      <c r="B2596" t="inlineStr">
        <is>
          <t>CA-2017-149048</t>
        </is>
      </c>
      <c r="C2596" t="inlineStr">
        <is>
          <t>2017-05-13</t>
        </is>
      </c>
      <c r="D2596" t="inlineStr">
        <is>
          <t>2017-05-17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s="2" t="n">
        <v>180.96</v>
      </c>
      <c r="R2596" t="n">
        <v>2</v>
      </c>
      <c r="S2596" s="3" t="n">
        <v>0</v>
      </c>
      <c r="T2596" s="2" t="n">
        <v>81.432</v>
      </c>
      <c r="U2596">
        <f>D2596-C2596</f>
        <v/>
      </c>
      <c r="V2596" s="3">
        <f>IF(Q2596=0,0,T2596/Q2596)</f>
        <v/>
      </c>
    </row>
    <row r="2597">
      <c r="A2597" t="n">
        <v>2596</v>
      </c>
      <c r="B2597" t="inlineStr">
        <is>
          <t>CA-2017-149048</t>
        </is>
      </c>
      <c r="C2597" t="inlineStr">
        <is>
          <t>2017-05-13</t>
        </is>
      </c>
      <c r="D2597" t="inlineStr">
        <is>
          <t>2017-05-17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s="2" t="n">
        <v>914.97</v>
      </c>
      <c r="R2597" t="n">
        <v>3</v>
      </c>
      <c r="S2597" s="3" t="n">
        <v>0</v>
      </c>
      <c r="T2597" s="2" t="n">
        <v>411.7365</v>
      </c>
      <c r="U2597">
        <f>D2597-C2597</f>
        <v/>
      </c>
      <c r="V2597" s="3">
        <f>IF(Q2597=0,0,T2597/Q2597)</f>
        <v/>
      </c>
    </row>
    <row r="2598">
      <c r="A2598" t="n">
        <v>2597</v>
      </c>
      <c r="B2598" t="inlineStr">
        <is>
          <t>CA-2017-149048</t>
        </is>
      </c>
      <c r="C2598" t="inlineStr">
        <is>
          <t>2017-05-13</t>
        </is>
      </c>
      <c r="D2598" t="inlineStr">
        <is>
          <t>2017-05-17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s="2" t="n">
        <v>587.97</v>
      </c>
      <c r="R2598" t="n">
        <v>3</v>
      </c>
      <c r="S2598" s="3" t="n">
        <v>0</v>
      </c>
      <c r="T2598" s="2" t="n">
        <v>158.7519</v>
      </c>
      <c r="U2598">
        <f>D2598-C2598</f>
        <v/>
      </c>
      <c r="V2598" s="3">
        <f>IF(Q2598=0,0,T2598/Q2598)</f>
        <v/>
      </c>
    </row>
    <row r="2599">
      <c r="A2599" t="n">
        <v>2598</v>
      </c>
      <c r="B2599" t="inlineStr">
        <is>
          <t>CA-2017-149048</t>
        </is>
      </c>
      <c r="C2599" t="inlineStr">
        <is>
          <t>2017-05-13</t>
        </is>
      </c>
      <c r="D2599" t="inlineStr">
        <is>
          <t>2017-05-17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s="2" t="n">
        <v>530.34</v>
      </c>
      <c r="R2599" t="n">
        <v>2</v>
      </c>
      <c r="S2599" s="3" t="n">
        <v>0</v>
      </c>
      <c r="T2599" s="2" t="n">
        <v>95.46120000000001</v>
      </c>
      <c r="U2599">
        <f>D2599-C2599</f>
        <v/>
      </c>
      <c r="V2599" s="3">
        <f>IF(Q2599=0,0,T2599/Q2599)</f>
        <v/>
      </c>
    </row>
    <row r="2600">
      <c r="A2600" t="n">
        <v>2599</v>
      </c>
      <c r="B2600" t="inlineStr">
        <is>
          <t>CA-2017-149048</t>
        </is>
      </c>
      <c r="C2600" t="inlineStr">
        <is>
          <t>2017-05-13</t>
        </is>
      </c>
      <c r="D2600" t="inlineStr">
        <is>
          <t>2017-05-17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s="2" t="n">
        <v>14.94</v>
      </c>
      <c r="R2600" t="n">
        <v>3</v>
      </c>
      <c r="S2600" s="3" t="n">
        <v>0</v>
      </c>
      <c r="T2600" s="2" t="n">
        <v>7.3206</v>
      </c>
      <c r="U2600">
        <f>D2600-C2600</f>
        <v/>
      </c>
      <c r="V2600" s="3">
        <f>IF(Q2600=0,0,T2600/Q2600)</f>
        <v/>
      </c>
    </row>
    <row r="2601">
      <c r="A2601" t="n">
        <v>2600</v>
      </c>
      <c r="B2601" t="inlineStr">
        <is>
          <t>CA-2017-108553</t>
        </is>
      </c>
      <c r="C2601" t="inlineStr">
        <is>
          <t>2017-04-23</t>
        </is>
      </c>
      <c r="D2601" t="inlineStr">
        <is>
          <t>2017-04-29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s="2" t="n">
        <v>121.94</v>
      </c>
      <c r="R2601" t="n">
        <v>2</v>
      </c>
      <c r="S2601" s="3" t="n">
        <v>0</v>
      </c>
      <c r="T2601" s="2" t="n">
        <v>35.3626</v>
      </c>
      <c r="U2601">
        <f>D2601-C2601</f>
        <v/>
      </c>
      <c r="V2601" s="3">
        <f>IF(Q2601=0,0,T2601/Q2601)</f>
        <v/>
      </c>
    </row>
    <row r="2602">
      <c r="A2602" t="n">
        <v>2601</v>
      </c>
      <c r="B2602" t="inlineStr">
        <is>
          <t>CA-2017-108553</t>
        </is>
      </c>
      <c r="C2602" t="inlineStr">
        <is>
          <t>2017-04-23</t>
        </is>
      </c>
      <c r="D2602" t="inlineStr">
        <is>
          <t>2017-04-29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s="2" t="n">
        <v>122.71</v>
      </c>
      <c r="R2602" t="n">
        <v>7</v>
      </c>
      <c r="S2602" s="3" t="n">
        <v>0</v>
      </c>
      <c r="T2602" s="2" t="n">
        <v>36.813</v>
      </c>
      <c r="U2602">
        <f>D2602-C2602</f>
        <v/>
      </c>
      <c r="V2602" s="3">
        <f>IF(Q2602=0,0,T2602/Q2602)</f>
        <v/>
      </c>
    </row>
    <row r="2603">
      <c r="A2603" t="n">
        <v>2602</v>
      </c>
      <c r="B2603" t="inlineStr">
        <is>
          <t>CA-2016-165848</t>
        </is>
      </c>
      <c r="C2603" t="inlineStr">
        <is>
          <t>2016-06-04</t>
        </is>
      </c>
      <c r="D2603" t="inlineStr">
        <is>
          <t>2016-06-04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s="2" t="n">
        <v>14.94</v>
      </c>
      <c r="R2603" t="n">
        <v>3</v>
      </c>
      <c r="S2603" s="3" t="n">
        <v>0</v>
      </c>
      <c r="T2603" s="2" t="n">
        <v>7.0218</v>
      </c>
      <c r="U2603">
        <f>D2603-C2603</f>
        <v/>
      </c>
      <c r="V2603" s="3">
        <f>IF(Q2603=0,0,T2603/Q2603)</f>
        <v/>
      </c>
    </row>
    <row r="2604">
      <c r="A2604" t="n">
        <v>2603</v>
      </c>
      <c r="B2604" t="inlineStr">
        <is>
          <t>CA-2016-165848</t>
        </is>
      </c>
      <c r="C2604" t="inlineStr">
        <is>
          <t>2016-06-04</t>
        </is>
      </c>
      <c r="D2604" t="inlineStr">
        <is>
          <t>2016-06-04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s="2" t="n">
        <v>1349.85</v>
      </c>
      <c r="R2604" t="n">
        <v>3</v>
      </c>
      <c r="S2604" s="3" t="n">
        <v>0</v>
      </c>
      <c r="T2604" s="2" t="n">
        <v>364.4595</v>
      </c>
      <c r="U2604">
        <f>D2604-C2604</f>
        <v/>
      </c>
      <c r="V2604" s="3">
        <f>IF(Q2604=0,0,T2604/Q2604)</f>
        <v/>
      </c>
    </row>
    <row r="2605">
      <c r="A2605" t="n">
        <v>2604</v>
      </c>
      <c r="B2605" t="inlineStr">
        <is>
          <t>CA-2016-165848</t>
        </is>
      </c>
      <c r="C2605" t="inlineStr">
        <is>
          <t>2016-06-04</t>
        </is>
      </c>
      <c r="D2605" t="inlineStr">
        <is>
          <t>2016-06-04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s="2" t="n">
        <v>136.784</v>
      </c>
      <c r="R2605" t="n">
        <v>1</v>
      </c>
      <c r="S2605" s="3" t="n">
        <v>0.2</v>
      </c>
      <c r="T2605" s="2" t="n">
        <v>5.1294</v>
      </c>
      <c r="U2605">
        <f>D2605-C2605</f>
        <v/>
      </c>
      <c r="V2605" s="3">
        <f>IF(Q2605=0,0,T2605/Q2605)</f>
        <v/>
      </c>
    </row>
    <row r="2606">
      <c r="A2606" t="n">
        <v>2605</v>
      </c>
      <c r="B2606" t="inlineStr">
        <is>
          <t>CA-2016-165848</t>
        </is>
      </c>
      <c r="C2606" t="inlineStr">
        <is>
          <t>2016-06-04</t>
        </is>
      </c>
      <c r="D2606" t="inlineStr">
        <is>
          <t>2016-06-04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s="2" t="n">
        <v>61.12</v>
      </c>
      <c r="R2606" t="n">
        <v>4</v>
      </c>
      <c r="S2606" s="3" t="n">
        <v>0</v>
      </c>
      <c r="T2606" s="2" t="n">
        <v>20.7808</v>
      </c>
      <c r="U2606">
        <f>D2606-C2606</f>
        <v/>
      </c>
      <c r="V2606" s="3">
        <f>IF(Q2606=0,0,T2606/Q2606)</f>
        <v/>
      </c>
    </row>
    <row r="2607">
      <c r="A2607" t="n">
        <v>2606</v>
      </c>
      <c r="B2607" t="inlineStr">
        <is>
          <t>CA-2014-112718</t>
        </is>
      </c>
      <c r="C2607" t="inlineStr">
        <is>
          <t>2014-12-16</t>
        </is>
      </c>
      <c r="D2607" t="inlineStr">
        <is>
          <t>2014-12-21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s="2" t="n">
        <v>1.167</v>
      </c>
      <c r="R2607" t="n">
        <v>1</v>
      </c>
      <c r="S2607" s="3" t="n">
        <v>0.7</v>
      </c>
      <c r="T2607" s="2" t="n">
        <v>-0.8558</v>
      </c>
      <c r="U2607">
        <f>D2607-C2607</f>
        <v/>
      </c>
      <c r="V2607" s="3">
        <f>IF(Q2607=0,0,T2607/Q2607)</f>
        <v/>
      </c>
    </row>
    <row r="2608">
      <c r="A2608" t="n">
        <v>2607</v>
      </c>
      <c r="B2608" t="inlineStr">
        <is>
          <t>CA-2016-154053</t>
        </is>
      </c>
      <c r="C2608" t="inlineStr">
        <is>
          <t>2016-03-04</t>
        </is>
      </c>
      <c r="D2608" t="inlineStr">
        <is>
          <t>2016-03-10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s="2" t="n">
        <v>16.99</v>
      </c>
      <c r="R2608" t="n">
        <v>1</v>
      </c>
      <c r="S2608" s="3" t="n">
        <v>0</v>
      </c>
      <c r="T2608" s="2" t="n">
        <v>4.9271</v>
      </c>
      <c r="U2608">
        <f>D2608-C2608</f>
        <v/>
      </c>
      <c r="V2608" s="3">
        <f>IF(Q2608=0,0,T2608/Q2608)</f>
        <v/>
      </c>
    </row>
    <row r="2609">
      <c r="A2609" t="n">
        <v>2608</v>
      </c>
      <c r="B2609" t="inlineStr">
        <is>
          <t>CA-2014-127446</t>
        </is>
      </c>
      <c r="C2609" t="inlineStr">
        <is>
          <t>2014-11-25</t>
        </is>
      </c>
      <c r="D2609" t="inlineStr">
        <is>
          <t>2014-11-30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s="2" t="n">
        <v>24.672</v>
      </c>
      <c r="R2609" t="n">
        <v>3</v>
      </c>
      <c r="S2609" s="3" t="n">
        <v>0.2</v>
      </c>
      <c r="T2609" s="2" t="n">
        <v>0</v>
      </c>
      <c r="U2609">
        <f>D2609-C2609</f>
        <v/>
      </c>
      <c r="V2609" s="3">
        <f>IF(Q2609=0,0,T2609/Q2609)</f>
        <v/>
      </c>
    </row>
    <row r="2610">
      <c r="A2610" t="n">
        <v>2609</v>
      </c>
      <c r="B2610" t="inlineStr">
        <is>
          <t>CA-2014-127446</t>
        </is>
      </c>
      <c r="C2610" t="inlineStr">
        <is>
          <t>2014-11-25</t>
        </is>
      </c>
      <c r="D2610" t="inlineStr">
        <is>
          <t>2014-11-30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s="2" t="n">
        <v>2.52</v>
      </c>
      <c r="R2610" t="n">
        <v>1</v>
      </c>
      <c r="S2610" s="3" t="n">
        <v>0.2</v>
      </c>
      <c r="T2610" s="2" t="n">
        <v>0.882</v>
      </c>
      <c r="U2610">
        <f>D2610-C2610</f>
        <v/>
      </c>
      <c r="V2610" s="3">
        <f>IF(Q2610=0,0,T2610/Q2610)</f>
        <v/>
      </c>
    </row>
    <row r="2611">
      <c r="A2611" t="n">
        <v>2610</v>
      </c>
      <c r="B2611" t="inlineStr">
        <is>
          <t>CA-2014-127446</t>
        </is>
      </c>
      <c r="C2611" t="inlineStr">
        <is>
          <t>2014-11-25</t>
        </is>
      </c>
      <c r="D2611" t="inlineStr">
        <is>
          <t>2014-11-30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s="2" t="n">
        <v>1218.735</v>
      </c>
      <c r="R2611" t="n">
        <v>5</v>
      </c>
      <c r="S2611" s="3" t="n">
        <v>0.3</v>
      </c>
      <c r="T2611" s="2" t="n">
        <v>-121.8735</v>
      </c>
      <c r="U2611">
        <f>D2611-C2611</f>
        <v/>
      </c>
      <c r="V2611" s="3">
        <f>IF(Q2611=0,0,T2611/Q2611)</f>
        <v/>
      </c>
    </row>
    <row r="2612">
      <c r="A2612" t="n">
        <v>2611</v>
      </c>
      <c r="B2612" t="inlineStr">
        <is>
          <t>CA-2014-127446</t>
        </is>
      </c>
      <c r="C2612" t="inlineStr">
        <is>
          <t>2014-11-25</t>
        </is>
      </c>
      <c r="D2612" t="inlineStr">
        <is>
          <t>2014-11-30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s="2" t="n">
        <v>5.904</v>
      </c>
      <c r="R2612" t="n">
        <v>2</v>
      </c>
      <c r="S2612" s="3" t="n">
        <v>0.2</v>
      </c>
      <c r="T2612" s="2" t="n">
        <v>1.9926</v>
      </c>
      <c r="U2612">
        <f>D2612-C2612</f>
        <v/>
      </c>
      <c r="V2612" s="3">
        <f>IF(Q2612=0,0,T2612/Q2612)</f>
        <v/>
      </c>
    </row>
    <row r="2613">
      <c r="A2613" t="n">
        <v>2612</v>
      </c>
      <c r="B2613" t="inlineStr">
        <is>
          <t>CA-2014-127446</t>
        </is>
      </c>
      <c r="C2613" t="inlineStr">
        <is>
          <t>2014-11-25</t>
        </is>
      </c>
      <c r="D2613" t="inlineStr">
        <is>
          <t>2014-11-30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s="2" t="n">
        <v>15.696</v>
      </c>
      <c r="R2613" t="n">
        <v>3</v>
      </c>
      <c r="S2613" s="3" t="n">
        <v>0.2</v>
      </c>
      <c r="T2613" s="2" t="n">
        <v>5.1012</v>
      </c>
      <c r="U2613">
        <f>D2613-C2613</f>
        <v/>
      </c>
      <c r="V2613" s="3">
        <f>IF(Q2613=0,0,T2613/Q2613)</f>
        <v/>
      </c>
    </row>
    <row r="2614">
      <c r="A2614" t="n">
        <v>2613</v>
      </c>
      <c r="B2614" t="inlineStr">
        <is>
          <t>CA-2014-127446</t>
        </is>
      </c>
      <c r="C2614" t="inlineStr">
        <is>
          <t>2014-11-25</t>
        </is>
      </c>
      <c r="D2614" t="inlineStr">
        <is>
          <t>2014-11-30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s="2" t="n">
        <v>6.096</v>
      </c>
      <c r="R2614" t="n">
        <v>3</v>
      </c>
      <c r="S2614" s="3" t="n">
        <v>0.6</v>
      </c>
      <c r="T2614" s="2" t="n">
        <v>-3.9624</v>
      </c>
      <c r="U2614">
        <f>D2614-C2614</f>
        <v/>
      </c>
      <c r="V2614" s="3">
        <f>IF(Q2614=0,0,T2614/Q2614)</f>
        <v/>
      </c>
    </row>
    <row r="2615">
      <c r="A2615" t="n">
        <v>2614</v>
      </c>
      <c r="B2615" t="inlineStr">
        <is>
          <t>CA-2016-137204</t>
        </is>
      </c>
      <c r="C2615" t="inlineStr">
        <is>
          <t>2016-04-28</t>
        </is>
      </c>
      <c r="D2615" t="inlineStr">
        <is>
          <t>2016-05-05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s="2" t="n">
        <v>41.568</v>
      </c>
      <c r="R2615" t="n">
        <v>2</v>
      </c>
      <c r="S2615" s="3" t="n">
        <v>0.2</v>
      </c>
      <c r="T2615" s="2" t="n">
        <v>2.598</v>
      </c>
      <c r="U2615">
        <f>D2615-C2615</f>
        <v/>
      </c>
      <c r="V2615" s="3">
        <f>IF(Q2615=0,0,T2615/Q2615)</f>
        <v/>
      </c>
    </row>
    <row r="2616">
      <c r="A2616" t="n">
        <v>2615</v>
      </c>
      <c r="B2616" t="inlineStr">
        <is>
          <t>CA-2014-147298</t>
        </is>
      </c>
      <c r="C2616" t="inlineStr">
        <is>
          <t>2014-04-26</t>
        </is>
      </c>
      <c r="D2616" t="inlineStr">
        <is>
          <t>2014-05-03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s="2" t="n">
        <v>230.28</v>
      </c>
      <c r="R2616" t="n">
        <v>3</v>
      </c>
      <c r="S2616" s="3" t="n">
        <v>0.2</v>
      </c>
      <c r="T2616" s="2" t="n">
        <v>23.028</v>
      </c>
      <c r="U2616">
        <f>D2616-C2616</f>
        <v/>
      </c>
      <c r="V2616" s="3">
        <f>IF(Q2616=0,0,T2616/Q2616)</f>
        <v/>
      </c>
    </row>
    <row r="2617">
      <c r="A2617" t="n">
        <v>2616</v>
      </c>
      <c r="B2617" t="inlineStr">
        <is>
          <t>CA-2014-147298</t>
        </is>
      </c>
      <c r="C2617" t="inlineStr">
        <is>
          <t>2014-04-26</t>
        </is>
      </c>
      <c r="D2617" t="inlineStr">
        <is>
          <t>2014-05-03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s="2" t="n">
        <v>18.288</v>
      </c>
      <c r="R2617" t="n">
        <v>6</v>
      </c>
      <c r="S2617" s="3" t="n">
        <v>0.2</v>
      </c>
      <c r="T2617" s="2" t="n">
        <v>5.715</v>
      </c>
      <c r="U2617">
        <f>D2617-C2617</f>
        <v/>
      </c>
      <c r="V2617" s="3">
        <f>IF(Q2617=0,0,T2617/Q2617)</f>
        <v/>
      </c>
    </row>
    <row r="2618">
      <c r="A2618" t="n">
        <v>2617</v>
      </c>
      <c r="B2618" t="inlineStr">
        <is>
          <t>CA-2017-147942</t>
        </is>
      </c>
      <c r="C2618" t="inlineStr">
        <is>
          <t>2017-04-01</t>
        </is>
      </c>
      <c r="D2618" t="inlineStr">
        <is>
          <t>2017-04-05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s="2" t="n">
        <v>5.78</v>
      </c>
      <c r="R2618" t="n">
        <v>2</v>
      </c>
      <c r="S2618" s="3" t="n">
        <v>0</v>
      </c>
      <c r="T2618" s="2" t="n">
        <v>2.7166</v>
      </c>
      <c r="U2618">
        <f>D2618-C2618</f>
        <v/>
      </c>
      <c r="V2618" s="3">
        <f>IF(Q2618=0,0,T2618/Q2618)</f>
        <v/>
      </c>
    </row>
    <row r="2619">
      <c r="A2619" t="n">
        <v>2618</v>
      </c>
      <c r="B2619" t="inlineStr">
        <is>
          <t>CA-2017-147942</t>
        </is>
      </c>
      <c r="C2619" t="inlineStr">
        <is>
          <t>2017-04-01</t>
        </is>
      </c>
      <c r="D2619" t="inlineStr">
        <is>
          <t>2017-04-05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s="2" t="n">
        <v>121.68</v>
      </c>
      <c r="R2619" t="n">
        <v>13</v>
      </c>
      <c r="S2619" s="3" t="n">
        <v>0.2</v>
      </c>
      <c r="T2619" s="2" t="n">
        <v>38.025</v>
      </c>
      <c r="U2619">
        <f>D2619-C2619</f>
        <v/>
      </c>
      <c r="V2619" s="3">
        <f>IF(Q2619=0,0,T2619/Q2619)</f>
        <v/>
      </c>
    </row>
    <row r="2620">
      <c r="A2620" t="n">
        <v>2619</v>
      </c>
      <c r="B2620" t="inlineStr">
        <is>
          <t>CA-2017-115931</t>
        </is>
      </c>
      <c r="C2620" t="inlineStr">
        <is>
          <t>2017-12-22</t>
        </is>
      </c>
      <c r="D2620" t="inlineStr">
        <is>
          <t>2017-12-26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s="2" t="n">
        <v>4.17</v>
      </c>
      <c r="R2620" t="n">
        <v>3</v>
      </c>
      <c r="S2620" s="3" t="n">
        <v>0</v>
      </c>
      <c r="T2620" s="2" t="n">
        <v>1.0842</v>
      </c>
      <c r="U2620">
        <f>D2620-C2620</f>
        <v/>
      </c>
      <c r="V2620" s="3">
        <f>IF(Q2620=0,0,T2620/Q2620)</f>
        <v/>
      </c>
    </row>
    <row r="2621">
      <c r="A2621" t="n">
        <v>2620</v>
      </c>
      <c r="B2621" t="inlineStr">
        <is>
          <t>CA-2017-115931</t>
        </is>
      </c>
      <c r="C2621" t="inlineStr">
        <is>
          <t>2017-12-22</t>
        </is>
      </c>
      <c r="D2621" t="inlineStr">
        <is>
          <t>2017-12-26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s="2" t="n">
        <v>67.04000000000001</v>
      </c>
      <c r="R2621" t="n">
        <v>4</v>
      </c>
      <c r="S2621" s="3" t="n">
        <v>0.2</v>
      </c>
      <c r="T2621" s="2" t="n">
        <v>6.704</v>
      </c>
      <c r="U2621">
        <f>D2621-C2621</f>
        <v/>
      </c>
      <c r="V2621" s="3">
        <f>IF(Q2621=0,0,T2621/Q2621)</f>
        <v/>
      </c>
    </row>
    <row r="2622">
      <c r="A2622" t="n">
        <v>2621</v>
      </c>
      <c r="B2622" t="inlineStr">
        <is>
          <t>CA-2017-115931</t>
        </is>
      </c>
      <c r="C2622" t="inlineStr">
        <is>
          <t>2017-12-22</t>
        </is>
      </c>
      <c r="D2622" t="inlineStr">
        <is>
          <t>2017-12-26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s="2" t="n">
        <v>37.32</v>
      </c>
      <c r="R2622" t="n">
        <v>3</v>
      </c>
      <c r="S2622" s="3" t="n">
        <v>0</v>
      </c>
      <c r="T2622" s="2" t="n">
        <v>10.4496</v>
      </c>
      <c r="U2622">
        <f>D2622-C2622</f>
        <v/>
      </c>
      <c r="V2622" s="3">
        <f>IF(Q2622=0,0,T2622/Q2622)</f>
        <v/>
      </c>
    </row>
    <row r="2623">
      <c r="A2623" t="n">
        <v>2622</v>
      </c>
      <c r="B2623" t="inlineStr">
        <is>
          <t>CA-2017-115931</t>
        </is>
      </c>
      <c r="C2623" t="inlineStr">
        <is>
          <t>2017-12-22</t>
        </is>
      </c>
      <c r="D2623" t="inlineStr">
        <is>
          <t>2017-12-26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s="2" t="n">
        <v>18.45</v>
      </c>
      <c r="R2623" t="n">
        <v>5</v>
      </c>
      <c r="S2623" s="3" t="n">
        <v>0</v>
      </c>
      <c r="T2623" s="2" t="n">
        <v>8.6715</v>
      </c>
      <c r="U2623">
        <f>D2623-C2623</f>
        <v/>
      </c>
      <c r="V2623" s="3">
        <f>IF(Q2623=0,0,T2623/Q2623)</f>
        <v/>
      </c>
    </row>
    <row r="2624">
      <c r="A2624" t="n">
        <v>2623</v>
      </c>
      <c r="B2624" t="inlineStr">
        <is>
          <t>CA-2014-164861</t>
        </is>
      </c>
      <c r="C2624" t="inlineStr">
        <is>
          <t>2014-12-03</t>
        </is>
      </c>
      <c r="D2624" t="inlineStr">
        <is>
          <t>2014-12-06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s="2" t="n">
        <v>25.92</v>
      </c>
      <c r="R2624" t="n">
        <v>4</v>
      </c>
      <c r="S2624" s="3" t="n">
        <v>0</v>
      </c>
      <c r="T2624" s="2" t="n">
        <v>12.4416</v>
      </c>
      <c r="U2624">
        <f>D2624-C2624</f>
        <v/>
      </c>
      <c r="V2624" s="3">
        <f>IF(Q2624=0,0,T2624/Q2624)</f>
        <v/>
      </c>
    </row>
    <row r="2625">
      <c r="A2625" t="n">
        <v>2624</v>
      </c>
      <c r="B2625" t="inlineStr">
        <is>
          <t>CA-2017-127180</t>
        </is>
      </c>
      <c r="C2625" t="inlineStr">
        <is>
          <t>2017-10-22</t>
        </is>
      </c>
      <c r="D2625" t="inlineStr">
        <is>
          <t>2017-10-24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s="2" t="n">
        <v>11199.968</v>
      </c>
      <c r="R2625" t="n">
        <v>4</v>
      </c>
      <c r="S2625" s="3" t="n">
        <v>0.2</v>
      </c>
      <c r="T2625" s="2" t="n">
        <v>3919.9888</v>
      </c>
      <c r="U2625">
        <f>D2625-C2625</f>
        <v/>
      </c>
      <c r="V2625" s="3">
        <f>IF(Q2625=0,0,T2625/Q2625)</f>
        <v/>
      </c>
    </row>
    <row r="2626">
      <c r="A2626" t="n">
        <v>2625</v>
      </c>
      <c r="B2626" t="inlineStr">
        <is>
          <t>CA-2017-127180</t>
        </is>
      </c>
      <c r="C2626" t="inlineStr">
        <is>
          <t>2017-10-22</t>
        </is>
      </c>
      <c r="D2626" t="inlineStr">
        <is>
          <t>2017-10-24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s="2" t="n">
        <v>2399.6</v>
      </c>
      <c r="R2626" t="n">
        <v>8</v>
      </c>
      <c r="S2626" s="3" t="n">
        <v>0</v>
      </c>
      <c r="T2626" s="2" t="n">
        <v>647.8920000000001</v>
      </c>
      <c r="U2626">
        <f>D2626-C2626</f>
        <v/>
      </c>
      <c r="V2626" s="3">
        <f>IF(Q2626=0,0,T2626/Q2626)</f>
        <v/>
      </c>
    </row>
    <row r="2627">
      <c r="A2627" t="n">
        <v>2626</v>
      </c>
      <c r="B2627" t="inlineStr">
        <is>
          <t>CA-2017-127180</t>
        </is>
      </c>
      <c r="C2627" t="inlineStr">
        <is>
          <t>2017-10-22</t>
        </is>
      </c>
      <c r="D2627" t="inlineStr">
        <is>
          <t>2017-10-24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s="2" t="n">
        <v>63.9</v>
      </c>
      <c r="R2627" t="n">
        <v>5</v>
      </c>
      <c r="S2627" s="3" t="n">
        <v>0</v>
      </c>
      <c r="T2627" s="2" t="n">
        <v>28.755</v>
      </c>
      <c r="U2627">
        <f>D2627-C2627</f>
        <v/>
      </c>
      <c r="V2627" s="3">
        <f>IF(Q2627=0,0,T2627/Q2627)</f>
        <v/>
      </c>
    </row>
    <row r="2628">
      <c r="A2628" t="n">
        <v>2627</v>
      </c>
      <c r="B2628" t="inlineStr">
        <is>
          <t>CA-2017-127180</t>
        </is>
      </c>
      <c r="C2628" t="inlineStr">
        <is>
          <t>2017-10-22</t>
        </is>
      </c>
      <c r="D2628" t="inlineStr">
        <is>
          <t>2017-10-24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s="2" t="n">
        <v>52.99</v>
      </c>
      <c r="R2628" t="n">
        <v>1</v>
      </c>
      <c r="S2628" s="3" t="n">
        <v>0</v>
      </c>
      <c r="T2628" s="2" t="n">
        <v>0.5299</v>
      </c>
      <c r="U2628">
        <f>D2628-C2628</f>
        <v/>
      </c>
      <c r="V2628" s="3">
        <f>IF(Q2628=0,0,T2628/Q2628)</f>
        <v/>
      </c>
    </row>
    <row r="2629">
      <c r="A2629" t="n">
        <v>2628</v>
      </c>
      <c r="B2629" t="inlineStr">
        <is>
          <t>US-2017-165344</t>
        </is>
      </c>
      <c r="C2629" t="inlineStr">
        <is>
          <t>2017-11-13</t>
        </is>
      </c>
      <c r="D2629" t="inlineStr">
        <is>
          <t>2017-11-15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s="2" t="n">
        <v>60.864</v>
      </c>
      <c r="R2629" t="n">
        <v>4</v>
      </c>
      <c r="S2629" s="3" t="n">
        <v>0.2</v>
      </c>
      <c r="T2629" s="2" t="n">
        <v>9.1296</v>
      </c>
      <c r="U2629">
        <f>D2629-C2629</f>
        <v/>
      </c>
      <c r="V2629" s="3">
        <f>IF(Q2629=0,0,T2629/Q2629)</f>
        <v/>
      </c>
    </row>
    <row r="2630">
      <c r="A2630" t="n">
        <v>2629</v>
      </c>
      <c r="B2630" t="inlineStr">
        <is>
          <t>US-2017-165344</t>
        </is>
      </c>
      <c r="C2630" t="inlineStr">
        <is>
          <t>2017-11-13</t>
        </is>
      </c>
      <c r="D2630" t="inlineStr">
        <is>
          <t>2017-11-15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s="2" t="n">
        <v>652.995</v>
      </c>
      <c r="R2630" t="n">
        <v>7</v>
      </c>
      <c r="S2630" s="3" t="n">
        <v>0.7</v>
      </c>
      <c r="T2630" s="2" t="n">
        <v>-935.9595</v>
      </c>
      <c r="U2630">
        <f>D2630-C2630</f>
        <v/>
      </c>
      <c r="V2630" s="3">
        <f>IF(Q2630=0,0,T2630/Q2630)</f>
        <v/>
      </c>
    </row>
    <row r="2631">
      <c r="A2631" t="n">
        <v>2630</v>
      </c>
      <c r="B2631" t="inlineStr">
        <is>
          <t>US-2017-165344</t>
        </is>
      </c>
      <c r="C2631" t="inlineStr">
        <is>
          <t>2017-11-13</t>
        </is>
      </c>
      <c r="D2631" t="inlineStr">
        <is>
          <t>2017-11-15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s="2" t="n">
        <v>11.22</v>
      </c>
      <c r="R2631" t="n">
        <v>10</v>
      </c>
      <c r="S2631" s="3" t="n">
        <v>0.7</v>
      </c>
      <c r="T2631" s="2" t="n">
        <v>-7.48</v>
      </c>
      <c r="U2631">
        <f>D2631-C2631</f>
        <v/>
      </c>
      <c r="V2631" s="3">
        <f>IF(Q2631=0,0,T2631/Q2631)</f>
        <v/>
      </c>
    </row>
    <row r="2632">
      <c r="A2632" t="n">
        <v>2631</v>
      </c>
      <c r="B2632" t="inlineStr">
        <is>
          <t>CA-2015-168186</t>
        </is>
      </c>
      <c r="C2632" t="inlineStr">
        <is>
          <t>2015-09-10</t>
        </is>
      </c>
      <c r="D2632" t="inlineStr">
        <is>
          <t>2015-09-15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s="2" t="n">
        <v>14.94</v>
      </c>
      <c r="R2632" t="n">
        <v>3</v>
      </c>
      <c r="S2632" s="3" t="n">
        <v>0</v>
      </c>
      <c r="T2632" s="2" t="n">
        <v>7.0218</v>
      </c>
      <c r="U2632">
        <f>D2632-C2632</f>
        <v/>
      </c>
      <c r="V2632" s="3">
        <f>IF(Q2632=0,0,T2632/Q2632)</f>
        <v/>
      </c>
    </row>
    <row r="2633">
      <c r="A2633" t="n">
        <v>2632</v>
      </c>
      <c r="B2633" t="inlineStr">
        <is>
          <t>US-2017-110604</t>
        </is>
      </c>
      <c r="C2633" t="inlineStr">
        <is>
          <t>2017-05-15</t>
        </is>
      </c>
      <c r="D2633" t="inlineStr">
        <is>
          <t>2017-05-20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s="2" t="n">
        <v>39.96</v>
      </c>
      <c r="R2633" t="n">
        <v>2</v>
      </c>
      <c r="S2633" s="3" t="n">
        <v>0</v>
      </c>
      <c r="T2633" s="2" t="n">
        <v>17.1828</v>
      </c>
      <c r="U2633">
        <f>D2633-C2633</f>
        <v/>
      </c>
      <c r="V2633" s="3">
        <f>IF(Q2633=0,0,T2633/Q2633)</f>
        <v/>
      </c>
    </row>
    <row r="2634">
      <c r="A2634" t="n">
        <v>2633</v>
      </c>
      <c r="B2634" t="inlineStr">
        <is>
          <t>US-2017-110604</t>
        </is>
      </c>
      <c r="C2634" t="inlineStr">
        <is>
          <t>2017-05-15</t>
        </is>
      </c>
      <c r="D2634" t="inlineStr">
        <is>
          <t>2017-05-20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s="2" t="n">
        <v>42.624</v>
      </c>
      <c r="R2634" t="n">
        <v>2</v>
      </c>
      <c r="S2634" s="3" t="n">
        <v>0.2</v>
      </c>
      <c r="T2634" s="2" t="n">
        <v>4.2624</v>
      </c>
      <c r="U2634">
        <f>D2634-C2634</f>
        <v/>
      </c>
      <c r="V2634" s="3">
        <f>IF(Q2634=0,0,T2634/Q2634)</f>
        <v/>
      </c>
    </row>
    <row r="2635">
      <c r="A2635" t="n">
        <v>2634</v>
      </c>
      <c r="B2635" t="inlineStr">
        <is>
          <t>US-2017-110604</t>
        </is>
      </c>
      <c r="C2635" t="inlineStr">
        <is>
          <t>2017-05-15</t>
        </is>
      </c>
      <c r="D2635" t="inlineStr">
        <is>
          <t>2017-05-20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s="2" t="n">
        <v>220.96</v>
      </c>
      <c r="R2635" t="n">
        <v>1</v>
      </c>
      <c r="S2635" s="3" t="n">
        <v>0.2</v>
      </c>
      <c r="T2635" s="2" t="n">
        <v>24.858</v>
      </c>
      <c r="U2635">
        <f>D2635-C2635</f>
        <v/>
      </c>
      <c r="V2635" s="3">
        <f>IF(Q2635=0,0,T2635/Q2635)</f>
        <v/>
      </c>
    </row>
    <row r="2636">
      <c r="A2636" t="n">
        <v>2635</v>
      </c>
      <c r="B2636" t="inlineStr">
        <is>
          <t>CA-2015-116750</t>
        </is>
      </c>
      <c r="C2636" t="inlineStr">
        <is>
          <t>2015-07-05</t>
        </is>
      </c>
      <c r="D2636" t="inlineStr">
        <is>
          <t>2015-07-10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s="2" t="n">
        <v>4.928</v>
      </c>
      <c r="R2636" t="n">
        <v>2</v>
      </c>
      <c r="S2636" s="3" t="n">
        <v>0.2</v>
      </c>
      <c r="T2636" s="2" t="n">
        <v>0.7392</v>
      </c>
      <c r="U2636">
        <f>D2636-C2636</f>
        <v/>
      </c>
      <c r="V2636" s="3">
        <f>IF(Q2636=0,0,T2636/Q2636)</f>
        <v/>
      </c>
    </row>
    <row r="2637">
      <c r="A2637" t="n">
        <v>2636</v>
      </c>
      <c r="B2637" t="inlineStr">
        <is>
          <t>CA-2015-116750</t>
        </is>
      </c>
      <c r="C2637" t="inlineStr">
        <is>
          <t>2015-07-05</t>
        </is>
      </c>
      <c r="D2637" t="inlineStr">
        <is>
          <t>2015-07-10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s="2" t="n">
        <v>7.23</v>
      </c>
      <c r="R2637" t="n">
        <v>5</v>
      </c>
      <c r="S2637" s="3" t="n">
        <v>0.7</v>
      </c>
      <c r="T2637" s="2" t="n">
        <v>-5.784</v>
      </c>
      <c r="U2637">
        <f>D2637-C2637</f>
        <v/>
      </c>
      <c r="V2637" s="3">
        <f>IF(Q2637=0,0,T2637/Q2637)</f>
        <v/>
      </c>
    </row>
    <row r="2638">
      <c r="A2638" t="n">
        <v>2637</v>
      </c>
      <c r="B2638" t="inlineStr">
        <is>
          <t>CA-2015-162369</t>
        </is>
      </c>
      <c r="C2638" t="inlineStr">
        <is>
          <t>2015-08-15</t>
        </is>
      </c>
      <c r="D2638" t="inlineStr">
        <is>
          <t>2015-08-19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s="2" t="n">
        <v>323.1</v>
      </c>
      <c r="R2638" t="n">
        <v>2</v>
      </c>
      <c r="S2638" s="3" t="n">
        <v>0</v>
      </c>
      <c r="T2638" s="2" t="n">
        <v>61.389</v>
      </c>
      <c r="U2638">
        <f>D2638-C2638</f>
        <v/>
      </c>
      <c r="V2638" s="3">
        <f>IF(Q2638=0,0,T2638/Q2638)</f>
        <v/>
      </c>
    </row>
    <row r="2639">
      <c r="A2639" t="n">
        <v>2638</v>
      </c>
      <c r="B2639" t="inlineStr">
        <is>
          <t>CA-2017-108441</t>
        </is>
      </c>
      <c r="C2639" t="inlineStr">
        <is>
          <t>2017-06-12</t>
        </is>
      </c>
      <c r="D2639" t="inlineStr">
        <is>
          <t>2017-06-18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s="2" t="n">
        <v>19.04</v>
      </c>
      <c r="R2639" t="n">
        <v>4</v>
      </c>
      <c r="S2639" s="3" t="n">
        <v>0</v>
      </c>
      <c r="T2639" s="2" t="n">
        <v>9.329599999999999</v>
      </c>
      <c r="U2639">
        <f>D2639-C2639</f>
        <v/>
      </c>
      <c r="V2639" s="3">
        <f>IF(Q2639=0,0,T2639/Q2639)</f>
        <v/>
      </c>
    </row>
    <row r="2640">
      <c r="A2640" t="n">
        <v>2639</v>
      </c>
      <c r="B2640" t="inlineStr">
        <is>
          <t>CA-2017-108441</t>
        </is>
      </c>
      <c r="C2640" t="inlineStr">
        <is>
          <t>2017-06-12</t>
        </is>
      </c>
      <c r="D2640" t="inlineStr">
        <is>
          <t>2017-06-18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s="2" t="n">
        <v>13.128</v>
      </c>
      <c r="R2640" t="n">
        <v>3</v>
      </c>
      <c r="S2640" s="3" t="n">
        <v>0.2</v>
      </c>
      <c r="T2640" s="2" t="n">
        <v>4.2666</v>
      </c>
      <c r="U2640">
        <f>D2640-C2640</f>
        <v/>
      </c>
      <c r="V2640" s="3">
        <f>IF(Q2640=0,0,T2640/Q2640)</f>
        <v/>
      </c>
    </row>
    <row r="2641">
      <c r="A2641" t="n">
        <v>2640</v>
      </c>
      <c r="B2641" t="inlineStr">
        <is>
          <t>CA-2017-108441</t>
        </is>
      </c>
      <c r="C2641" t="inlineStr">
        <is>
          <t>2017-06-12</t>
        </is>
      </c>
      <c r="D2641" t="inlineStr">
        <is>
          <t>2017-06-18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s="2" t="n">
        <v>64.14</v>
      </c>
      <c r="R2641" t="n">
        <v>3</v>
      </c>
      <c r="S2641" s="3" t="n">
        <v>0</v>
      </c>
      <c r="T2641" s="2" t="n">
        <v>16.6764</v>
      </c>
      <c r="U2641">
        <f>D2641-C2641</f>
        <v/>
      </c>
      <c r="V2641" s="3">
        <f>IF(Q2641=0,0,T2641/Q2641)</f>
        <v/>
      </c>
    </row>
    <row r="2642">
      <c r="A2642" t="n">
        <v>2641</v>
      </c>
      <c r="B2642" t="inlineStr">
        <is>
          <t>CA-2017-108441</t>
        </is>
      </c>
      <c r="C2642" t="inlineStr">
        <is>
          <t>2017-06-12</t>
        </is>
      </c>
      <c r="D2642" t="inlineStr">
        <is>
          <t>2017-06-18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s="2" t="n">
        <v>858.24</v>
      </c>
      <c r="R2642" t="n">
        <v>4</v>
      </c>
      <c r="S2642" s="3" t="n">
        <v>0.1</v>
      </c>
      <c r="T2642" s="2" t="n">
        <v>143.04</v>
      </c>
      <c r="U2642">
        <f>D2642-C2642</f>
        <v/>
      </c>
      <c r="V2642" s="3">
        <f>IF(Q2642=0,0,T2642/Q2642)</f>
        <v/>
      </c>
    </row>
    <row r="2643">
      <c r="A2643" t="n">
        <v>2642</v>
      </c>
      <c r="B2643" t="inlineStr">
        <is>
          <t>CA-2015-169740</t>
        </is>
      </c>
      <c r="C2643" t="inlineStr">
        <is>
          <t>2015-02-20</t>
        </is>
      </c>
      <c r="D2643" t="inlineStr">
        <is>
          <t>2015-02-25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 xml:space="preserve">Anker Ultrathin Bluetooth Wireless Keyboard Aluminum Cover with Stand </t>
        </is>
      </c>
      <c r="Q2643" s="2" t="n">
        <v>29.99</v>
      </c>
      <c r="R2643" t="n">
        <v>1</v>
      </c>
      <c r="S2643" s="3" t="n">
        <v>0</v>
      </c>
      <c r="T2643" s="2" t="n">
        <v>2.999</v>
      </c>
      <c r="U2643">
        <f>D2643-C2643</f>
        <v/>
      </c>
      <c r="V2643" s="3">
        <f>IF(Q2643=0,0,T2643/Q2643)</f>
        <v/>
      </c>
    </row>
    <row r="2644">
      <c r="A2644" t="n">
        <v>2643</v>
      </c>
      <c r="B2644" t="inlineStr">
        <is>
          <t>CA-2016-124051</t>
        </is>
      </c>
      <c r="C2644" t="inlineStr">
        <is>
          <t>2016-12-29</t>
        </is>
      </c>
      <c r="D2644" t="inlineStr">
        <is>
          <t>2016-12-30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s="2" t="n">
        <v>186.048</v>
      </c>
      <c r="R2644" t="n">
        <v>6</v>
      </c>
      <c r="S2644" s="3" t="n">
        <v>0.2</v>
      </c>
      <c r="T2644" s="2" t="n">
        <v>67.44240000000001</v>
      </c>
      <c r="U2644">
        <f>D2644-C2644</f>
        <v/>
      </c>
      <c r="V2644" s="3">
        <f>IF(Q2644=0,0,T2644/Q2644)</f>
        <v/>
      </c>
    </row>
    <row r="2645">
      <c r="A2645" t="n">
        <v>2644</v>
      </c>
      <c r="B2645" t="inlineStr">
        <is>
          <t>CA-2016-149111</t>
        </is>
      </c>
      <c r="C2645" t="inlineStr">
        <is>
          <t>2016-04-17</t>
        </is>
      </c>
      <c r="D2645" t="inlineStr">
        <is>
          <t>2016-04-21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s="2" t="n">
        <v>36.792</v>
      </c>
      <c r="R2645" t="n">
        <v>1</v>
      </c>
      <c r="S2645" s="3" t="n">
        <v>0.2</v>
      </c>
      <c r="T2645" s="2" t="n">
        <v>4.1391</v>
      </c>
      <c r="U2645">
        <f>D2645-C2645</f>
        <v/>
      </c>
      <c r="V2645" s="3">
        <f>IF(Q2645=0,0,T2645/Q2645)</f>
        <v/>
      </c>
    </row>
    <row r="2646">
      <c r="A2646" t="n">
        <v>2645</v>
      </c>
      <c r="B2646" t="inlineStr">
        <is>
          <t>CA-2016-149111</t>
        </is>
      </c>
      <c r="C2646" t="inlineStr">
        <is>
          <t>2016-04-17</t>
        </is>
      </c>
      <c r="D2646" t="inlineStr">
        <is>
          <t>2016-04-21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s="2" t="n">
        <v>18.624</v>
      </c>
      <c r="R2646" t="n">
        <v>8</v>
      </c>
      <c r="S2646" s="3" t="n">
        <v>0.2</v>
      </c>
      <c r="T2646" s="2" t="n">
        <v>6.2856</v>
      </c>
      <c r="U2646">
        <f>D2646-C2646</f>
        <v/>
      </c>
      <c r="V2646" s="3">
        <f>IF(Q2646=0,0,T2646/Q2646)</f>
        <v/>
      </c>
    </row>
    <row r="2647">
      <c r="A2647" t="n">
        <v>2646</v>
      </c>
      <c r="B2647" t="inlineStr">
        <is>
          <t>CA-2014-131002</t>
        </is>
      </c>
      <c r="C2647" t="inlineStr">
        <is>
          <t>2014-09-07</t>
        </is>
      </c>
      <c r="D2647" t="inlineStr">
        <is>
          <t>2014-09-12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s="2" t="n">
        <v>57.69</v>
      </c>
      <c r="R2647" t="n">
        <v>3</v>
      </c>
      <c r="S2647" s="3" t="n">
        <v>0</v>
      </c>
      <c r="T2647" s="2" t="n">
        <v>23.6529</v>
      </c>
      <c r="U2647">
        <f>D2647-C2647</f>
        <v/>
      </c>
      <c r="V2647" s="3">
        <f>IF(Q2647=0,0,T2647/Q2647)</f>
        <v/>
      </c>
    </row>
    <row r="2648">
      <c r="A2648" t="n">
        <v>2647</v>
      </c>
      <c r="B2648" t="inlineStr">
        <is>
          <t>CA-2014-131002</t>
        </is>
      </c>
      <c r="C2648" t="inlineStr">
        <is>
          <t>2014-09-07</t>
        </is>
      </c>
      <c r="D2648" t="inlineStr">
        <is>
          <t>2014-09-12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s="2" t="n">
        <v>42.81</v>
      </c>
      <c r="R2648" t="n">
        <v>3</v>
      </c>
      <c r="S2648" s="3" t="n">
        <v>0</v>
      </c>
      <c r="T2648" s="2" t="n">
        <v>20.1207</v>
      </c>
      <c r="U2648">
        <f>D2648-C2648</f>
        <v/>
      </c>
      <c r="V2648" s="3">
        <f>IF(Q2648=0,0,T2648/Q2648)</f>
        <v/>
      </c>
    </row>
    <row r="2649">
      <c r="A2649" t="n">
        <v>2648</v>
      </c>
      <c r="B2649" t="inlineStr">
        <is>
          <t>CA-2014-131002</t>
        </is>
      </c>
      <c r="C2649" t="inlineStr">
        <is>
          <t>2014-09-07</t>
        </is>
      </c>
      <c r="D2649" t="inlineStr">
        <is>
          <t>2014-09-12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s="2" t="n">
        <v>12.96</v>
      </c>
      <c r="R2649" t="n">
        <v>2</v>
      </c>
      <c r="S2649" s="3" t="n">
        <v>0</v>
      </c>
      <c r="T2649" s="2" t="n">
        <v>6.2208</v>
      </c>
      <c r="U2649">
        <f>D2649-C2649</f>
        <v/>
      </c>
      <c r="V2649" s="3">
        <f>IF(Q2649=0,0,T2649/Q2649)</f>
        <v/>
      </c>
    </row>
    <row r="2650">
      <c r="A2650" t="n">
        <v>2649</v>
      </c>
      <c r="B2650" t="inlineStr">
        <is>
          <t>CA-2014-131002</t>
        </is>
      </c>
      <c r="C2650" t="inlineStr">
        <is>
          <t>2014-09-07</t>
        </is>
      </c>
      <c r="D2650" t="inlineStr">
        <is>
          <t>2014-09-12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s="2" t="n">
        <v>821.88</v>
      </c>
      <c r="R2650" t="n">
        <v>6</v>
      </c>
      <c r="S2650" s="3" t="n">
        <v>0</v>
      </c>
      <c r="T2650" s="2" t="n">
        <v>213.6888</v>
      </c>
      <c r="U2650">
        <f>D2650-C2650</f>
        <v/>
      </c>
      <c r="V2650" s="3">
        <f>IF(Q2650=0,0,T2650/Q2650)</f>
        <v/>
      </c>
    </row>
    <row r="2651">
      <c r="A2651" t="n">
        <v>2650</v>
      </c>
      <c r="B2651" t="inlineStr">
        <is>
          <t>CA-2014-131002</t>
        </is>
      </c>
      <c r="C2651" t="inlineStr">
        <is>
          <t>2014-09-07</t>
        </is>
      </c>
      <c r="D2651" t="inlineStr">
        <is>
          <t>2014-09-12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s="2" t="n">
        <v>104.85</v>
      </c>
      <c r="R2651" t="n">
        <v>3</v>
      </c>
      <c r="S2651" s="3" t="n">
        <v>0</v>
      </c>
      <c r="T2651" s="2" t="n">
        <v>28.3095</v>
      </c>
      <c r="U2651">
        <f>D2651-C2651</f>
        <v/>
      </c>
      <c r="V2651" s="3">
        <f>IF(Q2651=0,0,T2651/Q2651)</f>
        <v/>
      </c>
    </row>
    <row r="2652">
      <c r="A2652" t="n">
        <v>2651</v>
      </c>
      <c r="B2652" t="inlineStr">
        <is>
          <t>US-2016-146794</t>
        </is>
      </c>
      <c r="C2652" t="inlineStr">
        <is>
          <t>2016-09-26</t>
        </is>
      </c>
      <c r="D2652" t="inlineStr">
        <is>
          <t>2016-10-01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s="2" t="n">
        <v>424.9575</v>
      </c>
      <c r="R2652" t="n">
        <v>5</v>
      </c>
      <c r="S2652" s="3" t="n">
        <v>0.15</v>
      </c>
      <c r="T2652" s="2" t="n">
        <v>19.998</v>
      </c>
      <c r="U2652">
        <f>D2652-C2652</f>
        <v/>
      </c>
      <c r="V2652" s="3">
        <f>IF(Q2652=0,0,T2652/Q2652)</f>
        <v/>
      </c>
    </row>
    <row r="2653">
      <c r="A2653" t="n">
        <v>2652</v>
      </c>
      <c r="B2653" t="inlineStr">
        <is>
          <t>CA-2017-112515</t>
        </is>
      </c>
      <c r="C2653" t="inlineStr">
        <is>
          <t>2017-09-17</t>
        </is>
      </c>
      <c r="D2653" t="inlineStr">
        <is>
          <t>2017-09-21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s="2" t="n">
        <v>10.776</v>
      </c>
      <c r="R2653" t="n">
        <v>3</v>
      </c>
      <c r="S2653" s="3" t="n">
        <v>0.2</v>
      </c>
      <c r="T2653" s="2" t="n">
        <v>3.5022</v>
      </c>
      <c r="U2653">
        <f>D2653-C2653</f>
        <v/>
      </c>
      <c r="V2653" s="3">
        <f>IF(Q2653=0,0,T2653/Q2653)</f>
        <v/>
      </c>
    </row>
    <row r="2654">
      <c r="A2654" t="n">
        <v>2653</v>
      </c>
      <c r="B2654" t="inlineStr">
        <is>
          <t>CA-2017-112515</t>
        </is>
      </c>
      <c r="C2654" t="inlineStr">
        <is>
          <t>2017-09-17</t>
        </is>
      </c>
      <c r="D2654" t="inlineStr">
        <is>
          <t>2017-09-21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s="2" t="n">
        <v>11.784</v>
      </c>
      <c r="R2654" t="n">
        <v>3</v>
      </c>
      <c r="S2654" s="3" t="n">
        <v>0.2</v>
      </c>
      <c r="T2654" s="2" t="n">
        <v>4.2717</v>
      </c>
      <c r="U2654">
        <f>D2654-C2654</f>
        <v/>
      </c>
      <c r="V2654" s="3">
        <f>IF(Q2654=0,0,T2654/Q2654)</f>
        <v/>
      </c>
    </row>
    <row r="2655">
      <c r="A2655" t="n">
        <v>2654</v>
      </c>
      <c r="B2655" t="inlineStr">
        <is>
          <t>CA-2017-112515</t>
        </is>
      </c>
      <c r="C2655" t="inlineStr">
        <is>
          <t>2017-09-17</t>
        </is>
      </c>
      <c r="D2655" t="inlineStr">
        <is>
          <t>2017-09-21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s="2" t="n">
        <v>164.88</v>
      </c>
      <c r="R2655" t="n">
        <v>3</v>
      </c>
      <c r="S2655" s="3" t="n">
        <v>0</v>
      </c>
      <c r="T2655" s="2" t="n">
        <v>80.7912</v>
      </c>
      <c r="U2655">
        <f>D2655-C2655</f>
        <v/>
      </c>
      <c r="V2655" s="3">
        <f>IF(Q2655=0,0,T2655/Q2655)</f>
        <v/>
      </c>
    </row>
    <row r="2656">
      <c r="A2656" t="n">
        <v>2655</v>
      </c>
      <c r="B2656" t="inlineStr">
        <is>
          <t>CA-2017-112515</t>
        </is>
      </c>
      <c r="C2656" t="inlineStr">
        <is>
          <t>2017-09-17</t>
        </is>
      </c>
      <c r="D2656" t="inlineStr">
        <is>
          <t>2017-09-21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s="2" t="n">
        <v>1292.94</v>
      </c>
      <c r="R2656" t="n">
        <v>3</v>
      </c>
      <c r="S2656" s="3" t="n">
        <v>0</v>
      </c>
      <c r="T2656" s="2" t="n">
        <v>77.57640000000001</v>
      </c>
      <c r="U2656">
        <f>D2656-C2656</f>
        <v/>
      </c>
      <c r="V2656" s="3">
        <f>IF(Q2656=0,0,T2656/Q2656)</f>
        <v/>
      </c>
    </row>
    <row r="2657">
      <c r="A2657" t="n">
        <v>2656</v>
      </c>
      <c r="B2657" t="inlineStr">
        <is>
          <t>CA-2017-112515</t>
        </is>
      </c>
      <c r="C2657" t="inlineStr">
        <is>
          <t>2017-09-17</t>
        </is>
      </c>
      <c r="D2657" t="inlineStr">
        <is>
          <t>2017-09-21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s="2" t="n">
        <v>25.584</v>
      </c>
      <c r="R2657" t="n">
        <v>2</v>
      </c>
      <c r="S2657" s="3" t="n">
        <v>0.2</v>
      </c>
      <c r="T2657" s="2" t="n">
        <v>8.9544</v>
      </c>
      <c r="U2657">
        <f>D2657-C2657</f>
        <v/>
      </c>
      <c r="V2657" s="3">
        <f>IF(Q2657=0,0,T2657/Q2657)</f>
        <v/>
      </c>
    </row>
    <row r="2658">
      <c r="A2658" t="n">
        <v>2657</v>
      </c>
      <c r="B2658" t="inlineStr">
        <is>
          <t>CA-2017-112515</t>
        </is>
      </c>
      <c r="C2658" t="inlineStr">
        <is>
          <t>2017-09-17</t>
        </is>
      </c>
      <c r="D2658" t="inlineStr">
        <is>
          <t>2017-09-21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s="2" t="n">
        <v>261.74</v>
      </c>
      <c r="R2658" t="n">
        <v>2</v>
      </c>
      <c r="S2658" s="3" t="n">
        <v>0</v>
      </c>
      <c r="T2658" s="2" t="n">
        <v>65.435</v>
      </c>
      <c r="U2658">
        <f>D2658-C2658</f>
        <v/>
      </c>
      <c r="V2658" s="3">
        <f>IF(Q2658=0,0,T2658/Q2658)</f>
        <v/>
      </c>
    </row>
    <row r="2659">
      <c r="A2659" t="n">
        <v>2658</v>
      </c>
      <c r="B2659" t="inlineStr">
        <is>
          <t>CA-2017-112515</t>
        </is>
      </c>
      <c r="C2659" t="inlineStr">
        <is>
          <t>2017-09-17</t>
        </is>
      </c>
      <c r="D2659" t="inlineStr">
        <is>
          <t>2017-09-21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s="2" t="n">
        <v>14.4</v>
      </c>
      <c r="R2659" t="n">
        <v>5</v>
      </c>
      <c r="S2659" s="3" t="n">
        <v>0</v>
      </c>
      <c r="T2659" s="2" t="n">
        <v>7.056</v>
      </c>
      <c r="U2659">
        <f>D2659-C2659</f>
        <v/>
      </c>
      <c r="V2659" s="3">
        <f>IF(Q2659=0,0,T2659/Q2659)</f>
        <v/>
      </c>
    </row>
    <row r="2660">
      <c r="A2660" t="n">
        <v>2659</v>
      </c>
      <c r="B2660" t="inlineStr">
        <is>
          <t>CA-2016-150343</t>
        </is>
      </c>
      <c r="C2660" t="inlineStr">
        <is>
          <t>2016-08-16</t>
        </is>
      </c>
      <c r="D2660" t="inlineStr">
        <is>
          <t>2016-08-20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s="2" t="n">
        <v>10.86</v>
      </c>
      <c r="R2660" t="n">
        <v>3</v>
      </c>
      <c r="S2660" s="3" t="n">
        <v>0</v>
      </c>
      <c r="T2660" s="2" t="n">
        <v>5.1042</v>
      </c>
      <c r="U2660">
        <f>D2660-C2660</f>
        <v/>
      </c>
      <c r="V2660" s="3">
        <f>IF(Q2660=0,0,T2660/Q2660)</f>
        <v/>
      </c>
    </row>
    <row r="2661">
      <c r="A2661" t="n">
        <v>2660</v>
      </c>
      <c r="B2661" t="inlineStr">
        <is>
          <t>CA-2015-135538</t>
        </is>
      </c>
      <c r="C2661" t="inlineStr">
        <is>
          <t>2015-12-24</t>
        </is>
      </c>
      <c r="D2661" t="inlineStr">
        <is>
          <t>2015-12-28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s="2" t="n">
        <v>883.84</v>
      </c>
      <c r="R2661" t="n">
        <v>4</v>
      </c>
      <c r="S2661" s="3" t="n">
        <v>0.2</v>
      </c>
      <c r="T2661" s="2" t="n">
        <v>99.432</v>
      </c>
      <c r="U2661">
        <f>D2661-C2661</f>
        <v/>
      </c>
      <c r="V2661" s="3">
        <f>IF(Q2661=0,0,T2661/Q2661)</f>
        <v/>
      </c>
    </row>
    <row r="2662">
      <c r="A2662" t="n">
        <v>2661</v>
      </c>
      <c r="B2662" t="inlineStr">
        <is>
          <t>CA-2017-123372</t>
        </is>
      </c>
      <c r="C2662" t="inlineStr">
        <is>
          <t>2017-11-28</t>
        </is>
      </c>
      <c r="D2662" t="inlineStr">
        <is>
          <t>2017-12-02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s="2" t="n">
        <v>1979.89</v>
      </c>
      <c r="R2662" t="n">
        <v>11</v>
      </c>
      <c r="S2662" s="3" t="n">
        <v>0</v>
      </c>
      <c r="T2662" s="2" t="n">
        <v>494.9725</v>
      </c>
      <c r="U2662">
        <f>D2662-C2662</f>
        <v/>
      </c>
      <c r="V2662" s="3">
        <f>IF(Q2662=0,0,T2662/Q2662)</f>
        <v/>
      </c>
    </row>
    <row r="2663">
      <c r="A2663" t="n">
        <v>2662</v>
      </c>
      <c r="B2663" t="inlineStr">
        <is>
          <t>CA-2017-123372</t>
        </is>
      </c>
      <c r="C2663" t="inlineStr">
        <is>
          <t>2017-11-28</t>
        </is>
      </c>
      <c r="D2663" t="inlineStr">
        <is>
          <t>2017-12-02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s="2" t="n">
        <v>79.95999999999999</v>
      </c>
      <c r="R2663" t="n">
        <v>2</v>
      </c>
      <c r="S2663" s="3" t="n">
        <v>0</v>
      </c>
      <c r="T2663" s="2" t="n">
        <v>35.982</v>
      </c>
      <c r="U2663">
        <f>D2663-C2663</f>
        <v/>
      </c>
      <c r="V2663" s="3">
        <f>IF(Q2663=0,0,T2663/Q2663)</f>
        <v/>
      </c>
    </row>
    <row r="2664">
      <c r="A2664" t="n">
        <v>2663</v>
      </c>
      <c r="B2664" t="inlineStr">
        <is>
          <t>CA-2017-159604</t>
        </is>
      </c>
      <c r="C2664" t="inlineStr">
        <is>
          <t>2017-04-14</t>
        </is>
      </c>
      <c r="D2664" t="inlineStr">
        <is>
          <t>2017-04-15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s="2" t="n">
        <v>8.76</v>
      </c>
      <c r="R2664" t="n">
        <v>2</v>
      </c>
      <c r="S2664" s="3" t="n">
        <v>0</v>
      </c>
      <c r="T2664" s="2" t="n">
        <v>4.2048</v>
      </c>
      <c r="U2664">
        <f>D2664-C2664</f>
        <v/>
      </c>
      <c r="V2664" s="3">
        <f>IF(Q2664=0,0,T2664/Q2664)</f>
        <v/>
      </c>
    </row>
    <row r="2665">
      <c r="A2665" t="n">
        <v>2664</v>
      </c>
      <c r="B2665" t="inlineStr">
        <is>
          <t>CA-2016-164784</t>
        </is>
      </c>
      <c r="C2665" t="inlineStr">
        <is>
          <t>2016-05-01</t>
        </is>
      </c>
      <c r="D2665" t="inlineStr">
        <is>
          <t>2016-05-04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s="2" t="n">
        <v>3.984</v>
      </c>
      <c r="R2665" t="n">
        <v>1</v>
      </c>
      <c r="S2665" s="3" t="n">
        <v>0.2</v>
      </c>
      <c r="T2665" s="2" t="n">
        <v>1.2948</v>
      </c>
      <c r="U2665">
        <f>D2665-C2665</f>
        <v/>
      </c>
      <c r="V2665" s="3">
        <f>IF(Q2665=0,0,T2665/Q2665)</f>
        <v/>
      </c>
    </row>
    <row r="2666">
      <c r="A2666" t="n">
        <v>2665</v>
      </c>
      <c r="B2666" t="inlineStr">
        <is>
          <t>CA-2016-164784</t>
        </is>
      </c>
      <c r="C2666" t="inlineStr">
        <is>
          <t>2016-05-01</t>
        </is>
      </c>
      <c r="D2666" t="inlineStr">
        <is>
          <t>2016-05-04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s="2" t="n">
        <v>370.62</v>
      </c>
      <c r="R2666" t="n">
        <v>3</v>
      </c>
      <c r="S2666" s="3" t="n">
        <v>0.4</v>
      </c>
      <c r="T2666" s="2" t="n">
        <v>-142.071</v>
      </c>
      <c r="U2666">
        <f>D2666-C2666</f>
        <v/>
      </c>
      <c r="V2666" s="3">
        <f>IF(Q2666=0,0,T2666/Q2666)</f>
        <v/>
      </c>
    </row>
    <row r="2667">
      <c r="A2667" t="n">
        <v>2666</v>
      </c>
      <c r="B2667" t="inlineStr">
        <is>
          <t>CA-2016-164784</t>
        </is>
      </c>
      <c r="C2667" t="inlineStr">
        <is>
          <t>2016-05-01</t>
        </is>
      </c>
      <c r="D2667" t="inlineStr">
        <is>
          <t>2016-05-04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s="2" t="n">
        <v>2.742</v>
      </c>
      <c r="R2667" t="n">
        <v>2</v>
      </c>
      <c r="S2667" s="3" t="n">
        <v>0.7</v>
      </c>
      <c r="T2667" s="2" t="n">
        <v>-2.0108</v>
      </c>
      <c r="U2667">
        <f>D2667-C2667</f>
        <v/>
      </c>
      <c r="V2667" s="3">
        <f>IF(Q2667=0,0,T2667/Q2667)</f>
        <v/>
      </c>
    </row>
    <row r="2668">
      <c r="A2668" t="n">
        <v>2667</v>
      </c>
      <c r="B2668" t="inlineStr">
        <is>
          <t>CA-2016-111794</t>
        </is>
      </c>
      <c r="C2668" t="inlineStr">
        <is>
          <t>2016-10-01</t>
        </is>
      </c>
      <c r="D2668" t="inlineStr">
        <is>
          <t>2016-10-01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s="2" t="n">
        <v>79.512</v>
      </c>
      <c r="R2668" t="n">
        <v>3</v>
      </c>
      <c r="S2668" s="3" t="n">
        <v>0.2</v>
      </c>
      <c r="T2668" s="2" t="n">
        <v>20.8719</v>
      </c>
      <c r="U2668">
        <f>D2668-C2668</f>
        <v/>
      </c>
      <c r="V2668" s="3">
        <f>IF(Q2668=0,0,T2668/Q2668)</f>
        <v/>
      </c>
    </row>
    <row r="2669">
      <c r="A2669" t="n">
        <v>2668</v>
      </c>
      <c r="B2669" t="inlineStr">
        <is>
          <t>CA-2016-111794</t>
        </is>
      </c>
      <c r="C2669" t="inlineStr">
        <is>
          <t>2016-10-01</t>
        </is>
      </c>
      <c r="D2669" t="inlineStr">
        <is>
          <t>2016-10-01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s="2" t="n">
        <v>28.352</v>
      </c>
      <c r="R2669" t="n">
        <v>1</v>
      </c>
      <c r="S2669" s="3" t="n">
        <v>0.2</v>
      </c>
      <c r="T2669" s="2" t="n">
        <v>9.5688</v>
      </c>
      <c r="U2669">
        <f>D2669-C2669</f>
        <v/>
      </c>
      <c r="V2669" s="3">
        <f>IF(Q2669=0,0,T2669/Q2669)</f>
        <v/>
      </c>
    </row>
    <row r="2670">
      <c r="A2670" t="n">
        <v>2669</v>
      </c>
      <c r="B2670" t="inlineStr">
        <is>
          <t>US-2015-139759</t>
        </is>
      </c>
      <c r="C2670" t="inlineStr">
        <is>
          <t>2015-08-25</t>
        </is>
      </c>
      <c r="D2670" t="inlineStr">
        <is>
          <t>2015-08-30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s="2" t="n">
        <v>40.784</v>
      </c>
      <c r="R2670" t="n">
        <v>1</v>
      </c>
      <c r="S2670" s="3" t="n">
        <v>0.2</v>
      </c>
      <c r="T2670" s="2" t="n">
        <v>4.5882</v>
      </c>
      <c r="U2670">
        <f>D2670-C2670</f>
        <v/>
      </c>
      <c r="V2670" s="3">
        <f>IF(Q2670=0,0,T2670/Q2670)</f>
        <v/>
      </c>
    </row>
    <row r="2671">
      <c r="A2671" t="n">
        <v>2670</v>
      </c>
      <c r="B2671" t="inlineStr">
        <is>
          <t>US-2015-139759</t>
        </is>
      </c>
      <c r="C2671" t="inlineStr">
        <is>
          <t>2015-08-25</t>
        </is>
      </c>
      <c r="D2671" t="inlineStr">
        <is>
          <t>2015-08-30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s="2" t="n">
        <v>105.96</v>
      </c>
      <c r="R2671" t="n">
        <v>4</v>
      </c>
      <c r="S2671" s="3" t="n">
        <v>0</v>
      </c>
      <c r="T2671" s="2" t="n">
        <v>29.6688</v>
      </c>
      <c r="U2671">
        <f>D2671-C2671</f>
        <v/>
      </c>
      <c r="V2671" s="3">
        <f>IF(Q2671=0,0,T2671/Q2671)</f>
        <v/>
      </c>
    </row>
    <row r="2672">
      <c r="A2672" t="n">
        <v>2671</v>
      </c>
      <c r="B2672" t="inlineStr">
        <is>
          <t>CA-2014-126403</t>
        </is>
      </c>
      <c r="C2672" t="inlineStr">
        <is>
          <t>2014-09-09</t>
        </is>
      </c>
      <c r="D2672" t="inlineStr">
        <is>
          <t>2014-09-12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s="2" t="n">
        <v>166.44</v>
      </c>
      <c r="R2672" t="n">
        <v>3</v>
      </c>
      <c r="S2672" s="3" t="n">
        <v>0</v>
      </c>
      <c r="T2672" s="2" t="n">
        <v>79.8912</v>
      </c>
      <c r="U2672">
        <f>D2672-C2672</f>
        <v/>
      </c>
      <c r="V2672" s="3">
        <f>IF(Q2672=0,0,T2672/Q2672)</f>
        <v/>
      </c>
    </row>
    <row r="2673">
      <c r="A2673" t="n">
        <v>2672</v>
      </c>
      <c r="B2673" t="inlineStr">
        <is>
          <t>CA-2014-126403</t>
        </is>
      </c>
      <c r="C2673" t="inlineStr">
        <is>
          <t>2014-09-09</t>
        </is>
      </c>
      <c r="D2673" t="inlineStr">
        <is>
          <t>2014-09-12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s="2" t="n">
        <v>785.88</v>
      </c>
      <c r="R2673" t="n">
        <v>6</v>
      </c>
      <c r="S2673" s="3" t="n">
        <v>0</v>
      </c>
      <c r="T2673" s="2" t="n">
        <v>212.1876</v>
      </c>
      <c r="U2673">
        <f>D2673-C2673</f>
        <v/>
      </c>
      <c r="V2673" s="3">
        <f>IF(Q2673=0,0,T2673/Q2673)</f>
        <v/>
      </c>
    </row>
    <row r="2674">
      <c r="A2674" t="n">
        <v>2673</v>
      </c>
      <c r="B2674" t="inlineStr">
        <is>
          <t>CA-2014-126403</t>
        </is>
      </c>
      <c r="C2674" t="inlineStr">
        <is>
          <t>2014-09-09</t>
        </is>
      </c>
      <c r="D2674" t="inlineStr">
        <is>
          <t>2014-09-12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s="2" t="n">
        <v>26.2</v>
      </c>
      <c r="R2674" t="n">
        <v>2</v>
      </c>
      <c r="S2674" s="3" t="n">
        <v>0</v>
      </c>
      <c r="T2674" s="2" t="n">
        <v>12.838</v>
      </c>
      <c r="U2674">
        <f>D2674-C2674</f>
        <v/>
      </c>
      <c r="V2674" s="3">
        <f>IF(Q2674=0,0,T2674/Q2674)</f>
        <v/>
      </c>
    </row>
    <row r="2675">
      <c r="A2675" t="n">
        <v>2674</v>
      </c>
      <c r="B2675" t="inlineStr">
        <is>
          <t>CA-2014-126403</t>
        </is>
      </c>
      <c r="C2675" t="inlineStr">
        <is>
          <t>2014-09-09</t>
        </is>
      </c>
      <c r="D2675" t="inlineStr">
        <is>
          <t>2014-09-12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s="2" t="n">
        <v>1325.85</v>
      </c>
      <c r="R2675" t="n">
        <v>5</v>
      </c>
      <c r="S2675" s="3" t="n">
        <v>0</v>
      </c>
      <c r="T2675" s="2" t="n">
        <v>238.653</v>
      </c>
      <c r="U2675">
        <f>D2675-C2675</f>
        <v/>
      </c>
      <c r="V2675" s="3">
        <f>IF(Q2675=0,0,T2675/Q2675)</f>
        <v/>
      </c>
    </row>
    <row r="2676">
      <c r="A2676" t="n">
        <v>2675</v>
      </c>
      <c r="B2676" t="inlineStr">
        <is>
          <t>CA-2017-136875</t>
        </is>
      </c>
      <c r="C2676" t="inlineStr">
        <is>
          <t>2017-12-03</t>
        </is>
      </c>
      <c r="D2676" t="inlineStr">
        <is>
          <t>2017-12-03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s="2" t="n">
        <v>166.44</v>
      </c>
      <c r="R2676" t="n">
        <v>3</v>
      </c>
      <c r="S2676" s="3" t="n">
        <v>0</v>
      </c>
      <c r="T2676" s="2" t="n">
        <v>79.8912</v>
      </c>
      <c r="U2676">
        <f>D2676-C2676</f>
        <v/>
      </c>
      <c r="V2676" s="3">
        <f>IF(Q2676=0,0,T2676/Q2676)</f>
        <v/>
      </c>
    </row>
    <row r="2677">
      <c r="A2677" t="n">
        <v>2676</v>
      </c>
      <c r="B2677" t="inlineStr">
        <is>
          <t>CA-2017-132185</t>
        </is>
      </c>
      <c r="C2677" t="inlineStr">
        <is>
          <t>2017-11-27</t>
        </is>
      </c>
      <c r="D2677" t="inlineStr">
        <is>
          <t>2017-12-02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s="2" t="n">
        <v>8.76</v>
      </c>
      <c r="R2677" t="n">
        <v>5</v>
      </c>
      <c r="S2677" s="3" t="n">
        <v>0.2</v>
      </c>
      <c r="T2677" s="2" t="n">
        <v>0.7665</v>
      </c>
      <c r="U2677">
        <f>D2677-C2677</f>
        <v/>
      </c>
      <c r="V2677" s="3">
        <f>IF(Q2677=0,0,T2677/Q2677)</f>
        <v/>
      </c>
    </row>
    <row r="2678">
      <c r="A2678" t="n">
        <v>2677</v>
      </c>
      <c r="B2678" t="inlineStr">
        <is>
          <t>CA-2017-132185</t>
        </is>
      </c>
      <c r="C2678" t="inlineStr">
        <is>
          <t>2017-11-27</t>
        </is>
      </c>
      <c r="D2678" t="inlineStr">
        <is>
          <t>2017-12-02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s="2" t="n">
        <v>43.584</v>
      </c>
      <c r="R2678" t="n">
        <v>1</v>
      </c>
      <c r="S2678" s="3" t="n">
        <v>0.2</v>
      </c>
      <c r="T2678" s="2" t="n">
        <v>4.3584</v>
      </c>
      <c r="U2678">
        <f>D2678-C2678</f>
        <v/>
      </c>
      <c r="V2678" s="3">
        <f>IF(Q2678=0,0,T2678/Q2678)</f>
        <v/>
      </c>
    </row>
    <row r="2679">
      <c r="A2679" t="n">
        <v>2678</v>
      </c>
      <c r="B2679" t="inlineStr">
        <is>
          <t>US-2014-160780</t>
        </is>
      </c>
      <c r="C2679" t="inlineStr">
        <is>
          <t>2014-06-21</t>
        </is>
      </c>
      <c r="D2679" t="inlineStr">
        <is>
          <t>2014-06-21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s="2" t="n">
        <v>11.088</v>
      </c>
      <c r="R2679" t="n">
        <v>7</v>
      </c>
      <c r="S2679" s="3" t="n">
        <v>0.7</v>
      </c>
      <c r="T2679" s="2" t="n">
        <v>-8.1312</v>
      </c>
      <c r="U2679">
        <f>D2679-C2679</f>
        <v/>
      </c>
      <c r="V2679" s="3">
        <f>IF(Q2679=0,0,T2679/Q2679)</f>
        <v/>
      </c>
    </row>
    <row r="2680">
      <c r="A2680" t="n">
        <v>2679</v>
      </c>
      <c r="B2680" t="inlineStr">
        <is>
          <t>US-2014-160780</t>
        </is>
      </c>
      <c r="C2680" t="inlineStr">
        <is>
          <t>2014-06-21</t>
        </is>
      </c>
      <c r="D2680" t="inlineStr">
        <is>
          <t>2014-06-21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s="2" t="n">
        <v>25.164</v>
      </c>
      <c r="R2680" t="n">
        <v>2</v>
      </c>
      <c r="S2680" s="3" t="n">
        <v>0.7</v>
      </c>
      <c r="T2680" s="2" t="n">
        <v>-16.776</v>
      </c>
      <c r="U2680">
        <f>D2680-C2680</f>
        <v/>
      </c>
      <c r="V2680" s="3">
        <f>IF(Q2680=0,0,T2680/Q2680)</f>
        <v/>
      </c>
    </row>
    <row r="2681">
      <c r="A2681" t="n">
        <v>2680</v>
      </c>
      <c r="B2681" t="inlineStr">
        <is>
          <t>CA-2017-127026</t>
        </is>
      </c>
      <c r="C2681" t="inlineStr">
        <is>
          <t>2017-01-21</t>
        </is>
      </c>
      <c r="D2681" t="inlineStr">
        <is>
          <t>2017-01-27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s="2" t="n">
        <v>14.4</v>
      </c>
      <c r="R2681" t="n">
        <v>5</v>
      </c>
      <c r="S2681" s="3" t="n">
        <v>0</v>
      </c>
      <c r="T2681" s="2" t="n">
        <v>7.056</v>
      </c>
      <c r="U2681">
        <f>D2681-C2681</f>
        <v/>
      </c>
      <c r="V2681" s="3">
        <f>IF(Q2681=0,0,T2681/Q2681)</f>
        <v/>
      </c>
    </row>
    <row r="2682">
      <c r="A2682" t="n">
        <v>2681</v>
      </c>
      <c r="B2682" t="inlineStr">
        <is>
          <t>CA-2017-127026</t>
        </is>
      </c>
      <c r="C2682" t="inlineStr">
        <is>
          <t>2017-01-21</t>
        </is>
      </c>
      <c r="D2682" t="inlineStr">
        <is>
          <t>2017-01-27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s="2" t="n">
        <v>619.95</v>
      </c>
      <c r="R2682" t="n">
        <v>5</v>
      </c>
      <c r="S2682" s="3" t="n">
        <v>0</v>
      </c>
      <c r="T2682" s="2" t="n">
        <v>111.591</v>
      </c>
      <c r="U2682">
        <f>D2682-C2682</f>
        <v/>
      </c>
      <c r="V2682" s="3">
        <f>IF(Q2682=0,0,T2682/Q2682)</f>
        <v/>
      </c>
    </row>
    <row r="2683">
      <c r="A2683" t="n">
        <v>2682</v>
      </c>
      <c r="B2683" t="inlineStr">
        <is>
          <t>CA-2017-127026</t>
        </is>
      </c>
      <c r="C2683" t="inlineStr">
        <is>
          <t>2017-01-21</t>
        </is>
      </c>
      <c r="D2683" t="inlineStr">
        <is>
          <t>2017-01-27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s="2" t="n">
        <v>89.52</v>
      </c>
      <c r="R2683" t="n">
        <v>4</v>
      </c>
      <c r="S2683" s="3" t="n">
        <v>0</v>
      </c>
      <c r="T2683" s="2" t="n">
        <v>42.0744</v>
      </c>
      <c r="U2683">
        <f>D2683-C2683</f>
        <v/>
      </c>
      <c r="V2683" s="3">
        <f>IF(Q2683=0,0,T2683/Q2683)</f>
        <v/>
      </c>
    </row>
    <row r="2684">
      <c r="A2684" t="n">
        <v>2683</v>
      </c>
      <c r="B2684" t="inlineStr">
        <is>
          <t>CA-2017-127026</t>
        </is>
      </c>
      <c r="C2684" t="inlineStr">
        <is>
          <t>2017-01-21</t>
        </is>
      </c>
      <c r="D2684" t="inlineStr">
        <is>
          <t>2017-01-27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s="2" t="n">
        <v>350.973</v>
      </c>
      <c r="R2684" t="n">
        <v>3</v>
      </c>
      <c r="S2684" s="3" t="n">
        <v>0.1</v>
      </c>
      <c r="T2684" s="2" t="n">
        <v>152.0883</v>
      </c>
      <c r="U2684">
        <f>D2684-C2684</f>
        <v/>
      </c>
      <c r="V2684" s="3">
        <f>IF(Q2684=0,0,T2684/Q2684)</f>
        <v/>
      </c>
    </row>
    <row r="2685">
      <c r="A2685" t="n">
        <v>2684</v>
      </c>
      <c r="B2685" t="inlineStr">
        <is>
          <t>CA-2017-127026</t>
        </is>
      </c>
      <c r="C2685" t="inlineStr">
        <is>
          <t>2017-01-21</t>
        </is>
      </c>
      <c r="D2685" t="inlineStr">
        <is>
          <t>2017-01-27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s="2" t="n">
        <v>164.99</v>
      </c>
      <c r="R2685" t="n">
        <v>1</v>
      </c>
      <c r="S2685" s="3" t="n">
        <v>0</v>
      </c>
      <c r="T2685" s="2" t="n">
        <v>49.497</v>
      </c>
      <c r="U2685">
        <f>D2685-C2685</f>
        <v/>
      </c>
      <c r="V2685" s="3">
        <f>IF(Q2685=0,0,T2685/Q2685)</f>
        <v/>
      </c>
    </row>
    <row r="2686">
      <c r="A2686" t="n">
        <v>2685</v>
      </c>
      <c r="B2686" t="inlineStr">
        <is>
          <t>CA-2017-137085</t>
        </is>
      </c>
      <c r="C2686" t="inlineStr">
        <is>
          <t>2017-06-29</t>
        </is>
      </c>
      <c r="D2686" t="inlineStr">
        <is>
          <t>2017-07-06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s="2" t="n">
        <v>312.552</v>
      </c>
      <c r="R2686" t="n">
        <v>9</v>
      </c>
      <c r="S2686" s="3" t="n">
        <v>0.2</v>
      </c>
      <c r="T2686" s="2" t="n">
        <v>101.5794</v>
      </c>
      <c r="U2686">
        <f>D2686-C2686</f>
        <v/>
      </c>
      <c r="V2686" s="3">
        <f>IF(Q2686=0,0,T2686/Q2686)</f>
        <v/>
      </c>
    </row>
    <row r="2687">
      <c r="A2687" t="n">
        <v>2686</v>
      </c>
      <c r="B2687" t="inlineStr">
        <is>
          <t>CA-2016-133123</t>
        </is>
      </c>
      <c r="C2687" t="inlineStr">
        <is>
          <t>2016-09-06</t>
        </is>
      </c>
      <c r="D2687" t="inlineStr">
        <is>
          <t>2016-09-11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s="2" t="n">
        <v>95.952</v>
      </c>
      <c r="R2687" t="n">
        <v>3</v>
      </c>
      <c r="S2687" s="3" t="n">
        <v>0.2</v>
      </c>
      <c r="T2687" s="2" t="n">
        <v>29.985</v>
      </c>
      <c r="U2687">
        <f>D2687-C2687</f>
        <v/>
      </c>
      <c r="V2687" s="3">
        <f>IF(Q2687=0,0,T2687/Q2687)</f>
        <v/>
      </c>
    </row>
    <row r="2688">
      <c r="A2688" t="n">
        <v>2687</v>
      </c>
      <c r="B2688" t="inlineStr">
        <is>
          <t>CA-2016-133123</t>
        </is>
      </c>
      <c r="C2688" t="inlineStr">
        <is>
          <t>2016-09-06</t>
        </is>
      </c>
      <c r="D2688" t="inlineStr">
        <is>
          <t>2016-09-11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s="2" t="n">
        <v>3.204</v>
      </c>
      <c r="R2688" t="n">
        <v>2</v>
      </c>
      <c r="S2688" s="3" t="n">
        <v>0.7</v>
      </c>
      <c r="T2688" s="2" t="n">
        <v>-2.4564</v>
      </c>
      <c r="U2688">
        <f>D2688-C2688</f>
        <v/>
      </c>
      <c r="V2688" s="3">
        <f>IF(Q2688=0,0,T2688/Q2688)</f>
        <v/>
      </c>
    </row>
    <row r="2689">
      <c r="A2689" t="n">
        <v>2688</v>
      </c>
      <c r="B2689" t="inlineStr">
        <is>
          <t>US-2016-128195</t>
        </is>
      </c>
      <c r="C2689" t="inlineStr">
        <is>
          <t>2016-08-04</t>
        </is>
      </c>
      <c r="D2689" t="inlineStr">
        <is>
          <t>2016-08-05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s="2" t="n">
        <v>3.98</v>
      </c>
      <c r="R2689" t="n">
        <v>5</v>
      </c>
      <c r="S2689" s="3" t="n">
        <v>0.8</v>
      </c>
      <c r="T2689" s="2" t="n">
        <v>-6.567</v>
      </c>
      <c r="U2689">
        <f>D2689-C2689</f>
        <v/>
      </c>
      <c r="V2689" s="3">
        <f>IF(Q2689=0,0,T2689/Q2689)</f>
        <v/>
      </c>
    </row>
    <row r="2690">
      <c r="A2690" t="n">
        <v>2689</v>
      </c>
      <c r="B2690" t="inlineStr">
        <is>
          <t>CA-2015-153220</t>
        </is>
      </c>
      <c r="C2690" t="inlineStr">
        <is>
          <t>2015-11-12</t>
        </is>
      </c>
      <c r="D2690" t="inlineStr">
        <is>
          <t>2015-11-14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s="2" t="n">
        <v>15.7</v>
      </c>
      <c r="R2690" t="n">
        <v>5</v>
      </c>
      <c r="S2690" s="3" t="n">
        <v>0</v>
      </c>
      <c r="T2690" s="2" t="n">
        <v>7.065</v>
      </c>
      <c r="U2690">
        <f>D2690-C2690</f>
        <v/>
      </c>
      <c r="V2690" s="3">
        <f>IF(Q2690=0,0,T2690/Q2690)</f>
        <v/>
      </c>
    </row>
    <row r="2691">
      <c r="A2691" t="n">
        <v>2690</v>
      </c>
      <c r="B2691" t="inlineStr">
        <is>
          <t>CA-2014-123064</t>
        </is>
      </c>
      <c r="C2691" t="inlineStr">
        <is>
          <t>2014-06-30</t>
        </is>
      </c>
      <c r="D2691" t="inlineStr">
        <is>
          <t>2014-07-02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s="2" t="n">
        <v>5.248</v>
      </c>
      <c r="R2691" t="n">
        <v>4</v>
      </c>
      <c r="S2691" s="3" t="n">
        <v>0.2</v>
      </c>
      <c r="T2691" s="2" t="n">
        <v>1.64</v>
      </c>
      <c r="U2691">
        <f>D2691-C2691</f>
        <v/>
      </c>
      <c r="V2691" s="3">
        <f>IF(Q2691=0,0,T2691/Q2691)</f>
        <v/>
      </c>
    </row>
    <row r="2692">
      <c r="A2692" t="n">
        <v>2691</v>
      </c>
      <c r="B2692" t="inlineStr">
        <is>
          <t>CA-2017-156412</t>
        </is>
      </c>
      <c r="C2692" t="inlineStr">
        <is>
          <t>2017-12-04</t>
        </is>
      </c>
      <c r="D2692" t="inlineStr">
        <is>
          <t>2017-12-08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s="2" t="n">
        <v>5.346</v>
      </c>
      <c r="R2692" t="n">
        <v>3</v>
      </c>
      <c r="S2692" s="3" t="n">
        <v>0.7</v>
      </c>
      <c r="T2692" s="2" t="n">
        <v>-4.455</v>
      </c>
      <c r="U2692">
        <f>D2692-C2692</f>
        <v/>
      </c>
      <c r="V2692" s="3">
        <f>IF(Q2692=0,0,T2692/Q2692)</f>
        <v/>
      </c>
    </row>
    <row r="2693">
      <c r="A2693" t="n">
        <v>2692</v>
      </c>
      <c r="B2693" t="inlineStr">
        <is>
          <t>US-2016-144211</t>
        </is>
      </c>
      <c r="C2693" t="inlineStr">
        <is>
          <t>2016-08-28</t>
        </is>
      </c>
      <c r="D2693" t="inlineStr">
        <is>
          <t>2016-09-02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s="2" t="n">
        <v>15.48</v>
      </c>
      <c r="R2693" t="n">
        <v>3</v>
      </c>
      <c r="S2693" s="3" t="n">
        <v>0.2</v>
      </c>
      <c r="T2693" s="2" t="n">
        <v>5.6115</v>
      </c>
      <c r="U2693">
        <f>D2693-C2693</f>
        <v/>
      </c>
      <c r="V2693" s="3">
        <f>IF(Q2693=0,0,T2693/Q2693)</f>
        <v/>
      </c>
    </row>
    <row r="2694">
      <c r="A2694" t="n">
        <v>2693</v>
      </c>
      <c r="B2694" t="inlineStr">
        <is>
          <t>US-2016-144211</t>
        </is>
      </c>
      <c r="C2694" t="inlineStr">
        <is>
          <t>2016-08-28</t>
        </is>
      </c>
      <c r="D2694" t="inlineStr">
        <is>
          <t>2016-09-02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s="2" t="n">
        <v>108.576</v>
      </c>
      <c r="R2694" t="n">
        <v>3</v>
      </c>
      <c r="S2694" s="3" t="n">
        <v>0.2</v>
      </c>
      <c r="T2694" s="2" t="n">
        <v>8.1432</v>
      </c>
      <c r="U2694">
        <f>D2694-C2694</f>
        <v/>
      </c>
      <c r="V2694" s="3">
        <f>IF(Q2694=0,0,T2694/Q2694)</f>
        <v/>
      </c>
    </row>
    <row r="2695">
      <c r="A2695" t="n">
        <v>2694</v>
      </c>
      <c r="B2695" t="inlineStr">
        <is>
          <t>CA-2016-138079</t>
        </is>
      </c>
      <c r="C2695" t="inlineStr">
        <is>
          <t>2016-01-22</t>
        </is>
      </c>
      <c r="D2695" t="inlineStr">
        <is>
          <t>2016-01-28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s="2" t="n">
        <v>109.9</v>
      </c>
      <c r="R2695" t="n">
        <v>5</v>
      </c>
      <c r="S2695" s="3" t="n">
        <v>0</v>
      </c>
      <c r="T2695" s="2" t="n">
        <v>37.366</v>
      </c>
      <c r="U2695">
        <f>D2695-C2695</f>
        <v/>
      </c>
      <c r="V2695" s="3">
        <f>IF(Q2695=0,0,T2695/Q2695)</f>
        <v/>
      </c>
    </row>
    <row r="2696">
      <c r="A2696" t="n">
        <v>2695</v>
      </c>
      <c r="B2696" t="inlineStr">
        <is>
          <t>CA-2014-143182</t>
        </is>
      </c>
      <c r="C2696" t="inlineStr">
        <is>
          <t>2014-10-15</t>
        </is>
      </c>
      <c r="D2696" t="inlineStr">
        <is>
          <t>2014-10-20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s="2" t="n">
        <v>15.384</v>
      </c>
      <c r="R2696" t="n">
        <v>1</v>
      </c>
      <c r="S2696" s="3" t="n">
        <v>0.2</v>
      </c>
      <c r="T2696" s="2" t="n">
        <v>4.0383</v>
      </c>
      <c r="U2696">
        <f>D2696-C2696</f>
        <v/>
      </c>
      <c r="V2696" s="3">
        <f>IF(Q2696=0,0,T2696/Q2696)</f>
        <v/>
      </c>
    </row>
    <row r="2697">
      <c r="A2697" t="n">
        <v>2696</v>
      </c>
      <c r="B2697" t="inlineStr">
        <is>
          <t>CA-2016-161662</t>
        </is>
      </c>
      <c r="C2697" t="inlineStr">
        <is>
          <t>2016-02-07</t>
        </is>
      </c>
      <c r="D2697" t="inlineStr">
        <is>
          <t>2016-02-09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s="2" t="n">
        <v>30.352</v>
      </c>
      <c r="R2697" t="n">
        <v>2</v>
      </c>
      <c r="S2697" s="3" t="n">
        <v>0.2</v>
      </c>
      <c r="T2697" s="2" t="n">
        <v>10.6232</v>
      </c>
      <c r="U2697">
        <f>D2697-C2697</f>
        <v/>
      </c>
      <c r="V2697" s="3">
        <f>IF(Q2697=0,0,T2697/Q2697)</f>
        <v/>
      </c>
    </row>
    <row r="2698">
      <c r="A2698" t="n">
        <v>2697</v>
      </c>
      <c r="B2698" t="inlineStr">
        <is>
          <t>CA-2014-145317</t>
        </is>
      </c>
      <c r="C2698" t="inlineStr">
        <is>
          <t>2014-03-18</t>
        </is>
      </c>
      <c r="D2698" t="inlineStr">
        <is>
          <t>2014-03-23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s="2" t="n">
        <v>821.3</v>
      </c>
      <c r="R2698" t="n">
        <v>4</v>
      </c>
      <c r="S2698" s="3" t="n">
        <v>0.5</v>
      </c>
      <c r="T2698" s="2" t="n">
        <v>-16.426</v>
      </c>
      <c r="U2698">
        <f>D2698-C2698</f>
        <v/>
      </c>
      <c r="V2698" s="3">
        <f>IF(Q2698=0,0,T2698/Q2698)</f>
        <v/>
      </c>
    </row>
    <row r="2699">
      <c r="A2699" t="n">
        <v>2698</v>
      </c>
      <c r="B2699" t="inlineStr">
        <is>
          <t>CA-2014-145317</t>
        </is>
      </c>
      <c r="C2699" t="inlineStr">
        <is>
          <t>2014-03-18</t>
        </is>
      </c>
      <c r="D2699" t="inlineStr">
        <is>
          <t>2014-03-23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s="2" t="n">
        <v>22638.48</v>
      </c>
      <c r="R2699" t="n">
        <v>6</v>
      </c>
      <c r="S2699" s="3" t="n">
        <v>0.5</v>
      </c>
      <c r="T2699" s="2" t="n">
        <v>-1811.0784</v>
      </c>
      <c r="U2699">
        <f>D2699-C2699</f>
        <v/>
      </c>
      <c r="V2699" s="3">
        <f>IF(Q2699=0,0,T2699/Q2699)</f>
        <v/>
      </c>
    </row>
    <row r="2700">
      <c r="A2700" t="n">
        <v>2699</v>
      </c>
      <c r="B2700" t="inlineStr">
        <is>
          <t>CA-2014-145317</t>
        </is>
      </c>
      <c r="C2700" t="inlineStr">
        <is>
          <t>2014-03-18</t>
        </is>
      </c>
      <c r="D2700" t="inlineStr">
        <is>
          <t>2014-03-23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s="2" t="n">
        <v>21.376</v>
      </c>
      <c r="R2700" t="n">
        <v>4</v>
      </c>
      <c r="S2700" s="3" t="n">
        <v>0.2</v>
      </c>
      <c r="T2700" s="2" t="n">
        <v>7.4816</v>
      </c>
      <c r="U2700">
        <f>D2700-C2700</f>
        <v/>
      </c>
      <c r="V2700" s="3">
        <f>IF(Q2700=0,0,T2700/Q2700)</f>
        <v/>
      </c>
    </row>
    <row r="2701">
      <c r="A2701" t="n">
        <v>2700</v>
      </c>
      <c r="B2701" t="inlineStr">
        <is>
          <t>CA-2014-145317</t>
        </is>
      </c>
      <c r="C2701" t="inlineStr">
        <is>
          <t>2014-03-18</t>
        </is>
      </c>
      <c r="D2701" t="inlineStr">
        <is>
          <t>2014-03-23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s="2" t="n">
        <v>8.016</v>
      </c>
      <c r="R2701" t="n">
        <v>3</v>
      </c>
      <c r="S2701" s="3" t="n">
        <v>0.2</v>
      </c>
      <c r="T2701" s="2" t="n">
        <v>1.002</v>
      </c>
      <c r="U2701">
        <f>D2701-C2701</f>
        <v/>
      </c>
      <c r="V2701" s="3">
        <f>IF(Q2701=0,0,T2701/Q2701)</f>
        <v/>
      </c>
    </row>
    <row r="2702">
      <c r="A2702" t="n">
        <v>2701</v>
      </c>
      <c r="B2702" t="inlineStr">
        <is>
          <t>CA-2014-145317</t>
        </is>
      </c>
      <c r="C2702" t="inlineStr">
        <is>
          <t>2014-03-18</t>
        </is>
      </c>
      <c r="D2702" t="inlineStr">
        <is>
          <t>2014-03-23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s="2" t="n">
        <v>30.768</v>
      </c>
      <c r="R2702" t="n">
        <v>2</v>
      </c>
      <c r="S2702" s="3" t="n">
        <v>0.2</v>
      </c>
      <c r="T2702" s="2" t="n">
        <v>8.076599999999999</v>
      </c>
      <c r="U2702">
        <f>D2702-C2702</f>
        <v/>
      </c>
      <c r="V2702" s="3">
        <f>IF(Q2702=0,0,T2702/Q2702)</f>
        <v/>
      </c>
    </row>
    <row r="2703">
      <c r="A2703" t="n">
        <v>2702</v>
      </c>
      <c r="B2703" t="inlineStr">
        <is>
          <t>CA-2014-145317</t>
        </is>
      </c>
      <c r="C2703" t="inlineStr">
        <is>
          <t>2014-03-18</t>
        </is>
      </c>
      <c r="D2703" t="inlineStr">
        <is>
          <t>2014-03-23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s="2" t="n">
        <v>18.936</v>
      </c>
      <c r="R2703" t="n">
        <v>3</v>
      </c>
      <c r="S2703" s="3" t="n">
        <v>0.2</v>
      </c>
      <c r="T2703" s="2" t="n">
        <v>5.9175</v>
      </c>
      <c r="U2703">
        <f>D2703-C2703</f>
        <v/>
      </c>
      <c r="V2703" s="3">
        <f>IF(Q2703=0,0,T2703/Q2703)</f>
        <v/>
      </c>
    </row>
    <row r="2704">
      <c r="A2704" t="n">
        <v>2703</v>
      </c>
      <c r="B2704" t="inlineStr">
        <is>
          <t>CA-2014-145317</t>
        </is>
      </c>
      <c r="C2704" t="inlineStr">
        <is>
          <t>2014-03-18</t>
        </is>
      </c>
      <c r="D2704" t="inlineStr">
        <is>
          <t>2014-03-23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s="2" t="n">
        <v>122.352</v>
      </c>
      <c r="R2704" t="n">
        <v>3</v>
      </c>
      <c r="S2704" s="3" t="n">
        <v>0.2</v>
      </c>
      <c r="T2704" s="2" t="n">
        <v>15.294</v>
      </c>
      <c r="U2704">
        <f>D2704-C2704</f>
        <v/>
      </c>
      <c r="V2704" s="3">
        <f>IF(Q2704=0,0,T2704/Q2704)</f>
        <v/>
      </c>
    </row>
    <row r="2705">
      <c r="A2705" t="n">
        <v>2704</v>
      </c>
      <c r="B2705" t="inlineStr">
        <is>
          <t>CA-2014-143413</t>
        </is>
      </c>
      <c r="C2705" t="inlineStr">
        <is>
          <t>2014-05-24</t>
        </is>
      </c>
      <c r="D2705" t="inlineStr">
        <is>
          <t>2014-05-30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s="2" t="n">
        <v>116.28</v>
      </c>
      <c r="R2705" t="n">
        <v>3</v>
      </c>
      <c r="S2705" s="3" t="n">
        <v>0</v>
      </c>
      <c r="T2705" s="2" t="n">
        <v>56.9772</v>
      </c>
      <c r="U2705">
        <f>D2705-C2705</f>
        <v/>
      </c>
      <c r="V2705" s="3">
        <f>IF(Q2705=0,0,T2705/Q2705)</f>
        <v/>
      </c>
    </row>
    <row r="2706">
      <c r="A2706" t="n">
        <v>2705</v>
      </c>
      <c r="B2706" t="inlineStr">
        <is>
          <t>CA-2017-156818</t>
        </is>
      </c>
      <c r="C2706" t="inlineStr">
        <is>
          <t>2017-07-11</t>
        </is>
      </c>
      <c r="D2706" t="inlineStr">
        <is>
          <t>2017-07-13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s="2" t="n">
        <v>132.6</v>
      </c>
      <c r="R2706" t="n">
        <v>6</v>
      </c>
      <c r="S2706" s="3" t="n">
        <v>0</v>
      </c>
      <c r="T2706" s="2" t="n">
        <v>17.238</v>
      </c>
      <c r="U2706">
        <f>D2706-C2706</f>
        <v/>
      </c>
      <c r="V2706" s="3">
        <f>IF(Q2706=0,0,T2706/Q2706)</f>
        <v/>
      </c>
    </row>
    <row r="2707">
      <c r="A2707" t="n">
        <v>2706</v>
      </c>
      <c r="B2707" t="inlineStr">
        <is>
          <t>CA-2017-155873</t>
        </is>
      </c>
      <c r="C2707" t="inlineStr">
        <is>
          <t>2017-06-16</t>
        </is>
      </c>
      <c r="D2707" t="inlineStr">
        <is>
          <t>2017-06-21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s="2" t="n">
        <v>16.68</v>
      </c>
      <c r="R2707" t="n">
        <v>2</v>
      </c>
      <c r="S2707" s="3" t="n">
        <v>0</v>
      </c>
      <c r="T2707" s="2" t="n">
        <v>4.3368</v>
      </c>
      <c r="U2707">
        <f>D2707-C2707</f>
        <v/>
      </c>
      <c r="V2707" s="3">
        <f>IF(Q2707=0,0,T2707/Q2707)</f>
        <v/>
      </c>
    </row>
    <row r="2708">
      <c r="A2708" t="n">
        <v>2707</v>
      </c>
      <c r="B2708" t="inlineStr">
        <is>
          <t>CA-2017-155873</t>
        </is>
      </c>
      <c r="C2708" t="inlineStr">
        <is>
          <t>2017-06-16</t>
        </is>
      </c>
      <c r="D2708" t="inlineStr">
        <is>
          <t>2017-06-21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s="2" t="n">
        <v>19.44</v>
      </c>
      <c r="R2708" t="n">
        <v>3</v>
      </c>
      <c r="S2708" s="3" t="n">
        <v>0</v>
      </c>
      <c r="T2708" s="2" t="n">
        <v>9.331200000000001</v>
      </c>
      <c r="U2708">
        <f>D2708-C2708</f>
        <v/>
      </c>
      <c r="V2708" s="3">
        <f>IF(Q2708=0,0,T2708/Q2708)</f>
        <v/>
      </c>
    </row>
    <row r="2709">
      <c r="A2709" t="n">
        <v>2708</v>
      </c>
      <c r="B2709" t="inlineStr">
        <is>
          <t>CA-2017-155873</t>
        </is>
      </c>
      <c r="C2709" t="inlineStr">
        <is>
          <t>2017-06-16</t>
        </is>
      </c>
      <c r="D2709" t="inlineStr">
        <is>
          <t>2017-06-21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s="2" t="n">
        <v>192.16</v>
      </c>
      <c r="R2709" t="n">
        <v>4</v>
      </c>
      <c r="S2709" s="3" t="n">
        <v>0</v>
      </c>
      <c r="T2709" s="2" t="n">
        <v>92.2368</v>
      </c>
      <c r="U2709">
        <f>D2709-C2709</f>
        <v/>
      </c>
      <c r="V2709" s="3">
        <f>IF(Q2709=0,0,T2709/Q2709)</f>
        <v/>
      </c>
    </row>
    <row r="2710">
      <c r="A2710" t="n">
        <v>2709</v>
      </c>
      <c r="B2710" t="inlineStr">
        <is>
          <t>CA-2015-121797</t>
        </is>
      </c>
      <c r="C2710" t="inlineStr">
        <is>
          <t>2015-01-30</t>
        </is>
      </c>
      <c r="D2710" t="inlineStr">
        <is>
          <t>2015-02-06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s="2" t="n">
        <v>227.36</v>
      </c>
      <c r="R2710" t="n">
        <v>7</v>
      </c>
      <c r="S2710" s="3" t="n">
        <v>0</v>
      </c>
      <c r="T2710" s="2" t="n">
        <v>81.8496</v>
      </c>
      <c r="U2710">
        <f>D2710-C2710</f>
        <v/>
      </c>
      <c r="V2710" s="3">
        <f>IF(Q2710=0,0,T2710/Q2710)</f>
        <v/>
      </c>
    </row>
    <row r="2711">
      <c r="A2711" t="n">
        <v>2710</v>
      </c>
      <c r="B2711" t="inlineStr">
        <is>
          <t>CA-2015-121797</t>
        </is>
      </c>
      <c r="C2711" t="inlineStr">
        <is>
          <t>2015-01-30</t>
        </is>
      </c>
      <c r="D2711" t="inlineStr">
        <is>
          <t>2015-02-06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s="2" t="n">
        <v>1919.976</v>
      </c>
      <c r="R2711" t="n">
        <v>3</v>
      </c>
      <c r="S2711" s="3" t="n">
        <v>0.2</v>
      </c>
      <c r="T2711" s="2" t="n">
        <v>215.9973</v>
      </c>
      <c r="U2711">
        <f>D2711-C2711</f>
        <v/>
      </c>
      <c r="V2711" s="3">
        <f>IF(Q2711=0,0,T2711/Q2711)</f>
        <v/>
      </c>
    </row>
    <row r="2712">
      <c r="A2712" t="n">
        <v>2711</v>
      </c>
      <c r="B2712" t="inlineStr">
        <is>
          <t>US-2015-120572</t>
        </is>
      </c>
      <c r="C2712" t="inlineStr">
        <is>
          <t>2015-12-11</t>
        </is>
      </c>
      <c r="D2712" t="inlineStr">
        <is>
          <t>2015-12-15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s="2" t="n">
        <v>12.828</v>
      </c>
      <c r="R2712" t="n">
        <v>2</v>
      </c>
      <c r="S2712" s="3" t="n">
        <v>0.7</v>
      </c>
      <c r="T2712" s="2" t="n">
        <v>-8.9796</v>
      </c>
      <c r="U2712">
        <f>D2712-C2712</f>
        <v/>
      </c>
      <c r="V2712" s="3">
        <f>IF(Q2712=0,0,T2712/Q2712)</f>
        <v/>
      </c>
    </row>
    <row r="2713">
      <c r="A2713" t="n">
        <v>2712</v>
      </c>
      <c r="B2713" t="inlineStr">
        <is>
          <t>CA-2017-132430</t>
        </is>
      </c>
      <c r="C2713" t="inlineStr">
        <is>
          <t>2017-10-09</t>
        </is>
      </c>
      <c r="D2713" t="inlineStr">
        <is>
          <t>2017-10-11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s="2" t="n">
        <v>45.888</v>
      </c>
      <c r="R2713" t="n">
        <v>4</v>
      </c>
      <c r="S2713" s="3" t="n">
        <v>0.2</v>
      </c>
      <c r="T2713" s="2" t="n">
        <v>9.1776</v>
      </c>
      <c r="U2713">
        <f>D2713-C2713</f>
        <v/>
      </c>
      <c r="V2713" s="3">
        <f>IF(Q2713=0,0,T2713/Q2713)</f>
        <v/>
      </c>
    </row>
    <row r="2714">
      <c r="A2714" t="n">
        <v>2713</v>
      </c>
      <c r="B2714" t="inlineStr">
        <is>
          <t>CA-2017-146031</t>
        </is>
      </c>
      <c r="C2714" t="inlineStr">
        <is>
          <t>2017-07-29</t>
        </is>
      </c>
      <c r="D2714" t="inlineStr">
        <is>
          <t>2017-08-01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s="2" t="n">
        <v>60.12</v>
      </c>
      <c r="R2714" t="n">
        <v>9</v>
      </c>
      <c r="S2714" s="3" t="n">
        <v>0</v>
      </c>
      <c r="T2714" s="2" t="n">
        <v>22.2444</v>
      </c>
      <c r="U2714">
        <f>D2714-C2714</f>
        <v/>
      </c>
      <c r="V2714" s="3">
        <f>IF(Q2714=0,0,T2714/Q2714)</f>
        <v/>
      </c>
    </row>
    <row r="2715">
      <c r="A2715" t="n">
        <v>2714</v>
      </c>
      <c r="B2715" t="inlineStr">
        <is>
          <t>CA-2014-110100</t>
        </is>
      </c>
      <c r="C2715" t="inlineStr">
        <is>
          <t>2014-04-25</t>
        </is>
      </c>
      <c r="D2715" t="inlineStr">
        <is>
          <t>2014-04-29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s="2" t="n">
        <v>302.376</v>
      </c>
      <c r="R2715" t="n">
        <v>3</v>
      </c>
      <c r="S2715" s="3" t="n">
        <v>0.2</v>
      </c>
      <c r="T2715" s="2" t="n">
        <v>37.797</v>
      </c>
      <c r="U2715">
        <f>D2715-C2715</f>
        <v/>
      </c>
      <c r="V2715" s="3">
        <f>IF(Q2715=0,0,T2715/Q2715)</f>
        <v/>
      </c>
    </row>
    <row r="2716">
      <c r="A2716" t="n">
        <v>2715</v>
      </c>
      <c r="B2716" t="inlineStr">
        <is>
          <t>CA-2015-103723</t>
        </is>
      </c>
      <c r="C2716" t="inlineStr">
        <is>
          <t>2015-12-01</t>
        </is>
      </c>
      <c r="D2716" t="inlineStr">
        <is>
          <t>2015-12-06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s="2" t="n">
        <v>13.9</v>
      </c>
      <c r="R2716" t="n">
        <v>5</v>
      </c>
      <c r="S2716" s="3" t="n">
        <v>0</v>
      </c>
      <c r="T2716" s="2" t="n">
        <v>5.56</v>
      </c>
      <c r="U2716">
        <f>D2716-C2716</f>
        <v/>
      </c>
      <c r="V2716" s="3">
        <f>IF(Q2716=0,0,T2716/Q2716)</f>
        <v/>
      </c>
    </row>
    <row r="2717">
      <c r="A2717" t="n">
        <v>2716</v>
      </c>
      <c r="B2717" t="inlineStr">
        <is>
          <t>CA-2014-127187</t>
        </is>
      </c>
      <c r="C2717" t="inlineStr">
        <is>
          <t>2014-12-04</t>
        </is>
      </c>
      <c r="D2717" t="inlineStr">
        <is>
          <t>2014-12-08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s="2" t="n">
        <v>129.98</v>
      </c>
      <c r="R2717" t="n">
        <v>2</v>
      </c>
      <c r="S2717" s="3" t="n">
        <v>0</v>
      </c>
      <c r="T2717" s="2" t="n">
        <v>62.3904</v>
      </c>
      <c r="U2717">
        <f>D2717-C2717</f>
        <v/>
      </c>
      <c r="V2717" s="3">
        <f>IF(Q2717=0,0,T2717/Q2717)</f>
        <v/>
      </c>
    </row>
    <row r="2718">
      <c r="A2718" t="n">
        <v>2717</v>
      </c>
      <c r="B2718" t="inlineStr">
        <is>
          <t>CA-2017-128475</t>
        </is>
      </c>
      <c r="C2718" t="inlineStr">
        <is>
          <t>2017-08-26</t>
        </is>
      </c>
      <c r="D2718" t="inlineStr">
        <is>
          <t>2017-09-01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s="2" t="n">
        <v>71.98</v>
      </c>
      <c r="R2718" t="n">
        <v>2</v>
      </c>
      <c r="S2718" s="3" t="n">
        <v>0</v>
      </c>
      <c r="T2718" s="2" t="n">
        <v>15.1158</v>
      </c>
      <c r="U2718">
        <f>D2718-C2718</f>
        <v/>
      </c>
      <c r="V2718" s="3">
        <f>IF(Q2718=0,0,T2718/Q2718)</f>
        <v/>
      </c>
    </row>
    <row r="2719">
      <c r="A2719" t="n">
        <v>2718</v>
      </c>
      <c r="B2719" t="inlineStr">
        <is>
          <t>CA-2014-100006</t>
        </is>
      </c>
      <c r="C2719" t="inlineStr">
        <is>
          <t>2014-09-07</t>
        </is>
      </c>
      <c r="D2719" t="inlineStr">
        <is>
          <t>2014-09-13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s="2" t="n">
        <v>377.97</v>
      </c>
      <c r="R2719" t="n">
        <v>3</v>
      </c>
      <c r="S2719" s="3" t="n">
        <v>0</v>
      </c>
      <c r="T2719" s="2" t="n">
        <v>109.6113</v>
      </c>
      <c r="U2719">
        <f>D2719-C2719</f>
        <v/>
      </c>
      <c r="V2719" s="3">
        <f>IF(Q2719=0,0,T2719/Q2719)</f>
        <v/>
      </c>
    </row>
    <row r="2720">
      <c r="A2720" t="n">
        <v>2719</v>
      </c>
      <c r="B2720" t="inlineStr">
        <is>
          <t>CA-2017-144827</t>
        </is>
      </c>
      <c r="C2720" t="inlineStr">
        <is>
          <t>2017-12-21</t>
        </is>
      </c>
      <c r="D2720" t="inlineStr">
        <is>
          <t>2017-12-27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s="2" t="n">
        <v>124.36</v>
      </c>
      <c r="R2720" t="n">
        <v>2</v>
      </c>
      <c r="S2720" s="3" t="n">
        <v>0</v>
      </c>
      <c r="T2720" s="2" t="n">
        <v>33.5772</v>
      </c>
      <c r="U2720">
        <f>D2720-C2720</f>
        <v/>
      </c>
      <c r="V2720" s="3">
        <f>IF(Q2720=0,0,T2720/Q2720)</f>
        <v/>
      </c>
    </row>
    <row r="2721">
      <c r="A2721" t="n">
        <v>2720</v>
      </c>
      <c r="B2721" t="inlineStr">
        <is>
          <t>CA-2014-110030</t>
        </is>
      </c>
      <c r="C2721" t="inlineStr">
        <is>
          <t>2014-12-06</t>
        </is>
      </c>
      <c r="D2721" t="inlineStr">
        <is>
          <t>2014-12-08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s="2" t="n">
        <v>23.976</v>
      </c>
      <c r="R2721" t="n">
        <v>3</v>
      </c>
      <c r="S2721" s="3" t="n">
        <v>0.6</v>
      </c>
      <c r="T2721" s="2" t="n">
        <v>-14.3856</v>
      </c>
      <c r="U2721">
        <f>D2721-C2721</f>
        <v/>
      </c>
      <c r="V2721" s="3">
        <f>IF(Q2721=0,0,T2721/Q2721)</f>
        <v/>
      </c>
    </row>
    <row r="2722">
      <c r="A2722" t="n">
        <v>2721</v>
      </c>
      <c r="B2722" t="inlineStr">
        <is>
          <t>CA-2014-121286</t>
        </is>
      </c>
      <c r="C2722" t="inlineStr">
        <is>
          <t>2014-11-04</t>
        </is>
      </c>
      <c r="D2722" t="inlineStr">
        <is>
          <t>2014-11-08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s="2" t="n">
        <v>8.375999999999999</v>
      </c>
      <c r="R2722" t="n">
        <v>3</v>
      </c>
      <c r="S2722" s="3" t="n">
        <v>0.2</v>
      </c>
      <c r="T2722" s="2" t="n">
        <v>2.7222</v>
      </c>
      <c r="U2722">
        <f>D2722-C2722</f>
        <v/>
      </c>
      <c r="V2722" s="3">
        <f>IF(Q2722=0,0,T2722/Q2722)</f>
        <v/>
      </c>
    </row>
    <row r="2723">
      <c r="A2723" t="n">
        <v>2722</v>
      </c>
      <c r="B2723" t="inlineStr">
        <is>
          <t>CA-2014-121286</t>
        </is>
      </c>
      <c r="C2723" t="inlineStr">
        <is>
          <t>2014-11-04</t>
        </is>
      </c>
      <c r="D2723" t="inlineStr">
        <is>
          <t>2014-11-08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s="2" t="n">
        <v>58.24</v>
      </c>
      <c r="R2723" t="n">
        <v>5</v>
      </c>
      <c r="S2723" s="3" t="n">
        <v>0.2</v>
      </c>
      <c r="T2723" s="2" t="n">
        <v>5.096</v>
      </c>
      <c r="U2723">
        <f>D2723-C2723</f>
        <v/>
      </c>
      <c r="V2723" s="3">
        <f>IF(Q2723=0,0,T2723/Q2723)</f>
        <v/>
      </c>
    </row>
    <row r="2724">
      <c r="A2724" t="n">
        <v>2723</v>
      </c>
      <c r="B2724" t="inlineStr">
        <is>
          <t>CA-2016-164735</t>
        </is>
      </c>
      <c r="C2724" t="inlineStr">
        <is>
          <t>2016-04-14</t>
        </is>
      </c>
      <c r="D2724" t="inlineStr">
        <is>
          <t>2016-04-19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s="2" t="n">
        <v>81.2</v>
      </c>
      <c r="R2724" t="n">
        <v>5</v>
      </c>
      <c r="S2724" s="3" t="n">
        <v>0</v>
      </c>
      <c r="T2724" s="2" t="n">
        <v>12.18</v>
      </c>
      <c r="U2724">
        <f>D2724-C2724</f>
        <v/>
      </c>
      <c r="V2724" s="3">
        <f>IF(Q2724=0,0,T2724/Q2724)</f>
        <v/>
      </c>
    </row>
    <row r="2725">
      <c r="A2725" t="n">
        <v>2724</v>
      </c>
      <c r="B2725" t="inlineStr">
        <is>
          <t>CA-2014-153479</t>
        </is>
      </c>
      <c r="C2725" t="inlineStr">
        <is>
          <t>2014-10-04</t>
        </is>
      </c>
      <c r="D2725" t="inlineStr">
        <is>
          <t>2014-10-08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s="2" t="n">
        <v>14.45</v>
      </c>
      <c r="R2725" t="n">
        <v>5</v>
      </c>
      <c r="S2725" s="3" t="n">
        <v>0</v>
      </c>
      <c r="T2725" s="2" t="n">
        <v>6.7915</v>
      </c>
      <c r="U2725">
        <f>D2725-C2725</f>
        <v/>
      </c>
      <c r="V2725" s="3">
        <f>IF(Q2725=0,0,T2725/Q2725)</f>
        <v/>
      </c>
    </row>
    <row r="2726">
      <c r="A2726" t="n">
        <v>2725</v>
      </c>
      <c r="B2726" t="inlineStr">
        <is>
          <t>CA-2014-153479</t>
        </is>
      </c>
      <c r="C2726" t="inlineStr">
        <is>
          <t>2014-10-04</t>
        </is>
      </c>
      <c r="D2726" t="inlineStr">
        <is>
          <t>2014-10-08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s="2" t="n">
        <v>95.648</v>
      </c>
      <c r="R2726" t="n">
        <v>2</v>
      </c>
      <c r="S2726" s="3" t="n">
        <v>0.2</v>
      </c>
      <c r="T2726" s="2" t="n">
        <v>31.0856</v>
      </c>
      <c r="U2726">
        <f>D2726-C2726</f>
        <v/>
      </c>
      <c r="V2726" s="3">
        <f>IF(Q2726=0,0,T2726/Q2726)</f>
        <v/>
      </c>
    </row>
    <row r="2727">
      <c r="A2727" t="n">
        <v>2726</v>
      </c>
      <c r="B2727" t="inlineStr">
        <is>
          <t>CA-2017-149888</t>
        </is>
      </c>
      <c r="C2727" t="inlineStr">
        <is>
          <t>2017-11-07</t>
        </is>
      </c>
      <c r="D2727" t="inlineStr">
        <is>
          <t>2017-11-13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s="2" t="n">
        <v>359.97</v>
      </c>
      <c r="R2727" t="n">
        <v>5</v>
      </c>
      <c r="S2727" s="3" t="n">
        <v>0.4</v>
      </c>
      <c r="T2727" s="2" t="n">
        <v>-71.994</v>
      </c>
      <c r="U2727">
        <f>D2727-C2727</f>
        <v/>
      </c>
      <c r="V2727" s="3">
        <f>IF(Q2727=0,0,T2727/Q2727)</f>
        <v/>
      </c>
    </row>
    <row r="2728">
      <c r="A2728" t="n">
        <v>2727</v>
      </c>
      <c r="B2728" t="inlineStr">
        <is>
          <t>CA-2017-149888</t>
        </is>
      </c>
      <c r="C2728" t="inlineStr">
        <is>
          <t>2017-11-07</t>
        </is>
      </c>
      <c r="D2728" t="inlineStr">
        <is>
          <t>2017-11-13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s="2" t="n">
        <v>350.352</v>
      </c>
      <c r="R2728" t="n">
        <v>4</v>
      </c>
      <c r="S2728" s="3" t="n">
        <v>0.4</v>
      </c>
      <c r="T2728" s="2" t="n">
        <v>-140.1408</v>
      </c>
      <c r="U2728">
        <f>D2728-C2728</f>
        <v/>
      </c>
      <c r="V2728" s="3">
        <f>IF(Q2728=0,0,T2728/Q2728)</f>
        <v/>
      </c>
    </row>
    <row r="2729">
      <c r="A2729" t="n">
        <v>2728</v>
      </c>
      <c r="B2729" t="inlineStr">
        <is>
          <t>CA-2017-119193</t>
        </is>
      </c>
      <c r="C2729" t="inlineStr">
        <is>
          <t>2017-12-22</t>
        </is>
      </c>
      <c r="D2729" t="inlineStr">
        <is>
          <t>2017-12-24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s="2" t="n">
        <v>1.641</v>
      </c>
      <c r="R2729" t="n">
        <v>1</v>
      </c>
      <c r="S2729" s="3" t="n">
        <v>0.7</v>
      </c>
      <c r="T2729" s="2" t="n">
        <v>-1.3128</v>
      </c>
      <c r="U2729">
        <f>D2729-C2729</f>
        <v/>
      </c>
      <c r="V2729" s="3">
        <f>IF(Q2729=0,0,T2729/Q2729)</f>
        <v/>
      </c>
    </row>
    <row r="2730">
      <c r="A2730" t="n">
        <v>2729</v>
      </c>
      <c r="B2730" t="inlineStr">
        <is>
          <t>CA-2017-119193</t>
        </is>
      </c>
      <c r="C2730" t="inlineStr">
        <is>
          <t>2017-12-22</t>
        </is>
      </c>
      <c r="D2730" t="inlineStr">
        <is>
          <t>2017-12-24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s="2" t="n">
        <v>629.958</v>
      </c>
      <c r="R2730" t="n">
        <v>7</v>
      </c>
      <c r="S2730" s="3" t="n">
        <v>0.4</v>
      </c>
      <c r="T2730" s="2" t="n">
        <v>94.4937</v>
      </c>
      <c r="U2730">
        <f>D2730-C2730</f>
        <v/>
      </c>
      <c r="V2730" s="3">
        <f>IF(Q2730=0,0,T2730/Q2730)</f>
        <v/>
      </c>
    </row>
    <row r="2731">
      <c r="A2731" t="n">
        <v>2730</v>
      </c>
      <c r="B2731" t="inlineStr">
        <is>
          <t>CA-2017-104801</t>
        </is>
      </c>
      <c r="C2731" t="inlineStr">
        <is>
          <t>2017-02-13</t>
        </is>
      </c>
      <c r="D2731" t="inlineStr">
        <is>
          <t>2017-02-19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s="2" t="n">
        <v>6.63</v>
      </c>
      <c r="R2731" t="n">
        <v>3</v>
      </c>
      <c r="S2731" s="3" t="n">
        <v>0</v>
      </c>
      <c r="T2731" s="2" t="n">
        <v>1.7901</v>
      </c>
      <c r="U2731">
        <f>D2731-C2731</f>
        <v/>
      </c>
      <c r="V2731" s="3">
        <f>IF(Q2731=0,0,T2731/Q2731)</f>
        <v/>
      </c>
    </row>
    <row r="2732">
      <c r="A2732" t="n">
        <v>2731</v>
      </c>
      <c r="B2732" t="inlineStr">
        <is>
          <t>CA-2017-104801</t>
        </is>
      </c>
      <c r="C2732" t="inlineStr">
        <is>
          <t>2017-02-13</t>
        </is>
      </c>
      <c r="D2732" t="inlineStr">
        <is>
          <t>2017-02-19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s="2" t="n">
        <v>799.96</v>
      </c>
      <c r="R2732" t="n">
        <v>4</v>
      </c>
      <c r="S2732" s="3" t="n">
        <v>0</v>
      </c>
      <c r="T2732" s="2" t="n">
        <v>343.9828</v>
      </c>
      <c r="U2732">
        <f>D2732-C2732</f>
        <v/>
      </c>
      <c r="V2732" s="3">
        <f>IF(Q2732=0,0,T2732/Q2732)</f>
        <v/>
      </c>
    </row>
    <row r="2733">
      <c r="A2733" t="n">
        <v>2732</v>
      </c>
      <c r="B2733" t="inlineStr">
        <is>
          <t>CA-2017-104801</t>
        </is>
      </c>
      <c r="C2733" t="inlineStr">
        <is>
          <t>2017-02-13</t>
        </is>
      </c>
      <c r="D2733" t="inlineStr">
        <is>
          <t>2017-02-19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s="2" t="n">
        <v>107.53</v>
      </c>
      <c r="R2733" t="n">
        <v>1</v>
      </c>
      <c r="S2733" s="3" t="n">
        <v>0</v>
      </c>
      <c r="T2733" s="2" t="n">
        <v>21.506</v>
      </c>
      <c r="U2733">
        <f>D2733-C2733</f>
        <v/>
      </c>
      <c r="V2733" s="3">
        <f>IF(Q2733=0,0,T2733/Q2733)</f>
        <v/>
      </c>
    </row>
    <row r="2734">
      <c r="A2734" t="n">
        <v>2733</v>
      </c>
      <c r="B2734" t="inlineStr">
        <is>
          <t>CA-2014-107594</t>
        </is>
      </c>
      <c r="C2734" t="inlineStr">
        <is>
          <t>2014-07-02</t>
        </is>
      </c>
      <c r="D2734" t="inlineStr">
        <is>
          <t>2014-07-06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s="2" t="n">
        <v>73.98</v>
      </c>
      <c r="R2734" t="n">
        <v>2</v>
      </c>
      <c r="S2734" s="3" t="n">
        <v>0</v>
      </c>
      <c r="T2734" s="2" t="n">
        <v>19.9746</v>
      </c>
      <c r="U2734">
        <f>D2734-C2734</f>
        <v/>
      </c>
      <c r="V2734" s="3">
        <f>IF(Q2734=0,0,T2734/Q2734)</f>
        <v/>
      </c>
    </row>
    <row r="2735">
      <c r="A2735" t="n">
        <v>2734</v>
      </c>
      <c r="B2735" t="inlineStr">
        <is>
          <t>CA-2014-107594</t>
        </is>
      </c>
      <c r="C2735" t="inlineStr">
        <is>
          <t>2014-07-02</t>
        </is>
      </c>
      <c r="D2735" t="inlineStr">
        <is>
          <t>2014-07-06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s="2" t="n">
        <v>5.58</v>
      </c>
      <c r="R2735" t="n">
        <v>1</v>
      </c>
      <c r="S2735" s="3" t="n">
        <v>0</v>
      </c>
      <c r="T2735" s="2" t="n">
        <v>2.1762</v>
      </c>
      <c r="U2735">
        <f>D2735-C2735</f>
        <v/>
      </c>
      <c r="V2735" s="3">
        <f>IF(Q2735=0,0,T2735/Q2735)</f>
        <v/>
      </c>
    </row>
    <row r="2736">
      <c r="A2736" t="n">
        <v>2735</v>
      </c>
      <c r="B2736" t="inlineStr">
        <is>
          <t>CA-2015-129770</t>
        </is>
      </c>
      <c r="C2736" t="inlineStr">
        <is>
          <t>2015-02-21</t>
        </is>
      </c>
      <c r="D2736" t="inlineStr">
        <is>
          <t>2015-02-23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s="2" t="n">
        <v>49.12</v>
      </c>
      <c r="R2736" t="n">
        <v>4</v>
      </c>
      <c r="S2736" s="3" t="n">
        <v>0</v>
      </c>
      <c r="T2736" s="2" t="n">
        <v>23.0864</v>
      </c>
      <c r="U2736">
        <f>D2736-C2736</f>
        <v/>
      </c>
      <c r="V2736" s="3">
        <f>IF(Q2736=0,0,T2736/Q2736)</f>
        <v/>
      </c>
    </row>
    <row r="2737">
      <c r="A2737" t="n">
        <v>2736</v>
      </c>
      <c r="B2737" t="inlineStr">
        <is>
          <t>CA-2015-115798</t>
        </is>
      </c>
      <c r="C2737" t="inlineStr">
        <is>
          <t>2015-11-13</t>
        </is>
      </c>
      <c r="D2737" t="inlineStr">
        <is>
          <t>2015-11-19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s="2" t="n">
        <v>377.97</v>
      </c>
      <c r="R2737" t="n">
        <v>3</v>
      </c>
      <c r="S2737" s="3" t="n">
        <v>0</v>
      </c>
      <c r="T2737" s="2" t="n">
        <v>94.49250000000001</v>
      </c>
      <c r="U2737">
        <f>D2737-C2737</f>
        <v/>
      </c>
      <c r="V2737" s="3">
        <f>IF(Q2737=0,0,T2737/Q2737)</f>
        <v/>
      </c>
    </row>
    <row r="2738">
      <c r="A2738" t="n">
        <v>2737</v>
      </c>
      <c r="B2738" t="inlineStr">
        <is>
          <t>CA-2015-115798</t>
        </is>
      </c>
      <c r="C2738" t="inlineStr">
        <is>
          <t>2015-11-13</t>
        </is>
      </c>
      <c r="D2738" t="inlineStr">
        <is>
          <t>2015-11-19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1/4” x 11”</t>
        </is>
      </c>
      <c r="Q2738" s="2" t="n">
        <v>42.28</v>
      </c>
      <c r="R2738" t="n">
        <v>7</v>
      </c>
      <c r="S2738" s="3" t="n">
        <v>0</v>
      </c>
      <c r="T2738" s="2" t="n">
        <v>19.8716</v>
      </c>
      <c r="U2738">
        <f>D2738-C2738</f>
        <v/>
      </c>
      <c r="V2738" s="3">
        <f>IF(Q2738=0,0,T2738/Q2738)</f>
        <v/>
      </c>
    </row>
    <row r="2739">
      <c r="A2739" t="n">
        <v>2738</v>
      </c>
      <c r="B2739" t="inlineStr">
        <is>
          <t>CA-2015-115798</t>
        </is>
      </c>
      <c r="C2739" t="inlineStr">
        <is>
          <t>2015-11-13</t>
        </is>
      </c>
      <c r="D2739" t="inlineStr">
        <is>
          <t>2015-11-19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s="2" t="n">
        <v>299.97</v>
      </c>
      <c r="R2739" t="n">
        <v>3</v>
      </c>
      <c r="S2739" s="3" t="n">
        <v>0</v>
      </c>
      <c r="T2739" s="2" t="n">
        <v>56.9943</v>
      </c>
      <c r="U2739">
        <f>D2739-C2739</f>
        <v/>
      </c>
      <c r="V2739" s="3">
        <f>IF(Q2739=0,0,T2739/Q2739)</f>
        <v/>
      </c>
    </row>
    <row r="2740">
      <c r="A2740" t="n">
        <v>2739</v>
      </c>
      <c r="B2740" t="inlineStr">
        <is>
          <t>CA-2015-115798</t>
        </is>
      </c>
      <c r="C2740" t="inlineStr">
        <is>
          <t>2015-11-13</t>
        </is>
      </c>
      <c r="D2740" t="inlineStr">
        <is>
          <t>2015-11-19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s="2" t="n">
        <v>89.98</v>
      </c>
      <c r="R2740" t="n">
        <v>2</v>
      </c>
      <c r="S2740" s="3" t="n">
        <v>0</v>
      </c>
      <c r="T2740" s="2" t="n">
        <v>43.1904</v>
      </c>
      <c r="U2740">
        <f>D2740-C2740</f>
        <v/>
      </c>
      <c r="V2740" s="3">
        <f>IF(Q2740=0,0,T2740/Q2740)</f>
        <v/>
      </c>
    </row>
    <row r="2741">
      <c r="A2741" t="n">
        <v>2740</v>
      </c>
      <c r="B2741" t="inlineStr">
        <is>
          <t>CA-2017-122707</t>
        </is>
      </c>
      <c r="C2741" t="inlineStr">
        <is>
          <t>2017-04-16</t>
        </is>
      </c>
      <c r="D2741" t="inlineStr">
        <is>
          <t>2017-04-18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s="2" t="n">
        <v>477.24</v>
      </c>
      <c r="R2741" t="n">
        <v>4</v>
      </c>
      <c r="S2741" s="3" t="n">
        <v>0</v>
      </c>
      <c r="T2741" s="2" t="n">
        <v>9.5448</v>
      </c>
      <c r="U2741">
        <f>D2741-C2741</f>
        <v/>
      </c>
      <c r="V2741" s="3">
        <f>IF(Q2741=0,0,T2741/Q2741)</f>
        <v/>
      </c>
    </row>
    <row r="2742">
      <c r="A2742" t="n">
        <v>2741</v>
      </c>
      <c r="B2742" t="inlineStr">
        <is>
          <t>CA-2017-122707</t>
        </is>
      </c>
      <c r="C2742" t="inlineStr">
        <is>
          <t>2017-04-16</t>
        </is>
      </c>
      <c r="D2742" t="inlineStr">
        <is>
          <t>2017-04-18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s="2" t="n">
        <v>25.98</v>
      </c>
      <c r="R2742" t="n">
        <v>2</v>
      </c>
      <c r="S2742" s="3" t="n">
        <v>0</v>
      </c>
      <c r="T2742" s="2" t="n">
        <v>1.5588</v>
      </c>
      <c r="U2742">
        <f>D2742-C2742</f>
        <v/>
      </c>
      <c r="V2742" s="3">
        <f>IF(Q2742=0,0,T2742/Q2742)</f>
        <v/>
      </c>
    </row>
    <row r="2743">
      <c r="A2743" t="n">
        <v>2742</v>
      </c>
      <c r="B2743" t="inlineStr">
        <is>
          <t>CA-2016-165015</t>
        </is>
      </c>
      <c r="C2743" t="inlineStr">
        <is>
          <t>2016-02-25</t>
        </is>
      </c>
      <c r="D2743" t="inlineStr">
        <is>
          <t>2016-02-27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s="2" t="n">
        <v>46.72</v>
      </c>
      <c r="R2743" t="n">
        <v>5</v>
      </c>
      <c r="S2743" s="3" t="n">
        <v>0.2</v>
      </c>
      <c r="T2743" s="2" t="n">
        <v>17.52</v>
      </c>
      <c r="U2743">
        <f>D2743-C2743</f>
        <v/>
      </c>
      <c r="V2743" s="3">
        <f>IF(Q2743=0,0,T2743/Q2743)</f>
        <v/>
      </c>
    </row>
    <row r="2744">
      <c r="A2744" t="n">
        <v>2743</v>
      </c>
      <c r="B2744" t="inlineStr">
        <is>
          <t>CA-2014-149244</t>
        </is>
      </c>
      <c r="C2744" t="inlineStr">
        <is>
          <t>2014-11-04</t>
        </is>
      </c>
      <c r="D2744" t="inlineStr">
        <is>
          <t>2014-11-08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s="2" t="n">
        <v>35.34</v>
      </c>
      <c r="R2744" t="n">
        <v>2</v>
      </c>
      <c r="S2744" s="3" t="n">
        <v>0</v>
      </c>
      <c r="T2744" s="2" t="n">
        <v>13.4292</v>
      </c>
      <c r="U2744">
        <f>D2744-C2744</f>
        <v/>
      </c>
      <c r="V2744" s="3">
        <f>IF(Q2744=0,0,T2744/Q2744)</f>
        <v/>
      </c>
    </row>
    <row r="2745">
      <c r="A2745" t="n">
        <v>2744</v>
      </c>
      <c r="B2745" t="inlineStr">
        <is>
          <t>CA-2015-140144</t>
        </is>
      </c>
      <c r="C2745" t="inlineStr">
        <is>
          <t>2015-06-20</t>
        </is>
      </c>
      <c r="D2745" t="inlineStr">
        <is>
          <t>2015-06-25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s="2" t="n">
        <v>257.64</v>
      </c>
      <c r="R2745" t="n">
        <v>6</v>
      </c>
      <c r="S2745" s="3" t="n">
        <v>0</v>
      </c>
      <c r="T2745" s="2" t="n">
        <v>100.4796</v>
      </c>
      <c r="U2745">
        <f>D2745-C2745</f>
        <v/>
      </c>
      <c r="V2745" s="3">
        <f>IF(Q2745=0,0,T2745/Q2745)</f>
        <v/>
      </c>
    </row>
    <row r="2746">
      <c r="A2746" t="n">
        <v>2745</v>
      </c>
      <c r="B2746" t="inlineStr">
        <is>
          <t>CA-2015-140144</t>
        </is>
      </c>
      <c r="C2746" t="inlineStr">
        <is>
          <t>2015-06-20</t>
        </is>
      </c>
      <c r="D2746" t="inlineStr">
        <is>
          <t>2015-06-25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s="2" t="n">
        <v>125.976</v>
      </c>
      <c r="R2746" t="n">
        <v>3</v>
      </c>
      <c r="S2746" s="3" t="n">
        <v>0.2</v>
      </c>
      <c r="T2746" s="2" t="n">
        <v>47.241</v>
      </c>
      <c r="U2746">
        <f>D2746-C2746</f>
        <v/>
      </c>
      <c r="V2746" s="3">
        <f>IF(Q2746=0,0,T2746/Q2746)</f>
        <v/>
      </c>
    </row>
    <row r="2747">
      <c r="A2747" t="n">
        <v>2746</v>
      </c>
      <c r="B2747" t="inlineStr">
        <is>
          <t>CA-2017-163321</t>
        </is>
      </c>
      <c r="C2747" t="inlineStr">
        <is>
          <t>2017-08-07</t>
        </is>
      </c>
      <c r="D2747" t="inlineStr">
        <is>
          <t>2017-08-11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s="2" t="n">
        <v>79.992</v>
      </c>
      <c r="R2747" t="n">
        <v>1</v>
      </c>
      <c r="S2747" s="3" t="n">
        <v>0.2</v>
      </c>
      <c r="T2747" s="2" t="n">
        <v>21.9978</v>
      </c>
      <c r="U2747">
        <f>D2747-C2747</f>
        <v/>
      </c>
      <c r="V2747" s="3">
        <f>IF(Q2747=0,0,T2747/Q2747)</f>
        <v/>
      </c>
    </row>
    <row r="2748">
      <c r="A2748" t="n">
        <v>2747</v>
      </c>
      <c r="B2748" t="inlineStr">
        <is>
          <t>CA-2014-155887</t>
        </is>
      </c>
      <c r="C2748" t="inlineStr">
        <is>
          <t>2014-05-12</t>
        </is>
      </c>
      <c r="D2748" t="inlineStr">
        <is>
          <t>2014-05-17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s="2" t="n">
        <v>700.056</v>
      </c>
      <c r="R2748" t="n">
        <v>3</v>
      </c>
      <c r="S2748" s="3" t="n">
        <v>0.3</v>
      </c>
      <c r="T2748" s="2" t="n">
        <v>-130.0104</v>
      </c>
      <c r="U2748">
        <f>D2748-C2748</f>
        <v/>
      </c>
      <c r="V2748" s="3">
        <f>IF(Q2748=0,0,T2748/Q2748)</f>
        <v/>
      </c>
    </row>
    <row r="2749">
      <c r="A2749" t="n">
        <v>2748</v>
      </c>
      <c r="B2749" t="inlineStr">
        <is>
          <t>US-2015-165449</t>
        </is>
      </c>
      <c r="C2749" t="inlineStr">
        <is>
          <t>2015-11-22</t>
        </is>
      </c>
      <c r="D2749" t="inlineStr">
        <is>
          <t>2015-11-26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s="2" t="n">
        <v>27.168</v>
      </c>
      <c r="R2749" t="n">
        <v>4</v>
      </c>
      <c r="S2749" s="3" t="n">
        <v>0.2</v>
      </c>
      <c r="T2749" s="2" t="n">
        <v>-1.3584</v>
      </c>
      <c r="U2749">
        <f>D2749-C2749</f>
        <v/>
      </c>
      <c r="V2749" s="3">
        <f>IF(Q2749=0,0,T2749/Q2749)</f>
        <v/>
      </c>
    </row>
    <row r="2750">
      <c r="A2750" t="n">
        <v>2749</v>
      </c>
      <c r="B2750" t="inlineStr">
        <is>
          <t>CA-2015-110247</t>
        </is>
      </c>
      <c r="C2750" t="inlineStr">
        <is>
          <t>2015-12-04</t>
        </is>
      </c>
      <c r="D2750" t="inlineStr">
        <is>
          <t>2015-12-08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s="2" t="n">
        <v>8.226000000000001</v>
      </c>
      <c r="R2750" t="n">
        <v>3</v>
      </c>
      <c r="S2750" s="3" t="n">
        <v>0.7</v>
      </c>
      <c r="T2750" s="2" t="n">
        <v>-6.0324</v>
      </c>
      <c r="U2750">
        <f>D2750-C2750</f>
        <v/>
      </c>
      <c r="V2750" s="3">
        <f>IF(Q2750=0,0,T2750/Q2750)</f>
        <v/>
      </c>
    </row>
    <row r="2751">
      <c r="A2751" t="n">
        <v>2750</v>
      </c>
      <c r="B2751" t="inlineStr">
        <is>
          <t>US-2014-141257</t>
        </is>
      </c>
      <c r="C2751" t="inlineStr">
        <is>
          <t>2014-06-08</t>
        </is>
      </c>
      <c r="D2751" t="inlineStr">
        <is>
          <t>2014-06-14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s="2" t="n">
        <v>585.552</v>
      </c>
      <c r="R2751" t="n">
        <v>3</v>
      </c>
      <c r="S2751" s="3" t="n">
        <v>0.2</v>
      </c>
      <c r="T2751" s="2" t="n">
        <v>73.194</v>
      </c>
      <c r="U2751">
        <f>D2751-C2751</f>
        <v/>
      </c>
      <c r="V2751" s="3">
        <f>IF(Q2751=0,0,T2751/Q2751)</f>
        <v/>
      </c>
    </row>
    <row r="2752">
      <c r="A2752" t="n">
        <v>2751</v>
      </c>
      <c r="B2752" t="inlineStr">
        <is>
          <t>CA-2014-154669</t>
        </is>
      </c>
      <c r="C2752" t="inlineStr">
        <is>
          <t>2014-08-08</t>
        </is>
      </c>
      <c r="D2752" t="inlineStr">
        <is>
          <t>2014-08-11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s="2" t="n">
        <v>423.28</v>
      </c>
      <c r="R2752" t="n">
        <v>11</v>
      </c>
      <c r="S2752" s="3" t="n">
        <v>0</v>
      </c>
      <c r="T2752" s="2" t="n">
        <v>110.0528</v>
      </c>
      <c r="U2752">
        <f>D2752-C2752</f>
        <v/>
      </c>
      <c r="V2752" s="3">
        <f>IF(Q2752=0,0,T2752/Q2752)</f>
        <v/>
      </c>
    </row>
    <row r="2753">
      <c r="A2753" t="n">
        <v>2752</v>
      </c>
      <c r="B2753" t="inlineStr">
        <is>
          <t>CA-2014-158029</t>
        </is>
      </c>
      <c r="C2753" t="inlineStr">
        <is>
          <t>2014-05-26</t>
        </is>
      </c>
      <c r="D2753" t="inlineStr">
        <is>
          <t>2014-05-30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s="2" t="n">
        <v>225.296</v>
      </c>
      <c r="R2753" t="n">
        <v>2</v>
      </c>
      <c r="S2753" s="3" t="n">
        <v>0.2</v>
      </c>
      <c r="T2753" s="2" t="n">
        <v>22.5296</v>
      </c>
      <c r="U2753">
        <f>D2753-C2753</f>
        <v/>
      </c>
      <c r="V2753" s="3">
        <f>IF(Q2753=0,0,T2753/Q2753)</f>
        <v/>
      </c>
    </row>
    <row r="2754">
      <c r="A2754" t="n">
        <v>2753</v>
      </c>
      <c r="B2754" t="inlineStr">
        <is>
          <t>CA-2015-155306</t>
        </is>
      </c>
      <c r="C2754" t="inlineStr">
        <is>
          <t>2015-04-17</t>
        </is>
      </c>
      <c r="D2754" t="inlineStr">
        <is>
          <t>2015-04-21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s="2" t="n">
        <v>5.56</v>
      </c>
      <c r="R2754" t="n">
        <v>2</v>
      </c>
      <c r="S2754" s="3" t="n">
        <v>0</v>
      </c>
      <c r="T2754" s="2" t="n">
        <v>2.224</v>
      </c>
      <c r="U2754">
        <f>D2754-C2754</f>
        <v/>
      </c>
      <c r="V2754" s="3">
        <f>IF(Q2754=0,0,T2754/Q2754)</f>
        <v/>
      </c>
    </row>
    <row r="2755">
      <c r="A2755" t="n">
        <v>2754</v>
      </c>
      <c r="B2755" t="inlineStr">
        <is>
          <t>CA-2015-155306</t>
        </is>
      </c>
      <c r="C2755" t="inlineStr">
        <is>
          <t>2015-04-17</t>
        </is>
      </c>
      <c r="D2755" t="inlineStr">
        <is>
          <t>2015-04-21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s="2" t="n">
        <v>323.37</v>
      </c>
      <c r="R2755" t="n">
        <v>3</v>
      </c>
      <c r="S2755" s="3" t="n">
        <v>0</v>
      </c>
      <c r="T2755" s="2" t="n">
        <v>129.348</v>
      </c>
      <c r="U2755">
        <f>D2755-C2755</f>
        <v/>
      </c>
      <c r="V2755" s="3">
        <f>IF(Q2755=0,0,T2755/Q2755)</f>
        <v/>
      </c>
    </row>
    <row r="2756">
      <c r="A2756" t="n">
        <v>2755</v>
      </c>
      <c r="B2756" t="inlineStr">
        <is>
          <t>CA-2015-155306</t>
        </is>
      </c>
      <c r="C2756" t="inlineStr">
        <is>
          <t>2015-04-17</t>
        </is>
      </c>
      <c r="D2756" t="inlineStr">
        <is>
          <t>2015-04-21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s="2" t="n">
        <v>783.96</v>
      </c>
      <c r="R2756" t="n">
        <v>5</v>
      </c>
      <c r="S2756" s="3" t="n">
        <v>0.2</v>
      </c>
      <c r="T2756" s="2" t="n">
        <v>68.59650000000001</v>
      </c>
      <c r="U2756">
        <f>D2756-C2756</f>
        <v/>
      </c>
      <c r="V2756" s="3">
        <f>IF(Q2756=0,0,T2756/Q2756)</f>
        <v/>
      </c>
    </row>
    <row r="2757">
      <c r="A2757" t="n">
        <v>2756</v>
      </c>
      <c r="B2757" t="inlineStr">
        <is>
          <t>CA-2015-155306</t>
        </is>
      </c>
      <c r="C2757" t="inlineStr">
        <is>
          <t>2015-04-17</t>
        </is>
      </c>
      <c r="D2757" t="inlineStr">
        <is>
          <t>2015-04-21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s="2" t="n">
        <v>1447.65</v>
      </c>
      <c r="R2757" t="n">
        <v>5</v>
      </c>
      <c r="S2757" s="3" t="n">
        <v>0</v>
      </c>
      <c r="T2757" s="2" t="n">
        <v>419.8185</v>
      </c>
      <c r="U2757">
        <f>D2757-C2757</f>
        <v/>
      </c>
      <c r="V2757" s="3">
        <f>IF(Q2757=0,0,T2757/Q2757)</f>
        <v/>
      </c>
    </row>
    <row r="2758">
      <c r="A2758" t="n">
        <v>2757</v>
      </c>
      <c r="B2758" t="inlineStr">
        <is>
          <t>CA-2015-155306</t>
        </is>
      </c>
      <c r="C2758" t="inlineStr">
        <is>
          <t>2015-04-17</t>
        </is>
      </c>
      <c r="D2758" t="inlineStr">
        <is>
          <t>2015-04-21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s="2" t="n">
        <v>11.96</v>
      </c>
      <c r="R2758" t="n">
        <v>2</v>
      </c>
      <c r="S2758" s="3" t="n">
        <v>0</v>
      </c>
      <c r="T2758" s="2" t="n">
        <v>5.8604</v>
      </c>
      <c r="U2758">
        <f>D2758-C2758</f>
        <v/>
      </c>
      <c r="V2758" s="3">
        <f>IF(Q2758=0,0,T2758/Q2758)</f>
        <v/>
      </c>
    </row>
    <row r="2759">
      <c r="A2759" t="n">
        <v>2758</v>
      </c>
      <c r="B2759" t="inlineStr">
        <is>
          <t>CA-2016-127775</t>
        </is>
      </c>
      <c r="C2759" t="inlineStr">
        <is>
          <t>2016-06-11</t>
        </is>
      </c>
      <c r="D2759" t="inlineStr">
        <is>
          <t>2016-06-13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s="2" t="n">
        <v>239.97</v>
      </c>
      <c r="R2759" t="n">
        <v>3</v>
      </c>
      <c r="S2759" s="3" t="n">
        <v>0</v>
      </c>
      <c r="T2759" s="2" t="n">
        <v>71.991</v>
      </c>
      <c r="U2759">
        <f>D2759-C2759</f>
        <v/>
      </c>
      <c r="V2759" s="3">
        <f>IF(Q2759=0,0,T2759/Q2759)</f>
        <v/>
      </c>
    </row>
    <row r="2760">
      <c r="A2760" t="n">
        <v>2759</v>
      </c>
      <c r="B2760" t="inlineStr">
        <is>
          <t>CA-2016-146171</t>
        </is>
      </c>
      <c r="C2760" t="inlineStr">
        <is>
          <t>2016-03-11</t>
        </is>
      </c>
      <c r="D2760" t="inlineStr">
        <is>
          <t>2016-03-15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s="2" t="n">
        <v>76.92</v>
      </c>
      <c r="R2760" t="n">
        <v>4</v>
      </c>
      <c r="S2760" s="3" t="n">
        <v>0</v>
      </c>
      <c r="T2760" s="2" t="n">
        <v>31.5372</v>
      </c>
      <c r="U2760">
        <f>D2760-C2760</f>
        <v/>
      </c>
      <c r="V2760" s="3">
        <f>IF(Q2760=0,0,T2760/Q2760)</f>
        <v/>
      </c>
    </row>
    <row r="2761">
      <c r="A2761" t="n">
        <v>2760</v>
      </c>
      <c r="B2761" t="inlineStr">
        <is>
          <t>CA-2016-146171</t>
        </is>
      </c>
      <c r="C2761" t="inlineStr">
        <is>
          <t>2016-03-11</t>
        </is>
      </c>
      <c r="D2761" t="inlineStr">
        <is>
          <t>2016-03-15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 xml:space="preserve">Iceberg Mobile Mega Data/Printer Cart </t>
        </is>
      </c>
      <c r="Q2761" s="2" t="n">
        <v>481.32</v>
      </c>
      <c r="R2761" t="n">
        <v>4</v>
      </c>
      <c r="S2761" s="3" t="n">
        <v>0</v>
      </c>
      <c r="T2761" s="2" t="n">
        <v>125.1432</v>
      </c>
      <c r="U2761">
        <f>D2761-C2761</f>
        <v/>
      </c>
      <c r="V2761" s="3">
        <f>IF(Q2761=0,0,T2761/Q2761)</f>
        <v/>
      </c>
    </row>
    <row r="2762">
      <c r="A2762" t="n">
        <v>2761</v>
      </c>
      <c r="B2762" t="inlineStr">
        <is>
          <t>CA-2014-129574</t>
        </is>
      </c>
      <c r="C2762" t="inlineStr">
        <is>
          <t>2014-05-26</t>
        </is>
      </c>
      <c r="D2762" t="inlineStr">
        <is>
          <t>2014-05-29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s="2" t="n">
        <v>48.4</v>
      </c>
      <c r="R2762" t="n">
        <v>5</v>
      </c>
      <c r="S2762" s="3" t="n">
        <v>0</v>
      </c>
      <c r="T2762" s="2" t="n">
        <v>23.232</v>
      </c>
      <c r="U2762">
        <f>D2762-C2762</f>
        <v/>
      </c>
      <c r="V2762" s="3">
        <f>IF(Q2762=0,0,T2762/Q2762)</f>
        <v/>
      </c>
    </row>
    <row r="2763">
      <c r="A2763" t="n">
        <v>2762</v>
      </c>
      <c r="B2763" t="inlineStr">
        <is>
          <t>CA-2017-126536</t>
        </is>
      </c>
      <c r="C2763" t="inlineStr">
        <is>
          <t>2017-10-12</t>
        </is>
      </c>
      <c r="D2763" t="inlineStr">
        <is>
          <t>2017-10-14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s="2" t="n">
        <v>0.99</v>
      </c>
      <c r="R2763" t="n">
        <v>1</v>
      </c>
      <c r="S2763" s="3" t="n">
        <v>0</v>
      </c>
      <c r="T2763" s="2" t="n">
        <v>0.4356</v>
      </c>
      <c r="U2763">
        <f>D2763-C2763</f>
        <v/>
      </c>
      <c r="V2763" s="3">
        <f>IF(Q2763=0,0,T2763/Q2763)</f>
        <v/>
      </c>
    </row>
    <row r="2764">
      <c r="A2764" t="n">
        <v>2763</v>
      </c>
      <c r="B2764" t="inlineStr">
        <is>
          <t>CA-2017-126536</t>
        </is>
      </c>
      <c r="C2764" t="inlineStr">
        <is>
          <t>2017-10-12</t>
        </is>
      </c>
      <c r="D2764" t="inlineStr">
        <is>
          <t>2017-10-14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s="2" t="n">
        <v>101.84</v>
      </c>
      <c r="R2764" t="n">
        <v>5</v>
      </c>
      <c r="S2764" s="3" t="n">
        <v>0.2</v>
      </c>
      <c r="T2764" s="2" t="n">
        <v>36.917</v>
      </c>
      <c r="U2764">
        <f>D2764-C2764</f>
        <v/>
      </c>
      <c r="V2764" s="3">
        <f>IF(Q2764=0,0,T2764/Q2764)</f>
        <v/>
      </c>
    </row>
    <row r="2765">
      <c r="A2765" t="n">
        <v>2764</v>
      </c>
      <c r="B2765" t="inlineStr">
        <is>
          <t>CA-2017-165757</t>
        </is>
      </c>
      <c r="C2765" t="inlineStr">
        <is>
          <t>2017-06-22</t>
        </is>
      </c>
      <c r="D2765" t="inlineStr">
        <is>
          <t>2017-06-28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s="2" t="n">
        <v>10.332</v>
      </c>
      <c r="R2765" t="n">
        <v>3</v>
      </c>
      <c r="S2765" s="3" t="n">
        <v>0.7</v>
      </c>
      <c r="T2765" s="2" t="n">
        <v>-7.5768</v>
      </c>
      <c r="U2765">
        <f>D2765-C2765</f>
        <v/>
      </c>
      <c r="V2765" s="3">
        <f>IF(Q2765=0,0,T2765/Q2765)</f>
        <v/>
      </c>
    </row>
    <row r="2766">
      <c r="A2766" t="n">
        <v>2765</v>
      </c>
      <c r="B2766" t="inlineStr">
        <is>
          <t>CA-2017-165757</t>
        </is>
      </c>
      <c r="C2766" t="inlineStr">
        <is>
          <t>2017-06-22</t>
        </is>
      </c>
      <c r="D2766" t="inlineStr">
        <is>
          <t>2017-06-28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s="2" t="n">
        <v>31.155</v>
      </c>
      <c r="R2766" t="n">
        <v>5</v>
      </c>
      <c r="S2766" s="3" t="n">
        <v>0.7</v>
      </c>
      <c r="T2766" s="2" t="n">
        <v>-23.8855</v>
      </c>
      <c r="U2766">
        <f>D2766-C2766</f>
        <v/>
      </c>
      <c r="V2766" s="3">
        <f>IF(Q2766=0,0,T2766/Q2766)</f>
        <v/>
      </c>
    </row>
    <row r="2767">
      <c r="A2767" t="n">
        <v>2766</v>
      </c>
      <c r="B2767" t="inlineStr">
        <is>
          <t>CA-2017-165757</t>
        </is>
      </c>
      <c r="C2767" t="inlineStr">
        <is>
          <t>2017-06-22</t>
        </is>
      </c>
      <c r="D2767" t="inlineStr">
        <is>
          <t>2017-06-28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s="2" t="n">
        <v>8.928000000000001</v>
      </c>
      <c r="R2767" t="n">
        <v>2</v>
      </c>
      <c r="S2767" s="3" t="n">
        <v>0.2</v>
      </c>
      <c r="T2767" s="2" t="n">
        <v>0.6696</v>
      </c>
      <c r="U2767">
        <f>D2767-C2767</f>
        <v/>
      </c>
      <c r="V2767" s="3">
        <f>IF(Q2767=0,0,T2767/Q2767)</f>
        <v/>
      </c>
    </row>
    <row r="2768">
      <c r="A2768" t="n">
        <v>2767</v>
      </c>
      <c r="B2768" t="inlineStr">
        <is>
          <t>CA-2017-167752</t>
        </is>
      </c>
      <c r="C2768" t="inlineStr">
        <is>
          <t>2017-01-15</t>
        </is>
      </c>
      <c r="D2768" t="inlineStr">
        <is>
          <t>2017-01-18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s="2" t="n">
        <v>34.384</v>
      </c>
      <c r="R2768" t="n">
        <v>1</v>
      </c>
      <c r="S2768" s="3" t="n">
        <v>0.2</v>
      </c>
      <c r="T2768" s="2" t="n">
        <v>3.8682</v>
      </c>
      <c r="U2768">
        <f>D2768-C2768</f>
        <v/>
      </c>
      <c r="V2768" s="3">
        <f>IF(Q2768=0,0,T2768/Q2768)</f>
        <v/>
      </c>
    </row>
    <row r="2769">
      <c r="A2769" t="n">
        <v>2768</v>
      </c>
      <c r="B2769" t="inlineStr">
        <is>
          <t>CA-2017-167752</t>
        </is>
      </c>
      <c r="C2769" t="inlineStr">
        <is>
          <t>2017-01-15</t>
        </is>
      </c>
      <c r="D2769" t="inlineStr">
        <is>
          <t>2017-01-18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s="2" t="n">
        <v>1924.16</v>
      </c>
      <c r="R2769" t="n">
        <v>8</v>
      </c>
      <c r="S2769" s="3" t="n">
        <v>0.2</v>
      </c>
      <c r="T2769" s="2" t="n">
        <v>312.676</v>
      </c>
      <c r="U2769">
        <f>D2769-C2769</f>
        <v/>
      </c>
      <c r="V2769" s="3">
        <f>IF(Q2769=0,0,T2769/Q2769)</f>
        <v/>
      </c>
    </row>
    <row r="2770">
      <c r="A2770" t="n">
        <v>2769</v>
      </c>
      <c r="B2770" t="inlineStr">
        <is>
          <t>US-2015-122140</t>
        </is>
      </c>
      <c r="C2770" t="inlineStr">
        <is>
          <t>2015-04-02</t>
        </is>
      </c>
      <c r="D2770" t="inlineStr">
        <is>
          <t>2015-04-07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s="2" t="n">
        <v>32.192</v>
      </c>
      <c r="R2770" t="n">
        <v>2</v>
      </c>
      <c r="S2770" s="3" t="n">
        <v>0.8</v>
      </c>
      <c r="T2770" s="2" t="n">
        <v>-80.48</v>
      </c>
      <c r="U2770">
        <f>D2770-C2770</f>
        <v/>
      </c>
      <c r="V2770" s="3">
        <f>IF(Q2770=0,0,T2770/Q2770)</f>
        <v/>
      </c>
    </row>
    <row r="2771">
      <c r="A2771" t="n">
        <v>2770</v>
      </c>
      <c r="B2771" t="inlineStr">
        <is>
          <t>US-2015-122140</t>
        </is>
      </c>
      <c r="C2771" t="inlineStr">
        <is>
          <t>2015-04-02</t>
        </is>
      </c>
      <c r="D2771" t="inlineStr">
        <is>
          <t>2015-04-07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s="2" t="n">
        <v>50.12</v>
      </c>
      <c r="R2771" t="n">
        <v>7</v>
      </c>
      <c r="S2771" s="3" t="n">
        <v>0.2</v>
      </c>
      <c r="T2771" s="2" t="n">
        <v>-0.6264999999999999</v>
      </c>
      <c r="U2771">
        <f>D2771-C2771</f>
        <v/>
      </c>
      <c r="V2771" s="3">
        <f>IF(Q2771=0,0,T2771/Q2771)</f>
        <v/>
      </c>
    </row>
    <row r="2772">
      <c r="A2772" t="n">
        <v>2771</v>
      </c>
      <c r="B2772" t="inlineStr">
        <is>
          <t>US-2015-122140</t>
        </is>
      </c>
      <c r="C2772" t="inlineStr">
        <is>
          <t>2015-04-02</t>
        </is>
      </c>
      <c r="D2772" t="inlineStr">
        <is>
          <t>2015-04-07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s="2" t="n">
        <v>47.976</v>
      </c>
      <c r="R2772" t="n">
        <v>3</v>
      </c>
      <c r="S2772" s="3" t="n">
        <v>0.2</v>
      </c>
      <c r="T2772" s="2" t="n">
        <v>1.7991</v>
      </c>
      <c r="U2772">
        <f>D2772-C2772</f>
        <v/>
      </c>
      <c r="V2772" s="3">
        <f>IF(Q2772=0,0,T2772/Q2772)</f>
        <v/>
      </c>
    </row>
    <row r="2773">
      <c r="A2773" t="n">
        <v>2772</v>
      </c>
      <c r="B2773" t="inlineStr">
        <is>
          <t>CA-2016-163986</t>
        </is>
      </c>
      <c r="C2773" t="inlineStr">
        <is>
          <t>2016-09-03</t>
        </is>
      </c>
      <c r="D2773" t="inlineStr">
        <is>
          <t>2016-09-10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s="2" t="n">
        <v>54.5</v>
      </c>
      <c r="R2773" t="n">
        <v>5</v>
      </c>
      <c r="S2773" s="3" t="n">
        <v>0</v>
      </c>
      <c r="T2773" s="2" t="n">
        <v>14.17</v>
      </c>
      <c r="U2773">
        <f>D2773-C2773</f>
        <v/>
      </c>
      <c r="V2773" s="3">
        <f>IF(Q2773=0,0,T2773/Q2773)</f>
        <v/>
      </c>
    </row>
    <row r="2774">
      <c r="A2774" t="n">
        <v>2773</v>
      </c>
      <c r="B2774" t="inlineStr">
        <is>
          <t>CA-2017-158967</t>
        </is>
      </c>
      <c r="C2774" t="inlineStr">
        <is>
          <t>2017-12-10</t>
        </is>
      </c>
      <c r="D2774" t="inlineStr">
        <is>
          <t>2017-12-12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s="2" t="n">
        <v>19.104</v>
      </c>
      <c r="R2774" t="n">
        <v>3</v>
      </c>
      <c r="S2774" s="3" t="n">
        <v>0.2</v>
      </c>
      <c r="T2774" s="2" t="n">
        <v>5.7312</v>
      </c>
      <c r="U2774">
        <f>D2774-C2774</f>
        <v/>
      </c>
      <c r="V2774" s="3">
        <f>IF(Q2774=0,0,T2774/Q2774)</f>
        <v/>
      </c>
    </row>
    <row r="2775">
      <c r="A2775" t="n">
        <v>2774</v>
      </c>
      <c r="B2775" t="inlineStr">
        <is>
          <t>CA-2016-131576</t>
        </is>
      </c>
      <c r="C2775" t="inlineStr">
        <is>
          <t>2016-11-22</t>
        </is>
      </c>
      <c r="D2775" t="inlineStr">
        <is>
          <t>2016-11-26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s="2" t="n">
        <v>49.44</v>
      </c>
      <c r="R2775" t="n">
        <v>3</v>
      </c>
      <c r="S2775" s="3" t="n">
        <v>0</v>
      </c>
      <c r="T2775" s="2" t="n">
        <v>24.2256</v>
      </c>
      <c r="U2775">
        <f>D2775-C2775</f>
        <v/>
      </c>
      <c r="V2775" s="3">
        <f>IF(Q2775=0,0,T2775/Q2775)</f>
        <v/>
      </c>
    </row>
    <row r="2776">
      <c r="A2776" t="n">
        <v>2775</v>
      </c>
      <c r="B2776" t="inlineStr">
        <is>
          <t>CA-2017-143455</t>
        </is>
      </c>
      <c r="C2776" t="inlineStr">
        <is>
          <t>2017-11-11</t>
        </is>
      </c>
      <c r="D2776" t="inlineStr">
        <is>
          <t>2017-11-18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s="2" t="n">
        <v>10.368</v>
      </c>
      <c r="R2776" t="n">
        <v>2</v>
      </c>
      <c r="S2776" s="3" t="n">
        <v>0.2</v>
      </c>
      <c r="T2776" s="2" t="n">
        <v>3.6288</v>
      </c>
      <c r="U2776">
        <f>D2776-C2776</f>
        <v/>
      </c>
      <c r="V2776" s="3">
        <f>IF(Q2776=0,0,T2776/Q2776)</f>
        <v/>
      </c>
    </row>
    <row r="2777">
      <c r="A2777" t="n">
        <v>2776</v>
      </c>
      <c r="B2777" t="inlineStr">
        <is>
          <t>CA-2016-144729</t>
        </is>
      </c>
      <c r="C2777" t="inlineStr">
        <is>
          <t>2016-10-21</t>
        </is>
      </c>
      <c r="D2777" t="inlineStr">
        <is>
          <t>2016-10-25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s="2" t="n">
        <v>154.44</v>
      </c>
      <c r="R2777" t="n">
        <v>3</v>
      </c>
      <c r="S2777" s="3" t="n">
        <v>0</v>
      </c>
      <c r="T2777" s="2" t="n">
        <v>1.5444</v>
      </c>
      <c r="U2777">
        <f>D2777-C2777</f>
        <v/>
      </c>
      <c r="V2777" s="3">
        <f>IF(Q2777=0,0,T2777/Q2777)</f>
        <v/>
      </c>
    </row>
    <row r="2778">
      <c r="A2778" t="n">
        <v>2777</v>
      </c>
      <c r="B2778" t="inlineStr">
        <is>
          <t>CA-2015-127019</t>
        </is>
      </c>
      <c r="C2778" t="inlineStr">
        <is>
          <t>2015-12-21</t>
        </is>
      </c>
      <c r="D2778" t="inlineStr">
        <is>
          <t>2015-12-25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s="2" t="n">
        <v>60.984</v>
      </c>
      <c r="R2778" t="n">
        <v>7</v>
      </c>
      <c r="S2778" s="3" t="n">
        <v>0.2</v>
      </c>
      <c r="T2778" s="2" t="n">
        <v>4.5738</v>
      </c>
      <c r="U2778">
        <f>D2778-C2778</f>
        <v/>
      </c>
      <c r="V2778" s="3">
        <f>IF(Q2778=0,0,T2778/Q2778)</f>
        <v/>
      </c>
    </row>
    <row r="2779">
      <c r="A2779" t="n">
        <v>2778</v>
      </c>
      <c r="B2779" t="inlineStr">
        <is>
          <t>CA-2015-138534</t>
        </is>
      </c>
      <c r="C2779" t="inlineStr">
        <is>
          <t>2015-07-17</t>
        </is>
      </c>
      <c r="D2779" t="inlineStr">
        <is>
          <t>2015-07-19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s="2" t="n">
        <v>195.466</v>
      </c>
      <c r="R2779" t="n">
        <v>2</v>
      </c>
      <c r="S2779" s="3" t="n">
        <v>0.15</v>
      </c>
      <c r="T2779" s="2" t="n">
        <v>-13.7976</v>
      </c>
      <c r="U2779">
        <f>D2779-C2779</f>
        <v/>
      </c>
      <c r="V2779" s="3">
        <f>IF(Q2779=0,0,T2779/Q2779)</f>
        <v/>
      </c>
    </row>
    <row r="2780">
      <c r="A2780" t="n">
        <v>2779</v>
      </c>
      <c r="B2780" t="inlineStr">
        <is>
          <t>CA-2017-108322</t>
        </is>
      </c>
      <c r="C2780" t="inlineStr">
        <is>
          <t>2017-04-30</t>
        </is>
      </c>
      <c r="D2780" t="inlineStr">
        <is>
          <t>2017-05-05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s="2" t="n">
        <v>23.68</v>
      </c>
      <c r="R2780" t="n">
        <v>8</v>
      </c>
      <c r="S2780" s="3" t="n">
        <v>0.2</v>
      </c>
      <c r="T2780" s="2" t="n">
        <v>6.216</v>
      </c>
      <c r="U2780">
        <f>D2780-C2780</f>
        <v/>
      </c>
      <c r="V2780" s="3">
        <f>IF(Q2780=0,0,T2780/Q2780)</f>
        <v/>
      </c>
    </row>
    <row r="2781">
      <c r="A2781" t="n">
        <v>2780</v>
      </c>
      <c r="B2781" t="inlineStr">
        <is>
          <t>CA-2017-108322</t>
        </is>
      </c>
      <c r="C2781" t="inlineStr">
        <is>
          <t>2017-04-30</t>
        </is>
      </c>
      <c r="D2781" t="inlineStr">
        <is>
          <t>2017-05-05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s="2" t="n">
        <v>2.376</v>
      </c>
      <c r="R2781" t="n">
        <v>3</v>
      </c>
      <c r="S2781" s="3" t="n">
        <v>0.2</v>
      </c>
      <c r="T2781" s="2" t="n">
        <v>0.7425</v>
      </c>
      <c r="U2781">
        <f>D2781-C2781</f>
        <v/>
      </c>
      <c r="V2781" s="3">
        <f>IF(Q2781=0,0,T2781/Q2781)</f>
        <v/>
      </c>
    </row>
    <row r="2782">
      <c r="A2782" t="n">
        <v>2781</v>
      </c>
      <c r="B2782" t="inlineStr">
        <is>
          <t>CA-2017-167668</t>
        </is>
      </c>
      <c r="C2782" t="inlineStr">
        <is>
          <t>2017-05-06</t>
        </is>
      </c>
      <c r="D2782" t="inlineStr">
        <is>
          <t>2017-05-08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s="2" t="n">
        <v>59.2</v>
      </c>
      <c r="R2782" t="n">
        <v>4</v>
      </c>
      <c r="S2782" s="3" t="n">
        <v>0</v>
      </c>
      <c r="T2782" s="2" t="n">
        <v>29.6</v>
      </c>
      <c r="U2782">
        <f>D2782-C2782</f>
        <v/>
      </c>
      <c r="V2782" s="3">
        <f>IF(Q2782=0,0,T2782/Q2782)</f>
        <v/>
      </c>
    </row>
    <row r="2783">
      <c r="A2783" t="n">
        <v>2782</v>
      </c>
      <c r="B2783" t="inlineStr">
        <is>
          <t>CA-2017-146724</t>
        </is>
      </c>
      <c r="C2783" t="inlineStr">
        <is>
          <t>2017-11-20</t>
        </is>
      </c>
      <c r="D2783" t="inlineStr">
        <is>
          <t>2017-11-27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s="2" t="n">
        <v>22</v>
      </c>
      <c r="R2783" t="n">
        <v>10</v>
      </c>
      <c r="S2783" s="3" t="n">
        <v>0</v>
      </c>
      <c r="T2783" s="2" t="n">
        <v>9.68</v>
      </c>
      <c r="U2783">
        <f>D2783-C2783</f>
        <v/>
      </c>
      <c r="V2783" s="3">
        <f>IF(Q2783=0,0,T2783/Q2783)</f>
        <v/>
      </c>
    </row>
    <row r="2784">
      <c r="A2784" t="n">
        <v>2783</v>
      </c>
      <c r="B2784" t="inlineStr">
        <is>
          <t>CA-2016-139878</t>
        </is>
      </c>
      <c r="C2784" t="inlineStr">
        <is>
          <t>2016-11-11</t>
        </is>
      </c>
      <c r="D2784" t="inlineStr">
        <is>
          <t>2016-11-16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s="2" t="n">
        <v>257.98</v>
      </c>
      <c r="R2784" t="n">
        <v>2</v>
      </c>
      <c r="S2784" s="3" t="n">
        <v>0</v>
      </c>
      <c r="T2784" s="2" t="n">
        <v>74.8142</v>
      </c>
      <c r="U2784">
        <f>D2784-C2784</f>
        <v/>
      </c>
      <c r="V2784" s="3">
        <f>IF(Q2784=0,0,T2784/Q2784)</f>
        <v/>
      </c>
    </row>
    <row r="2785">
      <c r="A2785" t="n">
        <v>2784</v>
      </c>
      <c r="B2785" t="inlineStr">
        <is>
          <t>US-2016-106677</t>
        </is>
      </c>
      <c r="C2785" t="inlineStr">
        <is>
          <t>2016-11-05</t>
        </is>
      </c>
      <c r="D2785" t="inlineStr">
        <is>
          <t>2016-11-10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s="2" t="n">
        <v>23.988</v>
      </c>
      <c r="R2785" t="n">
        <v>2</v>
      </c>
      <c r="S2785" s="3" t="n">
        <v>0.4</v>
      </c>
      <c r="T2785" s="2" t="n">
        <v>-15.992</v>
      </c>
      <c r="U2785">
        <f>D2785-C2785</f>
        <v/>
      </c>
      <c r="V2785" s="3">
        <f>IF(Q2785=0,0,T2785/Q2785)</f>
        <v/>
      </c>
    </row>
    <row r="2786">
      <c r="A2786" t="n">
        <v>2785</v>
      </c>
      <c r="B2786" t="inlineStr">
        <is>
          <t>CA-2016-116974</t>
        </is>
      </c>
      <c r="C2786" t="inlineStr">
        <is>
          <t>2016-10-09</t>
        </is>
      </c>
      <c r="D2786" t="inlineStr">
        <is>
          <t>2016-10-15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s="2" t="n">
        <v>23.976</v>
      </c>
      <c r="R2786" t="n">
        <v>4</v>
      </c>
      <c r="S2786" s="3" t="n">
        <v>0.4</v>
      </c>
      <c r="T2786" s="2" t="n">
        <v>-15.5844</v>
      </c>
      <c r="U2786">
        <f>D2786-C2786</f>
        <v/>
      </c>
      <c r="V2786" s="3">
        <f>IF(Q2786=0,0,T2786/Q2786)</f>
        <v/>
      </c>
    </row>
    <row r="2787">
      <c r="A2787" t="n">
        <v>2786</v>
      </c>
      <c r="B2787" t="inlineStr">
        <is>
          <t>CA-2015-149972</t>
        </is>
      </c>
      <c r="C2787" t="inlineStr">
        <is>
          <t>2015-09-21</t>
        </is>
      </c>
      <c r="D2787" t="inlineStr">
        <is>
          <t>2015-09-23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s="2" t="n">
        <v>601.5359999999999</v>
      </c>
      <c r="R2787" t="n">
        <v>4</v>
      </c>
      <c r="S2787" s="3" t="n">
        <v>0.2</v>
      </c>
      <c r="T2787" s="2" t="n">
        <v>0</v>
      </c>
      <c r="U2787">
        <f>D2787-C2787</f>
        <v/>
      </c>
      <c r="V2787" s="3">
        <f>IF(Q2787=0,0,T2787/Q2787)</f>
        <v/>
      </c>
    </row>
    <row r="2788">
      <c r="A2788" t="n">
        <v>2787</v>
      </c>
      <c r="B2788" t="inlineStr">
        <is>
          <t>CA-2015-149972</t>
        </is>
      </c>
      <c r="C2788" t="inlineStr">
        <is>
          <t>2015-09-21</t>
        </is>
      </c>
      <c r="D2788" t="inlineStr">
        <is>
          <t>2015-09-23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s="2" t="n">
        <v>7.9</v>
      </c>
      <c r="R2788" t="n">
        <v>2</v>
      </c>
      <c r="S2788" s="3" t="n">
        <v>0</v>
      </c>
      <c r="T2788" s="2" t="n">
        <v>2.528</v>
      </c>
      <c r="U2788">
        <f>D2788-C2788</f>
        <v/>
      </c>
      <c r="V2788" s="3">
        <f>IF(Q2788=0,0,T2788/Q2788)</f>
        <v/>
      </c>
    </row>
    <row r="2789">
      <c r="A2789" t="n">
        <v>2788</v>
      </c>
      <c r="B2789" t="inlineStr">
        <is>
          <t>US-2014-117744</t>
        </is>
      </c>
      <c r="C2789" t="inlineStr">
        <is>
          <t>2014-12-02</t>
        </is>
      </c>
      <c r="D2789" t="inlineStr">
        <is>
          <t>2014-12-06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s="2" t="n">
        <v>58.36</v>
      </c>
      <c r="R2789" t="n">
        <v>5</v>
      </c>
      <c r="S2789" s="3" t="n">
        <v>0.6</v>
      </c>
      <c r="T2789" s="2" t="n">
        <v>-24.803</v>
      </c>
      <c r="U2789">
        <f>D2789-C2789</f>
        <v/>
      </c>
      <c r="V2789" s="3">
        <f>IF(Q2789=0,0,T2789/Q2789)</f>
        <v/>
      </c>
    </row>
    <row r="2790">
      <c r="A2790" t="n">
        <v>2789</v>
      </c>
      <c r="B2790" t="inlineStr">
        <is>
          <t>US-2014-117744</t>
        </is>
      </c>
      <c r="C2790" t="inlineStr">
        <is>
          <t>2014-12-02</t>
        </is>
      </c>
      <c r="D2790" t="inlineStr">
        <is>
          <t>2014-12-06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s="2" t="n">
        <v>16.464</v>
      </c>
      <c r="R2790" t="n">
        <v>7</v>
      </c>
      <c r="S2790" s="3" t="n">
        <v>0.2</v>
      </c>
      <c r="T2790" s="2" t="n">
        <v>1.4406</v>
      </c>
      <c r="U2790">
        <f>D2790-C2790</f>
        <v/>
      </c>
      <c r="V2790" s="3">
        <f>IF(Q2790=0,0,T2790/Q2790)</f>
        <v/>
      </c>
    </row>
    <row r="2791">
      <c r="A2791" t="n">
        <v>2790</v>
      </c>
      <c r="B2791" t="inlineStr">
        <is>
          <t>US-2014-117744</t>
        </is>
      </c>
      <c r="C2791" t="inlineStr">
        <is>
          <t>2014-12-02</t>
        </is>
      </c>
      <c r="D2791" t="inlineStr">
        <is>
          <t>2014-12-06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s="2" t="n">
        <v>39.96</v>
      </c>
      <c r="R2791" t="n">
        <v>5</v>
      </c>
      <c r="S2791" s="3" t="n">
        <v>0.6</v>
      </c>
      <c r="T2791" s="2" t="n">
        <v>-23.976</v>
      </c>
      <c r="U2791">
        <f>D2791-C2791</f>
        <v/>
      </c>
      <c r="V2791" s="3">
        <f>IF(Q2791=0,0,T2791/Q2791)</f>
        <v/>
      </c>
    </row>
    <row r="2792">
      <c r="A2792" t="n">
        <v>2791</v>
      </c>
      <c r="B2792" t="inlineStr">
        <is>
          <t>CA-2014-125514</t>
        </is>
      </c>
      <c r="C2792" t="inlineStr">
        <is>
          <t>2014-09-21</t>
        </is>
      </c>
      <c r="D2792" t="inlineStr">
        <is>
          <t>2014-09-22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s="2" t="n">
        <v>25.96</v>
      </c>
      <c r="R2792" t="n">
        <v>2</v>
      </c>
      <c r="S2792" s="3" t="n">
        <v>0</v>
      </c>
      <c r="T2792" s="2" t="n">
        <v>7.5284</v>
      </c>
      <c r="U2792">
        <f>D2792-C2792</f>
        <v/>
      </c>
      <c r="V2792" s="3">
        <f>IF(Q2792=0,0,T2792/Q2792)</f>
        <v/>
      </c>
    </row>
    <row r="2793">
      <c r="A2793" t="n">
        <v>2792</v>
      </c>
      <c r="B2793" t="inlineStr">
        <is>
          <t>CA-2014-125514</t>
        </is>
      </c>
      <c r="C2793" t="inlineStr">
        <is>
          <t>2014-09-21</t>
        </is>
      </c>
      <c r="D2793" t="inlineStr">
        <is>
          <t>2014-09-22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s="2" t="n">
        <v>36.27</v>
      </c>
      <c r="R2793" t="n">
        <v>3</v>
      </c>
      <c r="S2793" s="3" t="n">
        <v>0</v>
      </c>
      <c r="T2793" s="2" t="n">
        <v>10.881</v>
      </c>
      <c r="U2793">
        <f>D2793-C2793</f>
        <v/>
      </c>
      <c r="V2793" s="3">
        <f>IF(Q2793=0,0,T2793/Q2793)</f>
        <v/>
      </c>
    </row>
    <row r="2794">
      <c r="A2794" t="n">
        <v>2793</v>
      </c>
      <c r="B2794" t="inlineStr">
        <is>
          <t>CA-2014-125514</t>
        </is>
      </c>
      <c r="C2794" t="inlineStr">
        <is>
          <t>2014-09-21</t>
        </is>
      </c>
      <c r="D2794" t="inlineStr">
        <is>
          <t>2014-09-22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s="2" t="n">
        <v>6.48</v>
      </c>
      <c r="R2794" t="n">
        <v>1</v>
      </c>
      <c r="S2794" s="3" t="n">
        <v>0</v>
      </c>
      <c r="T2794" s="2" t="n">
        <v>3.1104</v>
      </c>
      <c r="U2794">
        <f>D2794-C2794</f>
        <v/>
      </c>
      <c r="V2794" s="3">
        <f>IF(Q2794=0,0,T2794/Q2794)</f>
        <v/>
      </c>
    </row>
    <row r="2795">
      <c r="A2795" t="n">
        <v>2794</v>
      </c>
      <c r="B2795" t="inlineStr">
        <is>
          <t>CA-2014-154599</t>
        </is>
      </c>
      <c r="C2795" t="inlineStr">
        <is>
          <t>2014-04-12</t>
        </is>
      </c>
      <c r="D2795" t="inlineStr">
        <is>
          <t>2014-04-17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s="2" t="n">
        <v>1075.088</v>
      </c>
      <c r="R2795" t="n">
        <v>14</v>
      </c>
      <c r="S2795" s="3" t="n">
        <v>0.2</v>
      </c>
      <c r="T2795" s="2" t="n">
        <v>94.0702</v>
      </c>
      <c r="U2795">
        <f>D2795-C2795</f>
        <v/>
      </c>
      <c r="V2795" s="3">
        <f>IF(Q2795=0,0,T2795/Q2795)</f>
        <v/>
      </c>
    </row>
    <row r="2796">
      <c r="A2796" t="n">
        <v>2795</v>
      </c>
      <c r="B2796" t="inlineStr">
        <is>
          <t>CA-2014-154599</t>
        </is>
      </c>
      <c r="C2796" t="inlineStr">
        <is>
          <t>2014-04-12</t>
        </is>
      </c>
      <c r="D2796" t="inlineStr">
        <is>
          <t>2014-04-17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s="2" t="n">
        <v>438.368</v>
      </c>
      <c r="R2796" t="n">
        <v>4</v>
      </c>
      <c r="S2796" s="3" t="n">
        <v>0.2</v>
      </c>
      <c r="T2796" s="2" t="n">
        <v>38.3572</v>
      </c>
      <c r="U2796">
        <f>D2796-C2796</f>
        <v/>
      </c>
      <c r="V2796" s="3">
        <f>IF(Q2796=0,0,T2796/Q2796)</f>
        <v/>
      </c>
    </row>
    <row r="2797">
      <c r="A2797" t="n">
        <v>2796</v>
      </c>
      <c r="B2797" t="inlineStr">
        <is>
          <t>CA-2014-154599</t>
        </is>
      </c>
      <c r="C2797" t="inlineStr">
        <is>
          <t>2014-04-12</t>
        </is>
      </c>
      <c r="D2797" t="inlineStr">
        <is>
          <t>2014-04-17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s="2" t="n">
        <v>18.088</v>
      </c>
      <c r="R2797" t="n">
        <v>7</v>
      </c>
      <c r="S2797" s="3" t="n">
        <v>0.2</v>
      </c>
      <c r="T2797" s="2" t="n">
        <v>6.5569</v>
      </c>
      <c r="U2797">
        <f>D2797-C2797</f>
        <v/>
      </c>
      <c r="V2797" s="3">
        <f>IF(Q2797=0,0,T2797/Q2797)</f>
        <v/>
      </c>
    </row>
    <row r="2798">
      <c r="A2798" t="n">
        <v>2797</v>
      </c>
      <c r="B2798" t="inlineStr">
        <is>
          <t>CA-2014-154599</t>
        </is>
      </c>
      <c r="C2798" t="inlineStr">
        <is>
          <t>2014-04-12</t>
        </is>
      </c>
      <c r="D2798" t="inlineStr">
        <is>
          <t>2014-04-17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s="2" t="n">
        <v>308.499</v>
      </c>
      <c r="R2798" t="n">
        <v>3</v>
      </c>
      <c r="S2798" s="3" t="n">
        <v>0.15</v>
      </c>
      <c r="T2798" s="2" t="n">
        <v>-18.147</v>
      </c>
      <c r="U2798">
        <f>D2798-C2798</f>
        <v/>
      </c>
      <c r="V2798" s="3">
        <f>IF(Q2798=0,0,T2798/Q2798)</f>
        <v/>
      </c>
    </row>
    <row r="2799">
      <c r="A2799" t="n">
        <v>2798</v>
      </c>
      <c r="B2799" t="inlineStr">
        <is>
          <t>CA-2017-158743</t>
        </is>
      </c>
      <c r="C2799" t="inlineStr">
        <is>
          <t>2017-10-20</t>
        </is>
      </c>
      <c r="D2799" t="inlineStr">
        <is>
          <t>2017-10-27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s="2" t="n">
        <v>13.36</v>
      </c>
      <c r="R2799" t="n">
        <v>4</v>
      </c>
      <c r="S2799" s="3" t="n">
        <v>0</v>
      </c>
      <c r="T2799" s="2" t="n">
        <v>4.1416</v>
      </c>
      <c r="U2799">
        <f>D2799-C2799</f>
        <v/>
      </c>
      <c r="V2799" s="3">
        <f>IF(Q2799=0,0,T2799/Q2799)</f>
        <v/>
      </c>
    </row>
    <row r="2800">
      <c r="A2800" t="n">
        <v>2799</v>
      </c>
      <c r="B2800" t="inlineStr">
        <is>
          <t>CA-2017-158743</t>
        </is>
      </c>
      <c r="C2800" t="inlineStr">
        <is>
          <t>2017-10-20</t>
        </is>
      </c>
      <c r="D2800" t="inlineStr">
        <is>
          <t>2017-10-27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s="2" t="n">
        <v>39.96</v>
      </c>
      <c r="R2800" t="n">
        <v>2</v>
      </c>
      <c r="S2800" s="3" t="n">
        <v>0</v>
      </c>
      <c r="T2800" s="2" t="n">
        <v>18.7812</v>
      </c>
      <c r="U2800">
        <f>D2800-C2800</f>
        <v/>
      </c>
      <c r="V2800" s="3">
        <f>IF(Q2800=0,0,T2800/Q2800)</f>
        <v/>
      </c>
    </row>
    <row r="2801">
      <c r="A2801" t="n">
        <v>2800</v>
      </c>
      <c r="B2801" t="inlineStr">
        <is>
          <t>CA-2017-158743</t>
        </is>
      </c>
      <c r="C2801" t="inlineStr">
        <is>
          <t>2017-10-20</t>
        </is>
      </c>
      <c r="D2801" t="inlineStr">
        <is>
          <t>2017-10-27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s="2" t="n">
        <v>145.85</v>
      </c>
      <c r="R2801" t="n">
        <v>5</v>
      </c>
      <c r="S2801" s="3" t="n">
        <v>0</v>
      </c>
      <c r="T2801" s="2" t="n">
        <v>70.008</v>
      </c>
      <c r="U2801">
        <f>D2801-C2801</f>
        <v/>
      </c>
      <c r="V2801" s="3">
        <f>IF(Q2801=0,0,T2801/Q2801)</f>
        <v/>
      </c>
    </row>
    <row r="2802">
      <c r="A2802" t="n">
        <v>2801</v>
      </c>
      <c r="B2802" t="inlineStr">
        <is>
          <t>CA-2016-153318</t>
        </is>
      </c>
      <c r="C2802" t="inlineStr">
        <is>
          <t>2016-10-25</t>
        </is>
      </c>
      <c r="D2802" t="inlineStr">
        <is>
          <t>2016-10-28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s="2" t="n">
        <v>783.96</v>
      </c>
      <c r="R2802" t="n">
        <v>5</v>
      </c>
      <c r="S2802" s="3" t="n">
        <v>0.2</v>
      </c>
      <c r="T2802" s="2" t="n">
        <v>78.396</v>
      </c>
      <c r="U2802">
        <f>D2802-C2802</f>
        <v/>
      </c>
      <c r="V2802" s="3">
        <f>IF(Q2802=0,0,T2802/Q2802)</f>
        <v/>
      </c>
    </row>
    <row r="2803">
      <c r="A2803" t="n">
        <v>2802</v>
      </c>
      <c r="B2803" t="inlineStr">
        <is>
          <t>US-2015-110163</t>
        </is>
      </c>
      <c r="C2803" t="inlineStr">
        <is>
          <t>2015-11-01</t>
        </is>
      </c>
      <c r="D2803" t="inlineStr">
        <is>
          <t>2015-11-04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s="2" t="n">
        <v>7.88</v>
      </c>
      <c r="R2803" t="n">
        <v>1</v>
      </c>
      <c r="S2803" s="3" t="n">
        <v>0.2</v>
      </c>
      <c r="T2803" s="2" t="n">
        <v>1.773</v>
      </c>
      <c r="U2803">
        <f>D2803-C2803</f>
        <v/>
      </c>
      <c r="V2803" s="3">
        <f>IF(Q2803=0,0,T2803/Q2803)</f>
        <v/>
      </c>
    </row>
    <row r="2804">
      <c r="A2804" t="n">
        <v>2803</v>
      </c>
      <c r="B2804" t="inlineStr">
        <is>
          <t>CA-2017-143329</t>
        </is>
      </c>
      <c r="C2804" t="inlineStr">
        <is>
          <t>2017-11-03</t>
        </is>
      </c>
      <c r="D2804" t="inlineStr">
        <is>
          <t>2017-11-08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s="2" t="n">
        <v>41.37</v>
      </c>
      <c r="R2804" t="n">
        <v>3</v>
      </c>
      <c r="S2804" s="3" t="n">
        <v>0</v>
      </c>
      <c r="T2804" s="2" t="n">
        <v>17.3754</v>
      </c>
      <c r="U2804">
        <f>D2804-C2804</f>
        <v/>
      </c>
      <c r="V2804" s="3">
        <f>IF(Q2804=0,0,T2804/Q2804)</f>
        <v/>
      </c>
    </row>
    <row r="2805">
      <c r="A2805" t="n">
        <v>2804</v>
      </c>
      <c r="B2805" t="inlineStr">
        <is>
          <t>CA-2015-159380</t>
        </is>
      </c>
      <c r="C2805" t="inlineStr">
        <is>
          <t>2015-05-12</t>
        </is>
      </c>
      <c r="D2805" t="inlineStr">
        <is>
          <t>2015-05-16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s="2" t="n">
        <v>12.84</v>
      </c>
      <c r="R2805" t="n">
        <v>3</v>
      </c>
      <c r="S2805" s="3" t="n">
        <v>0</v>
      </c>
      <c r="T2805" s="2" t="n">
        <v>5.778</v>
      </c>
      <c r="U2805">
        <f>D2805-C2805</f>
        <v/>
      </c>
      <c r="V2805" s="3">
        <f>IF(Q2805=0,0,T2805/Q2805)</f>
        <v/>
      </c>
    </row>
    <row r="2806">
      <c r="A2806" t="n">
        <v>2805</v>
      </c>
      <c r="B2806" t="inlineStr">
        <is>
          <t>CA-2015-159380</t>
        </is>
      </c>
      <c r="C2806" t="inlineStr">
        <is>
          <t>2015-05-12</t>
        </is>
      </c>
      <c r="D2806" t="inlineStr">
        <is>
          <t>2015-05-16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s="2" t="n">
        <v>25.68</v>
      </c>
      <c r="R2806" t="n">
        <v>6</v>
      </c>
      <c r="S2806" s="3" t="n">
        <v>0</v>
      </c>
      <c r="T2806" s="2" t="n">
        <v>11.556</v>
      </c>
      <c r="U2806">
        <f>D2806-C2806</f>
        <v/>
      </c>
      <c r="V2806" s="3">
        <f>IF(Q2806=0,0,T2806/Q2806)</f>
        <v/>
      </c>
    </row>
    <row r="2807">
      <c r="A2807" t="n">
        <v>2806</v>
      </c>
      <c r="B2807" t="inlineStr">
        <is>
          <t>CA-2015-122623</t>
        </is>
      </c>
      <c r="C2807" t="inlineStr">
        <is>
          <t>2015-09-07</t>
        </is>
      </c>
      <c r="D2807" t="inlineStr">
        <is>
          <t>2015-09-11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s="2" t="n">
        <v>47.516</v>
      </c>
      <c r="R2807" t="n">
        <v>2</v>
      </c>
      <c r="S2807" s="3" t="n">
        <v>0.3</v>
      </c>
      <c r="T2807" s="2" t="n">
        <v>-2.0364</v>
      </c>
      <c r="U2807">
        <f>D2807-C2807</f>
        <v/>
      </c>
      <c r="V2807" s="3">
        <f>IF(Q2807=0,0,T2807/Q2807)</f>
        <v/>
      </c>
    </row>
    <row r="2808">
      <c r="A2808" t="n">
        <v>2807</v>
      </c>
      <c r="B2808" t="inlineStr">
        <is>
          <t>CA-2015-148635</t>
        </is>
      </c>
      <c r="C2808" t="inlineStr">
        <is>
          <t>2015-07-25</t>
        </is>
      </c>
      <c r="D2808" t="inlineStr">
        <is>
          <t>2015-07-27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s="2" t="n">
        <v>9.42</v>
      </c>
      <c r="R2808" t="n">
        <v>2</v>
      </c>
      <c r="S2808" s="3" t="n">
        <v>0</v>
      </c>
      <c r="T2808" s="2" t="n">
        <v>0.471</v>
      </c>
      <c r="U2808">
        <f>D2808-C2808</f>
        <v/>
      </c>
      <c r="V2808" s="3">
        <f>IF(Q2808=0,0,T2808/Q2808)</f>
        <v/>
      </c>
    </row>
    <row r="2809">
      <c r="A2809" t="n">
        <v>2808</v>
      </c>
      <c r="B2809" t="inlineStr">
        <is>
          <t>CA-2015-148635</t>
        </is>
      </c>
      <c r="C2809" t="inlineStr">
        <is>
          <t>2015-07-25</t>
        </is>
      </c>
      <c r="D2809" t="inlineStr">
        <is>
          <t>2015-07-27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s="2" t="n">
        <v>12.96</v>
      </c>
      <c r="R2809" t="n">
        <v>2</v>
      </c>
      <c r="S2809" s="3" t="n">
        <v>0</v>
      </c>
      <c r="T2809" s="2" t="n">
        <v>6.2208</v>
      </c>
      <c r="U2809">
        <f>D2809-C2809</f>
        <v/>
      </c>
      <c r="V2809" s="3">
        <f>IF(Q2809=0,0,T2809/Q2809)</f>
        <v/>
      </c>
    </row>
    <row r="2810">
      <c r="A2810" t="n">
        <v>2809</v>
      </c>
      <c r="B2810" t="inlineStr">
        <is>
          <t>CA-2015-148635</t>
        </is>
      </c>
      <c r="C2810" t="inlineStr">
        <is>
          <t>2015-07-25</t>
        </is>
      </c>
      <c r="D2810" t="inlineStr">
        <is>
          <t>2015-07-27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s="2" t="n">
        <v>704.9</v>
      </c>
      <c r="R2810" t="n">
        <v>5</v>
      </c>
      <c r="S2810" s="3" t="n">
        <v>0</v>
      </c>
      <c r="T2810" s="2" t="n">
        <v>56.392</v>
      </c>
      <c r="U2810">
        <f>D2810-C2810</f>
        <v/>
      </c>
      <c r="V2810" s="3">
        <f>IF(Q2810=0,0,T2810/Q2810)</f>
        <v/>
      </c>
    </row>
    <row r="2811">
      <c r="A2811" t="n">
        <v>2810</v>
      </c>
      <c r="B2811" t="inlineStr">
        <is>
          <t>CA-2015-148635</t>
        </is>
      </c>
      <c r="C2811" t="inlineStr">
        <is>
          <t>2015-07-25</t>
        </is>
      </c>
      <c r="D2811" t="inlineStr">
        <is>
          <t>2015-07-27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s="2" t="n">
        <v>561.568</v>
      </c>
      <c r="R2811" t="n">
        <v>2</v>
      </c>
      <c r="S2811" s="3" t="n">
        <v>0.2</v>
      </c>
      <c r="T2811" s="2" t="n">
        <v>28.0784</v>
      </c>
      <c r="U2811">
        <f>D2811-C2811</f>
        <v/>
      </c>
      <c r="V2811" s="3">
        <f>IF(Q2811=0,0,T2811/Q2811)</f>
        <v/>
      </c>
    </row>
    <row r="2812">
      <c r="A2812" t="n">
        <v>2811</v>
      </c>
      <c r="B2812" t="inlineStr">
        <is>
          <t>CA-2015-135685</t>
        </is>
      </c>
      <c r="C2812" t="inlineStr">
        <is>
          <t>2015-11-16</t>
        </is>
      </c>
      <c r="D2812" t="inlineStr">
        <is>
          <t>2015-11-18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s="2" t="n">
        <v>179.82</v>
      </c>
      <c r="R2812" t="n">
        <v>9</v>
      </c>
      <c r="S2812" s="3" t="n">
        <v>0</v>
      </c>
      <c r="T2812" s="2" t="n">
        <v>84.5154</v>
      </c>
      <c r="U2812">
        <f>D2812-C2812</f>
        <v/>
      </c>
      <c r="V2812" s="3">
        <f>IF(Q2812=0,0,T2812/Q2812)</f>
        <v/>
      </c>
    </row>
    <row r="2813">
      <c r="A2813" t="n">
        <v>2812</v>
      </c>
      <c r="B2813" t="inlineStr">
        <is>
          <t>CA-2015-135685</t>
        </is>
      </c>
      <c r="C2813" t="inlineStr">
        <is>
          <t>2015-11-16</t>
        </is>
      </c>
      <c r="D2813" t="inlineStr">
        <is>
          <t>2015-11-18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s="2" t="n">
        <v>185.58</v>
      </c>
      <c r="R2813" t="n">
        <v>6</v>
      </c>
      <c r="S2813" s="3" t="n">
        <v>0</v>
      </c>
      <c r="T2813" s="2" t="n">
        <v>76.0878</v>
      </c>
      <c r="U2813">
        <f>D2813-C2813</f>
        <v/>
      </c>
      <c r="V2813" s="3">
        <f>IF(Q2813=0,0,T2813/Q2813)</f>
        <v/>
      </c>
    </row>
    <row r="2814">
      <c r="A2814" t="n">
        <v>2813</v>
      </c>
      <c r="B2814" t="inlineStr">
        <is>
          <t>CA-2015-135685</t>
        </is>
      </c>
      <c r="C2814" t="inlineStr">
        <is>
          <t>2015-11-16</t>
        </is>
      </c>
      <c r="D2814" t="inlineStr">
        <is>
          <t>2015-11-18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s="2" t="n">
        <v>214.11</v>
      </c>
      <c r="R2814" t="n">
        <v>3</v>
      </c>
      <c r="S2814" s="3" t="n">
        <v>0</v>
      </c>
      <c r="T2814" s="2" t="n">
        <v>36.3987</v>
      </c>
      <c r="U2814">
        <f>D2814-C2814</f>
        <v/>
      </c>
      <c r="V2814" s="3">
        <f>IF(Q2814=0,0,T2814/Q2814)</f>
        <v/>
      </c>
    </row>
    <row r="2815">
      <c r="A2815" t="n">
        <v>2814</v>
      </c>
      <c r="B2815" t="inlineStr">
        <is>
          <t>CA-2015-135685</t>
        </is>
      </c>
      <c r="C2815" t="inlineStr">
        <is>
          <t>2015-11-16</t>
        </is>
      </c>
      <c r="D2815" t="inlineStr">
        <is>
          <t>2015-11-18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s="2" t="n">
        <v>999.96</v>
      </c>
      <c r="R2815" t="n">
        <v>4</v>
      </c>
      <c r="S2815" s="3" t="n">
        <v>0</v>
      </c>
      <c r="T2815" s="2" t="n">
        <v>229.9908</v>
      </c>
      <c r="U2815">
        <f>D2815-C2815</f>
        <v/>
      </c>
      <c r="V2815" s="3">
        <f>IF(Q2815=0,0,T2815/Q2815)</f>
        <v/>
      </c>
    </row>
    <row r="2816">
      <c r="A2816" t="n">
        <v>2815</v>
      </c>
      <c r="B2816" t="inlineStr">
        <is>
          <t>CA-2015-135685</t>
        </is>
      </c>
      <c r="C2816" t="inlineStr">
        <is>
          <t>2015-11-16</t>
        </is>
      </c>
      <c r="D2816" t="inlineStr">
        <is>
          <t>2015-11-18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s="2" t="n">
        <v>653.55</v>
      </c>
      <c r="R2816" t="n">
        <v>3</v>
      </c>
      <c r="S2816" s="3" t="n">
        <v>0</v>
      </c>
      <c r="T2816" s="2" t="n">
        <v>111.1035</v>
      </c>
      <c r="U2816">
        <f>D2816-C2816</f>
        <v/>
      </c>
      <c r="V2816" s="3">
        <f>IF(Q2816=0,0,T2816/Q2816)</f>
        <v/>
      </c>
    </row>
    <row r="2817">
      <c r="A2817" t="n">
        <v>2816</v>
      </c>
      <c r="B2817" t="inlineStr">
        <is>
          <t>CA-2015-104626</t>
        </is>
      </c>
      <c r="C2817" t="inlineStr">
        <is>
          <t>2015-09-01</t>
        </is>
      </c>
      <c r="D2817" t="inlineStr">
        <is>
          <t>2015-09-08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s="2" t="n">
        <v>114.6</v>
      </c>
      <c r="R2817" t="n">
        <v>5</v>
      </c>
      <c r="S2817" s="3" t="n">
        <v>0</v>
      </c>
      <c r="T2817" s="2" t="n">
        <v>51.57</v>
      </c>
      <c r="U2817">
        <f>D2817-C2817</f>
        <v/>
      </c>
      <c r="V2817" s="3">
        <f>IF(Q2817=0,0,T2817/Q2817)</f>
        <v/>
      </c>
    </row>
    <row r="2818">
      <c r="A2818" t="n">
        <v>2817</v>
      </c>
      <c r="B2818" t="inlineStr">
        <is>
          <t>CA-2015-104626</t>
        </is>
      </c>
      <c r="C2818" t="inlineStr">
        <is>
          <t>2015-09-01</t>
        </is>
      </c>
      <c r="D2818" t="inlineStr">
        <is>
          <t>2015-09-08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s="2" t="n">
        <v>60.74</v>
      </c>
      <c r="R2818" t="n">
        <v>1</v>
      </c>
      <c r="S2818" s="3" t="n">
        <v>0</v>
      </c>
      <c r="T2818" s="2" t="n">
        <v>15.185</v>
      </c>
      <c r="U2818">
        <f>D2818-C2818</f>
        <v/>
      </c>
      <c r="V2818" s="3">
        <f>IF(Q2818=0,0,T2818/Q2818)</f>
        <v/>
      </c>
    </row>
    <row r="2819">
      <c r="A2819" t="n">
        <v>2818</v>
      </c>
      <c r="B2819" t="inlineStr">
        <is>
          <t>CA-2015-104626</t>
        </is>
      </c>
      <c r="C2819" t="inlineStr">
        <is>
          <t>2015-09-01</t>
        </is>
      </c>
      <c r="D2819" t="inlineStr">
        <is>
          <t>2015-09-08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s="2" t="n">
        <v>124.36</v>
      </c>
      <c r="R2819" t="n">
        <v>2</v>
      </c>
      <c r="S2819" s="3" t="n">
        <v>0</v>
      </c>
      <c r="T2819" s="2" t="n">
        <v>27.3592</v>
      </c>
      <c r="U2819">
        <f>D2819-C2819</f>
        <v/>
      </c>
      <c r="V2819" s="3">
        <f>IF(Q2819=0,0,T2819/Q2819)</f>
        <v/>
      </c>
    </row>
    <row r="2820">
      <c r="A2820" t="n">
        <v>2819</v>
      </c>
      <c r="B2820" t="inlineStr">
        <is>
          <t>CA-2015-104626</t>
        </is>
      </c>
      <c r="C2820" t="inlineStr">
        <is>
          <t>2015-09-01</t>
        </is>
      </c>
      <c r="D2820" t="inlineStr">
        <is>
          <t>2015-09-08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s="2" t="n">
        <v>1088.76</v>
      </c>
      <c r="R2820" t="n">
        <v>6</v>
      </c>
      <c r="S2820" s="3" t="n">
        <v>0</v>
      </c>
      <c r="T2820" s="2" t="n">
        <v>315.7404</v>
      </c>
      <c r="U2820">
        <f>D2820-C2820</f>
        <v/>
      </c>
      <c r="V2820" s="3">
        <f>IF(Q2820=0,0,T2820/Q2820)</f>
        <v/>
      </c>
    </row>
    <row r="2821">
      <c r="A2821" t="n">
        <v>2820</v>
      </c>
      <c r="B2821" t="inlineStr">
        <is>
          <t>CA-2016-160500</t>
        </is>
      </c>
      <c r="C2821" t="inlineStr">
        <is>
          <t>2016-05-05</t>
        </is>
      </c>
      <c r="D2821" t="inlineStr">
        <is>
          <t>2016-05-08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s="2" t="n">
        <v>6.72</v>
      </c>
      <c r="R2821" t="n">
        <v>5</v>
      </c>
      <c r="S2821" s="3" t="n">
        <v>0.2</v>
      </c>
      <c r="T2821" s="2" t="n">
        <v>2.352</v>
      </c>
      <c r="U2821">
        <f>D2821-C2821</f>
        <v/>
      </c>
      <c r="V2821" s="3">
        <f>IF(Q2821=0,0,T2821/Q2821)</f>
        <v/>
      </c>
    </row>
    <row r="2822">
      <c r="A2822" t="n">
        <v>2821</v>
      </c>
      <c r="B2822" t="inlineStr">
        <is>
          <t>CA-2016-160500</t>
        </is>
      </c>
      <c r="C2822" t="inlineStr">
        <is>
          <t>2016-05-05</t>
        </is>
      </c>
      <c r="D2822" t="inlineStr">
        <is>
          <t>2016-05-08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s="2" t="n">
        <v>298.776</v>
      </c>
      <c r="R2822" t="n">
        <v>3</v>
      </c>
      <c r="S2822" s="3" t="n">
        <v>0.2</v>
      </c>
      <c r="T2822" s="2" t="n">
        <v>7.4694</v>
      </c>
      <c r="U2822">
        <f>D2822-C2822</f>
        <v/>
      </c>
      <c r="V2822" s="3">
        <f>IF(Q2822=0,0,T2822/Q2822)</f>
        <v/>
      </c>
    </row>
    <row r="2823">
      <c r="A2823" t="n">
        <v>2822</v>
      </c>
      <c r="B2823" t="inlineStr">
        <is>
          <t>CA-2017-100202</t>
        </is>
      </c>
      <c r="C2823" t="inlineStr">
        <is>
          <t>2016-12-31</t>
        </is>
      </c>
      <c r="D2823" t="inlineStr">
        <is>
          <t>2017-01-05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s="2" t="n">
        <v>302.376</v>
      </c>
      <c r="R2823" t="n">
        <v>3</v>
      </c>
      <c r="S2823" s="3" t="n">
        <v>0.2</v>
      </c>
      <c r="T2823" s="2" t="n">
        <v>22.6782</v>
      </c>
      <c r="U2823">
        <f>D2823-C2823</f>
        <v/>
      </c>
      <c r="V2823" s="3">
        <f>IF(Q2823=0,0,T2823/Q2823)</f>
        <v/>
      </c>
    </row>
    <row r="2824">
      <c r="A2824" t="n">
        <v>2823</v>
      </c>
      <c r="B2824" t="inlineStr">
        <is>
          <t>CA-2017-131016</t>
        </is>
      </c>
      <c r="C2824" t="inlineStr">
        <is>
          <t>2017-09-18</t>
        </is>
      </c>
      <c r="D2824" t="inlineStr">
        <is>
          <t>2017-09-20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s="2" t="n">
        <v>8.928000000000001</v>
      </c>
      <c r="R2824" t="n">
        <v>2</v>
      </c>
      <c r="S2824" s="3" t="n">
        <v>0.2</v>
      </c>
      <c r="T2824" s="2" t="n">
        <v>0.5580000000000001</v>
      </c>
      <c r="U2824">
        <f>D2824-C2824</f>
        <v/>
      </c>
      <c r="V2824" s="3">
        <f>IF(Q2824=0,0,T2824/Q2824)</f>
        <v/>
      </c>
    </row>
    <row r="2825">
      <c r="A2825" t="n">
        <v>2824</v>
      </c>
      <c r="B2825" t="inlineStr">
        <is>
          <t>CA-2017-131016</t>
        </is>
      </c>
      <c r="C2825" t="inlineStr">
        <is>
          <t>2017-09-18</t>
        </is>
      </c>
      <c r="D2825" t="inlineStr">
        <is>
          <t>2017-09-20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s="2" t="n">
        <v>47.584</v>
      </c>
      <c r="R2825" t="n">
        <v>2</v>
      </c>
      <c r="S2825" s="3" t="n">
        <v>0.2</v>
      </c>
      <c r="T2825" s="2" t="n">
        <v>-2.974</v>
      </c>
      <c r="U2825">
        <f>D2825-C2825</f>
        <v/>
      </c>
      <c r="V2825" s="3">
        <f>IF(Q2825=0,0,T2825/Q2825)</f>
        <v/>
      </c>
    </row>
    <row r="2826">
      <c r="A2826" t="n">
        <v>2825</v>
      </c>
      <c r="B2826" t="inlineStr">
        <is>
          <t>US-2014-112914</t>
        </is>
      </c>
      <c r="C2826" t="inlineStr">
        <is>
          <t>2014-09-25</t>
        </is>
      </c>
      <c r="D2826" t="inlineStr">
        <is>
          <t>2014-09-30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s="2" t="n">
        <v>33.792</v>
      </c>
      <c r="R2826" t="n">
        <v>8</v>
      </c>
      <c r="S2826" s="3" t="n">
        <v>0.2</v>
      </c>
      <c r="T2826" s="2" t="n">
        <v>10.56</v>
      </c>
      <c r="U2826">
        <f>D2826-C2826</f>
        <v/>
      </c>
      <c r="V2826" s="3">
        <f>IF(Q2826=0,0,T2826/Q2826)</f>
        <v/>
      </c>
    </row>
    <row r="2827">
      <c r="A2827" t="n">
        <v>2826</v>
      </c>
      <c r="B2827" t="inlineStr">
        <is>
          <t>US-2014-112914</t>
        </is>
      </c>
      <c r="C2827" t="inlineStr">
        <is>
          <t>2014-09-25</t>
        </is>
      </c>
      <c r="D2827" t="inlineStr">
        <is>
          <t>2014-09-30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s="2" t="n">
        <v>300.5328</v>
      </c>
      <c r="R2827" t="n">
        <v>2</v>
      </c>
      <c r="S2827" s="3" t="n">
        <v>0.32</v>
      </c>
      <c r="T2827" s="2" t="n">
        <v>-97.2312</v>
      </c>
      <c r="U2827">
        <f>D2827-C2827</f>
        <v/>
      </c>
      <c r="V2827" s="3">
        <f>IF(Q2827=0,0,T2827/Q2827)</f>
        <v/>
      </c>
    </row>
    <row r="2828">
      <c r="A2828" t="n">
        <v>2827</v>
      </c>
      <c r="B2828" t="inlineStr">
        <is>
          <t>US-2014-112914</t>
        </is>
      </c>
      <c r="C2828" t="inlineStr">
        <is>
          <t>2014-09-25</t>
        </is>
      </c>
      <c r="D2828" t="inlineStr">
        <is>
          <t>2014-09-30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s="2" t="n">
        <v>2.724</v>
      </c>
      <c r="R2828" t="n">
        <v>2</v>
      </c>
      <c r="S2828" s="3" t="n">
        <v>0.8</v>
      </c>
      <c r="T2828" s="2" t="n">
        <v>-4.3584</v>
      </c>
      <c r="U2828">
        <f>D2828-C2828</f>
        <v/>
      </c>
      <c r="V2828" s="3">
        <f>IF(Q2828=0,0,T2828/Q2828)</f>
        <v/>
      </c>
    </row>
    <row r="2829">
      <c r="A2829" t="n">
        <v>2828</v>
      </c>
      <c r="B2829" t="inlineStr">
        <is>
          <t>US-2014-112914</t>
        </is>
      </c>
      <c r="C2829" t="inlineStr">
        <is>
          <t>2014-09-25</t>
        </is>
      </c>
      <c r="D2829" t="inlineStr">
        <is>
          <t>2014-09-30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s="2" t="n">
        <v>3.264</v>
      </c>
      <c r="R2829" t="n">
        <v>2</v>
      </c>
      <c r="S2829" s="3" t="n">
        <v>0.2</v>
      </c>
      <c r="T2829" s="2" t="n">
        <v>1.1016</v>
      </c>
      <c r="U2829">
        <f>D2829-C2829</f>
        <v/>
      </c>
      <c r="V2829" s="3">
        <f>IF(Q2829=0,0,T2829/Q2829)</f>
        <v/>
      </c>
    </row>
    <row r="2830">
      <c r="A2830" t="n">
        <v>2829</v>
      </c>
      <c r="B2830" t="inlineStr">
        <is>
          <t>CA-2016-124149</t>
        </is>
      </c>
      <c r="C2830" t="inlineStr">
        <is>
          <t>2016-04-23</t>
        </is>
      </c>
      <c r="D2830" t="inlineStr">
        <is>
          <t>2016-04-26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s="2" t="n">
        <v>108.336</v>
      </c>
      <c r="R2830" t="n">
        <v>6</v>
      </c>
      <c r="S2830" s="3" t="n">
        <v>0.2</v>
      </c>
      <c r="T2830" s="2" t="n">
        <v>37.9176</v>
      </c>
      <c r="U2830">
        <f>D2830-C2830</f>
        <v/>
      </c>
      <c r="V2830" s="3">
        <f>IF(Q2830=0,0,T2830/Q2830)</f>
        <v/>
      </c>
    </row>
    <row r="2831">
      <c r="A2831" t="n">
        <v>2830</v>
      </c>
      <c r="B2831" t="inlineStr">
        <is>
          <t>CA-2016-124149</t>
        </is>
      </c>
      <c r="C2831" t="inlineStr">
        <is>
          <t>2016-04-23</t>
        </is>
      </c>
      <c r="D2831" t="inlineStr">
        <is>
          <t>2016-04-26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s="2" t="n">
        <v>55.92</v>
      </c>
      <c r="R2831" t="n">
        <v>5</v>
      </c>
      <c r="S2831" s="3" t="n">
        <v>0.2</v>
      </c>
      <c r="T2831" s="2" t="n">
        <v>6.291</v>
      </c>
      <c r="U2831">
        <f>D2831-C2831</f>
        <v/>
      </c>
      <c r="V2831" s="3">
        <f>IF(Q2831=0,0,T2831/Q2831)</f>
        <v/>
      </c>
    </row>
    <row r="2832">
      <c r="A2832" t="n">
        <v>2831</v>
      </c>
      <c r="B2832" t="inlineStr">
        <is>
          <t>CA-2016-124149</t>
        </is>
      </c>
      <c r="C2832" t="inlineStr">
        <is>
          <t>2016-04-23</t>
        </is>
      </c>
      <c r="D2832" t="inlineStr">
        <is>
          <t>2016-04-26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s="2" t="n">
        <v>78.304</v>
      </c>
      <c r="R2832" t="n">
        <v>2</v>
      </c>
      <c r="S2832" s="3" t="n">
        <v>0.2</v>
      </c>
      <c r="T2832" s="2" t="n">
        <v>29.364</v>
      </c>
      <c r="U2832">
        <f>D2832-C2832</f>
        <v/>
      </c>
      <c r="V2832" s="3">
        <f>IF(Q2832=0,0,T2832/Q2832)</f>
        <v/>
      </c>
    </row>
    <row r="2833">
      <c r="A2833" t="n">
        <v>2832</v>
      </c>
      <c r="B2833" t="inlineStr">
        <is>
          <t>CA-2014-148915</t>
        </is>
      </c>
      <c r="C2833" t="inlineStr">
        <is>
          <t>2014-11-01</t>
        </is>
      </c>
      <c r="D2833" t="inlineStr">
        <is>
          <t>2014-11-05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s="2" t="n">
        <v>443.92</v>
      </c>
      <c r="R2833" t="n">
        <v>5</v>
      </c>
      <c r="S2833" s="3" t="n">
        <v>0.2</v>
      </c>
      <c r="T2833" s="2" t="n">
        <v>-94.333</v>
      </c>
      <c r="U2833">
        <f>D2833-C2833</f>
        <v/>
      </c>
      <c r="V2833" s="3">
        <f>IF(Q2833=0,0,T2833/Q2833)</f>
        <v/>
      </c>
    </row>
    <row r="2834">
      <c r="A2834" t="n">
        <v>2833</v>
      </c>
      <c r="B2834" t="inlineStr">
        <is>
          <t>CA-2014-148915</t>
        </is>
      </c>
      <c r="C2834" t="inlineStr">
        <is>
          <t>2014-11-01</t>
        </is>
      </c>
      <c r="D2834" t="inlineStr">
        <is>
          <t>2014-11-05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s="2" t="n">
        <v>155.976</v>
      </c>
      <c r="R2834" t="n">
        <v>3</v>
      </c>
      <c r="S2834" s="3" t="n">
        <v>0.2</v>
      </c>
      <c r="T2834" s="2" t="n">
        <v>54.5916</v>
      </c>
      <c r="U2834">
        <f>D2834-C2834</f>
        <v/>
      </c>
      <c r="V2834" s="3">
        <f>IF(Q2834=0,0,T2834/Q2834)</f>
        <v/>
      </c>
    </row>
    <row r="2835">
      <c r="A2835" t="n">
        <v>2834</v>
      </c>
      <c r="B2835" t="inlineStr">
        <is>
          <t>CA-2017-134649</t>
        </is>
      </c>
      <c r="C2835" t="inlineStr">
        <is>
          <t>2017-01-26</t>
        </is>
      </c>
      <c r="D2835" t="inlineStr">
        <is>
          <t>2017-01-31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s="2" t="n">
        <v>15.47</v>
      </c>
      <c r="R2835" t="n">
        <v>7</v>
      </c>
      <c r="S2835" s="3" t="n">
        <v>0</v>
      </c>
      <c r="T2835" s="2" t="n">
        <v>4.1769</v>
      </c>
      <c r="U2835">
        <f>D2835-C2835</f>
        <v/>
      </c>
      <c r="V2835" s="3">
        <f>IF(Q2835=0,0,T2835/Q2835)</f>
        <v/>
      </c>
    </row>
    <row r="2836">
      <c r="A2836" t="n">
        <v>2835</v>
      </c>
      <c r="B2836" t="inlineStr">
        <is>
          <t>CA-2017-134649</t>
        </is>
      </c>
      <c r="C2836" t="inlineStr">
        <is>
          <t>2017-01-26</t>
        </is>
      </c>
      <c r="D2836" t="inlineStr">
        <is>
          <t>2017-01-31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s="2" t="n">
        <v>7.16</v>
      </c>
      <c r="R2836" t="n">
        <v>2</v>
      </c>
      <c r="S2836" s="3" t="n">
        <v>0</v>
      </c>
      <c r="T2836" s="2" t="n">
        <v>3.4368</v>
      </c>
      <c r="U2836">
        <f>D2836-C2836</f>
        <v/>
      </c>
      <c r="V2836" s="3">
        <f>IF(Q2836=0,0,T2836/Q2836)</f>
        <v/>
      </c>
    </row>
    <row r="2837">
      <c r="A2837" t="n">
        <v>2836</v>
      </c>
      <c r="B2837" t="inlineStr">
        <is>
          <t>CA-2017-110842</t>
        </is>
      </c>
      <c r="C2837" t="inlineStr">
        <is>
          <t>2017-11-11</t>
        </is>
      </c>
      <c r="D2837" t="inlineStr">
        <is>
          <t>2017-11-16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s="2" t="n">
        <v>10.89</v>
      </c>
      <c r="R2837" t="n">
        <v>1</v>
      </c>
      <c r="S2837" s="3" t="n">
        <v>0</v>
      </c>
      <c r="T2837" s="2" t="n">
        <v>2.8314</v>
      </c>
      <c r="U2837">
        <f>D2837-C2837</f>
        <v/>
      </c>
      <c r="V2837" s="3">
        <f>IF(Q2837=0,0,T2837/Q2837)</f>
        <v/>
      </c>
    </row>
    <row r="2838">
      <c r="A2838" t="n">
        <v>2837</v>
      </c>
      <c r="B2838" t="inlineStr">
        <is>
          <t>CA-2017-110842</t>
        </is>
      </c>
      <c r="C2838" t="inlineStr">
        <is>
          <t>2017-11-11</t>
        </is>
      </c>
      <c r="D2838" t="inlineStr">
        <is>
          <t>2017-11-16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s="2" t="n">
        <v>19.44</v>
      </c>
      <c r="R2838" t="n">
        <v>3</v>
      </c>
      <c r="S2838" s="3" t="n">
        <v>0</v>
      </c>
      <c r="T2838" s="2" t="n">
        <v>9.331200000000001</v>
      </c>
      <c r="U2838">
        <f>D2838-C2838</f>
        <v/>
      </c>
      <c r="V2838" s="3">
        <f>IF(Q2838=0,0,T2838/Q2838)</f>
        <v/>
      </c>
    </row>
    <row r="2839">
      <c r="A2839" t="n">
        <v>2838</v>
      </c>
      <c r="B2839" t="inlineStr">
        <is>
          <t>CA-2017-110842</t>
        </is>
      </c>
      <c r="C2839" t="inlineStr">
        <is>
          <t>2017-11-11</t>
        </is>
      </c>
      <c r="D2839" t="inlineStr">
        <is>
          <t>2017-11-16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s="2" t="n">
        <v>121.6</v>
      </c>
      <c r="R2839" t="n">
        <v>5</v>
      </c>
      <c r="S2839" s="3" t="n">
        <v>0.2</v>
      </c>
      <c r="T2839" s="2" t="n">
        <v>39.52</v>
      </c>
      <c r="U2839">
        <f>D2839-C2839</f>
        <v/>
      </c>
      <c r="V2839" s="3">
        <f>IF(Q2839=0,0,T2839/Q2839)</f>
        <v/>
      </c>
    </row>
    <row r="2840">
      <c r="A2840" t="n">
        <v>2839</v>
      </c>
      <c r="B2840" t="inlineStr">
        <is>
          <t>CA-2016-147368</t>
        </is>
      </c>
      <c r="C2840" t="inlineStr">
        <is>
          <t>2016-06-09</t>
        </is>
      </c>
      <c r="D2840" t="inlineStr">
        <is>
          <t>2016-06-12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s="2" t="n">
        <v>695.7</v>
      </c>
      <c r="R2840" t="n">
        <v>2</v>
      </c>
      <c r="S2840" s="3" t="n">
        <v>0.5</v>
      </c>
      <c r="T2840" s="2" t="n">
        <v>-27.828</v>
      </c>
      <c r="U2840">
        <f>D2840-C2840</f>
        <v/>
      </c>
      <c r="V2840" s="3">
        <f>IF(Q2840=0,0,T2840/Q2840)</f>
        <v/>
      </c>
    </row>
    <row r="2841">
      <c r="A2841" t="n">
        <v>2840</v>
      </c>
      <c r="B2841" t="inlineStr">
        <is>
          <t>US-2015-104185</t>
        </is>
      </c>
      <c r="C2841" t="inlineStr">
        <is>
          <t>2015-09-03</t>
        </is>
      </c>
      <c r="D2841" t="inlineStr">
        <is>
          <t>2015-09-08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 xml:space="preserve">Iceberg Mobile Mega Data/Printer Cart </t>
        </is>
      </c>
      <c r="Q2841" s="2" t="n">
        <v>120.33</v>
      </c>
      <c r="R2841" t="n">
        <v>1</v>
      </c>
      <c r="S2841" s="3" t="n">
        <v>0</v>
      </c>
      <c r="T2841" s="2" t="n">
        <v>31.2858</v>
      </c>
      <c r="U2841">
        <f>D2841-C2841</f>
        <v/>
      </c>
      <c r="V2841" s="3">
        <f>IF(Q2841=0,0,T2841/Q2841)</f>
        <v/>
      </c>
    </row>
    <row r="2842">
      <c r="A2842" t="n">
        <v>2841</v>
      </c>
      <c r="B2842" t="inlineStr">
        <is>
          <t>US-2014-125521</t>
        </is>
      </c>
      <c r="C2842" t="inlineStr">
        <is>
          <t>2014-03-14</t>
        </is>
      </c>
      <c r="D2842" t="inlineStr">
        <is>
          <t>2014-03-19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s="2" t="n">
        <v>1139.92</v>
      </c>
      <c r="R2842" t="n">
        <v>4</v>
      </c>
      <c r="S2842" s="3" t="n">
        <v>0</v>
      </c>
      <c r="T2842" s="2" t="n">
        <v>284.98</v>
      </c>
      <c r="U2842">
        <f>D2842-C2842</f>
        <v/>
      </c>
      <c r="V2842" s="3">
        <f>IF(Q2842=0,0,T2842/Q2842)</f>
        <v/>
      </c>
    </row>
    <row r="2843">
      <c r="A2843" t="n">
        <v>2842</v>
      </c>
      <c r="B2843" t="inlineStr">
        <is>
          <t>US-2017-135062</t>
        </is>
      </c>
      <c r="C2843" t="inlineStr">
        <is>
          <t>2017-08-31</t>
        </is>
      </c>
      <c r="D2843" t="inlineStr">
        <is>
          <t>2017-09-04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s="2" t="n">
        <v>229.544</v>
      </c>
      <c r="R2843" t="n">
        <v>7</v>
      </c>
      <c r="S2843" s="3" t="n">
        <v>0.2</v>
      </c>
      <c r="T2843" s="2" t="n">
        <v>83.2097</v>
      </c>
      <c r="U2843">
        <f>D2843-C2843</f>
        <v/>
      </c>
      <c r="V2843" s="3">
        <f>IF(Q2843=0,0,T2843/Q2843)</f>
        <v/>
      </c>
    </row>
    <row r="2844">
      <c r="A2844" t="n">
        <v>2843</v>
      </c>
      <c r="B2844" t="inlineStr">
        <is>
          <t>CA-2017-135650</t>
        </is>
      </c>
      <c r="C2844" t="inlineStr">
        <is>
          <t>2017-03-23</t>
        </is>
      </c>
      <c r="D2844" t="inlineStr">
        <is>
          <t>2017-03-27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s="2" t="n">
        <v>143.728</v>
      </c>
      <c r="R2844" t="n">
        <v>2</v>
      </c>
      <c r="S2844" s="3" t="n">
        <v>0.2</v>
      </c>
      <c r="T2844" s="2" t="n">
        <v>-32.3388</v>
      </c>
      <c r="U2844">
        <f>D2844-C2844</f>
        <v/>
      </c>
      <c r="V2844" s="3">
        <f>IF(Q2844=0,0,T2844/Q2844)</f>
        <v/>
      </c>
    </row>
    <row r="2845">
      <c r="A2845" t="n">
        <v>2844</v>
      </c>
      <c r="B2845" t="inlineStr">
        <is>
          <t>CA-2017-112865</t>
        </is>
      </c>
      <c r="C2845" t="inlineStr">
        <is>
          <t>2017-05-18</t>
        </is>
      </c>
      <c r="D2845" t="inlineStr">
        <is>
          <t>2017-05-22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s="2" t="n">
        <v>36.048</v>
      </c>
      <c r="R2845" t="n">
        <v>3</v>
      </c>
      <c r="S2845" s="3" t="n">
        <v>0.2</v>
      </c>
      <c r="T2845" s="2" t="n">
        <v>-0.9012</v>
      </c>
      <c r="U2845">
        <f>D2845-C2845</f>
        <v/>
      </c>
      <c r="V2845" s="3">
        <f>IF(Q2845=0,0,T2845/Q2845)</f>
        <v/>
      </c>
    </row>
    <row r="2846">
      <c r="A2846" t="n">
        <v>2845</v>
      </c>
      <c r="B2846" t="inlineStr">
        <is>
          <t>US-2016-162852</t>
        </is>
      </c>
      <c r="C2846" t="inlineStr">
        <is>
          <t>2016-12-27</t>
        </is>
      </c>
      <c r="D2846" t="inlineStr">
        <is>
          <t>2016-12-31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s="2" t="n">
        <v>845.4880000000001</v>
      </c>
      <c r="R2846" t="n">
        <v>8</v>
      </c>
      <c r="S2846" s="3" t="n">
        <v>0.3</v>
      </c>
      <c r="T2846" s="2" t="n">
        <v>-12.0784</v>
      </c>
      <c r="U2846">
        <f>D2846-C2846</f>
        <v/>
      </c>
      <c r="V2846" s="3">
        <f>IF(Q2846=0,0,T2846/Q2846)</f>
        <v/>
      </c>
    </row>
    <row r="2847">
      <c r="A2847" t="n">
        <v>2846</v>
      </c>
      <c r="B2847" t="inlineStr">
        <is>
          <t>CA-2017-138163</t>
        </is>
      </c>
      <c r="C2847" t="inlineStr">
        <is>
          <t>2017-11-17</t>
        </is>
      </c>
      <c r="D2847" t="inlineStr">
        <is>
          <t>2017-11-20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s="2" t="n">
        <v>50.94</v>
      </c>
      <c r="R2847" t="n">
        <v>3</v>
      </c>
      <c r="S2847" s="3" t="n">
        <v>0</v>
      </c>
      <c r="T2847" s="2" t="n">
        <v>14.2632</v>
      </c>
      <c r="U2847">
        <f>D2847-C2847</f>
        <v/>
      </c>
      <c r="V2847" s="3">
        <f>IF(Q2847=0,0,T2847/Q2847)</f>
        <v/>
      </c>
    </row>
    <row r="2848">
      <c r="A2848" t="n">
        <v>2847</v>
      </c>
      <c r="B2848" t="inlineStr">
        <is>
          <t>CA-2017-152093</t>
        </is>
      </c>
      <c r="C2848" t="inlineStr">
        <is>
          <t>2017-09-10</t>
        </is>
      </c>
      <c r="D2848" t="inlineStr">
        <is>
          <t>2017-09-15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s="2" t="n">
        <v>762.5940000000001</v>
      </c>
      <c r="R2848" t="n">
        <v>3</v>
      </c>
      <c r="S2848" s="3" t="n">
        <v>0.8</v>
      </c>
      <c r="T2848" s="2" t="n">
        <v>-1143.891</v>
      </c>
      <c r="U2848">
        <f>D2848-C2848</f>
        <v/>
      </c>
      <c r="V2848" s="3">
        <f>IF(Q2848=0,0,T2848/Q2848)</f>
        <v/>
      </c>
    </row>
    <row r="2849">
      <c r="A2849" t="n">
        <v>2848</v>
      </c>
      <c r="B2849" t="inlineStr">
        <is>
          <t>CA-2017-157854</t>
        </is>
      </c>
      <c r="C2849" t="inlineStr">
        <is>
          <t>2017-04-08</t>
        </is>
      </c>
      <c r="D2849" t="inlineStr">
        <is>
          <t>2017-04-15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s="2" t="n">
        <v>56.28</v>
      </c>
      <c r="R2849" t="n">
        <v>6</v>
      </c>
      <c r="S2849" s="3" t="n">
        <v>0</v>
      </c>
      <c r="T2849" s="2" t="n">
        <v>15.7584</v>
      </c>
      <c r="U2849">
        <f>D2849-C2849</f>
        <v/>
      </c>
      <c r="V2849" s="3">
        <f>IF(Q2849=0,0,T2849/Q2849)</f>
        <v/>
      </c>
    </row>
    <row r="2850">
      <c r="A2850" t="n">
        <v>2849</v>
      </c>
      <c r="B2850" t="inlineStr">
        <is>
          <t>CA-2017-157854</t>
        </is>
      </c>
      <c r="C2850" t="inlineStr">
        <is>
          <t>2017-04-08</t>
        </is>
      </c>
      <c r="D2850" t="inlineStr">
        <is>
          <t>2017-04-15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s="2" t="n">
        <v>2690.97</v>
      </c>
      <c r="R2850" t="n">
        <v>3</v>
      </c>
      <c r="S2850" s="3" t="n">
        <v>0</v>
      </c>
      <c r="T2850" s="2" t="n">
        <v>1264.7559</v>
      </c>
      <c r="U2850">
        <f>D2850-C2850</f>
        <v/>
      </c>
      <c r="V2850" s="3">
        <f>IF(Q2850=0,0,T2850/Q2850)</f>
        <v/>
      </c>
    </row>
    <row r="2851">
      <c r="A2851" t="n">
        <v>2850</v>
      </c>
      <c r="B2851" t="inlineStr">
        <is>
          <t>CA-2016-123617</t>
        </is>
      </c>
      <c r="C2851" t="inlineStr">
        <is>
          <t>2016-11-28</t>
        </is>
      </c>
      <c r="D2851" t="inlineStr">
        <is>
          <t>2016-12-03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s="2" t="n">
        <v>7.434</v>
      </c>
      <c r="R2851" t="n">
        <v>6</v>
      </c>
      <c r="S2851" s="3" t="n">
        <v>0.7</v>
      </c>
      <c r="T2851" s="2" t="n">
        <v>-5.6994</v>
      </c>
      <c r="U2851">
        <f>D2851-C2851</f>
        <v/>
      </c>
      <c r="V2851" s="3">
        <f>IF(Q2851=0,0,T2851/Q2851)</f>
        <v/>
      </c>
    </row>
    <row r="2852">
      <c r="A2852" t="n">
        <v>2851</v>
      </c>
      <c r="B2852" t="inlineStr">
        <is>
          <t>US-2016-128293</t>
        </is>
      </c>
      <c r="C2852" t="inlineStr">
        <is>
          <t>2016-06-02</t>
        </is>
      </c>
      <c r="D2852" t="inlineStr">
        <is>
          <t>2016-06-05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s="2" t="n">
        <v>64.78400000000001</v>
      </c>
      <c r="R2852" t="n">
        <v>1</v>
      </c>
      <c r="S2852" s="3" t="n">
        <v>0.2</v>
      </c>
      <c r="T2852" s="2" t="n">
        <v>-12.9568</v>
      </c>
      <c r="U2852">
        <f>D2852-C2852</f>
        <v/>
      </c>
      <c r="V2852" s="3">
        <f>IF(Q2852=0,0,T2852/Q2852)</f>
        <v/>
      </c>
    </row>
    <row r="2853">
      <c r="A2853" t="n">
        <v>2852</v>
      </c>
      <c r="B2853" t="inlineStr">
        <is>
          <t>CA-2017-107342</t>
        </is>
      </c>
      <c r="C2853" t="inlineStr">
        <is>
          <t>2017-12-17</t>
        </is>
      </c>
      <c r="D2853" t="inlineStr">
        <is>
          <t>2017-12-22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s="2" t="n">
        <v>28.16</v>
      </c>
      <c r="R2853" t="n">
        <v>4</v>
      </c>
      <c r="S2853" s="3" t="n">
        <v>0</v>
      </c>
      <c r="T2853" s="2" t="n">
        <v>13.2352</v>
      </c>
      <c r="U2853">
        <f>D2853-C2853</f>
        <v/>
      </c>
      <c r="V2853" s="3">
        <f>IF(Q2853=0,0,T2853/Q2853)</f>
        <v/>
      </c>
    </row>
    <row r="2854">
      <c r="A2854" t="n">
        <v>2853</v>
      </c>
      <c r="B2854" t="inlineStr">
        <is>
          <t>CA-2016-136371</t>
        </is>
      </c>
      <c r="C2854" t="inlineStr">
        <is>
          <t>2016-03-19</t>
        </is>
      </c>
      <c r="D2854" t="inlineStr">
        <is>
          <t>2016-03-21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s="2" t="n">
        <v>14.98</v>
      </c>
      <c r="R2854" t="n">
        <v>1</v>
      </c>
      <c r="S2854" s="3" t="n">
        <v>0</v>
      </c>
      <c r="T2854" s="2" t="n">
        <v>6.8908</v>
      </c>
      <c r="U2854">
        <f>D2854-C2854</f>
        <v/>
      </c>
      <c r="V2854" s="3">
        <f>IF(Q2854=0,0,T2854/Q2854)</f>
        <v/>
      </c>
    </row>
    <row r="2855">
      <c r="A2855" t="n">
        <v>2854</v>
      </c>
      <c r="B2855" t="inlineStr">
        <is>
          <t>CA-2016-136371</t>
        </is>
      </c>
      <c r="C2855" t="inlineStr">
        <is>
          <t>2016-03-19</t>
        </is>
      </c>
      <c r="D2855" t="inlineStr">
        <is>
          <t>2016-03-21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s="2" t="n">
        <v>20.32</v>
      </c>
      <c r="R2855" t="n">
        <v>4</v>
      </c>
      <c r="S2855" s="3" t="n">
        <v>0</v>
      </c>
      <c r="T2855" s="2" t="n">
        <v>6.9088</v>
      </c>
      <c r="U2855">
        <f>D2855-C2855</f>
        <v/>
      </c>
      <c r="V2855" s="3">
        <f>IF(Q2855=0,0,T2855/Q2855)</f>
        <v/>
      </c>
    </row>
    <row r="2856">
      <c r="A2856" t="n">
        <v>2855</v>
      </c>
      <c r="B2856" t="inlineStr">
        <is>
          <t>CA-2017-137344</t>
        </is>
      </c>
      <c r="C2856" t="inlineStr">
        <is>
          <t>2017-08-20</t>
        </is>
      </c>
      <c r="D2856" t="inlineStr">
        <is>
          <t>2017-08-20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s="2" t="n">
        <v>40.29</v>
      </c>
      <c r="R2856" t="n">
        <v>3</v>
      </c>
      <c r="S2856" s="3" t="n">
        <v>0</v>
      </c>
      <c r="T2856" s="2" t="n">
        <v>10.4754</v>
      </c>
      <c r="U2856">
        <f>D2856-C2856</f>
        <v/>
      </c>
      <c r="V2856" s="3">
        <f>IF(Q2856=0,0,T2856/Q2856)</f>
        <v/>
      </c>
    </row>
    <row r="2857">
      <c r="A2857" t="n">
        <v>2856</v>
      </c>
      <c r="B2857" t="inlineStr">
        <is>
          <t>CA-2017-169810</t>
        </is>
      </c>
      <c r="C2857" t="inlineStr">
        <is>
          <t>2017-07-25</t>
        </is>
      </c>
      <c r="D2857" t="inlineStr">
        <is>
          <t>2017-07-31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s="2" t="n">
        <v>20.23</v>
      </c>
      <c r="R2857" t="n">
        <v>7</v>
      </c>
      <c r="S2857" s="3" t="n">
        <v>0</v>
      </c>
      <c r="T2857" s="2" t="n">
        <v>9.508100000000001</v>
      </c>
      <c r="U2857">
        <f>D2857-C2857</f>
        <v/>
      </c>
      <c r="V2857" s="3">
        <f>IF(Q2857=0,0,T2857/Q2857)</f>
        <v/>
      </c>
    </row>
    <row r="2858">
      <c r="A2858" t="n">
        <v>2857</v>
      </c>
      <c r="B2858" t="inlineStr">
        <is>
          <t>CA-2016-128594</t>
        </is>
      </c>
      <c r="C2858" t="inlineStr">
        <is>
          <t>2016-08-26</t>
        </is>
      </c>
      <c r="D2858" t="inlineStr">
        <is>
          <t>2016-08-29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s="2" t="n">
        <v>1603.136</v>
      </c>
      <c r="R2858" t="n">
        <v>4</v>
      </c>
      <c r="S2858" s="3" t="n">
        <v>0.2</v>
      </c>
      <c r="T2858" s="2" t="n">
        <v>100.196</v>
      </c>
      <c r="U2858">
        <f>D2858-C2858</f>
        <v/>
      </c>
      <c r="V2858" s="3">
        <f>IF(Q2858=0,0,T2858/Q2858)</f>
        <v/>
      </c>
    </row>
    <row r="2859">
      <c r="A2859" t="n">
        <v>2858</v>
      </c>
      <c r="B2859" t="inlineStr">
        <is>
          <t>CA-2016-154690</t>
        </is>
      </c>
      <c r="C2859" t="inlineStr">
        <is>
          <t>2016-08-15</t>
        </is>
      </c>
      <c r="D2859" t="inlineStr">
        <is>
          <t>2016-08-17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s="2" t="n">
        <v>225.296</v>
      </c>
      <c r="R2859" t="n">
        <v>2</v>
      </c>
      <c r="S2859" s="3" t="n">
        <v>0.2</v>
      </c>
      <c r="T2859" s="2" t="n">
        <v>22.5296</v>
      </c>
      <c r="U2859">
        <f>D2859-C2859</f>
        <v/>
      </c>
      <c r="V2859" s="3">
        <f>IF(Q2859=0,0,T2859/Q2859)</f>
        <v/>
      </c>
    </row>
    <row r="2860">
      <c r="A2860" t="n">
        <v>2859</v>
      </c>
      <c r="B2860" t="inlineStr">
        <is>
          <t>CA-2017-138975</t>
        </is>
      </c>
      <c r="C2860" t="inlineStr">
        <is>
          <t>2017-05-19</t>
        </is>
      </c>
      <c r="D2860" t="inlineStr">
        <is>
          <t>2017-05-23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s="2" t="n">
        <v>67.8</v>
      </c>
      <c r="R2860" t="n">
        <v>4</v>
      </c>
      <c r="S2860" s="3" t="n">
        <v>0</v>
      </c>
      <c r="T2860" s="2" t="n">
        <v>4.068</v>
      </c>
      <c r="U2860">
        <f>D2860-C2860</f>
        <v/>
      </c>
      <c r="V2860" s="3">
        <f>IF(Q2860=0,0,T2860/Q2860)</f>
        <v/>
      </c>
    </row>
    <row r="2861">
      <c r="A2861" t="n">
        <v>2860</v>
      </c>
      <c r="B2861" t="inlineStr">
        <is>
          <t>CA-2017-138975</t>
        </is>
      </c>
      <c r="C2861" t="inlineStr">
        <is>
          <t>2017-05-19</t>
        </is>
      </c>
      <c r="D2861" t="inlineStr">
        <is>
          <t>2017-05-23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s="2" t="n">
        <v>377.97</v>
      </c>
      <c r="R2861" t="n">
        <v>3</v>
      </c>
      <c r="S2861" s="3" t="n">
        <v>0</v>
      </c>
      <c r="T2861" s="2" t="n">
        <v>98.2722</v>
      </c>
      <c r="U2861">
        <f>D2861-C2861</f>
        <v/>
      </c>
      <c r="V2861" s="3">
        <f>IF(Q2861=0,0,T2861/Q2861)</f>
        <v/>
      </c>
    </row>
    <row r="2862">
      <c r="A2862" t="n">
        <v>2861</v>
      </c>
      <c r="B2862" t="inlineStr">
        <is>
          <t>CA-2017-138975</t>
        </is>
      </c>
      <c r="C2862" t="inlineStr">
        <is>
          <t>2017-05-19</t>
        </is>
      </c>
      <c r="D2862" t="inlineStr">
        <is>
          <t>2017-05-23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s="2" t="n">
        <v>1628.82</v>
      </c>
      <c r="R2862" t="n">
        <v>9</v>
      </c>
      <c r="S2862" s="3" t="n">
        <v>0</v>
      </c>
      <c r="T2862" s="2" t="n">
        <v>374.6286</v>
      </c>
      <c r="U2862">
        <f>D2862-C2862</f>
        <v/>
      </c>
      <c r="V2862" s="3">
        <f>IF(Q2862=0,0,T2862/Q2862)</f>
        <v/>
      </c>
    </row>
    <row r="2863">
      <c r="A2863" t="n">
        <v>2862</v>
      </c>
      <c r="B2863" t="inlineStr">
        <is>
          <t>CA-2017-138975</t>
        </is>
      </c>
      <c r="C2863" t="inlineStr">
        <is>
          <t>2017-05-19</t>
        </is>
      </c>
      <c r="D2863" t="inlineStr">
        <is>
          <t>2017-05-23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s="2" t="n">
        <v>286.93</v>
      </c>
      <c r="R2863" t="n">
        <v>7</v>
      </c>
      <c r="S2863" s="3" t="n">
        <v>0</v>
      </c>
      <c r="T2863" s="2" t="n">
        <v>140.5957</v>
      </c>
      <c r="U2863">
        <f>D2863-C2863</f>
        <v/>
      </c>
      <c r="V2863" s="3">
        <f>IF(Q2863=0,0,T2863/Q2863)</f>
        <v/>
      </c>
    </row>
    <row r="2864">
      <c r="A2864" t="n">
        <v>2863</v>
      </c>
      <c r="B2864" t="inlineStr">
        <is>
          <t>CA-2017-106537</t>
        </is>
      </c>
      <c r="C2864" t="inlineStr">
        <is>
          <t>2017-08-12</t>
        </is>
      </c>
      <c r="D2864" t="inlineStr">
        <is>
          <t>2017-08-17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s="2" t="n">
        <v>20.736</v>
      </c>
      <c r="R2864" t="n">
        <v>4</v>
      </c>
      <c r="S2864" s="3" t="n">
        <v>0.2</v>
      </c>
      <c r="T2864" s="2" t="n">
        <v>7.2576</v>
      </c>
      <c r="U2864">
        <f>D2864-C2864</f>
        <v/>
      </c>
      <c r="V2864" s="3">
        <f>IF(Q2864=0,0,T2864/Q2864)</f>
        <v/>
      </c>
    </row>
    <row r="2865">
      <c r="A2865" t="n">
        <v>2864</v>
      </c>
      <c r="B2865" t="inlineStr">
        <is>
          <t>US-2017-103828</t>
        </is>
      </c>
      <c r="C2865" t="inlineStr">
        <is>
          <t>2017-08-13</t>
        </is>
      </c>
      <c r="D2865" t="inlineStr">
        <is>
          <t>2017-08-13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s="2" t="n">
        <v>31.44</v>
      </c>
      <c r="R2865" t="n">
        <v>3</v>
      </c>
      <c r="S2865" s="3" t="n">
        <v>0</v>
      </c>
      <c r="T2865" s="2" t="n">
        <v>8.488799999999999</v>
      </c>
      <c r="U2865">
        <f>D2865-C2865</f>
        <v/>
      </c>
      <c r="V2865" s="3">
        <f>IF(Q2865=0,0,T2865/Q2865)</f>
        <v/>
      </c>
    </row>
    <row r="2866">
      <c r="A2866" t="n">
        <v>2865</v>
      </c>
      <c r="B2866" t="inlineStr">
        <is>
          <t>US-2017-103828</t>
        </is>
      </c>
      <c r="C2866" t="inlineStr">
        <is>
          <t>2017-08-13</t>
        </is>
      </c>
      <c r="D2866" t="inlineStr">
        <is>
          <t>2017-08-13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s="2" t="n">
        <v>83.79000000000001</v>
      </c>
      <c r="R2866" t="n">
        <v>7</v>
      </c>
      <c r="S2866" s="3" t="n">
        <v>0</v>
      </c>
      <c r="T2866" s="2" t="n">
        <v>22.6233</v>
      </c>
      <c r="U2866">
        <f>D2866-C2866</f>
        <v/>
      </c>
      <c r="V2866" s="3">
        <f>IF(Q2866=0,0,T2866/Q2866)</f>
        <v/>
      </c>
    </row>
    <row r="2867">
      <c r="A2867" t="n">
        <v>2866</v>
      </c>
      <c r="B2867" t="inlineStr">
        <is>
          <t>US-2017-103828</t>
        </is>
      </c>
      <c r="C2867" t="inlineStr">
        <is>
          <t>2017-08-13</t>
        </is>
      </c>
      <c r="D2867" t="inlineStr">
        <is>
          <t>2017-08-13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s="2" t="n">
        <v>59.52</v>
      </c>
      <c r="R2867" t="n">
        <v>3</v>
      </c>
      <c r="S2867" s="3" t="n">
        <v>0</v>
      </c>
      <c r="T2867" s="2" t="n">
        <v>15.4752</v>
      </c>
      <c r="U2867">
        <f>D2867-C2867</f>
        <v/>
      </c>
      <c r="V2867" s="3">
        <f>IF(Q2867=0,0,T2867/Q2867)</f>
        <v/>
      </c>
    </row>
    <row r="2868">
      <c r="A2868" t="n">
        <v>2867</v>
      </c>
      <c r="B2868" t="inlineStr">
        <is>
          <t>US-2017-103828</t>
        </is>
      </c>
      <c r="C2868" t="inlineStr">
        <is>
          <t>2017-08-13</t>
        </is>
      </c>
      <c r="D2868" t="inlineStr">
        <is>
          <t>2017-08-13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s="2" t="n">
        <v>31.92</v>
      </c>
      <c r="R2868" t="n">
        <v>4</v>
      </c>
      <c r="S2868" s="3" t="n">
        <v>0</v>
      </c>
      <c r="T2868" s="2" t="n">
        <v>9.2568</v>
      </c>
      <c r="U2868">
        <f>D2868-C2868</f>
        <v/>
      </c>
      <c r="V2868" s="3">
        <f>IF(Q2868=0,0,T2868/Q2868)</f>
        <v/>
      </c>
    </row>
    <row r="2869">
      <c r="A2869" t="n">
        <v>2868</v>
      </c>
      <c r="B2869" t="inlineStr">
        <is>
          <t>CA-2016-115588</t>
        </is>
      </c>
      <c r="C2869" t="inlineStr">
        <is>
          <t>2016-11-10</t>
        </is>
      </c>
      <c r="D2869" t="inlineStr">
        <is>
          <t>2016-11-12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s="2" t="n">
        <v>14.72</v>
      </c>
      <c r="R2869" t="n">
        <v>5</v>
      </c>
      <c r="S2869" s="3" t="n">
        <v>0.2</v>
      </c>
      <c r="T2869" s="2" t="n">
        <v>-3.312</v>
      </c>
      <c r="U2869">
        <f>D2869-C2869</f>
        <v/>
      </c>
      <c r="V2869" s="3">
        <f>IF(Q2869=0,0,T2869/Q2869)</f>
        <v/>
      </c>
    </row>
    <row r="2870">
      <c r="A2870" t="n">
        <v>2869</v>
      </c>
      <c r="B2870" t="inlineStr">
        <is>
          <t>CA-2016-115588</t>
        </is>
      </c>
      <c r="C2870" t="inlineStr">
        <is>
          <t>2016-11-10</t>
        </is>
      </c>
      <c r="D2870" t="inlineStr">
        <is>
          <t>2016-11-12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s="2" t="n">
        <v>38.976</v>
      </c>
      <c r="R2870" t="n">
        <v>3</v>
      </c>
      <c r="S2870" s="3" t="n">
        <v>0.2</v>
      </c>
      <c r="T2870" s="2" t="n">
        <v>-2.436</v>
      </c>
      <c r="U2870">
        <f>D2870-C2870</f>
        <v/>
      </c>
      <c r="V2870" s="3">
        <f>IF(Q2870=0,0,T2870/Q2870)</f>
        <v/>
      </c>
    </row>
    <row r="2871">
      <c r="A2871" t="n">
        <v>2870</v>
      </c>
      <c r="B2871" t="inlineStr">
        <is>
          <t>CA-2017-143861</t>
        </is>
      </c>
      <c r="C2871" t="inlineStr">
        <is>
          <t>2017-06-12</t>
        </is>
      </c>
      <c r="D2871" t="inlineStr">
        <is>
          <t>2017-06-19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s="2" t="n">
        <v>17.088</v>
      </c>
      <c r="R2871" t="n">
        <v>2</v>
      </c>
      <c r="S2871" s="3" t="n">
        <v>0.2</v>
      </c>
      <c r="T2871" s="2" t="n">
        <v>1.068</v>
      </c>
      <c r="U2871">
        <f>D2871-C2871</f>
        <v/>
      </c>
      <c r="V2871" s="3">
        <f>IF(Q2871=0,0,T2871/Q2871)</f>
        <v/>
      </c>
    </row>
    <row r="2872">
      <c r="A2872" t="n">
        <v>2871</v>
      </c>
      <c r="B2872" t="inlineStr">
        <is>
          <t>CA-2014-148040</t>
        </is>
      </c>
      <c r="C2872" t="inlineStr">
        <is>
          <t>2014-03-22</t>
        </is>
      </c>
      <c r="D2872" t="inlineStr">
        <is>
          <t>2014-03-26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s="2" t="n">
        <v>74.352</v>
      </c>
      <c r="R2872" t="n">
        <v>3</v>
      </c>
      <c r="S2872" s="3" t="n">
        <v>0.2</v>
      </c>
      <c r="T2872" s="2" t="n">
        <v>23.235</v>
      </c>
      <c r="U2872">
        <f>D2872-C2872</f>
        <v/>
      </c>
      <c r="V2872" s="3">
        <f>IF(Q2872=0,0,T2872/Q2872)</f>
        <v/>
      </c>
    </row>
    <row r="2873">
      <c r="A2873" t="n">
        <v>2872</v>
      </c>
      <c r="B2873" t="inlineStr">
        <is>
          <t>CA-2014-148040</t>
        </is>
      </c>
      <c r="C2873" t="inlineStr">
        <is>
          <t>2014-03-22</t>
        </is>
      </c>
      <c r="D2873" t="inlineStr">
        <is>
          <t>2014-03-26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s="2" t="n">
        <v>314.352</v>
      </c>
      <c r="R2873" t="n">
        <v>3</v>
      </c>
      <c r="S2873" s="3" t="n">
        <v>0.2</v>
      </c>
      <c r="T2873" s="2" t="n">
        <v>-35.3646</v>
      </c>
      <c r="U2873">
        <f>D2873-C2873</f>
        <v/>
      </c>
      <c r="V2873" s="3">
        <f>IF(Q2873=0,0,T2873/Q2873)</f>
        <v/>
      </c>
    </row>
    <row r="2874">
      <c r="A2874" t="n">
        <v>2873</v>
      </c>
      <c r="B2874" t="inlineStr">
        <is>
          <t>CA-2017-135167</t>
        </is>
      </c>
      <c r="C2874" t="inlineStr">
        <is>
          <t>2017-06-15</t>
        </is>
      </c>
      <c r="D2874" t="inlineStr">
        <is>
          <t>2017-06-20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s="2" t="n">
        <v>4.26</v>
      </c>
      <c r="R2874" t="n">
        <v>1</v>
      </c>
      <c r="S2874" s="3" t="n">
        <v>0</v>
      </c>
      <c r="T2874" s="2" t="n">
        <v>1.7466</v>
      </c>
      <c r="U2874">
        <f>D2874-C2874</f>
        <v/>
      </c>
      <c r="V2874" s="3">
        <f>IF(Q2874=0,0,T2874/Q2874)</f>
        <v/>
      </c>
    </row>
    <row r="2875">
      <c r="A2875" t="n">
        <v>2874</v>
      </c>
      <c r="B2875" t="inlineStr">
        <is>
          <t>CA-2017-137022</t>
        </is>
      </c>
      <c r="C2875" t="inlineStr">
        <is>
          <t>2017-11-16</t>
        </is>
      </c>
      <c r="D2875" t="inlineStr">
        <is>
          <t>2017-11-22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s="2" t="n">
        <v>811.28</v>
      </c>
      <c r="R2875" t="n">
        <v>8</v>
      </c>
      <c r="S2875" s="3" t="n">
        <v>0</v>
      </c>
      <c r="T2875" s="2" t="n">
        <v>24.3384</v>
      </c>
      <c r="U2875">
        <f>D2875-C2875</f>
        <v/>
      </c>
      <c r="V2875" s="3">
        <f>IF(Q2875=0,0,T2875/Q2875)</f>
        <v/>
      </c>
    </row>
    <row r="2876">
      <c r="A2876" t="n">
        <v>2875</v>
      </c>
      <c r="B2876" t="inlineStr">
        <is>
          <t>US-2017-102638</t>
        </is>
      </c>
      <c r="C2876" t="inlineStr">
        <is>
          <t>2017-12-29</t>
        </is>
      </c>
      <c r="D2876" t="inlineStr">
        <is>
          <t>2017-12-31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s="2" t="n">
        <v>6.03</v>
      </c>
      <c r="R2876" t="n">
        <v>3</v>
      </c>
      <c r="S2876" s="3" t="n">
        <v>0</v>
      </c>
      <c r="T2876" s="2" t="n">
        <v>2.9547</v>
      </c>
      <c r="U2876">
        <f>D2876-C2876</f>
        <v/>
      </c>
      <c r="V2876" s="3">
        <f>IF(Q2876=0,0,T2876/Q2876)</f>
        <v/>
      </c>
    </row>
    <row r="2877">
      <c r="A2877" t="n">
        <v>2876</v>
      </c>
      <c r="B2877" t="inlineStr">
        <is>
          <t>US-2016-167339</t>
        </is>
      </c>
      <c r="C2877" t="inlineStr">
        <is>
          <t>2016-01-21</t>
        </is>
      </c>
      <c r="D2877" t="inlineStr">
        <is>
          <t>2016-01-23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s="2" t="n">
        <v>153.568</v>
      </c>
      <c r="R2877" t="n">
        <v>2</v>
      </c>
      <c r="S2877" s="3" t="n">
        <v>0.2</v>
      </c>
      <c r="T2877" s="2" t="n">
        <v>-5.7588</v>
      </c>
      <c r="U2877">
        <f>D2877-C2877</f>
        <v/>
      </c>
      <c r="V2877" s="3">
        <f>IF(Q2877=0,0,T2877/Q2877)</f>
        <v/>
      </c>
    </row>
    <row r="2878">
      <c r="A2878" t="n">
        <v>2877</v>
      </c>
      <c r="B2878" t="inlineStr">
        <is>
          <t>US-2016-167339</t>
        </is>
      </c>
      <c r="C2878" t="inlineStr">
        <is>
          <t>2016-01-21</t>
        </is>
      </c>
      <c r="D2878" t="inlineStr">
        <is>
          <t>2016-01-23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s="2" t="n">
        <v>1013.488</v>
      </c>
      <c r="R2878" t="n">
        <v>7</v>
      </c>
      <c r="S2878" s="3" t="n">
        <v>0.2</v>
      </c>
      <c r="T2878" s="2" t="n">
        <v>76.0116</v>
      </c>
      <c r="U2878">
        <f>D2878-C2878</f>
        <v/>
      </c>
      <c r="V2878" s="3">
        <f>IF(Q2878=0,0,T2878/Q2878)</f>
        <v/>
      </c>
    </row>
    <row r="2879">
      <c r="A2879" t="n">
        <v>2878</v>
      </c>
      <c r="B2879" t="inlineStr">
        <is>
          <t>CA-2016-152072</t>
        </is>
      </c>
      <c r="C2879" t="inlineStr">
        <is>
          <t>2016-01-15</t>
        </is>
      </c>
      <c r="D2879" t="inlineStr">
        <is>
          <t>2016-01-19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s="2" t="n">
        <v>52.34</v>
      </c>
      <c r="R2879" t="n">
        <v>2</v>
      </c>
      <c r="S2879" s="3" t="n">
        <v>0</v>
      </c>
      <c r="T2879" s="2" t="n">
        <v>24.5998</v>
      </c>
      <c r="U2879">
        <f>D2879-C2879</f>
        <v/>
      </c>
      <c r="V2879" s="3">
        <f>IF(Q2879=0,0,T2879/Q2879)</f>
        <v/>
      </c>
    </row>
    <row r="2880">
      <c r="A2880" t="n">
        <v>2879</v>
      </c>
      <c r="B2880" t="inlineStr">
        <is>
          <t>CA-2016-152072</t>
        </is>
      </c>
      <c r="C2880" t="inlineStr">
        <is>
          <t>2016-01-15</t>
        </is>
      </c>
      <c r="D2880" t="inlineStr">
        <is>
          <t>2016-01-19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s="2" t="n">
        <v>4.66</v>
      </c>
      <c r="R2880" t="n">
        <v>2</v>
      </c>
      <c r="S2880" s="3" t="n">
        <v>0</v>
      </c>
      <c r="T2880" s="2" t="n">
        <v>1.3514</v>
      </c>
      <c r="U2880">
        <f>D2880-C2880</f>
        <v/>
      </c>
      <c r="V2880" s="3">
        <f>IF(Q2880=0,0,T2880/Q2880)</f>
        <v/>
      </c>
    </row>
    <row r="2881">
      <c r="A2881" t="n">
        <v>2880</v>
      </c>
      <c r="B2881" t="inlineStr">
        <is>
          <t>CA-2016-152072</t>
        </is>
      </c>
      <c r="C2881" t="inlineStr">
        <is>
          <t>2016-01-15</t>
        </is>
      </c>
      <c r="D2881" t="inlineStr">
        <is>
          <t>2016-01-19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s="2" t="n">
        <v>254.97</v>
      </c>
      <c r="R2881" t="n">
        <v>3</v>
      </c>
      <c r="S2881" s="3" t="n">
        <v>0</v>
      </c>
      <c r="T2881" s="2" t="n">
        <v>91.78919999999999</v>
      </c>
      <c r="U2881">
        <f>D2881-C2881</f>
        <v/>
      </c>
      <c r="V2881" s="3">
        <f>IF(Q2881=0,0,T2881/Q2881)</f>
        <v/>
      </c>
    </row>
    <row r="2882">
      <c r="A2882" t="n">
        <v>2881</v>
      </c>
      <c r="B2882" t="inlineStr">
        <is>
          <t>CA-2016-102932</t>
        </is>
      </c>
      <c r="C2882" t="inlineStr">
        <is>
          <t>2016-09-19</t>
        </is>
      </c>
      <c r="D2882" t="inlineStr">
        <is>
          <t>2016-09-23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s="2" t="n">
        <v>25.44</v>
      </c>
      <c r="R2882" t="n">
        <v>6</v>
      </c>
      <c r="S2882" s="3" t="n">
        <v>0</v>
      </c>
      <c r="T2882" s="2" t="n">
        <v>12.72</v>
      </c>
      <c r="U2882">
        <f>D2882-C2882</f>
        <v/>
      </c>
      <c r="V2882" s="3">
        <f>IF(Q2882=0,0,T2882/Q2882)</f>
        <v/>
      </c>
    </row>
    <row r="2883">
      <c r="A2883" t="n">
        <v>2882</v>
      </c>
      <c r="B2883" t="inlineStr">
        <is>
          <t>CA-2016-102932</t>
        </is>
      </c>
      <c r="C2883" t="inlineStr">
        <is>
          <t>2016-09-19</t>
        </is>
      </c>
      <c r="D2883" t="inlineStr">
        <is>
          <t>2016-09-23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s="2" t="n">
        <v>27.93</v>
      </c>
      <c r="R2883" t="n">
        <v>3</v>
      </c>
      <c r="S2883" s="3" t="n">
        <v>0</v>
      </c>
      <c r="T2883" s="2" t="n">
        <v>8.0997</v>
      </c>
      <c r="U2883">
        <f>D2883-C2883</f>
        <v/>
      </c>
      <c r="V2883" s="3">
        <f>IF(Q2883=0,0,T2883/Q2883)</f>
        <v/>
      </c>
    </row>
    <row r="2884">
      <c r="A2884" t="n">
        <v>2883</v>
      </c>
      <c r="B2884" t="inlineStr">
        <is>
          <t>CA-2014-165540</t>
        </is>
      </c>
      <c r="C2884" t="inlineStr">
        <is>
          <t>2014-02-21</t>
        </is>
      </c>
      <c r="D2884" t="inlineStr">
        <is>
          <t>2014-02-25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s="2" t="n">
        <v>8.85</v>
      </c>
      <c r="R2884" t="n">
        <v>5</v>
      </c>
      <c r="S2884" s="3" t="n">
        <v>0.8</v>
      </c>
      <c r="T2884" s="2" t="n">
        <v>-13.7175</v>
      </c>
      <c r="U2884">
        <f>D2884-C2884</f>
        <v/>
      </c>
      <c r="V2884" s="3">
        <f>IF(Q2884=0,0,T2884/Q2884)</f>
        <v/>
      </c>
    </row>
    <row r="2885">
      <c r="A2885" t="n">
        <v>2884</v>
      </c>
      <c r="B2885" t="inlineStr">
        <is>
          <t>CA-2016-130799</t>
        </is>
      </c>
      <c r="C2885" t="inlineStr">
        <is>
          <t>2016-11-11</t>
        </is>
      </c>
      <c r="D2885" t="inlineStr">
        <is>
          <t>2016-11-16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s="2" t="n">
        <v>6.96</v>
      </c>
      <c r="R2885" t="n">
        <v>4</v>
      </c>
      <c r="S2885" s="3" t="n">
        <v>0</v>
      </c>
      <c r="T2885" s="2" t="n">
        <v>2.2272</v>
      </c>
      <c r="U2885">
        <f>D2885-C2885</f>
        <v/>
      </c>
      <c r="V2885" s="3">
        <f>IF(Q2885=0,0,T2885/Q2885)</f>
        <v/>
      </c>
    </row>
    <row r="2886">
      <c r="A2886" t="n">
        <v>2885</v>
      </c>
      <c r="B2886" t="inlineStr">
        <is>
          <t>CA-2016-164483</t>
        </is>
      </c>
      <c r="C2886" t="inlineStr">
        <is>
          <t>2016-01-30</t>
        </is>
      </c>
      <c r="D2886" t="inlineStr">
        <is>
          <t>2016-02-03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s="2" t="n">
        <v>17.456</v>
      </c>
      <c r="R2886" t="n">
        <v>2</v>
      </c>
      <c r="S2886" s="3" t="n">
        <v>0.2</v>
      </c>
      <c r="T2886" s="2" t="n">
        <v>5.8914</v>
      </c>
      <c r="U2886">
        <f>D2886-C2886</f>
        <v/>
      </c>
      <c r="V2886" s="3">
        <f>IF(Q2886=0,0,T2886/Q2886)</f>
        <v/>
      </c>
    </row>
    <row r="2887">
      <c r="A2887" t="n">
        <v>2886</v>
      </c>
      <c r="B2887" t="inlineStr">
        <is>
          <t>US-2016-159856</t>
        </is>
      </c>
      <c r="C2887" t="inlineStr">
        <is>
          <t>2016-10-18</t>
        </is>
      </c>
      <c r="D2887" t="inlineStr">
        <is>
          <t>2016-10-22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s="2" t="n">
        <v>307.92</v>
      </c>
      <c r="R2887" t="n">
        <v>5</v>
      </c>
      <c r="S2887" s="3" t="n">
        <v>0.2</v>
      </c>
      <c r="T2887" s="2" t="n">
        <v>-34.641</v>
      </c>
      <c r="U2887">
        <f>D2887-C2887</f>
        <v/>
      </c>
      <c r="V2887" s="3">
        <f>IF(Q2887=0,0,T2887/Q2887)</f>
        <v/>
      </c>
    </row>
    <row r="2888">
      <c r="A2888" t="n">
        <v>2887</v>
      </c>
      <c r="B2888" t="inlineStr">
        <is>
          <t>CA-2017-102099</t>
        </is>
      </c>
      <c r="C2888" t="inlineStr">
        <is>
          <t>2017-12-18</t>
        </is>
      </c>
      <c r="D2888" t="inlineStr">
        <is>
          <t>2017-12-19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s="2" t="n">
        <v>6.63</v>
      </c>
      <c r="R2888" t="n">
        <v>3</v>
      </c>
      <c r="S2888" s="3" t="n">
        <v>0</v>
      </c>
      <c r="T2888" s="2" t="n">
        <v>1.7901</v>
      </c>
      <c r="U2888">
        <f>D2888-C2888</f>
        <v/>
      </c>
      <c r="V2888" s="3">
        <f>IF(Q2888=0,0,T2888/Q2888)</f>
        <v/>
      </c>
    </row>
    <row r="2889">
      <c r="A2889" t="n">
        <v>2888</v>
      </c>
      <c r="B2889" t="inlineStr">
        <is>
          <t>CA-2017-102099</t>
        </is>
      </c>
      <c r="C2889" t="inlineStr">
        <is>
          <t>2017-12-18</t>
        </is>
      </c>
      <c r="D2889" t="inlineStr">
        <is>
          <t>2017-12-19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s="2" t="n">
        <v>12.96</v>
      </c>
      <c r="R2889" t="n">
        <v>2</v>
      </c>
      <c r="S2889" s="3" t="n">
        <v>0</v>
      </c>
      <c r="T2889" s="2" t="n">
        <v>6.2208</v>
      </c>
      <c r="U2889">
        <f>D2889-C2889</f>
        <v/>
      </c>
      <c r="V2889" s="3">
        <f>IF(Q2889=0,0,T2889/Q2889)</f>
        <v/>
      </c>
    </row>
    <row r="2890">
      <c r="A2890" t="n">
        <v>2889</v>
      </c>
      <c r="B2890" t="inlineStr">
        <is>
          <t>CA-2017-102099</t>
        </is>
      </c>
      <c r="C2890" t="inlineStr">
        <is>
          <t>2017-12-18</t>
        </is>
      </c>
      <c r="D2890" t="inlineStr">
        <is>
          <t>2017-12-19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s="2" t="n">
        <v>32.4</v>
      </c>
      <c r="R2890" t="n">
        <v>5</v>
      </c>
      <c r="S2890" s="3" t="n">
        <v>0</v>
      </c>
      <c r="T2890" s="2" t="n">
        <v>15.552</v>
      </c>
      <c r="U2890">
        <f>D2890-C2890</f>
        <v/>
      </c>
      <c r="V2890" s="3">
        <f>IF(Q2890=0,0,T2890/Q2890)</f>
        <v/>
      </c>
    </row>
    <row r="2891">
      <c r="A2891" t="n">
        <v>2890</v>
      </c>
      <c r="B2891" t="inlineStr">
        <is>
          <t>CA-2017-164049</t>
        </is>
      </c>
      <c r="C2891" t="inlineStr">
        <is>
          <t>2017-11-02</t>
        </is>
      </c>
      <c r="D2891" t="inlineStr">
        <is>
          <t>2017-11-06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s="2" t="n">
        <v>23.85</v>
      </c>
      <c r="R2891" t="n">
        <v>5</v>
      </c>
      <c r="S2891" s="3" t="n">
        <v>0</v>
      </c>
      <c r="T2891" s="2" t="n">
        <v>10.7325</v>
      </c>
      <c r="U2891">
        <f>D2891-C2891</f>
        <v/>
      </c>
      <c r="V2891" s="3">
        <f>IF(Q2891=0,0,T2891/Q2891)</f>
        <v/>
      </c>
    </row>
    <row r="2892">
      <c r="A2892" t="n">
        <v>2891</v>
      </c>
      <c r="B2892" t="inlineStr">
        <is>
          <t>CA-2014-142727</t>
        </is>
      </c>
      <c r="C2892" t="inlineStr">
        <is>
          <t>2014-04-29</t>
        </is>
      </c>
      <c r="D2892" t="inlineStr">
        <is>
          <t>2014-05-01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s="2" t="n">
        <v>51.96</v>
      </c>
      <c r="R2892" t="n">
        <v>2</v>
      </c>
      <c r="S2892" s="3" t="n">
        <v>0</v>
      </c>
      <c r="T2892" s="2" t="n">
        <v>12.99</v>
      </c>
      <c r="U2892">
        <f>D2892-C2892</f>
        <v/>
      </c>
      <c r="V2892" s="3">
        <f>IF(Q2892=0,0,T2892/Q2892)</f>
        <v/>
      </c>
    </row>
    <row r="2893">
      <c r="A2893" t="n">
        <v>2892</v>
      </c>
      <c r="B2893" t="inlineStr">
        <is>
          <t>CA-2014-142727</t>
        </is>
      </c>
      <c r="C2893" t="inlineStr">
        <is>
          <t>2014-04-29</t>
        </is>
      </c>
      <c r="D2893" t="inlineStr">
        <is>
          <t>2014-05-01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s="2" t="n">
        <v>17.94</v>
      </c>
      <c r="R2893" t="n">
        <v>3</v>
      </c>
      <c r="S2893" s="3" t="n">
        <v>0</v>
      </c>
      <c r="T2893" s="2" t="n">
        <v>8.6112</v>
      </c>
      <c r="U2893">
        <f>D2893-C2893</f>
        <v/>
      </c>
      <c r="V2893" s="3">
        <f>IF(Q2893=0,0,T2893/Q2893)</f>
        <v/>
      </c>
    </row>
    <row r="2894">
      <c r="A2894" t="n">
        <v>2893</v>
      </c>
      <c r="B2894" t="inlineStr">
        <is>
          <t>CA-2017-139913</t>
        </is>
      </c>
      <c r="C2894" t="inlineStr">
        <is>
          <t>2017-10-23</t>
        </is>
      </c>
      <c r="D2894" t="inlineStr">
        <is>
          <t>2017-10-29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s="2" t="n">
        <v>11.56</v>
      </c>
      <c r="R2894" t="n">
        <v>2</v>
      </c>
      <c r="S2894" s="3" t="n">
        <v>0</v>
      </c>
      <c r="T2894" s="2" t="n">
        <v>5.6644</v>
      </c>
      <c r="U2894">
        <f>D2894-C2894</f>
        <v/>
      </c>
      <c r="V2894" s="3">
        <f>IF(Q2894=0,0,T2894/Q2894)</f>
        <v/>
      </c>
    </row>
    <row r="2895">
      <c r="A2895" t="n">
        <v>2894</v>
      </c>
      <c r="B2895" t="inlineStr">
        <is>
          <t>CA-2017-139913</t>
        </is>
      </c>
      <c r="C2895" t="inlineStr">
        <is>
          <t>2017-10-23</t>
        </is>
      </c>
      <c r="D2895" t="inlineStr">
        <is>
          <t>2017-10-29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s="2" t="n">
        <v>26.4</v>
      </c>
      <c r="R2895" t="n">
        <v>5</v>
      </c>
      <c r="S2895" s="3" t="n">
        <v>0</v>
      </c>
      <c r="T2895" s="2" t="n">
        <v>11.88</v>
      </c>
      <c r="U2895">
        <f>D2895-C2895</f>
        <v/>
      </c>
      <c r="V2895" s="3">
        <f>IF(Q2895=0,0,T2895/Q2895)</f>
        <v/>
      </c>
    </row>
    <row r="2896">
      <c r="A2896" t="n">
        <v>2895</v>
      </c>
      <c r="B2896" t="inlineStr">
        <is>
          <t>CA-2017-139913</t>
        </is>
      </c>
      <c r="C2896" t="inlineStr">
        <is>
          <t>2017-10-23</t>
        </is>
      </c>
      <c r="D2896" t="inlineStr">
        <is>
          <t>2017-10-29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s="2" t="n">
        <v>69.08</v>
      </c>
      <c r="R2896" t="n">
        <v>11</v>
      </c>
      <c r="S2896" s="3" t="n">
        <v>0</v>
      </c>
      <c r="T2896" s="2" t="n">
        <v>29.0136</v>
      </c>
      <c r="U2896">
        <f>D2896-C2896</f>
        <v/>
      </c>
      <c r="V2896" s="3">
        <f>IF(Q2896=0,0,T2896/Q2896)</f>
        <v/>
      </c>
    </row>
    <row r="2897">
      <c r="A2897" t="n">
        <v>2896</v>
      </c>
      <c r="B2897" t="inlineStr">
        <is>
          <t>CA-2017-139913</t>
        </is>
      </c>
      <c r="C2897" t="inlineStr">
        <is>
          <t>2017-10-23</t>
        </is>
      </c>
      <c r="D2897" t="inlineStr">
        <is>
          <t>2017-10-29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s="2" t="n">
        <v>35.88</v>
      </c>
      <c r="R2897" t="n">
        <v>3</v>
      </c>
      <c r="S2897" s="3" t="n">
        <v>0</v>
      </c>
      <c r="T2897" s="2" t="n">
        <v>10.0464</v>
      </c>
      <c r="U2897">
        <f>D2897-C2897</f>
        <v/>
      </c>
      <c r="V2897" s="3">
        <f>IF(Q2897=0,0,T2897/Q2897)</f>
        <v/>
      </c>
    </row>
    <row r="2898">
      <c r="A2898" t="n">
        <v>2897</v>
      </c>
      <c r="B2898" t="inlineStr">
        <is>
          <t>CA-2014-169033</t>
        </is>
      </c>
      <c r="C2898" t="inlineStr">
        <is>
          <t>2014-03-30</t>
        </is>
      </c>
      <c r="D2898" t="inlineStr">
        <is>
          <t>2014-04-03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s="2" t="n">
        <v>49.65</v>
      </c>
      <c r="R2898" t="n">
        <v>5</v>
      </c>
      <c r="S2898" s="3" t="n">
        <v>0</v>
      </c>
      <c r="T2898" s="2" t="n">
        <v>20.853</v>
      </c>
      <c r="U2898">
        <f>D2898-C2898</f>
        <v/>
      </c>
      <c r="V2898" s="3">
        <f>IF(Q2898=0,0,T2898/Q2898)</f>
        <v/>
      </c>
    </row>
    <row r="2899">
      <c r="A2899" t="n">
        <v>2898</v>
      </c>
      <c r="B2899" t="inlineStr">
        <is>
          <t>US-2016-164630</t>
        </is>
      </c>
      <c r="C2899" t="inlineStr">
        <is>
          <t>2016-01-04</t>
        </is>
      </c>
      <c r="D2899" t="inlineStr">
        <is>
          <t>2016-01-09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s="2" t="n">
        <v>959.968</v>
      </c>
      <c r="R2899" t="n">
        <v>4</v>
      </c>
      <c r="S2899" s="3" t="n">
        <v>0.2</v>
      </c>
      <c r="T2899" s="2" t="n">
        <v>119.996</v>
      </c>
      <c r="U2899">
        <f>D2899-C2899</f>
        <v/>
      </c>
      <c r="V2899" s="3">
        <f>IF(Q2899=0,0,T2899/Q2899)</f>
        <v/>
      </c>
    </row>
    <row r="2900">
      <c r="A2900" t="n">
        <v>2899</v>
      </c>
      <c r="B2900" t="inlineStr">
        <is>
          <t>US-2015-114839</t>
        </is>
      </c>
      <c r="C2900" t="inlineStr">
        <is>
          <t>2015-04-26</t>
        </is>
      </c>
      <c r="D2900" t="inlineStr">
        <is>
          <t>2015-04-30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s="2" t="n">
        <v>408.422</v>
      </c>
      <c r="R2900" t="n">
        <v>2</v>
      </c>
      <c r="S2900" s="3" t="n">
        <v>0.3</v>
      </c>
      <c r="T2900" s="2" t="n">
        <v>-5.8346</v>
      </c>
      <c r="U2900">
        <f>D2900-C2900</f>
        <v/>
      </c>
      <c r="V2900" s="3">
        <f>IF(Q2900=0,0,T2900/Q2900)</f>
        <v/>
      </c>
    </row>
    <row r="2901">
      <c r="A2901" t="n">
        <v>2900</v>
      </c>
      <c r="B2901" t="inlineStr">
        <is>
          <t>CA-2015-166464</t>
        </is>
      </c>
      <c r="C2901" t="inlineStr">
        <is>
          <t>2015-09-12</t>
        </is>
      </c>
      <c r="D2901" t="inlineStr">
        <is>
          <t>2015-09-17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s="2" t="n">
        <v>479.984</v>
      </c>
      <c r="R2901" t="n">
        <v>2</v>
      </c>
      <c r="S2901" s="3" t="n">
        <v>0.2</v>
      </c>
      <c r="T2901" s="2" t="n">
        <v>59.998</v>
      </c>
      <c r="U2901">
        <f>D2901-C2901</f>
        <v/>
      </c>
      <c r="V2901" s="3">
        <f>IF(Q2901=0,0,T2901/Q2901)</f>
        <v/>
      </c>
    </row>
    <row r="2902">
      <c r="A2902" t="n">
        <v>2901</v>
      </c>
      <c r="B2902" t="inlineStr">
        <is>
          <t>CA-2015-166464</t>
        </is>
      </c>
      <c r="C2902" t="inlineStr">
        <is>
          <t>2015-09-12</t>
        </is>
      </c>
      <c r="D2902" t="inlineStr">
        <is>
          <t>2015-09-17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s="2" t="n">
        <v>12.6</v>
      </c>
      <c r="R2902" t="n">
        <v>4</v>
      </c>
      <c r="S2902" s="3" t="n">
        <v>0</v>
      </c>
      <c r="T2902" s="2" t="n">
        <v>6.048</v>
      </c>
      <c r="U2902">
        <f>D2902-C2902</f>
        <v/>
      </c>
      <c r="V2902" s="3">
        <f>IF(Q2902=0,0,T2902/Q2902)</f>
        <v/>
      </c>
    </row>
    <row r="2903">
      <c r="A2903" t="n">
        <v>2902</v>
      </c>
      <c r="B2903" t="inlineStr">
        <is>
          <t>CA-2017-124898</t>
        </is>
      </c>
      <c r="C2903" t="inlineStr">
        <is>
          <t>2017-09-11</t>
        </is>
      </c>
      <c r="D2903" t="inlineStr">
        <is>
          <t>2017-09-15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s="2" t="n">
        <v>184.66</v>
      </c>
      <c r="R2903" t="n">
        <v>7</v>
      </c>
      <c r="S2903" s="3" t="n">
        <v>0</v>
      </c>
      <c r="T2903" s="2" t="n">
        <v>84.9436</v>
      </c>
      <c r="U2903">
        <f>D2903-C2903</f>
        <v/>
      </c>
      <c r="V2903" s="3">
        <f>IF(Q2903=0,0,T2903/Q2903)</f>
        <v/>
      </c>
    </row>
    <row r="2904">
      <c r="A2904" t="n">
        <v>2903</v>
      </c>
      <c r="B2904" t="inlineStr">
        <is>
          <t>CA-2016-164035</t>
        </is>
      </c>
      <c r="C2904" t="inlineStr">
        <is>
          <t>2016-06-12</t>
        </is>
      </c>
      <c r="D2904" t="inlineStr">
        <is>
          <t>2016-06-17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s="2" t="n">
        <v>23.12</v>
      </c>
      <c r="R2904" t="n">
        <v>5</v>
      </c>
      <c r="S2904" s="3" t="n">
        <v>0.2</v>
      </c>
      <c r="T2904" s="2" t="n">
        <v>8.381</v>
      </c>
      <c r="U2904">
        <f>D2904-C2904</f>
        <v/>
      </c>
      <c r="V2904" s="3">
        <f>IF(Q2904=0,0,T2904/Q2904)</f>
        <v/>
      </c>
    </row>
    <row r="2905">
      <c r="A2905" t="n">
        <v>2904</v>
      </c>
      <c r="B2905" t="inlineStr">
        <is>
          <t>CA-2016-153577</t>
        </is>
      </c>
      <c r="C2905" t="inlineStr">
        <is>
          <t>2016-06-27</t>
        </is>
      </c>
      <c r="D2905" t="inlineStr">
        <is>
          <t>2016-07-01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s="2" t="n">
        <v>37.464</v>
      </c>
      <c r="R2905" t="n">
        <v>7</v>
      </c>
      <c r="S2905" s="3" t="n">
        <v>0.2</v>
      </c>
      <c r="T2905" s="2" t="n">
        <v>12.1758</v>
      </c>
      <c r="U2905">
        <f>D2905-C2905</f>
        <v/>
      </c>
      <c r="V2905" s="3">
        <f>IF(Q2905=0,0,T2905/Q2905)</f>
        <v/>
      </c>
    </row>
    <row r="2906">
      <c r="A2906" t="n">
        <v>2905</v>
      </c>
      <c r="B2906" t="inlineStr">
        <is>
          <t>CA-2016-153577</t>
        </is>
      </c>
      <c r="C2906" t="inlineStr">
        <is>
          <t>2016-06-27</t>
        </is>
      </c>
      <c r="D2906" t="inlineStr">
        <is>
          <t>2016-07-01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s="2" t="n">
        <v>539.658</v>
      </c>
      <c r="R2906" t="n">
        <v>3</v>
      </c>
      <c r="S2906" s="3" t="n">
        <v>0.3</v>
      </c>
      <c r="T2906" s="2" t="n">
        <v>-7.7094</v>
      </c>
      <c r="U2906">
        <f>D2906-C2906</f>
        <v/>
      </c>
      <c r="V2906" s="3">
        <f>IF(Q2906=0,0,T2906/Q2906)</f>
        <v/>
      </c>
    </row>
    <row r="2907">
      <c r="A2907" t="n">
        <v>2906</v>
      </c>
      <c r="B2907" t="inlineStr">
        <is>
          <t>CA-2014-127586</t>
        </is>
      </c>
      <c r="C2907" t="inlineStr">
        <is>
          <t>2014-09-26</t>
        </is>
      </c>
      <c r="D2907" t="inlineStr">
        <is>
          <t>2014-09-30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s="2" t="n">
        <v>310.12</v>
      </c>
      <c r="R2907" t="n">
        <v>2</v>
      </c>
      <c r="S2907" s="3" t="n">
        <v>0</v>
      </c>
      <c r="T2907" s="2" t="n">
        <v>80.63120000000001</v>
      </c>
      <c r="U2907">
        <f>D2907-C2907</f>
        <v/>
      </c>
      <c r="V2907" s="3">
        <f>IF(Q2907=0,0,T2907/Q2907)</f>
        <v/>
      </c>
    </row>
    <row r="2908">
      <c r="A2908" t="n">
        <v>2907</v>
      </c>
      <c r="B2908" t="inlineStr">
        <is>
          <t>CA-2017-121615</t>
        </is>
      </c>
      <c r="C2908" t="inlineStr">
        <is>
          <t>2017-11-03</t>
        </is>
      </c>
      <c r="D2908" t="inlineStr">
        <is>
          <t>2017-11-09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s="2" t="n">
        <v>8.56</v>
      </c>
      <c r="R2908" t="n">
        <v>2</v>
      </c>
      <c r="S2908" s="3" t="n">
        <v>0</v>
      </c>
      <c r="T2908" s="2" t="n">
        <v>3.852</v>
      </c>
      <c r="U2908">
        <f>D2908-C2908</f>
        <v/>
      </c>
      <c r="V2908" s="3">
        <f>IF(Q2908=0,0,T2908/Q2908)</f>
        <v/>
      </c>
    </row>
    <row r="2909">
      <c r="A2909" t="n">
        <v>2908</v>
      </c>
      <c r="B2909" t="inlineStr">
        <is>
          <t>CA-2017-121615</t>
        </is>
      </c>
      <c r="C2909" t="inlineStr">
        <is>
          <t>2017-11-03</t>
        </is>
      </c>
      <c r="D2909" t="inlineStr">
        <is>
          <t>2017-11-09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s="2" t="n">
        <v>52.4</v>
      </c>
      <c r="R2909" t="n">
        <v>5</v>
      </c>
      <c r="S2909" s="3" t="n">
        <v>0</v>
      </c>
      <c r="T2909" s="2" t="n">
        <v>14.148</v>
      </c>
      <c r="U2909">
        <f>D2909-C2909</f>
        <v/>
      </c>
      <c r="V2909" s="3">
        <f>IF(Q2909=0,0,T2909/Q2909)</f>
        <v/>
      </c>
    </row>
    <row r="2910">
      <c r="A2910" t="n">
        <v>2909</v>
      </c>
      <c r="B2910" t="inlineStr">
        <is>
          <t>CA-2017-121615</t>
        </is>
      </c>
      <c r="C2910" t="inlineStr">
        <is>
          <t>2017-11-03</t>
        </is>
      </c>
      <c r="D2910" t="inlineStr">
        <is>
          <t>2017-11-09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s="2" t="n">
        <v>14.94</v>
      </c>
      <c r="R2910" t="n">
        <v>3</v>
      </c>
      <c r="S2910" s="3" t="n">
        <v>0</v>
      </c>
      <c r="T2910" s="2" t="n">
        <v>6.8724</v>
      </c>
      <c r="U2910">
        <f>D2910-C2910</f>
        <v/>
      </c>
      <c r="V2910" s="3">
        <f>IF(Q2910=0,0,T2910/Q2910)</f>
        <v/>
      </c>
    </row>
    <row r="2911">
      <c r="A2911" t="n">
        <v>2910</v>
      </c>
      <c r="B2911" t="inlineStr">
        <is>
          <t>CA-2017-166415</t>
        </is>
      </c>
      <c r="C2911" t="inlineStr">
        <is>
          <t>2017-02-19</t>
        </is>
      </c>
      <c r="D2911" t="inlineStr">
        <is>
          <t>2017-02-23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s="2" t="n">
        <v>11.22</v>
      </c>
      <c r="R2911" t="n">
        <v>3</v>
      </c>
      <c r="S2911" s="3" t="n">
        <v>0</v>
      </c>
      <c r="T2911" s="2" t="n">
        <v>0.2244</v>
      </c>
      <c r="U2911">
        <f>D2911-C2911</f>
        <v/>
      </c>
      <c r="V2911" s="3">
        <f>IF(Q2911=0,0,T2911/Q2911)</f>
        <v/>
      </c>
    </row>
    <row r="2912">
      <c r="A2912" t="n">
        <v>2911</v>
      </c>
      <c r="B2912" t="inlineStr">
        <is>
          <t>CA-2015-118444</t>
        </is>
      </c>
      <c r="C2912" t="inlineStr">
        <is>
          <t>2015-11-05</t>
        </is>
      </c>
      <c r="D2912" t="inlineStr">
        <is>
          <t>2015-11-09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s="2" t="n">
        <v>387.136</v>
      </c>
      <c r="R2912" t="n">
        <v>4</v>
      </c>
      <c r="S2912" s="3" t="n">
        <v>0.2</v>
      </c>
      <c r="T2912" s="2" t="n">
        <v>24.196</v>
      </c>
      <c r="U2912">
        <f>D2912-C2912</f>
        <v/>
      </c>
      <c r="V2912" s="3">
        <f>IF(Q2912=0,0,T2912/Q2912)</f>
        <v/>
      </c>
    </row>
    <row r="2913">
      <c r="A2913" t="n">
        <v>2912</v>
      </c>
      <c r="B2913" t="inlineStr">
        <is>
          <t>CA-2014-113929</t>
        </is>
      </c>
      <c r="C2913" t="inlineStr">
        <is>
          <t>2014-06-16</t>
        </is>
      </c>
      <c r="D2913" t="inlineStr">
        <is>
          <t>2014-06-21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s="2" t="n">
        <v>41.4</v>
      </c>
      <c r="R2913" t="n">
        <v>5</v>
      </c>
      <c r="S2913" s="3" t="n">
        <v>0</v>
      </c>
      <c r="T2913" s="2" t="n">
        <v>19.458</v>
      </c>
      <c r="U2913">
        <f>D2913-C2913</f>
        <v/>
      </c>
      <c r="V2913" s="3">
        <f>IF(Q2913=0,0,T2913/Q2913)</f>
        <v/>
      </c>
    </row>
    <row r="2914">
      <c r="A2914" t="n">
        <v>2913</v>
      </c>
      <c r="B2914" t="inlineStr">
        <is>
          <t>CA-2014-113929</t>
        </is>
      </c>
      <c r="C2914" t="inlineStr">
        <is>
          <t>2014-06-16</t>
        </is>
      </c>
      <c r="D2914" t="inlineStr">
        <is>
          <t>2014-06-21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s="2" t="n">
        <v>35</v>
      </c>
      <c r="R2914" t="n">
        <v>4</v>
      </c>
      <c r="S2914" s="3" t="n">
        <v>0</v>
      </c>
      <c r="T2914" s="2" t="n">
        <v>10.5</v>
      </c>
      <c r="U2914">
        <f>D2914-C2914</f>
        <v/>
      </c>
      <c r="V2914" s="3">
        <f>IF(Q2914=0,0,T2914/Q2914)</f>
        <v/>
      </c>
    </row>
    <row r="2915">
      <c r="A2915" t="n">
        <v>2914</v>
      </c>
      <c r="B2915" t="inlineStr">
        <is>
          <t>CA-2014-113929</t>
        </is>
      </c>
      <c r="C2915" t="inlineStr">
        <is>
          <t>2014-06-16</t>
        </is>
      </c>
      <c r="D2915" t="inlineStr">
        <is>
          <t>2014-06-21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s="2" t="n">
        <v>39.552</v>
      </c>
      <c r="R2915" t="n">
        <v>3</v>
      </c>
      <c r="S2915" s="3" t="n">
        <v>0.2</v>
      </c>
      <c r="T2915" s="2" t="n">
        <v>14.3376</v>
      </c>
      <c r="U2915">
        <f>D2915-C2915</f>
        <v/>
      </c>
      <c r="V2915" s="3">
        <f>IF(Q2915=0,0,T2915/Q2915)</f>
        <v/>
      </c>
    </row>
    <row r="2916">
      <c r="A2916" t="n">
        <v>2915</v>
      </c>
      <c r="B2916" t="inlineStr">
        <is>
          <t>CA-2015-134747</t>
        </is>
      </c>
      <c r="C2916" t="inlineStr">
        <is>
          <t>2015-10-12</t>
        </is>
      </c>
      <c r="D2916" t="inlineStr">
        <is>
          <t>2015-10-17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s="2" t="n">
        <v>135.72</v>
      </c>
      <c r="R2916" t="n">
        <v>3</v>
      </c>
      <c r="S2916" s="3" t="n">
        <v>0</v>
      </c>
      <c r="T2916" s="2" t="n">
        <v>35.2872</v>
      </c>
      <c r="U2916">
        <f>D2916-C2916</f>
        <v/>
      </c>
      <c r="V2916" s="3">
        <f>IF(Q2916=0,0,T2916/Q2916)</f>
        <v/>
      </c>
    </row>
    <row r="2917">
      <c r="A2917" t="n">
        <v>2916</v>
      </c>
      <c r="B2917" t="inlineStr">
        <is>
          <t>CA-2015-134747</t>
        </is>
      </c>
      <c r="C2917" t="inlineStr">
        <is>
          <t>2015-10-12</t>
        </is>
      </c>
      <c r="D2917" t="inlineStr">
        <is>
          <t>2015-10-17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s="2" t="n">
        <v>12.56</v>
      </c>
      <c r="R2917" t="n">
        <v>2</v>
      </c>
      <c r="S2917" s="3" t="n">
        <v>0</v>
      </c>
      <c r="T2917" s="2" t="n">
        <v>5.652</v>
      </c>
      <c r="U2917">
        <f>D2917-C2917</f>
        <v/>
      </c>
      <c r="V2917" s="3">
        <f>IF(Q2917=0,0,T2917/Q2917)</f>
        <v/>
      </c>
    </row>
    <row r="2918">
      <c r="A2918" t="n">
        <v>2917</v>
      </c>
      <c r="B2918" t="inlineStr">
        <is>
          <t>CA-2015-134747</t>
        </is>
      </c>
      <c r="C2918" t="inlineStr">
        <is>
          <t>2015-10-12</t>
        </is>
      </c>
      <c r="D2918" t="inlineStr">
        <is>
          <t>2015-10-17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s="2" t="n">
        <v>263.96</v>
      </c>
      <c r="R2918" t="n">
        <v>4</v>
      </c>
      <c r="S2918" s="3" t="n">
        <v>0</v>
      </c>
      <c r="T2918" s="2" t="n">
        <v>71.2692</v>
      </c>
      <c r="U2918">
        <f>D2918-C2918</f>
        <v/>
      </c>
      <c r="V2918" s="3">
        <f>IF(Q2918=0,0,T2918/Q2918)</f>
        <v/>
      </c>
    </row>
    <row r="2919">
      <c r="A2919" t="n">
        <v>2918</v>
      </c>
      <c r="B2919" t="inlineStr">
        <is>
          <t>CA-2017-155047</t>
        </is>
      </c>
      <c r="C2919" t="inlineStr">
        <is>
          <t>2017-08-27</t>
        </is>
      </c>
      <c r="D2919" t="inlineStr">
        <is>
          <t>2017-08-30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s="2" t="n">
        <v>5.952</v>
      </c>
      <c r="R2919" t="n">
        <v>1</v>
      </c>
      <c r="S2919" s="3" t="n">
        <v>0.2</v>
      </c>
      <c r="T2919" s="2" t="n">
        <v>0.372</v>
      </c>
      <c r="U2919">
        <f>D2919-C2919</f>
        <v/>
      </c>
      <c r="V2919" s="3">
        <f>IF(Q2919=0,0,T2919/Q2919)</f>
        <v/>
      </c>
    </row>
    <row r="2920">
      <c r="A2920" t="n">
        <v>2919</v>
      </c>
      <c r="B2920" t="inlineStr">
        <is>
          <t>CA-2016-160129</t>
        </is>
      </c>
      <c r="C2920" t="inlineStr">
        <is>
          <t>2016-11-23</t>
        </is>
      </c>
      <c r="D2920" t="inlineStr">
        <is>
          <t>2016-11-23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s="2" t="n">
        <v>15.8</v>
      </c>
      <c r="R2920" t="n">
        <v>5</v>
      </c>
      <c r="S2920" s="3" t="n">
        <v>0.2</v>
      </c>
      <c r="T2920" s="2" t="n">
        <v>2.37</v>
      </c>
      <c r="U2920">
        <f>D2920-C2920</f>
        <v/>
      </c>
      <c r="V2920" s="3">
        <f>IF(Q2920=0,0,T2920/Q2920)</f>
        <v/>
      </c>
    </row>
    <row r="2921">
      <c r="A2921" t="n">
        <v>2920</v>
      </c>
      <c r="B2921" t="inlineStr">
        <is>
          <t>CA-2016-160129</t>
        </is>
      </c>
      <c r="C2921" t="inlineStr">
        <is>
          <t>2016-11-23</t>
        </is>
      </c>
      <c r="D2921" t="inlineStr">
        <is>
          <t>2016-11-23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s="2" t="n">
        <v>14.368</v>
      </c>
      <c r="R2921" t="n">
        <v>2</v>
      </c>
      <c r="S2921" s="3" t="n">
        <v>0.2</v>
      </c>
      <c r="T2921" s="2" t="n">
        <v>3.9512</v>
      </c>
      <c r="U2921">
        <f>D2921-C2921</f>
        <v/>
      </c>
      <c r="V2921" s="3">
        <f>IF(Q2921=0,0,T2921/Q2921)</f>
        <v/>
      </c>
    </row>
    <row r="2922">
      <c r="A2922" t="n">
        <v>2921</v>
      </c>
      <c r="B2922" t="inlineStr">
        <is>
          <t>CA-2016-160129</t>
        </is>
      </c>
      <c r="C2922" t="inlineStr">
        <is>
          <t>2016-11-23</t>
        </is>
      </c>
      <c r="D2922" t="inlineStr">
        <is>
          <t>2016-11-23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s="2" t="n">
        <v>70.44799999999999</v>
      </c>
      <c r="R2922" t="n">
        <v>7</v>
      </c>
      <c r="S2922" s="3" t="n">
        <v>0.2</v>
      </c>
      <c r="T2922" s="2" t="n">
        <v>12.3284</v>
      </c>
      <c r="U2922">
        <f>D2922-C2922</f>
        <v/>
      </c>
      <c r="V2922" s="3">
        <f>IF(Q2922=0,0,T2922/Q2922)</f>
        <v/>
      </c>
    </row>
    <row r="2923">
      <c r="A2923" t="n">
        <v>2922</v>
      </c>
      <c r="B2923" t="inlineStr">
        <is>
          <t>CA-2017-164329</t>
        </is>
      </c>
      <c r="C2923" t="inlineStr">
        <is>
          <t>2017-01-30</t>
        </is>
      </c>
      <c r="D2923" t="inlineStr">
        <is>
          <t>2017-01-30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s="2" t="n">
        <v>129.3</v>
      </c>
      <c r="R2923" t="n">
        <v>2</v>
      </c>
      <c r="S2923" s="3" t="n">
        <v>0</v>
      </c>
      <c r="T2923" s="2" t="n">
        <v>6.465</v>
      </c>
      <c r="U2923">
        <f>D2923-C2923</f>
        <v/>
      </c>
      <c r="V2923" s="3">
        <f>IF(Q2923=0,0,T2923/Q2923)</f>
        <v/>
      </c>
    </row>
    <row r="2924">
      <c r="A2924" t="n">
        <v>2923</v>
      </c>
      <c r="B2924" t="inlineStr">
        <is>
          <t>US-2015-141453</t>
        </is>
      </c>
      <c r="C2924" t="inlineStr">
        <is>
          <t>2015-11-30</t>
        </is>
      </c>
      <c r="D2924" t="inlineStr">
        <is>
          <t>2015-12-03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s="2" t="n">
        <v>3.882</v>
      </c>
      <c r="R2924" t="n">
        <v>3</v>
      </c>
      <c r="S2924" s="3" t="n">
        <v>0.8</v>
      </c>
      <c r="T2924" s="2" t="n">
        <v>-5.823</v>
      </c>
      <c r="U2924">
        <f>D2924-C2924</f>
        <v/>
      </c>
      <c r="V2924" s="3">
        <f>IF(Q2924=0,0,T2924/Q2924)</f>
        <v/>
      </c>
    </row>
    <row r="2925">
      <c r="A2925" t="n">
        <v>2924</v>
      </c>
      <c r="B2925" t="inlineStr">
        <is>
          <t>CA-2014-156993</t>
        </is>
      </c>
      <c r="C2925" t="inlineStr">
        <is>
          <t>2014-06-28</t>
        </is>
      </c>
      <c r="D2925" t="inlineStr">
        <is>
          <t>2014-07-04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s="2" t="n">
        <v>6.08</v>
      </c>
      <c r="R2925" t="n">
        <v>1</v>
      </c>
      <c r="S2925" s="3" t="n">
        <v>0</v>
      </c>
      <c r="T2925" s="2" t="n">
        <v>3.04</v>
      </c>
      <c r="U2925">
        <f>D2925-C2925</f>
        <v/>
      </c>
      <c r="V2925" s="3">
        <f>IF(Q2925=0,0,T2925/Q2925)</f>
        <v/>
      </c>
    </row>
    <row r="2926">
      <c r="A2926" t="n">
        <v>2925</v>
      </c>
      <c r="B2926" t="inlineStr">
        <is>
          <t>CA-2014-157721</t>
        </is>
      </c>
      <c r="C2926" t="inlineStr">
        <is>
          <t>2014-09-02</t>
        </is>
      </c>
      <c r="D2926" t="inlineStr">
        <is>
          <t>2014-09-05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s="2" t="n">
        <v>19.9</v>
      </c>
      <c r="R2926" t="n">
        <v>1</v>
      </c>
      <c r="S2926" s="3" t="n">
        <v>0</v>
      </c>
      <c r="T2926" s="2" t="n">
        <v>8.955</v>
      </c>
      <c r="U2926">
        <f>D2926-C2926</f>
        <v/>
      </c>
      <c r="V2926" s="3">
        <f>IF(Q2926=0,0,T2926/Q2926)</f>
        <v/>
      </c>
    </row>
    <row r="2927">
      <c r="A2927" t="n">
        <v>2926</v>
      </c>
      <c r="B2927" t="inlineStr">
        <is>
          <t>CA-2014-157721</t>
        </is>
      </c>
      <c r="C2927" t="inlineStr">
        <is>
          <t>2014-09-02</t>
        </is>
      </c>
      <c r="D2927" t="inlineStr">
        <is>
          <t>2014-09-05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s="2" t="n">
        <v>70.70999999999999</v>
      </c>
      <c r="R2927" t="n">
        <v>1</v>
      </c>
      <c r="S2927" s="3" t="n">
        <v>0</v>
      </c>
      <c r="T2927" s="2" t="n">
        <v>4.9497</v>
      </c>
      <c r="U2927">
        <f>D2927-C2927</f>
        <v/>
      </c>
      <c r="V2927" s="3">
        <f>IF(Q2927=0,0,T2927/Q2927)</f>
        <v/>
      </c>
    </row>
    <row r="2928">
      <c r="A2928" t="n">
        <v>2927</v>
      </c>
      <c r="B2928" t="inlineStr">
        <is>
          <t>CA-2017-128629</t>
        </is>
      </c>
      <c r="C2928" t="inlineStr">
        <is>
          <t>2017-07-10</t>
        </is>
      </c>
      <c r="D2928" t="inlineStr">
        <is>
          <t>2017-07-14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s="2" t="n">
        <v>18.84</v>
      </c>
      <c r="R2928" t="n">
        <v>3</v>
      </c>
      <c r="S2928" s="3" t="n">
        <v>0</v>
      </c>
      <c r="T2928" s="2" t="n">
        <v>7.9128</v>
      </c>
      <c r="U2928">
        <f>D2928-C2928</f>
        <v/>
      </c>
      <c r="V2928" s="3">
        <f>IF(Q2928=0,0,T2928/Q2928)</f>
        <v/>
      </c>
    </row>
    <row r="2929">
      <c r="A2929" t="n">
        <v>2928</v>
      </c>
      <c r="B2929" t="inlineStr">
        <is>
          <t>CA-2017-158106</t>
        </is>
      </c>
      <c r="C2929" t="inlineStr">
        <is>
          <t>2017-06-04</t>
        </is>
      </c>
      <c r="D2929" t="inlineStr">
        <is>
          <t>2017-06-10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s="2" t="n">
        <v>8.640000000000001</v>
      </c>
      <c r="R2929" t="n">
        <v>3</v>
      </c>
      <c r="S2929" s="3" t="n">
        <v>0</v>
      </c>
      <c r="T2929" s="2" t="n">
        <v>2.5056</v>
      </c>
      <c r="U2929">
        <f>D2929-C2929</f>
        <v/>
      </c>
      <c r="V2929" s="3">
        <f>IF(Q2929=0,0,T2929/Q2929)</f>
        <v/>
      </c>
    </row>
    <row r="2930">
      <c r="A2930" t="n">
        <v>2929</v>
      </c>
      <c r="B2930" t="inlineStr">
        <is>
          <t>US-2017-120390</t>
        </is>
      </c>
      <c r="C2930" t="inlineStr">
        <is>
          <t>2017-10-19</t>
        </is>
      </c>
      <c r="D2930" t="inlineStr">
        <is>
          <t>2017-10-26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s="2" t="n">
        <v>1633.188</v>
      </c>
      <c r="R2930" t="n">
        <v>4</v>
      </c>
      <c r="S2930" s="3" t="n">
        <v>0.7</v>
      </c>
      <c r="T2930" s="2" t="n">
        <v>-1306.5504</v>
      </c>
      <c r="U2930">
        <f>D2930-C2930</f>
        <v/>
      </c>
      <c r="V2930" s="3">
        <f>IF(Q2930=0,0,T2930/Q2930)</f>
        <v/>
      </c>
    </row>
    <row r="2931">
      <c r="A2931" t="n">
        <v>2930</v>
      </c>
      <c r="B2931" t="inlineStr">
        <is>
          <t>CA-2017-143434</t>
        </is>
      </c>
      <c r="C2931" t="inlineStr">
        <is>
          <t>2017-11-18</t>
        </is>
      </c>
      <c r="D2931" t="inlineStr">
        <is>
          <t>2017-11-24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s="2" t="n">
        <v>19.76</v>
      </c>
      <c r="R2931" t="n">
        <v>4</v>
      </c>
      <c r="S2931" s="3" t="n">
        <v>0</v>
      </c>
      <c r="T2931" s="2" t="n">
        <v>8.299200000000001</v>
      </c>
      <c r="U2931">
        <f>D2931-C2931</f>
        <v/>
      </c>
      <c r="V2931" s="3">
        <f>IF(Q2931=0,0,T2931/Q2931)</f>
        <v/>
      </c>
    </row>
    <row r="2932">
      <c r="A2932" t="n">
        <v>2931</v>
      </c>
      <c r="B2932" t="inlineStr">
        <is>
          <t>CA-2015-168564</t>
        </is>
      </c>
      <c r="C2932" t="inlineStr">
        <is>
          <t>2015-08-08</t>
        </is>
      </c>
      <c r="D2932" t="inlineStr">
        <is>
          <t>2015-08-08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s="2" t="n">
        <v>6.608</v>
      </c>
      <c r="R2932" t="n">
        <v>2</v>
      </c>
      <c r="S2932" s="3" t="n">
        <v>0.2</v>
      </c>
      <c r="T2932" s="2" t="n">
        <v>2.2302</v>
      </c>
      <c r="U2932">
        <f>D2932-C2932</f>
        <v/>
      </c>
      <c r="V2932" s="3">
        <f>IF(Q2932=0,0,T2932/Q2932)</f>
        <v/>
      </c>
    </row>
    <row r="2933">
      <c r="A2933" t="n">
        <v>2932</v>
      </c>
      <c r="B2933" t="inlineStr">
        <is>
          <t>CA-2015-168564</t>
        </is>
      </c>
      <c r="C2933" t="inlineStr">
        <is>
          <t>2015-08-08</t>
        </is>
      </c>
      <c r="D2933" t="inlineStr">
        <is>
          <t>2015-08-08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s="2" t="n">
        <v>7.28</v>
      </c>
      <c r="R2933" t="n">
        <v>2</v>
      </c>
      <c r="S2933" s="3" t="n">
        <v>0.2</v>
      </c>
      <c r="T2933" s="2" t="n">
        <v>2.73</v>
      </c>
      <c r="U2933">
        <f>D2933-C2933</f>
        <v/>
      </c>
      <c r="V2933" s="3">
        <f>IF(Q2933=0,0,T2933/Q2933)</f>
        <v/>
      </c>
    </row>
    <row r="2934">
      <c r="A2934" t="n">
        <v>2933</v>
      </c>
      <c r="B2934" t="inlineStr">
        <is>
          <t>CA-2015-168564</t>
        </is>
      </c>
      <c r="C2934" t="inlineStr">
        <is>
          <t>2015-08-08</t>
        </is>
      </c>
      <c r="D2934" t="inlineStr">
        <is>
          <t>2015-08-08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s="2" t="n">
        <v>144.784</v>
      </c>
      <c r="R2934" t="n">
        <v>1</v>
      </c>
      <c r="S2934" s="3" t="n">
        <v>0.2</v>
      </c>
      <c r="T2934" s="2" t="n">
        <v>10.8588</v>
      </c>
      <c r="U2934">
        <f>D2934-C2934</f>
        <v/>
      </c>
      <c r="V2934" s="3">
        <f>IF(Q2934=0,0,T2934/Q2934)</f>
        <v/>
      </c>
    </row>
    <row r="2935">
      <c r="A2935" t="n">
        <v>2934</v>
      </c>
      <c r="B2935" t="inlineStr">
        <is>
          <t>US-2016-169040</t>
        </is>
      </c>
      <c r="C2935" t="inlineStr">
        <is>
          <t>2016-12-06</t>
        </is>
      </c>
      <c r="D2935" t="inlineStr">
        <is>
          <t>2016-12-12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s="2" t="n">
        <v>156.792</v>
      </c>
      <c r="R2935" t="n">
        <v>1</v>
      </c>
      <c r="S2935" s="3" t="n">
        <v>0.2</v>
      </c>
      <c r="T2935" s="2" t="n">
        <v>13.7193</v>
      </c>
      <c r="U2935">
        <f>D2935-C2935</f>
        <v/>
      </c>
      <c r="V2935" s="3">
        <f>IF(Q2935=0,0,T2935/Q2935)</f>
        <v/>
      </c>
    </row>
    <row r="2936">
      <c r="A2936" t="n">
        <v>2935</v>
      </c>
      <c r="B2936" t="inlineStr">
        <is>
          <t>US-2016-169040</t>
        </is>
      </c>
      <c r="C2936" t="inlineStr">
        <is>
          <t>2016-12-06</t>
        </is>
      </c>
      <c r="D2936" t="inlineStr">
        <is>
          <t>2016-12-12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s="2" t="n">
        <v>431.976</v>
      </c>
      <c r="R2936" t="n">
        <v>3</v>
      </c>
      <c r="S2936" s="3" t="n">
        <v>0.2</v>
      </c>
      <c r="T2936" s="2" t="n">
        <v>26.9985</v>
      </c>
      <c r="U2936">
        <f>D2936-C2936</f>
        <v/>
      </c>
      <c r="V2936" s="3">
        <f>IF(Q2936=0,0,T2936/Q2936)</f>
        <v/>
      </c>
    </row>
    <row r="2937">
      <c r="A2937" t="n">
        <v>2936</v>
      </c>
      <c r="B2937" t="inlineStr">
        <is>
          <t>US-2016-169040</t>
        </is>
      </c>
      <c r="C2937" t="inlineStr">
        <is>
          <t>2016-12-06</t>
        </is>
      </c>
      <c r="D2937" t="inlineStr">
        <is>
          <t>2016-12-12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s="2" t="n">
        <v>35.89</v>
      </c>
      <c r="R2937" t="n">
        <v>1</v>
      </c>
      <c r="S2937" s="3" t="n">
        <v>0</v>
      </c>
      <c r="T2937" s="2" t="n">
        <v>16.1505</v>
      </c>
      <c r="U2937">
        <f>D2937-C2937</f>
        <v/>
      </c>
      <c r="V2937" s="3">
        <f>IF(Q2937=0,0,T2937/Q2937)</f>
        <v/>
      </c>
    </row>
    <row r="2938">
      <c r="A2938" t="n">
        <v>2937</v>
      </c>
      <c r="B2938" t="inlineStr">
        <is>
          <t>US-2016-169040</t>
        </is>
      </c>
      <c r="C2938" t="inlineStr">
        <is>
          <t>2016-12-06</t>
        </is>
      </c>
      <c r="D2938" t="inlineStr">
        <is>
          <t>2016-12-12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s="2" t="n">
        <v>47.208</v>
      </c>
      <c r="R2938" t="n">
        <v>7</v>
      </c>
      <c r="S2938" s="3" t="n">
        <v>0.2</v>
      </c>
      <c r="T2938" s="2" t="n">
        <v>15.3426</v>
      </c>
      <c r="U2938">
        <f>D2938-C2938</f>
        <v/>
      </c>
      <c r="V2938" s="3">
        <f>IF(Q2938=0,0,T2938/Q2938)</f>
        <v/>
      </c>
    </row>
    <row r="2939">
      <c r="A2939" t="n">
        <v>2938</v>
      </c>
      <c r="B2939" t="inlineStr">
        <is>
          <t>US-2016-169040</t>
        </is>
      </c>
      <c r="C2939" t="inlineStr">
        <is>
          <t>2016-12-06</t>
        </is>
      </c>
      <c r="D2939" t="inlineStr">
        <is>
          <t>2016-12-12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s="2" t="n">
        <v>248.08</v>
      </c>
      <c r="R2939" t="n">
        <v>7</v>
      </c>
      <c r="S2939" s="3" t="n">
        <v>0</v>
      </c>
      <c r="T2939" s="2" t="n">
        <v>116.5976</v>
      </c>
      <c r="U2939">
        <f>D2939-C2939</f>
        <v/>
      </c>
      <c r="V2939" s="3">
        <f>IF(Q2939=0,0,T2939/Q2939)</f>
        <v/>
      </c>
    </row>
    <row r="2940">
      <c r="A2940" t="n">
        <v>2939</v>
      </c>
      <c r="B2940" t="inlineStr">
        <is>
          <t>US-2016-169040</t>
        </is>
      </c>
      <c r="C2940" t="inlineStr">
        <is>
          <t>2016-12-06</t>
        </is>
      </c>
      <c r="D2940" t="inlineStr">
        <is>
          <t>2016-12-12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s="2" t="n">
        <v>189.7</v>
      </c>
      <c r="R2940" t="n">
        <v>5</v>
      </c>
      <c r="S2940" s="3" t="n">
        <v>0</v>
      </c>
      <c r="T2940" s="2" t="n">
        <v>89.15900000000001</v>
      </c>
      <c r="U2940">
        <f>D2940-C2940</f>
        <v/>
      </c>
      <c r="V2940" s="3">
        <f>IF(Q2940=0,0,T2940/Q2940)</f>
        <v/>
      </c>
    </row>
    <row r="2941">
      <c r="A2941" t="n">
        <v>2940</v>
      </c>
      <c r="B2941" t="inlineStr">
        <is>
          <t>US-2016-169040</t>
        </is>
      </c>
      <c r="C2941" t="inlineStr">
        <is>
          <t>2016-12-06</t>
        </is>
      </c>
      <c r="D2941" t="inlineStr">
        <is>
          <t>2016-12-12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s="2" t="n">
        <v>59.808</v>
      </c>
      <c r="R2941" t="n">
        <v>3</v>
      </c>
      <c r="S2941" s="3" t="n">
        <v>0.2</v>
      </c>
      <c r="T2941" s="2" t="n">
        <v>19.4376</v>
      </c>
      <c r="U2941">
        <f>D2941-C2941</f>
        <v/>
      </c>
      <c r="V2941" s="3">
        <f>IF(Q2941=0,0,T2941/Q2941)</f>
        <v/>
      </c>
    </row>
    <row r="2942">
      <c r="A2942" t="n">
        <v>2941</v>
      </c>
      <c r="B2942" t="inlineStr">
        <is>
          <t>CA-2017-155880</t>
        </is>
      </c>
      <c r="C2942" t="inlineStr">
        <is>
          <t>2017-03-25</t>
        </is>
      </c>
      <c r="D2942" t="inlineStr">
        <is>
          <t>2017-03-31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s="2" t="n">
        <v>90.98999999999999</v>
      </c>
      <c r="R2942" t="n">
        <v>1</v>
      </c>
      <c r="S2942" s="3" t="n">
        <v>0</v>
      </c>
      <c r="T2942" s="2" t="n">
        <v>14.5584</v>
      </c>
      <c r="U2942">
        <f>D2942-C2942</f>
        <v/>
      </c>
      <c r="V2942" s="3">
        <f>IF(Q2942=0,0,T2942/Q2942)</f>
        <v/>
      </c>
    </row>
    <row r="2943">
      <c r="A2943" t="n">
        <v>2942</v>
      </c>
      <c r="B2943" t="inlineStr">
        <is>
          <t>CA-2017-155880</t>
        </is>
      </c>
      <c r="C2943" t="inlineStr">
        <is>
          <t>2017-03-25</t>
        </is>
      </c>
      <c r="D2943" t="inlineStr">
        <is>
          <t>2017-03-31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s="2" t="n">
        <v>1526.56</v>
      </c>
      <c r="R2943" t="n">
        <v>7</v>
      </c>
      <c r="S2943" s="3" t="n">
        <v>0</v>
      </c>
      <c r="T2943" s="2" t="n">
        <v>427.4368</v>
      </c>
      <c r="U2943">
        <f>D2943-C2943</f>
        <v/>
      </c>
      <c r="V2943" s="3">
        <f>IF(Q2943=0,0,T2943/Q2943)</f>
        <v/>
      </c>
    </row>
    <row r="2944">
      <c r="A2944" t="n">
        <v>2943</v>
      </c>
      <c r="B2944" t="inlineStr">
        <is>
          <t>CA-2017-155880</t>
        </is>
      </c>
      <c r="C2944" t="inlineStr">
        <is>
          <t>2017-03-25</t>
        </is>
      </c>
      <c r="D2944" t="inlineStr">
        <is>
          <t>2017-03-31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s="2" t="n">
        <v>368.97</v>
      </c>
      <c r="R2944" t="n">
        <v>3</v>
      </c>
      <c r="S2944" s="3" t="n">
        <v>0</v>
      </c>
      <c r="T2944" s="2" t="n">
        <v>40.5867</v>
      </c>
      <c r="U2944">
        <f>D2944-C2944</f>
        <v/>
      </c>
      <c r="V2944" s="3">
        <f>IF(Q2944=0,0,T2944/Q2944)</f>
        <v/>
      </c>
    </row>
    <row r="2945">
      <c r="A2945" t="n">
        <v>2944</v>
      </c>
      <c r="B2945" t="inlineStr">
        <is>
          <t>CA-2017-126242</t>
        </is>
      </c>
      <c r="C2945" t="inlineStr">
        <is>
          <t>2017-11-19</t>
        </is>
      </c>
      <c r="D2945" t="inlineStr">
        <is>
          <t>2017-11-24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s="2" t="n">
        <v>305.01</v>
      </c>
      <c r="R2945" t="n">
        <v>9</v>
      </c>
      <c r="S2945" s="3" t="n">
        <v>0</v>
      </c>
      <c r="T2945" s="2" t="n">
        <v>76.2525</v>
      </c>
      <c r="U2945">
        <f>D2945-C2945</f>
        <v/>
      </c>
      <c r="V2945" s="3">
        <f>IF(Q2945=0,0,T2945/Q2945)</f>
        <v/>
      </c>
    </row>
    <row r="2946">
      <c r="A2946" t="n">
        <v>2945</v>
      </c>
      <c r="B2946" t="inlineStr">
        <is>
          <t>CA-2017-126242</t>
        </is>
      </c>
      <c r="C2946" t="inlineStr">
        <is>
          <t>2017-11-19</t>
        </is>
      </c>
      <c r="D2946" t="inlineStr">
        <is>
          <t>2017-11-24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s="2" t="n">
        <v>18.7</v>
      </c>
      <c r="R2946" t="n">
        <v>1</v>
      </c>
      <c r="S2946" s="3" t="n">
        <v>0</v>
      </c>
      <c r="T2946" s="2" t="n">
        <v>7.106</v>
      </c>
      <c r="U2946">
        <f>D2946-C2946</f>
        <v/>
      </c>
      <c r="V2946" s="3">
        <f>IF(Q2946=0,0,T2946/Q2946)</f>
        <v/>
      </c>
    </row>
    <row r="2947">
      <c r="A2947" t="n">
        <v>2946</v>
      </c>
      <c r="B2947" t="inlineStr">
        <is>
          <t>CA-2016-166443</t>
        </is>
      </c>
      <c r="C2947" t="inlineStr">
        <is>
          <t>2016-11-04</t>
        </is>
      </c>
      <c r="D2947" t="inlineStr">
        <is>
          <t>2016-11-05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s="2" t="n">
        <v>38.29</v>
      </c>
      <c r="R2947" t="n">
        <v>7</v>
      </c>
      <c r="S2947" s="3" t="n">
        <v>0</v>
      </c>
      <c r="T2947" s="2" t="n">
        <v>16.4647</v>
      </c>
      <c r="U2947">
        <f>D2947-C2947</f>
        <v/>
      </c>
      <c r="V2947" s="3">
        <f>IF(Q2947=0,0,T2947/Q2947)</f>
        <v/>
      </c>
    </row>
    <row r="2948">
      <c r="A2948" t="n">
        <v>2947</v>
      </c>
      <c r="B2948" t="inlineStr">
        <is>
          <t>CA-2017-169859</t>
        </is>
      </c>
      <c r="C2948" t="inlineStr">
        <is>
          <t>2017-12-14</t>
        </is>
      </c>
      <c r="D2948" t="inlineStr">
        <is>
          <t>2017-12-18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s="2" t="n">
        <v>26.25</v>
      </c>
      <c r="R2948" t="n">
        <v>3</v>
      </c>
      <c r="S2948" s="3" t="n">
        <v>0</v>
      </c>
      <c r="T2948" s="2" t="n">
        <v>11.025</v>
      </c>
      <c r="U2948">
        <f>D2948-C2948</f>
        <v/>
      </c>
      <c r="V2948" s="3">
        <f>IF(Q2948=0,0,T2948/Q2948)</f>
        <v/>
      </c>
    </row>
    <row r="2949">
      <c r="A2949" t="n">
        <v>2948</v>
      </c>
      <c r="B2949" t="inlineStr">
        <is>
          <t>CA-2017-169859</t>
        </is>
      </c>
      <c r="C2949" t="inlineStr">
        <is>
          <t>2017-12-14</t>
        </is>
      </c>
      <c r="D2949" t="inlineStr">
        <is>
          <t>2017-12-18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s="2" t="n">
        <v>64.95999999999999</v>
      </c>
      <c r="R2949" t="n">
        <v>14</v>
      </c>
      <c r="S2949" s="3" t="n">
        <v>0.2</v>
      </c>
      <c r="T2949" s="2" t="n">
        <v>22.736</v>
      </c>
      <c r="U2949">
        <f>D2949-C2949</f>
        <v/>
      </c>
      <c r="V2949" s="3">
        <f>IF(Q2949=0,0,T2949/Q2949)</f>
        <v/>
      </c>
    </row>
    <row r="2950">
      <c r="A2950" t="n">
        <v>2949</v>
      </c>
      <c r="B2950" t="inlineStr">
        <is>
          <t>CA-2017-169859</t>
        </is>
      </c>
      <c r="C2950" t="inlineStr">
        <is>
          <t>2017-12-14</t>
        </is>
      </c>
      <c r="D2950" t="inlineStr">
        <is>
          <t>2017-12-18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s="2" t="n">
        <v>43.7</v>
      </c>
      <c r="R2950" t="n">
        <v>5</v>
      </c>
      <c r="S2950" s="3" t="n">
        <v>0</v>
      </c>
      <c r="T2950" s="2" t="n">
        <v>20.539</v>
      </c>
      <c r="U2950">
        <f>D2950-C2950</f>
        <v/>
      </c>
      <c r="V2950" s="3">
        <f>IF(Q2950=0,0,T2950/Q2950)</f>
        <v/>
      </c>
    </row>
    <row r="2951">
      <c r="A2951" t="n">
        <v>2950</v>
      </c>
      <c r="B2951" t="inlineStr">
        <is>
          <t>CA-2017-134915</t>
        </is>
      </c>
      <c r="C2951" t="inlineStr">
        <is>
          <t>2017-11-12</t>
        </is>
      </c>
      <c r="D2951" t="inlineStr">
        <is>
          <t>2017-11-12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s="2" t="n">
        <v>41.6</v>
      </c>
      <c r="R2951" t="n">
        <v>4</v>
      </c>
      <c r="S2951" s="3" t="n">
        <v>0.2</v>
      </c>
      <c r="T2951" s="2" t="n">
        <v>13</v>
      </c>
      <c r="U2951">
        <f>D2951-C2951</f>
        <v/>
      </c>
      <c r="V2951" s="3">
        <f>IF(Q2951=0,0,T2951/Q2951)</f>
        <v/>
      </c>
    </row>
    <row r="2952">
      <c r="A2952" t="n">
        <v>2951</v>
      </c>
      <c r="B2952" t="inlineStr">
        <is>
          <t>CA-2017-134915</t>
        </is>
      </c>
      <c r="C2952" t="inlineStr">
        <is>
          <t>2017-11-12</t>
        </is>
      </c>
      <c r="D2952" t="inlineStr">
        <is>
          <t>2017-11-12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s="2" t="n">
        <v>23.12</v>
      </c>
      <c r="R2952" t="n">
        <v>5</v>
      </c>
      <c r="S2952" s="3" t="n">
        <v>0.2</v>
      </c>
      <c r="T2952" s="2" t="n">
        <v>8.381</v>
      </c>
      <c r="U2952">
        <f>D2952-C2952</f>
        <v/>
      </c>
      <c r="V2952" s="3">
        <f>IF(Q2952=0,0,T2952/Q2952)</f>
        <v/>
      </c>
    </row>
    <row r="2953">
      <c r="A2953" t="n">
        <v>2952</v>
      </c>
      <c r="B2953" t="inlineStr">
        <is>
          <t>CA-2017-134915</t>
        </is>
      </c>
      <c r="C2953" t="inlineStr">
        <is>
          <t>2017-11-12</t>
        </is>
      </c>
      <c r="D2953" t="inlineStr">
        <is>
          <t>2017-11-12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s="2" t="n">
        <v>113.888</v>
      </c>
      <c r="R2953" t="n">
        <v>2</v>
      </c>
      <c r="S2953" s="3" t="n">
        <v>0.2</v>
      </c>
      <c r="T2953" s="2" t="n">
        <v>9.965199999999999</v>
      </c>
      <c r="U2953">
        <f>D2953-C2953</f>
        <v/>
      </c>
      <c r="V2953" s="3">
        <f>IF(Q2953=0,0,T2953/Q2953)</f>
        <v/>
      </c>
    </row>
    <row r="2954">
      <c r="A2954" t="n">
        <v>2953</v>
      </c>
      <c r="B2954" t="inlineStr">
        <is>
          <t>CA-2017-134915</t>
        </is>
      </c>
      <c r="C2954" t="inlineStr">
        <is>
          <t>2017-11-12</t>
        </is>
      </c>
      <c r="D2954" t="inlineStr">
        <is>
          <t>2017-11-12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s="2" t="n">
        <v>113.568</v>
      </c>
      <c r="R2954" t="n">
        <v>2</v>
      </c>
      <c r="S2954" s="3" t="n">
        <v>0.2</v>
      </c>
      <c r="T2954" s="2" t="n">
        <v>-5.6784</v>
      </c>
      <c r="U2954">
        <f>D2954-C2954</f>
        <v/>
      </c>
      <c r="V2954" s="3">
        <f>IF(Q2954=0,0,T2954/Q2954)</f>
        <v/>
      </c>
    </row>
    <row r="2955">
      <c r="A2955" t="n">
        <v>2954</v>
      </c>
      <c r="B2955" t="inlineStr">
        <is>
          <t>CA-2017-134915</t>
        </is>
      </c>
      <c r="C2955" t="inlineStr">
        <is>
          <t>2017-11-12</t>
        </is>
      </c>
      <c r="D2955" t="inlineStr">
        <is>
          <t>2017-11-12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s="2" t="n">
        <v>7.92</v>
      </c>
      <c r="R2955" t="n">
        <v>2</v>
      </c>
      <c r="S2955" s="3" t="n">
        <v>0.2</v>
      </c>
      <c r="T2955" s="2" t="n">
        <v>0.6929999999999999</v>
      </c>
      <c r="U2955">
        <f>D2955-C2955</f>
        <v/>
      </c>
      <c r="V2955" s="3">
        <f>IF(Q2955=0,0,T2955/Q2955)</f>
        <v/>
      </c>
    </row>
    <row r="2956">
      <c r="A2956" t="n">
        <v>2955</v>
      </c>
      <c r="B2956" t="inlineStr">
        <is>
          <t>CA-2017-134915</t>
        </is>
      </c>
      <c r="C2956" t="inlineStr">
        <is>
          <t>2017-11-12</t>
        </is>
      </c>
      <c r="D2956" t="inlineStr">
        <is>
          <t>2017-11-12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s="2" t="n">
        <v>671.984</v>
      </c>
      <c r="R2956" t="n">
        <v>2</v>
      </c>
      <c r="S2956" s="3" t="n">
        <v>0.2</v>
      </c>
      <c r="T2956" s="2" t="n">
        <v>50.3988</v>
      </c>
      <c r="U2956">
        <f>D2956-C2956</f>
        <v/>
      </c>
      <c r="V2956" s="3">
        <f>IF(Q2956=0,0,T2956/Q2956)</f>
        <v/>
      </c>
    </row>
    <row r="2957">
      <c r="A2957" t="n">
        <v>2956</v>
      </c>
      <c r="B2957" t="inlineStr">
        <is>
          <t>CA-2016-153353</t>
        </is>
      </c>
      <c r="C2957" t="inlineStr">
        <is>
          <t>2016-08-18</t>
        </is>
      </c>
      <c r="D2957" t="inlineStr">
        <is>
          <t>2016-08-24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s="2" t="n">
        <v>39.99</v>
      </c>
      <c r="R2957" t="n">
        <v>1</v>
      </c>
      <c r="S2957" s="3" t="n">
        <v>0</v>
      </c>
      <c r="T2957" s="2" t="n">
        <v>11.5971</v>
      </c>
      <c r="U2957">
        <f>D2957-C2957</f>
        <v/>
      </c>
      <c r="V2957" s="3">
        <f>IF(Q2957=0,0,T2957/Q2957)</f>
        <v/>
      </c>
    </row>
    <row r="2958">
      <c r="A2958" t="n">
        <v>2957</v>
      </c>
      <c r="B2958" t="inlineStr">
        <is>
          <t>CA-2017-123638</t>
        </is>
      </c>
      <c r="C2958" t="inlineStr">
        <is>
          <t>2017-06-27</t>
        </is>
      </c>
      <c r="D2958" t="inlineStr">
        <is>
          <t>2017-07-04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s="2" t="n">
        <v>191.646</v>
      </c>
      <c r="R2958" t="n">
        <v>3</v>
      </c>
      <c r="S2958" s="3" t="n">
        <v>0.1</v>
      </c>
      <c r="T2958" s="2" t="n">
        <v>31.941</v>
      </c>
      <c r="U2958">
        <f>D2958-C2958</f>
        <v/>
      </c>
      <c r="V2958" s="3">
        <f>IF(Q2958=0,0,T2958/Q2958)</f>
        <v/>
      </c>
    </row>
    <row r="2959">
      <c r="A2959" t="n">
        <v>2958</v>
      </c>
      <c r="B2959" t="inlineStr">
        <is>
          <t>CA-2017-168900</t>
        </is>
      </c>
      <c r="C2959" t="inlineStr">
        <is>
          <t>2017-05-04</t>
        </is>
      </c>
      <c r="D2959" t="inlineStr">
        <is>
          <t>2017-05-09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s="2" t="n">
        <v>2.313</v>
      </c>
      <c r="R2959" t="n">
        <v>1</v>
      </c>
      <c r="S2959" s="3" t="n">
        <v>0.7</v>
      </c>
      <c r="T2959" s="2" t="n">
        <v>-1.9275</v>
      </c>
      <c r="U2959">
        <f>D2959-C2959</f>
        <v/>
      </c>
      <c r="V2959" s="3">
        <f>IF(Q2959=0,0,T2959/Q2959)</f>
        <v/>
      </c>
    </row>
    <row r="2960">
      <c r="A2960" t="n">
        <v>2959</v>
      </c>
      <c r="B2960" t="inlineStr">
        <is>
          <t>CA-2015-158456</t>
        </is>
      </c>
      <c r="C2960" t="inlineStr">
        <is>
          <t>2015-12-24</t>
        </is>
      </c>
      <c r="D2960" t="inlineStr">
        <is>
          <t>2015-12-29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s="2" t="n">
        <v>19.936</v>
      </c>
      <c r="R2960" t="n">
        <v>4</v>
      </c>
      <c r="S2960" s="3" t="n">
        <v>0.2</v>
      </c>
      <c r="T2960" s="2" t="n">
        <v>7.2268</v>
      </c>
      <c r="U2960">
        <f>D2960-C2960</f>
        <v/>
      </c>
      <c r="V2960" s="3">
        <f>IF(Q2960=0,0,T2960/Q2960)</f>
        <v/>
      </c>
    </row>
    <row r="2961">
      <c r="A2961" t="n">
        <v>2960</v>
      </c>
      <c r="B2961" t="inlineStr">
        <is>
          <t>CA-2015-158456</t>
        </is>
      </c>
      <c r="C2961" t="inlineStr">
        <is>
          <t>2015-12-24</t>
        </is>
      </c>
      <c r="D2961" t="inlineStr">
        <is>
          <t>2015-12-29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s="2" t="n">
        <v>45.92</v>
      </c>
      <c r="R2961" t="n">
        <v>4</v>
      </c>
      <c r="S2961" s="3" t="n">
        <v>0</v>
      </c>
      <c r="T2961" s="2" t="n">
        <v>21.5824</v>
      </c>
      <c r="U2961">
        <f>D2961-C2961</f>
        <v/>
      </c>
      <c r="V2961" s="3">
        <f>IF(Q2961=0,0,T2961/Q2961)</f>
        <v/>
      </c>
    </row>
    <row r="2962">
      <c r="A2962" t="n">
        <v>2961</v>
      </c>
      <c r="B2962" t="inlineStr">
        <is>
          <t>CA-2017-143665</t>
        </is>
      </c>
      <c r="C2962" t="inlineStr">
        <is>
          <t>2017-04-26</t>
        </is>
      </c>
      <c r="D2962" t="inlineStr">
        <is>
          <t>2017-05-01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s="2" t="n">
        <v>20.34</v>
      </c>
      <c r="R2962" t="n">
        <v>3</v>
      </c>
      <c r="S2962" s="3" t="n">
        <v>0</v>
      </c>
      <c r="T2962" s="2" t="n">
        <v>9.356400000000001</v>
      </c>
      <c r="U2962">
        <f>D2962-C2962</f>
        <v/>
      </c>
      <c r="V2962" s="3">
        <f>IF(Q2962=0,0,T2962/Q2962)</f>
        <v/>
      </c>
    </row>
    <row r="2963">
      <c r="A2963" t="n">
        <v>2962</v>
      </c>
      <c r="B2963" t="inlineStr">
        <is>
          <t>CA-2017-143665</t>
        </is>
      </c>
      <c r="C2963" t="inlineStr">
        <is>
          <t>2017-04-26</t>
        </is>
      </c>
      <c r="D2963" t="inlineStr">
        <is>
          <t>2017-05-01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s="2" t="n">
        <v>39.28</v>
      </c>
      <c r="R2963" t="n">
        <v>8</v>
      </c>
      <c r="S2963" s="3" t="n">
        <v>0</v>
      </c>
      <c r="T2963" s="2" t="n">
        <v>19.2472</v>
      </c>
      <c r="U2963">
        <f>D2963-C2963</f>
        <v/>
      </c>
      <c r="V2963" s="3">
        <f>IF(Q2963=0,0,T2963/Q2963)</f>
        <v/>
      </c>
    </row>
    <row r="2964">
      <c r="A2964" t="n">
        <v>2963</v>
      </c>
      <c r="B2964" t="inlineStr">
        <is>
          <t>CA-2017-137428</t>
        </is>
      </c>
      <c r="C2964" t="inlineStr">
        <is>
          <t>2017-12-16</t>
        </is>
      </c>
      <c r="D2964" t="inlineStr">
        <is>
          <t>2017-12-21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s="2" t="n">
        <v>81.568</v>
      </c>
      <c r="R2964" t="n">
        <v>2</v>
      </c>
      <c r="S2964" s="3" t="n">
        <v>0.2</v>
      </c>
      <c r="T2964" s="2" t="n">
        <v>9.176399999999999</v>
      </c>
      <c r="U2964">
        <f>D2964-C2964</f>
        <v/>
      </c>
      <c r="V2964" s="3">
        <f>IF(Q2964=0,0,T2964/Q2964)</f>
        <v/>
      </c>
    </row>
    <row r="2965">
      <c r="A2965" t="n">
        <v>2964</v>
      </c>
      <c r="B2965" t="inlineStr">
        <is>
          <t>CA-2017-137428</t>
        </is>
      </c>
      <c r="C2965" t="inlineStr">
        <is>
          <t>2017-12-16</t>
        </is>
      </c>
      <c r="D2965" t="inlineStr">
        <is>
          <t>2017-12-21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s="2" t="n">
        <v>97.184</v>
      </c>
      <c r="R2965" t="n">
        <v>2</v>
      </c>
      <c r="S2965" s="3" t="n">
        <v>0.2</v>
      </c>
      <c r="T2965" s="2" t="n">
        <v>6.074</v>
      </c>
      <c r="U2965">
        <f>D2965-C2965</f>
        <v/>
      </c>
      <c r="V2965" s="3">
        <f>IF(Q2965=0,0,T2965/Q2965)</f>
        <v/>
      </c>
    </row>
    <row r="2966">
      <c r="A2966" t="n">
        <v>2965</v>
      </c>
      <c r="B2966" t="inlineStr">
        <is>
          <t>CA-2017-137428</t>
        </is>
      </c>
      <c r="C2966" t="inlineStr">
        <is>
          <t>2017-12-16</t>
        </is>
      </c>
      <c r="D2966" t="inlineStr">
        <is>
          <t>2017-12-21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s="2" t="n">
        <v>24.32</v>
      </c>
      <c r="R2966" t="n">
        <v>5</v>
      </c>
      <c r="S2966" s="3" t="n">
        <v>0.2</v>
      </c>
      <c r="T2966" s="2" t="n">
        <v>8.208</v>
      </c>
      <c r="U2966">
        <f>D2966-C2966</f>
        <v/>
      </c>
      <c r="V2966" s="3">
        <f>IF(Q2966=0,0,T2966/Q2966)</f>
        <v/>
      </c>
    </row>
    <row r="2967">
      <c r="A2967" t="n">
        <v>2966</v>
      </c>
      <c r="B2967" t="inlineStr">
        <is>
          <t>CA-2017-137428</t>
        </is>
      </c>
      <c r="C2967" t="inlineStr">
        <is>
          <t>2017-12-16</t>
        </is>
      </c>
      <c r="D2967" t="inlineStr">
        <is>
          <t>2017-12-21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s="2" t="n">
        <v>18.96</v>
      </c>
      <c r="R2967" t="n">
        <v>2</v>
      </c>
      <c r="S2967" s="3" t="n">
        <v>0</v>
      </c>
      <c r="T2967" s="2" t="n">
        <v>7.584</v>
      </c>
      <c r="U2967">
        <f>D2967-C2967</f>
        <v/>
      </c>
      <c r="V2967" s="3">
        <f>IF(Q2967=0,0,T2967/Q2967)</f>
        <v/>
      </c>
    </row>
    <row r="2968">
      <c r="A2968" t="n">
        <v>2967</v>
      </c>
      <c r="B2968" t="inlineStr">
        <is>
          <t>CA-2014-162866</t>
        </is>
      </c>
      <c r="C2968" t="inlineStr">
        <is>
          <t>2014-12-27</t>
        </is>
      </c>
      <c r="D2968" t="inlineStr">
        <is>
          <t>2014-12-31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s="2" t="n">
        <v>32.952</v>
      </c>
      <c r="R2968" t="n">
        <v>6</v>
      </c>
      <c r="S2968" s="3" t="n">
        <v>0.6</v>
      </c>
      <c r="T2968" s="2" t="n">
        <v>-19.7712</v>
      </c>
      <c r="U2968">
        <f>D2968-C2968</f>
        <v/>
      </c>
      <c r="V2968" s="3">
        <f>IF(Q2968=0,0,T2968/Q2968)</f>
        <v/>
      </c>
    </row>
    <row r="2969">
      <c r="A2969" t="n">
        <v>2968</v>
      </c>
      <c r="B2969" t="inlineStr">
        <is>
          <t>CA-2014-162866</t>
        </is>
      </c>
      <c r="C2969" t="inlineStr">
        <is>
          <t>2014-12-27</t>
        </is>
      </c>
      <c r="D2969" t="inlineStr">
        <is>
          <t>2014-12-31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s="2" t="n">
        <v>30.016</v>
      </c>
      <c r="R2969" t="n">
        <v>4</v>
      </c>
      <c r="S2969" s="3" t="n">
        <v>0.2</v>
      </c>
      <c r="T2969" s="2" t="n">
        <v>3.0016</v>
      </c>
      <c r="U2969">
        <f>D2969-C2969</f>
        <v/>
      </c>
      <c r="V2969" s="3">
        <f>IF(Q2969=0,0,T2969/Q2969)</f>
        <v/>
      </c>
    </row>
    <row r="2970">
      <c r="A2970" t="n">
        <v>2969</v>
      </c>
      <c r="B2970" t="inlineStr">
        <is>
          <t>CA-2017-167941</t>
        </is>
      </c>
      <c r="C2970" t="inlineStr">
        <is>
          <t>2017-11-06</t>
        </is>
      </c>
      <c r="D2970" t="inlineStr">
        <is>
          <t>2017-11-09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s="2" t="n">
        <v>499.584</v>
      </c>
      <c r="R2970" t="n">
        <v>3</v>
      </c>
      <c r="S2970" s="3" t="n">
        <v>0.2</v>
      </c>
      <c r="T2970" s="2" t="n">
        <v>43.7136</v>
      </c>
      <c r="U2970">
        <f>D2970-C2970</f>
        <v/>
      </c>
      <c r="V2970" s="3">
        <f>IF(Q2970=0,0,T2970/Q2970)</f>
        <v/>
      </c>
    </row>
    <row r="2971">
      <c r="A2971" t="n">
        <v>2970</v>
      </c>
      <c r="B2971" t="inlineStr">
        <is>
          <t>CA-2017-167941</t>
        </is>
      </c>
      <c r="C2971" t="inlineStr">
        <is>
          <t>2017-11-06</t>
        </is>
      </c>
      <c r="D2971" t="inlineStr">
        <is>
          <t>2017-11-09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s="2" t="n">
        <v>31.104</v>
      </c>
      <c r="R2971" t="n">
        <v>6</v>
      </c>
      <c r="S2971" s="3" t="n">
        <v>0.2</v>
      </c>
      <c r="T2971" s="2" t="n">
        <v>10.8864</v>
      </c>
      <c r="U2971">
        <f>D2971-C2971</f>
        <v/>
      </c>
      <c r="V2971" s="3">
        <f>IF(Q2971=0,0,T2971/Q2971)</f>
        <v/>
      </c>
    </row>
    <row r="2972">
      <c r="A2972" t="n">
        <v>2971</v>
      </c>
      <c r="B2972" t="inlineStr">
        <is>
          <t>CA-2017-167941</t>
        </is>
      </c>
      <c r="C2972" t="inlineStr">
        <is>
          <t>2017-11-06</t>
        </is>
      </c>
      <c r="D2972" t="inlineStr">
        <is>
          <t>2017-11-09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s="2" t="n">
        <v>13.272</v>
      </c>
      <c r="R2972" t="n">
        <v>8</v>
      </c>
      <c r="S2972" s="3" t="n">
        <v>0.7</v>
      </c>
      <c r="T2972" s="2" t="n">
        <v>-10.6176</v>
      </c>
      <c r="U2972">
        <f>D2972-C2972</f>
        <v/>
      </c>
      <c r="V2972" s="3">
        <f>IF(Q2972=0,0,T2972/Q2972)</f>
        <v/>
      </c>
    </row>
    <row r="2973">
      <c r="A2973" t="n">
        <v>2972</v>
      </c>
      <c r="B2973" t="inlineStr">
        <is>
          <t>CA-2017-167941</t>
        </is>
      </c>
      <c r="C2973" t="inlineStr">
        <is>
          <t>2017-11-06</t>
        </is>
      </c>
      <c r="D2973" t="inlineStr">
        <is>
          <t>2017-11-09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s="2" t="n">
        <v>28.272</v>
      </c>
      <c r="R2973" t="n">
        <v>2</v>
      </c>
      <c r="S2973" s="3" t="n">
        <v>0.2</v>
      </c>
      <c r="T2973" s="2" t="n">
        <v>6.3612</v>
      </c>
      <c r="U2973">
        <f>D2973-C2973</f>
        <v/>
      </c>
      <c r="V2973" s="3">
        <f>IF(Q2973=0,0,T2973/Q2973)</f>
        <v/>
      </c>
    </row>
    <row r="2974">
      <c r="A2974" t="n">
        <v>2973</v>
      </c>
      <c r="B2974" t="inlineStr">
        <is>
          <t>CA-2017-167941</t>
        </is>
      </c>
      <c r="C2974" t="inlineStr">
        <is>
          <t>2017-11-06</t>
        </is>
      </c>
      <c r="D2974" t="inlineStr">
        <is>
          <t>2017-11-09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s="2" t="n">
        <v>259.136</v>
      </c>
      <c r="R2974" t="n">
        <v>4</v>
      </c>
      <c r="S2974" s="3" t="n">
        <v>0.2</v>
      </c>
      <c r="T2974" s="2" t="n">
        <v>-51.8272</v>
      </c>
      <c r="U2974">
        <f>D2974-C2974</f>
        <v/>
      </c>
      <c r="V2974" s="3">
        <f>IF(Q2974=0,0,T2974/Q2974)</f>
        <v/>
      </c>
    </row>
    <row r="2975">
      <c r="A2975" t="n">
        <v>2974</v>
      </c>
      <c r="B2975" t="inlineStr">
        <is>
          <t>CA-2017-111808</t>
        </is>
      </c>
      <c r="C2975" t="inlineStr">
        <is>
          <t>2017-12-16</t>
        </is>
      </c>
      <c r="D2975" t="inlineStr">
        <is>
          <t>2017-12-20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s="2" t="n">
        <v>10.8</v>
      </c>
      <c r="R2975" t="n">
        <v>5</v>
      </c>
      <c r="S2975" s="3" t="n">
        <v>0</v>
      </c>
      <c r="T2975" s="2" t="n">
        <v>5.184</v>
      </c>
      <c r="U2975">
        <f>D2975-C2975</f>
        <v/>
      </c>
      <c r="V2975" s="3">
        <f>IF(Q2975=0,0,T2975/Q2975)</f>
        <v/>
      </c>
    </row>
    <row r="2976">
      <c r="A2976" t="n">
        <v>2975</v>
      </c>
      <c r="B2976" t="inlineStr">
        <is>
          <t>CA-2015-137512</t>
        </is>
      </c>
      <c r="C2976" t="inlineStr">
        <is>
          <t>2015-05-07</t>
        </is>
      </c>
      <c r="D2976" t="inlineStr">
        <is>
          <t>2015-05-12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s="2" t="n">
        <v>244.006</v>
      </c>
      <c r="R2976" t="n">
        <v>2</v>
      </c>
      <c r="S2976" s="3" t="n">
        <v>0.3</v>
      </c>
      <c r="T2976" s="2" t="n">
        <v>-31.3722</v>
      </c>
      <c r="U2976">
        <f>D2976-C2976</f>
        <v/>
      </c>
      <c r="V2976" s="3">
        <f>IF(Q2976=0,0,T2976/Q2976)</f>
        <v/>
      </c>
    </row>
    <row r="2977">
      <c r="A2977" t="n">
        <v>2976</v>
      </c>
      <c r="B2977" t="inlineStr">
        <is>
          <t>CA-2015-137512</t>
        </is>
      </c>
      <c r="C2977" t="inlineStr">
        <is>
          <t>2015-05-07</t>
        </is>
      </c>
      <c r="D2977" t="inlineStr">
        <is>
          <t>2015-05-12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s="2" t="n">
        <v>15.936</v>
      </c>
      <c r="R2977" t="n">
        <v>4</v>
      </c>
      <c r="S2977" s="3" t="n">
        <v>0.2</v>
      </c>
      <c r="T2977" s="2" t="n">
        <v>5.3784</v>
      </c>
      <c r="U2977">
        <f>D2977-C2977</f>
        <v/>
      </c>
      <c r="V2977" s="3">
        <f>IF(Q2977=0,0,T2977/Q2977)</f>
        <v/>
      </c>
    </row>
    <row r="2978">
      <c r="A2978" t="n">
        <v>2977</v>
      </c>
      <c r="B2978" t="inlineStr">
        <is>
          <t>CA-2017-139773</t>
        </is>
      </c>
      <c r="C2978" t="inlineStr">
        <is>
          <t>2017-12-04</t>
        </is>
      </c>
      <c r="D2978" t="inlineStr">
        <is>
          <t>2017-12-04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s="2" t="n">
        <v>188.552</v>
      </c>
      <c r="R2978" t="n">
        <v>7</v>
      </c>
      <c r="S2978" s="3" t="n">
        <v>0.3</v>
      </c>
      <c r="T2978" s="2" t="n">
        <v>-2.6936</v>
      </c>
      <c r="U2978">
        <f>D2978-C2978</f>
        <v/>
      </c>
      <c r="V2978" s="3">
        <f>IF(Q2978=0,0,T2978/Q2978)</f>
        <v/>
      </c>
    </row>
    <row r="2979">
      <c r="A2979" t="n">
        <v>2978</v>
      </c>
      <c r="B2979" t="inlineStr">
        <is>
          <t>CA-2017-134607</t>
        </is>
      </c>
      <c r="C2979" t="inlineStr">
        <is>
          <t>2017-10-03</t>
        </is>
      </c>
      <c r="D2979" t="inlineStr">
        <is>
          <t>2017-10-08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s="2" t="n">
        <v>22.58</v>
      </c>
      <c r="R2979" t="n">
        <v>2</v>
      </c>
      <c r="S2979" s="3" t="n">
        <v>0</v>
      </c>
      <c r="T2979" s="2" t="n">
        <v>5.8708</v>
      </c>
      <c r="U2979">
        <f>D2979-C2979</f>
        <v/>
      </c>
      <c r="V2979" s="3">
        <f>IF(Q2979=0,0,T2979/Q2979)</f>
        <v/>
      </c>
    </row>
    <row r="2980">
      <c r="A2980" t="n">
        <v>2979</v>
      </c>
      <c r="B2980" t="inlineStr">
        <is>
          <t>CA-2014-109232</t>
        </is>
      </c>
      <c r="C2980" t="inlineStr">
        <is>
          <t>2014-01-13</t>
        </is>
      </c>
      <c r="D2980" t="inlineStr">
        <is>
          <t>2014-01-16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s="2" t="n">
        <v>545.9400000000001</v>
      </c>
      <c r="R2980" t="n">
        <v>6</v>
      </c>
      <c r="S2980" s="3" t="n">
        <v>0</v>
      </c>
      <c r="T2980" s="2" t="n">
        <v>87.35039999999999</v>
      </c>
      <c r="U2980">
        <f>D2980-C2980</f>
        <v/>
      </c>
      <c r="V2980" s="3">
        <f>IF(Q2980=0,0,T2980/Q2980)</f>
        <v/>
      </c>
    </row>
    <row r="2981">
      <c r="A2981" t="n">
        <v>2980</v>
      </c>
      <c r="B2981" t="inlineStr">
        <is>
          <t>CA-2015-139850</t>
        </is>
      </c>
      <c r="C2981" t="inlineStr">
        <is>
          <t>2015-06-12</t>
        </is>
      </c>
      <c r="D2981" t="inlineStr">
        <is>
          <t>2015-06-17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s="2" t="n">
        <v>20.736</v>
      </c>
      <c r="R2981" t="n">
        <v>4</v>
      </c>
      <c r="S2981" s="3" t="n">
        <v>0.2</v>
      </c>
      <c r="T2981" s="2" t="n">
        <v>7.2576</v>
      </c>
      <c r="U2981">
        <f>D2981-C2981</f>
        <v/>
      </c>
      <c r="V2981" s="3">
        <f>IF(Q2981=0,0,T2981/Q2981)</f>
        <v/>
      </c>
    </row>
    <row r="2982">
      <c r="A2982" t="n">
        <v>2981</v>
      </c>
      <c r="B2982" t="inlineStr">
        <is>
          <t>CA-2015-139850</t>
        </is>
      </c>
      <c r="C2982" t="inlineStr">
        <is>
          <t>2015-06-12</t>
        </is>
      </c>
      <c r="D2982" t="inlineStr">
        <is>
          <t>2015-06-17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s="2" t="n">
        <v>43.296</v>
      </c>
      <c r="R2982" t="n">
        <v>2</v>
      </c>
      <c r="S2982" s="3" t="n">
        <v>0.2</v>
      </c>
      <c r="T2982" s="2" t="n">
        <v>4.3296</v>
      </c>
      <c r="U2982">
        <f>D2982-C2982</f>
        <v/>
      </c>
      <c r="V2982" s="3">
        <f>IF(Q2982=0,0,T2982/Q2982)</f>
        <v/>
      </c>
    </row>
    <row r="2983">
      <c r="A2983" t="n">
        <v>2982</v>
      </c>
      <c r="B2983" t="inlineStr">
        <is>
          <t>CA-2014-131310</t>
        </is>
      </c>
      <c r="C2983" t="inlineStr">
        <is>
          <t>2014-07-12</t>
        </is>
      </c>
      <c r="D2983" t="inlineStr">
        <is>
          <t>2014-07-18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s="2" t="n">
        <v>123.136</v>
      </c>
      <c r="R2983" t="n">
        <v>4</v>
      </c>
      <c r="S2983" s="3" t="n">
        <v>0.2</v>
      </c>
      <c r="T2983" s="2" t="n">
        <v>13.8528</v>
      </c>
      <c r="U2983">
        <f>D2983-C2983</f>
        <v/>
      </c>
      <c r="V2983" s="3">
        <f>IF(Q2983=0,0,T2983/Q2983)</f>
        <v/>
      </c>
    </row>
    <row r="2984">
      <c r="A2984" t="n">
        <v>2983</v>
      </c>
      <c r="B2984" t="inlineStr">
        <is>
          <t>CA-2014-131310</t>
        </is>
      </c>
      <c r="C2984" t="inlineStr">
        <is>
          <t>2014-07-12</t>
        </is>
      </c>
      <c r="D2984" t="inlineStr">
        <is>
          <t>2014-07-18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s="2" t="n">
        <v>11.264</v>
      </c>
      <c r="R2984" t="n">
        <v>4</v>
      </c>
      <c r="S2984" s="3" t="n">
        <v>0.2</v>
      </c>
      <c r="T2984" s="2" t="n">
        <v>3.8016</v>
      </c>
      <c r="U2984">
        <f>D2984-C2984</f>
        <v/>
      </c>
      <c r="V2984" s="3">
        <f>IF(Q2984=0,0,T2984/Q2984)</f>
        <v/>
      </c>
    </row>
    <row r="2985">
      <c r="A2985" t="n">
        <v>2984</v>
      </c>
      <c r="B2985" t="inlineStr">
        <is>
          <t>US-2014-112872</t>
        </is>
      </c>
      <c r="C2985" t="inlineStr">
        <is>
          <t>2014-12-06</t>
        </is>
      </c>
      <c r="D2985" t="inlineStr">
        <is>
          <t>2014-12-11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s="2" t="n">
        <v>53.424</v>
      </c>
      <c r="R2985" t="n">
        <v>3</v>
      </c>
      <c r="S2985" s="3" t="n">
        <v>0.2</v>
      </c>
      <c r="T2985" s="2" t="n">
        <v>4.6746</v>
      </c>
      <c r="U2985">
        <f>D2985-C2985</f>
        <v/>
      </c>
      <c r="V2985" s="3">
        <f>IF(Q2985=0,0,T2985/Q2985)</f>
        <v/>
      </c>
    </row>
    <row r="2986">
      <c r="A2986" t="n">
        <v>2985</v>
      </c>
      <c r="B2986" t="inlineStr">
        <is>
          <t>US-2014-112872</t>
        </is>
      </c>
      <c r="C2986" t="inlineStr">
        <is>
          <t>2014-12-06</t>
        </is>
      </c>
      <c r="D2986" t="inlineStr">
        <is>
          <t>2014-12-11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s="2" t="n">
        <v>275.49</v>
      </c>
      <c r="R2986" t="n">
        <v>1</v>
      </c>
      <c r="S2986" s="3" t="n">
        <v>0.5</v>
      </c>
      <c r="T2986" s="2" t="n">
        <v>-170.8038</v>
      </c>
      <c r="U2986">
        <f>D2986-C2986</f>
        <v/>
      </c>
      <c r="V2986" s="3">
        <f>IF(Q2986=0,0,T2986/Q2986)</f>
        <v/>
      </c>
    </row>
    <row r="2987">
      <c r="A2987" t="n">
        <v>2986</v>
      </c>
      <c r="B2987" t="inlineStr">
        <is>
          <t>CA-2016-139269</t>
        </is>
      </c>
      <c r="C2987" t="inlineStr">
        <is>
          <t>2016-05-25</t>
        </is>
      </c>
      <c r="D2987" t="inlineStr">
        <is>
          <t>2016-05-30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s="2" t="n">
        <v>24.96</v>
      </c>
      <c r="R2987" t="n">
        <v>4</v>
      </c>
      <c r="S2987" s="3" t="n">
        <v>0</v>
      </c>
      <c r="T2987" s="2" t="n">
        <v>6.24</v>
      </c>
      <c r="U2987">
        <f>D2987-C2987</f>
        <v/>
      </c>
      <c r="V2987" s="3">
        <f>IF(Q2987=0,0,T2987/Q2987)</f>
        <v/>
      </c>
    </row>
    <row r="2988">
      <c r="A2988" t="n">
        <v>2987</v>
      </c>
      <c r="B2988" t="inlineStr">
        <is>
          <t>CA-2016-139269</t>
        </is>
      </c>
      <c r="C2988" t="inlineStr">
        <is>
          <t>2016-05-25</t>
        </is>
      </c>
      <c r="D2988" t="inlineStr">
        <is>
          <t>2016-05-30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s="2" t="n">
        <v>19.36</v>
      </c>
      <c r="R2988" t="n">
        <v>2</v>
      </c>
      <c r="S2988" s="3" t="n">
        <v>0</v>
      </c>
      <c r="T2988" s="2" t="n">
        <v>9.2928</v>
      </c>
      <c r="U2988">
        <f>D2988-C2988</f>
        <v/>
      </c>
      <c r="V2988" s="3">
        <f>IF(Q2988=0,0,T2988/Q2988)</f>
        <v/>
      </c>
    </row>
    <row r="2989">
      <c r="A2989" t="n">
        <v>2988</v>
      </c>
      <c r="B2989" t="inlineStr">
        <is>
          <t>CA-2016-139269</t>
        </is>
      </c>
      <c r="C2989" t="inlineStr">
        <is>
          <t>2016-05-25</t>
        </is>
      </c>
      <c r="D2989" t="inlineStr">
        <is>
          <t>2016-05-30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s="2" t="n">
        <v>1267.65</v>
      </c>
      <c r="R2989" t="n">
        <v>9</v>
      </c>
      <c r="S2989" s="3" t="n">
        <v>0</v>
      </c>
      <c r="T2989" s="2" t="n">
        <v>152.118</v>
      </c>
      <c r="U2989">
        <f>D2989-C2989</f>
        <v/>
      </c>
      <c r="V2989" s="3">
        <f>IF(Q2989=0,0,T2989/Q2989)</f>
        <v/>
      </c>
    </row>
    <row r="2990">
      <c r="A2990" t="n">
        <v>2989</v>
      </c>
      <c r="B2990" t="inlineStr">
        <is>
          <t>CA-2016-139010</t>
        </is>
      </c>
      <c r="C2990" t="inlineStr">
        <is>
          <t>2016-02-21</t>
        </is>
      </c>
      <c r="D2990" t="inlineStr">
        <is>
          <t>2016-02-26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s="2" t="n">
        <v>12.99</v>
      </c>
      <c r="R2990" t="n">
        <v>1</v>
      </c>
      <c r="S2990" s="3" t="n">
        <v>0</v>
      </c>
      <c r="T2990" s="2" t="n">
        <v>0.7794</v>
      </c>
      <c r="U2990">
        <f>D2990-C2990</f>
        <v/>
      </c>
      <c r="V2990" s="3">
        <f>IF(Q2990=0,0,T2990/Q2990)</f>
        <v/>
      </c>
    </row>
    <row r="2991">
      <c r="A2991" t="n">
        <v>2990</v>
      </c>
      <c r="B2991" t="inlineStr">
        <is>
          <t>CA-2016-139010</t>
        </is>
      </c>
      <c r="C2991" t="inlineStr">
        <is>
          <t>2016-02-21</t>
        </is>
      </c>
      <c r="D2991" t="inlineStr">
        <is>
          <t>2016-02-26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s="2" t="n">
        <v>18.56</v>
      </c>
      <c r="R2991" t="n">
        <v>4</v>
      </c>
      <c r="S2991" s="3" t="n">
        <v>0.2</v>
      </c>
      <c r="T2991" s="2" t="n">
        <v>6.496</v>
      </c>
      <c r="U2991">
        <f>D2991-C2991</f>
        <v/>
      </c>
      <c r="V2991" s="3">
        <f>IF(Q2991=0,0,T2991/Q2991)</f>
        <v/>
      </c>
    </row>
    <row r="2992">
      <c r="A2992" t="n">
        <v>2991</v>
      </c>
      <c r="B2992" t="inlineStr">
        <is>
          <t>CA-2016-139010</t>
        </is>
      </c>
      <c r="C2992" t="inlineStr">
        <is>
          <t>2016-02-21</t>
        </is>
      </c>
      <c r="D2992" t="inlineStr">
        <is>
          <t>2016-02-26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s="2" t="n">
        <v>449.15</v>
      </c>
      <c r="R2992" t="n">
        <v>5</v>
      </c>
      <c r="S2992" s="3" t="n">
        <v>0</v>
      </c>
      <c r="T2992" s="2" t="n">
        <v>8.983000000000001</v>
      </c>
      <c r="U2992">
        <f>D2992-C2992</f>
        <v/>
      </c>
      <c r="V2992" s="3">
        <f>IF(Q2992=0,0,T2992/Q2992)</f>
        <v/>
      </c>
    </row>
    <row r="2993">
      <c r="A2993" t="n">
        <v>2992</v>
      </c>
      <c r="B2993" t="inlineStr">
        <is>
          <t>CA-2016-139010</t>
        </is>
      </c>
      <c r="C2993" t="inlineStr">
        <is>
          <t>2016-02-21</t>
        </is>
      </c>
      <c r="D2993" t="inlineStr">
        <is>
          <t>2016-02-26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s="2" t="n">
        <v>31.248</v>
      </c>
      <c r="R2993" t="n">
        <v>7</v>
      </c>
      <c r="S2993" s="3" t="n">
        <v>0.2</v>
      </c>
      <c r="T2993" s="2" t="n">
        <v>10.9368</v>
      </c>
      <c r="U2993">
        <f>D2993-C2993</f>
        <v/>
      </c>
      <c r="V2993" s="3">
        <f>IF(Q2993=0,0,T2993/Q2993)</f>
        <v/>
      </c>
    </row>
    <row r="2994">
      <c r="A2994" t="n">
        <v>2993</v>
      </c>
      <c r="B2994" t="inlineStr">
        <is>
          <t>CA-2016-134376</t>
        </is>
      </c>
      <c r="C2994" t="inlineStr">
        <is>
          <t>2016-10-02</t>
        </is>
      </c>
      <c r="D2994" t="inlineStr">
        <is>
          <t>2016-10-06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s="2" t="n">
        <v>61.44</v>
      </c>
      <c r="R2994" t="n">
        <v>3</v>
      </c>
      <c r="S2994" s="3" t="n">
        <v>0</v>
      </c>
      <c r="T2994" s="2" t="n">
        <v>16.5888</v>
      </c>
      <c r="U2994">
        <f>D2994-C2994</f>
        <v/>
      </c>
      <c r="V2994" s="3">
        <f>IF(Q2994=0,0,T2994/Q2994)</f>
        <v/>
      </c>
    </row>
    <row r="2995">
      <c r="A2995" t="n">
        <v>2994</v>
      </c>
      <c r="B2995" t="inlineStr">
        <is>
          <t>CA-2017-147291</t>
        </is>
      </c>
      <c r="C2995" t="inlineStr">
        <is>
          <t>2017-03-11</t>
        </is>
      </c>
      <c r="D2995" t="inlineStr">
        <is>
          <t>2017-03-17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s="2" t="n">
        <v>895.92</v>
      </c>
      <c r="R2995" t="n">
        <v>4</v>
      </c>
      <c r="S2995" s="3" t="n">
        <v>0</v>
      </c>
      <c r="T2995" s="2" t="n">
        <v>421.0824</v>
      </c>
      <c r="U2995">
        <f>D2995-C2995</f>
        <v/>
      </c>
      <c r="V2995" s="3">
        <f>IF(Q2995=0,0,T2995/Q2995)</f>
        <v/>
      </c>
    </row>
    <row r="2996">
      <c r="A2996" t="n">
        <v>2995</v>
      </c>
      <c r="B2996" t="inlineStr">
        <is>
          <t>CA-2016-112893</t>
        </is>
      </c>
      <c r="C2996" t="inlineStr">
        <is>
          <t>2016-09-09</t>
        </is>
      </c>
      <c r="D2996" t="inlineStr">
        <is>
          <t>2016-09-13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s="2" t="n">
        <v>55.36</v>
      </c>
      <c r="R2996" t="n">
        <v>4</v>
      </c>
      <c r="S2996" s="3" t="n">
        <v>0.2</v>
      </c>
      <c r="T2996" s="2" t="n">
        <v>18.684</v>
      </c>
      <c r="U2996">
        <f>D2996-C2996</f>
        <v/>
      </c>
      <c r="V2996" s="3">
        <f>IF(Q2996=0,0,T2996/Q2996)</f>
        <v/>
      </c>
    </row>
    <row r="2997">
      <c r="A2997" t="n">
        <v>2996</v>
      </c>
      <c r="B2997" t="inlineStr">
        <is>
          <t>US-2014-150532</t>
        </is>
      </c>
      <c r="C2997" t="inlineStr">
        <is>
          <t>2014-07-14</t>
        </is>
      </c>
      <c r="D2997" t="inlineStr">
        <is>
          <t>2014-07-21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s="2" t="n">
        <v>55.92</v>
      </c>
      <c r="R2997" t="n">
        <v>5</v>
      </c>
      <c r="S2997" s="3" t="n">
        <v>0.2</v>
      </c>
      <c r="T2997" s="2" t="n">
        <v>6.291</v>
      </c>
      <c r="U2997">
        <f>D2997-C2997</f>
        <v/>
      </c>
      <c r="V2997" s="3">
        <f>IF(Q2997=0,0,T2997/Q2997)</f>
        <v/>
      </c>
    </row>
    <row r="2998">
      <c r="A2998" t="n">
        <v>2997</v>
      </c>
      <c r="B2998" t="inlineStr">
        <is>
          <t>CA-2014-138317</t>
        </is>
      </c>
      <c r="C2998" t="inlineStr">
        <is>
          <t>2014-06-21</t>
        </is>
      </c>
      <c r="D2998" t="inlineStr">
        <is>
          <t>2014-06-25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s="2" t="n">
        <v>24.896</v>
      </c>
      <c r="R2998" t="n">
        <v>4</v>
      </c>
      <c r="S2998" s="3" t="n">
        <v>0.2</v>
      </c>
      <c r="T2998" s="2" t="n">
        <v>8.4024</v>
      </c>
      <c r="U2998">
        <f>D2998-C2998</f>
        <v/>
      </c>
      <c r="V2998" s="3">
        <f>IF(Q2998=0,0,T2998/Q2998)</f>
        <v/>
      </c>
    </row>
    <row r="2999">
      <c r="A2999" t="n">
        <v>2998</v>
      </c>
      <c r="B2999" t="inlineStr">
        <is>
          <t>CA-2014-138317</t>
        </is>
      </c>
      <c r="C2999" t="inlineStr">
        <is>
          <t>2014-06-21</t>
        </is>
      </c>
      <c r="D2999" t="inlineStr">
        <is>
          <t>2014-06-25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s="2" t="n">
        <v>3.984</v>
      </c>
      <c r="R2999" t="n">
        <v>1</v>
      </c>
      <c r="S2999" s="3" t="n">
        <v>0.2</v>
      </c>
      <c r="T2999" s="2" t="n">
        <v>0.6474</v>
      </c>
      <c r="U2999">
        <f>D2999-C2999</f>
        <v/>
      </c>
      <c r="V2999" s="3">
        <f>IF(Q2999=0,0,T2999/Q2999)</f>
        <v/>
      </c>
    </row>
    <row r="3000">
      <c r="A3000" t="n">
        <v>2999</v>
      </c>
      <c r="B3000" t="inlineStr">
        <is>
          <t>CA-2014-138317</t>
        </is>
      </c>
      <c r="C3000" t="inlineStr">
        <is>
          <t>2014-06-21</t>
        </is>
      </c>
      <c r="D3000" t="inlineStr">
        <is>
          <t>2014-06-25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s="2" t="n">
        <v>95.968</v>
      </c>
      <c r="R3000" t="n">
        <v>4</v>
      </c>
      <c r="S3000" s="3" t="n">
        <v>0.2</v>
      </c>
      <c r="T3000" s="2" t="n">
        <v>28.7904</v>
      </c>
      <c r="U3000">
        <f>D3000-C3000</f>
        <v/>
      </c>
      <c r="V3000" s="3">
        <f>IF(Q3000=0,0,T3000/Q3000)</f>
        <v/>
      </c>
    </row>
    <row r="3001">
      <c r="A3001" t="n">
        <v>3000</v>
      </c>
      <c r="B3001" t="inlineStr">
        <is>
          <t>CA-2014-138317</t>
        </is>
      </c>
      <c r="C3001" t="inlineStr">
        <is>
          <t>2014-06-21</t>
        </is>
      </c>
      <c r="D3001" t="inlineStr">
        <is>
          <t>2014-06-25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s="2" t="n">
        <v>206.991</v>
      </c>
      <c r="R3001" t="n">
        <v>3</v>
      </c>
      <c r="S3001" s="3" t="n">
        <v>0.7</v>
      </c>
      <c r="T3001" s="2" t="n">
        <v>-172.4925</v>
      </c>
      <c r="U3001">
        <f>D3001-C3001</f>
        <v/>
      </c>
      <c r="V3001" s="3">
        <f>IF(Q3001=0,0,T3001/Q3001)</f>
        <v/>
      </c>
    </row>
    <row r="3002">
      <c r="A3002" t="n">
        <v>3001</v>
      </c>
      <c r="B3002" t="inlineStr">
        <is>
          <t>CA-2014-138317</t>
        </is>
      </c>
      <c r="C3002" t="inlineStr">
        <is>
          <t>2014-06-21</t>
        </is>
      </c>
      <c r="D3002" t="inlineStr">
        <is>
          <t>2014-06-25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s="2" t="n">
        <v>44.416</v>
      </c>
      <c r="R3002" t="n">
        <v>2</v>
      </c>
      <c r="S3002" s="3" t="n">
        <v>0.2</v>
      </c>
      <c r="T3002" s="2" t="n">
        <v>3.8864</v>
      </c>
      <c r="U3002">
        <f>D3002-C3002</f>
        <v/>
      </c>
      <c r="V3002" s="3">
        <f>IF(Q3002=0,0,T3002/Q3002)</f>
        <v/>
      </c>
    </row>
    <row r="3003">
      <c r="A3003" t="n">
        <v>3002</v>
      </c>
      <c r="B3003" t="inlineStr">
        <is>
          <t>CA-2014-138317</t>
        </is>
      </c>
      <c r="C3003" t="inlineStr">
        <is>
          <t>2014-06-21</t>
        </is>
      </c>
      <c r="D3003" t="inlineStr">
        <is>
          <t>2014-06-25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s="2" t="n">
        <v>9.006</v>
      </c>
      <c r="R3003" t="n">
        <v>2</v>
      </c>
      <c r="S3003" s="3" t="n">
        <v>0.7</v>
      </c>
      <c r="T3003" s="2" t="n">
        <v>-7.2048</v>
      </c>
      <c r="U3003">
        <f>D3003-C3003</f>
        <v/>
      </c>
      <c r="V3003" s="3">
        <f>IF(Q3003=0,0,T3003/Q3003)</f>
        <v/>
      </c>
    </row>
    <row r="3004">
      <c r="A3004" t="n">
        <v>3003</v>
      </c>
      <c r="B3004" t="inlineStr">
        <is>
          <t>CA-2015-130610</t>
        </is>
      </c>
      <c r="C3004" t="inlineStr">
        <is>
          <t>2015-07-05</t>
        </is>
      </c>
      <c r="D3004" t="inlineStr">
        <is>
          <t>2015-07-10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s="2" t="n">
        <v>19</v>
      </c>
      <c r="R3004" t="n">
        <v>5</v>
      </c>
      <c r="S3004" s="3" t="n">
        <v>0</v>
      </c>
      <c r="T3004" s="2" t="n">
        <v>8.93</v>
      </c>
      <c r="U3004">
        <f>D3004-C3004</f>
        <v/>
      </c>
      <c r="V3004" s="3">
        <f>IF(Q3004=0,0,T3004/Q3004)</f>
        <v/>
      </c>
    </row>
    <row r="3005">
      <c r="A3005" t="n">
        <v>3004</v>
      </c>
      <c r="B3005" t="inlineStr">
        <is>
          <t>CA-2017-104381</t>
        </is>
      </c>
      <c r="C3005" t="inlineStr">
        <is>
          <t>2017-12-16</t>
        </is>
      </c>
      <c r="D3005" t="inlineStr">
        <is>
          <t>2017-12-23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s="2" t="n">
        <v>33.376</v>
      </c>
      <c r="R3005" t="n">
        <v>4</v>
      </c>
      <c r="S3005" s="3" t="n">
        <v>0.2</v>
      </c>
      <c r="T3005" s="2" t="n">
        <v>10.43</v>
      </c>
      <c r="U3005">
        <f>D3005-C3005</f>
        <v/>
      </c>
      <c r="V3005" s="3">
        <f>IF(Q3005=0,0,T3005/Q3005)</f>
        <v/>
      </c>
    </row>
    <row r="3006">
      <c r="A3006" t="n">
        <v>3005</v>
      </c>
      <c r="B3006" t="inlineStr">
        <is>
          <t>CA-2016-131499</t>
        </is>
      </c>
      <c r="C3006" t="inlineStr">
        <is>
          <t>2016-09-08</t>
        </is>
      </c>
      <c r="D3006" t="inlineStr">
        <is>
          <t>2016-09-10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s="2" t="n">
        <v>207.48</v>
      </c>
      <c r="R3006" t="n">
        <v>1</v>
      </c>
      <c r="S3006" s="3" t="n">
        <v>0</v>
      </c>
      <c r="T3006" s="2" t="n">
        <v>62.244</v>
      </c>
      <c r="U3006">
        <f>D3006-C3006</f>
        <v/>
      </c>
      <c r="V3006" s="3">
        <f>IF(Q3006=0,0,T3006/Q3006)</f>
        <v/>
      </c>
    </row>
    <row r="3007">
      <c r="A3007" t="n">
        <v>3006</v>
      </c>
      <c r="B3007" t="inlineStr">
        <is>
          <t>CA-2014-148761</t>
        </is>
      </c>
      <c r="C3007" t="inlineStr">
        <is>
          <t>2014-05-17</t>
        </is>
      </c>
      <c r="D3007" t="inlineStr">
        <is>
          <t>2014-05-21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s="2" t="n">
        <v>91.68000000000001</v>
      </c>
      <c r="R3007" t="n">
        <v>3</v>
      </c>
      <c r="S3007" s="3" t="n">
        <v>0</v>
      </c>
      <c r="T3007" s="2" t="n">
        <v>45.84</v>
      </c>
      <c r="U3007">
        <f>D3007-C3007</f>
        <v/>
      </c>
      <c r="V3007" s="3">
        <f>IF(Q3007=0,0,T3007/Q3007)</f>
        <v/>
      </c>
    </row>
    <row r="3008">
      <c r="A3008" t="n">
        <v>3007</v>
      </c>
      <c r="B3008" t="inlineStr">
        <is>
          <t>CA-2017-116519</t>
        </is>
      </c>
      <c r="C3008" t="inlineStr">
        <is>
          <t>2017-10-13</t>
        </is>
      </c>
      <c r="D3008" t="inlineStr">
        <is>
          <t>2017-10-15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s="2" t="n">
        <v>904.9</v>
      </c>
      <c r="R3008" t="n">
        <v>5</v>
      </c>
      <c r="S3008" s="3" t="n">
        <v>0</v>
      </c>
      <c r="T3008" s="2" t="n">
        <v>253.372</v>
      </c>
      <c r="U3008">
        <f>D3008-C3008</f>
        <v/>
      </c>
      <c r="V3008" s="3">
        <f>IF(Q3008=0,0,T3008/Q3008)</f>
        <v/>
      </c>
    </row>
    <row r="3009">
      <c r="A3009" t="n">
        <v>3008</v>
      </c>
      <c r="B3009" t="inlineStr">
        <is>
          <t>CA-2014-130729</t>
        </is>
      </c>
      <c r="C3009" t="inlineStr">
        <is>
          <t>2014-10-24</t>
        </is>
      </c>
      <c r="D3009" t="inlineStr">
        <is>
          <t>2014-10-29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s="2" t="n">
        <v>34.272</v>
      </c>
      <c r="R3009" t="n">
        <v>3</v>
      </c>
      <c r="S3009" s="3" t="n">
        <v>0.2</v>
      </c>
      <c r="T3009" s="2" t="n">
        <v>11.1384</v>
      </c>
      <c r="U3009">
        <f>D3009-C3009</f>
        <v/>
      </c>
      <c r="V3009" s="3">
        <f>IF(Q3009=0,0,T3009/Q3009)</f>
        <v/>
      </c>
    </row>
    <row r="3010">
      <c r="A3010" t="n">
        <v>3009</v>
      </c>
      <c r="B3010" t="inlineStr">
        <is>
          <t>CA-2016-124772</t>
        </is>
      </c>
      <c r="C3010" t="inlineStr">
        <is>
          <t>2016-12-05</t>
        </is>
      </c>
      <c r="D3010" t="inlineStr">
        <is>
          <t>2016-12-06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s="2" t="n">
        <v>191.82</v>
      </c>
      <c r="R3010" t="n">
        <v>3</v>
      </c>
      <c r="S3010" s="3" t="n">
        <v>0</v>
      </c>
      <c r="T3010" s="2" t="n">
        <v>74.8098</v>
      </c>
      <c r="U3010">
        <f>D3010-C3010</f>
        <v/>
      </c>
      <c r="V3010" s="3">
        <f>IF(Q3010=0,0,T3010/Q3010)</f>
        <v/>
      </c>
    </row>
    <row r="3011">
      <c r="A3011" t="n">
        <v>3010</v>
      </c>
      <c r="B3011" t="inlineStr">
        <is>
          <t>CA-2016-115525</t>
        </is>
      </c>
      <c r="C3011" t="inlineStr">
        <is>
          <t>2016-07-25</t>
        </is>
      </c>
      <c r="D3011" t="inlineStr">
        <is>
          <t>2016-07-29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s="2" t="n">
        <v>243.88</v>
      </c>
      <c r="R3011" t="n">
        <v>5</v>
      </c>
      <c r="S3011" s="3" t="n">
        <v>0.2</v>
      </c>
      <c r="T3011" s="2" t="n">
        <v>27.4365</v>
      </c>
      <c r="U3011">
        <f>D3011-C3011</f>
        <v/>
      </c>
      <c r="V3011" s="3">
        <f>IF(Q3011=0,0,T3011/Q3011)</f>
        <v/>
      </c>
    </row>
    <row r="3012">
      <c r="A3012" t="n">
        <v>3011</v>
      </c>
      <c r="B3012" t="inlineStr">
        <is>
          <t>CA-2017-134845</t>
        </is>
      </c>
      <c r="C3012" t="inlineStr">
        <is>
          <t>2017-04-17</t>
        </is>
      </c>
      <c r="D3012" t="inlineStr">
        <is>
          <t>2017-04-23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s="2" t="n">
        <v>12.03</v>
      </c>
      <c r="R3012" t="n">
        <v>5</v>
      </c>
      <c r="S3012" s="3" t="n">
        <v>0.7</v>
      </c>
      <c r="T3012" s="2" t="n">
        <v>-9.223000000000001</v>
      </c>
      <c r="U3012">
        <f>D3012-C3012</f>
        <v/>
      </c>
      <c r="V3012" s="3">
        <f>IF(Q3012=0,0,T3012/Q3012)</f>
        <v/>
      </c>
    </row>
    <row r="3013">
      <c r="A3013" t="n">
        <v>3012</v>
      </c>
      <c r="B3013" t="inlineStr">
        <is>
          <t>CA-2017-134845</t>
        </is>
      </c>
      <c r="C3013" t="inlineStr">
        <is>
          <t>2017-04-17</t>
        </is>
      </c>
      <c r="D3013" t="inlineStr">
        <is>
          <t>2017-04-23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s="2" t="n">
        <v>2549.985</v>
      </c>
      <c r="R3013" t="n">
        <v>5</v>
      </c>
      <c r="S3013" s="3" t="n">
        <v>0.7</v>
      </c>
      <c r="T3013" s="2" t="n">
        <v>-3399.98</v>
      </c>
      <c r="U3013">
        <f>D3013-C3013</f>
        <v/>
      </c>
      <c r="V3013" s="3">
        <f>IF(Q3013=0,0,T3013/Q3013)</f>
        <v/>
      </c>
    </row>
    <row r="3014">
      <c r="A3014" t="n">
        <v>3013</v>
      </c>
      <c r="B3014" t="inlineStr">
        <is>
          <t>CA-2017-134845</t>
        </is>
      </c>
      <c r="C3014" t="inlineStr">
        <is>
          <t>2017-04-17</t>
        </is>
      </c>
      <c r="D3014" t="inlineStr">
        <is>
          <t>2017-04-23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s="2" t="n">
        <v>21.594</v>
      </c>
      <c r="R3014" t="n">
        <v>2</v>
      </c>
      <c r="S3014" s="3" t="n">
        <v>0.7</v>
      </c>
      <c r="T3014" s="2" t="n">
        <v>-15.8356</v>
      </c>
      <c r="U3014">
        <f>D3014-C3014</f>
        <v/>
      </c>
      <c r="V3014" s="3">
        <f>IF(Q3014=0,0,T3014/Q3014)</f>
        <v/>
      </c>
    </row>
    <row r="3015">
      <c r="A3015" t="n">
        <v>3014</v>
      </c>
      <c r="B3015" t="inlineStr">
        <is>
          <t>CA-2017-134845</t>
        </is>
      </c>
      <c r="C3015" t="inlineStr">
        <is>
          <t>2017-04-17</t>
        </is>
      </c>
      <c r="D3015" t="inlineStr">
        <is>
          <t>2017-04-23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s="2" t="n">
        <v>8.964</v>
      </c>
      <c r="R3015" t="n">
        <v>6</v>
      </c>
      <c r="S3015" s="3" t="n">
        <v>0.7</v>
      </c>
      <c r="T3015" s="2" t="n">
        <v>-6.5736</v>
      </c>
      <c r="U3015">
        <f>D3015-C3015</f>
        <v/>
      </c>
      <c r="V3015" s="3">
        <f>IF(Q3015=0,0,T3015/Q3015)</f>
        <v/>
      </c>
    </row>
    <row r="3016">
      <c r="A3016" t="n">
        <v>3015</v>
      </c>
      <c r="B3016" t="inlineStr">
        <is>
          <t>CA-2017-134845</t>
        </is>
      </c>
      <c r="C3016" t="inlineStr">
        <is>
          <t>2017-04-17</t>
        </is>
      </c>
      <c r="D3016" t="inlineStr">
        <is>
          <t>2017-04-23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s="2" t="n">
        <v>20.736</v>
      </c>
      <c r="R3016" t="n">
        <v>4</v>
      </c>
      <c r="S3016" s="3" t="n">
        <v>0.2</v>
      </c>
      <c r="T3016" s="2" t="n">
        <v>7.2576</v>
      </c>
      <c r="U3016">
        <f>D3016-C3016</f>
        <v/>
      </c>
      <c r="V3016" s="3">
        <f>IF(Q3016=0,0,T3016/Q3016)</f>
        <v/>
      </c>
    </row>
    <row r="3017">
      <c r="A3017" t="n">
        <v>3016</v>
      </c>
      <c r="B3017" t="inlineStr">
        <is>
          <t>US-2015-138919</t>
        </is>
      </c>
      <c r="C3017" t="inlineStr">
        <is>
          <t>2015-09-17</t>
        </is>
      </c>
      <c r="D3017" t="inlineStr">
        <is>
          <t>2015-09-21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s="2" t="n">
        <v>344.22</v>
      </c>
      <c r="R3017" t="n">
        <v>2</v>
      </c>
      <c r="S3017" s="3" t="n">
        <v>0.4</v>
      </c>
      <c r="T3017" s="2" t="n">
        <v>-103.266</v>
      </c>
      <c r="U3017">
        <f>D3017-C3017</f>
        <v/>
      </c>
      <c r="V3017" s="3">
        <f>IF(Q3017=0,0,T3017/Q3017)</f>
        <v/>
      </c>
    </row>
    <row r="3018">
      <c r="A3018" t="n">
        <v>3017</v>
      </c>
      <c r="B3018" t="inlineStr">
        <is>
          <t>US-2016-160528</t>
        </is>
      </c>
      <c r="C3018" t="inlineStr">
        <is>
          <t>2016-08-23</t>
        </is>
      </c>
      <c r="D3018" t="inlineStr">
        <is>
          <t>2016-08-30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s="2" t="n">
        <v>727.296</v>
      </c>
      <c r="R3018" t="n">
        <v>8</v>
      </c>
      <c r="S3018" s="3" t="n">
        <v>0.2</v>
      </c>
      <c r="T3018" s="2" t="n">
        <v>-172.7328</v>
      </c>
      <c r="U3018">
        <f>D3018-C3018</f>
        <v/>
      </c>
      <c r="V3018" s="3">
        <f>IF(Q3018=0,0,T3018/Q3018)</f>
        <v/>
      </c>
    </row>
    <row r="3019">
      <c r="A3019" t="n">
        <v>3018</v>
      </c>
      <c r="B3019" t="inlineStr">
        <is>
          <t>US-2016-160528</t>
        </is>
      </c>
      <c r="C3019" t="inlineStr">
        <is>
          <t>2016-08-23</t>
        </is>
      </c>
      <c r="D3019" t="inlineStr">
        <is>
          <t>2016-08-30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s="2" t="n">
        <v>22.608</v>
      </c>
      <c r="R3019" t="n">
        <v>3</v>
      </c>
      <c r="S3019" s="3" t="n">
        <v>0.6</v>
      </c>
      <c r="T3019" s="2" t="n">
        <v>-10.1736</v>
      </c>
      <c r="U3019">
        <f>D3019-C3019</f>
        <v/>
      </c>
      <c r="V3019" s="3">
        <f>IF(Q3019=0,0,T3019/Q3019)</f>
        <v/>
      </c>
    </row>
    <row r="3020">
      <c r="A3020" t="n">
        <v>3019</v>
      </c>
      <c r="B3020" t="inlineStr">
        <is>
          <t>US-2016-160528</t>
        </is>
      </c>
      <c r="C3020" t="inlineStr">
        <is>
          <t>2016-08-23</t>
        </is>
      </c>
      <c r="D3020" t="inlineStr">
        <is>
          <t>2016-08-30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s="2" t="n">
        <v>666.4</v>
      </c>
      <c r="R3020" t="n">
        <v>7</v>
      </c>
      <c r="S3020" s="3" t="n">
        <v>0.2</v>
      </c>
      <c r="T3020" s="2" t="n">
        <v>-33.32</v>
      </c>
      <c r="U3020">
        <f>D3020-C3020</f>
        <v/>
      </c>
      <c r="V3020" s="3">
        <f>IF(Q3020=0,0,T3020/Q3020)</f>
        <v/>
      </c>
    </row>
    <row r="3021">
      <c r="A3021" t="n">
        <v>3020</v>
      </c>
      <c r="B3021" t="inlineStr">
        <is>
          <t>CA-2015-123568</t>
        </is>
      </c>
      <c r="C3021" t="inlineStr">
        <is>
          <t>2015-11-08</t>
        </is>
      </c>
      <c r="D3021" t="inlineStr">
        <is>
          <t>2015-11-14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s="2" t="n">
        <v>5.04</v>
      </c>
      <c r="R3021" t="n">
        <v>3</v>
      </c>
      <c r="S3021" s="3" t="n">
        <v>0</v>
      </c>
      <c r="T3021" s="2" t="n">
        <v>0.2016</v>
      </c>
      <c r="U3021">
        <f>D3021-C3021</f>
        <v/>
      </c>
      <c r="V3021" s="3">
        <f>IF(Q3021=0,0,T3021/Q3021)</f>
        <v/>
      </c>
    </row>
    <row r="3022">
      <c r="A3022" t="n">
        <v>3021</v>
      </c>
      <c r="B3022" t="inlineStr">
        <is>
          <t>CA-2015-123568</t>
        </is>
      </c>
      <c r="C3022" t="inlineStr">
        <is>
          <t>2015-11-08</t>
        </is>
      </c>
      <c r="D3022" t="inlineStr">
        <is>
          <t>2015-11-14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s="2" t="n">
        <v>92.94</v>
      </c>
      <c r="R3022" t="n">
        <v>3</v>
      </c>
      <c r="S3022" s="3" t="n">
        <v>0</v>
      </c>
      <c r="T3022" s="2" t="n">
        <v>41.823</v>
      </c>
      <c r="U3022">
        <f>D3022-C3022</f>
        <v/>
      </c>
      <c r="V3022" s="3">
        <f>IF(Q3022=0,0,T3022/Q3022)</f>
        <v/>
      </c>
    </row>
    <row r="3023">
      <c r="A3023" t="n">
        <v>3022</v>
      </c>
      <c r="B3023" t="inlineStr">
        <is>
          <t>CA-2015-123568</t>
        </is>
      </c>
      <c r="C3023" t="inlineStr">
        <is>
          <t>2015-11-08</t>
        </is>
      </c>
      <c r="D3023" t="inlineStr">
        <is>
          <t>2015-11-14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s="2" t="n">
        <v>66.69</v>
      </c>
      <c r="R3023" t="n">
        <v>3</v>
      </c>
      <c r="S3023" s="3" t="n">
        <v>0</v>
      </c>
      <c r="T3023" s="2" t="n">
        <v>22.0077</v>
      </c>
      <c r="U3023">
        <f>D3023-C3023</f>
        <v/>
      </c>
      <c r="V3023" s="3">
        <f>IF(Q3023=0,0,T3023/Q3023)</f>
        <v/>
      </c>
    </row>
    <row r="3024">
      <c r="A3024" t="n">
        <v>3023</v>
      </c>
      <c r="B3024" t="inlineStr">
        <is>
          <t>CA-2015-123568</t>
        </is>
      </c>
      <c r="C3024" t="inlineStr">
        <is>
          <t>2015-11-08</t>
        </is>
      </c>
      <c r="D3024" t="inlineStr">
        <is>
          <t>2015-11-14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s="2" t="n">
        <v>91.68000000000001</v>
      </c>
      <c r="R3024" t="n">
        <v>5</v>
      </c>
      <c r="S3024" s="3" t="n">
        <v>0.2</v>
      </c>
      <c r="T3024" s="2" t="n">
        <v>28.65</v>
      </c>
      <c r="U3024">
        <f>D3024-C3024</f>
        <v/>
      </c>
      <c r="V3024" s="3">
        <f>IF(Q3024=0,0,T3024/Q3024)</f>
        <v/>
      </c>
    </row>
    <row r="3025">
      <c r="A3025" t="n">
        <v>3024</v>
      </c>
      <c r="B3025" t="inlineStr">
        <is>
          <t>CA-2017-124674</t>
        </is>
      </c>
      <c r="C3025" t="inlineStr">
        <is>
          <t>2017-11-17</t>
        </is>
      </c>
      <c r="D3025" t="inlineStr">
        <is>
          <t>2017-11-23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s="2" t="n">
        <v>327.7328</v>
      </c>
      <c r="R3025" t="n">
        <v>2</v>
      </c>
      <c r="S3025" s="3" t="n">
        <v>0.32</v>
      </c>
      <c r="T3025" s="2" t="n">
        <v>-14.4588</v>
      </c>
      <c r="U3025">
        <f>D3025-C3025</f>
        <v/>
      </c>
      <c r="V3025" s="3">
        <f>IF(Q3025=0,0,T3025/Q3025)</f>
        <v/>
      </c>
    </row>
    <row r="3026">
      <c r="A3026" t="n">
        <v>3025</v>
      </c>
      <c r="B3026" t="inlineStr">
        <is>
          <t>CA-2015-164441</t>
        </is>
      </c>
      <c r="C3026" t="inlineStr">
        <is>
          <t>2015-11-08</t>
        </is>
      </c>
      <c r="D3026" t="inlineStr">
        <is>
          <t>2015-11-13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s="2" t="n">
        <v>52.272</v>
      </c>
      <c r="R3026" t="n">
        <v>11</v>
      </c>
      <c r="S3026" s="3" t="n">
        <v>0.2</v>
      </c>
      <c r="T3026" s="2" t="n">
        <v>17.6418</v>
      </c>
      <c r="U3026">
        <f>D3026-C3026</f>
        <v/>
      </c>
      <c r="V3026" s="3">
        <f>IF(Q3026=0,0,T3026/Q3026)</f>
        <v/>
      </c>
    </row>
    <row r="3027">
      <c r="A3027" t="n">
        <v>3026</v>
      </c>
      <c r="B3027" t="inlineStr">
        <is>
          <t>CA-2015-164441</t>
        </is>
      </c>
      <c r="C3027" t="inlineStr">
        <is>
          <t>2015-11-08</t>
        </is>
      </c>
      <c r="D3027" t="inlineStr">
        <is>
          <t>2015-11-13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s="2" t="n">
        <v>17.94</v>
      </c>
      <c r="R3027" t="n">
        <v>3</v>
      </c>
      <c r="S3027" s="3" t="n">
        <v>0</v>
      </c>
      <c r="T3027" s="2" t="n">
        <v>8.073</v>
      </c>
      <c r="U3027">
        <f>D3027-C3027</f>
        <v/>
      </c>
      <c r="V3027" s="3">
        <f>IF(Q3027=0,0,T3027/Q3027)</f>
        <v/>
      </c>
    </row>
    <row r="3028">
      <c r="A3028" t="n">
        <v>3027</v>
      </c>
      <c r="B3028" t="inlineStr">
        <is>
          <t>CA-2017-169054</t>
        </is>
      </c>
      <c r="C3028" t="inlineStr">
        <is>
          <t>2017-04-22</t>
        </is>
      </c>
      <c r="D3028" t="inlineStr">
        <is>
          <t>2017-04-26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s="2" t="n">
        <v>254.352</v>
      </c>
      <c r="R3028" t="n">
        <v>3</v>
      </c>
      <c r="S3028" s="3" t="n">
        <v>0.2</v>
      </c>
      <c r="T3028" s="2" t="n">
        <v>0</v>
      </c>
      <c r="U3028">
        <f>D3028-C3028</f>
        <v/>
      </c>
      <c r="V3028" s="3">
        <f>IF(Q3028=0,0,T3028/Q3028)</f>
        <v/>
      </c>
    </row>
    <row r="3029">
      <c r="A3029" t="n">
        <v>3028</v>
      </c>
      <c r="B3029" t="inlineStr">
        <is>
          <t>CA-2014-106719</t>
        </is>
      </c>
      <c r="C3029" t="inlineStr">
        <is>
          <t>2014-08-24</t>
        </is>
      </c>
      <c r="D3029" t="inlineStr">
        <is>
          <t>2014-08-24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s="2" t="n">
        <v>8.288</v>
      </c>
      <c r="R3029" t="n">
        <v>2</v>
      </c>
      <c r="S3029" s="3" t="n">
        <v>0.2</v>
      </c>
      <c r="T3029" s="2" t="n">
        <v>2.6936</v>
      </c>
      <c r="U3029">
        <f>D3029-C3029</f>
        <v/>
      </c>
      <c r="V3029" s="3">
        <f>IF(Q3029=0,0,T3029/Q3029)</f>
        <v/>
      </c>
    </row>
    <row r="3030">
      <c r="A3030" t="n">
        <v>3029</v>
      </c>
      <c r="B3030" t="inlineStr">
        <is>
          <t>CA-2017-116855</t>
        </is>
      </c>
      <c r="C3030" t="inlineStr">
        <is>
          <t>2017-12-17</t>
        </is>
      </c>
      <c r="D3030" t="inlineStr">
        <is>
          <t>2017-12-21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s="2" t="n">
        <v>504.9</v>
      </c>
      <c r="R3030" t="n">
        <v>5</v>
      </c>
      <c r="S3030" s="3" t="n">
        <v>0</v>
      </c>
      <c r="T3030" s="2" t="n">
        <v>80.78400000000001</v>
      </c>
      <c r="U3030">
        <f>D3030-C3030</f>
        <v/>
      </c>
      <c r="V3030" s="3">
        <f>IF(Q3030=0,0,T3030/Q3030)</f>
        <v/>
      </c>
    </row>
    <row r="3031">
      <c r="A3031" t="n">
        <v>3030</v>
      </c>
      <c r="B3031" t="inlineStr">
        <is>
          <t>US-2016-164189</t>
        </is>
      </c>
      <c r="C3031" t="inlineStr">
        <is>
          <t>2016-03-24</t>
        </is>
      </c>
      <c r="D3031" t="inlineStr">
        <is>
          <t>2016-03-28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s="2" t="n">
        <v>403.168</v>
      </c>
      <c r="R3031" t="n">
        <v>4</v>
      </c>
      <c r="S3031" s="3" t="n">
        <v>0.2</v>
      </c>
      <c r="T3031" s="2" t="n">
        <v>25.198</v>
      </c>
      <c r="U3031">
        <f>D3031-C3031</f>
        <v/>
      </c>
      <c r="V3031" s="3">
        <f>IF(Q3031=0,0,T3031/Q3031)</f>
        <v/>
      </c>
    </row>
    <row r="3032">
      <c r="A3032" t="n">
        <v>3031</v>
      </c>
      <c r="B3032" t="inlineStr">
        <is>
          <t>CA-2015-168480</t>
        </is>
      </c>
      <c r="C3032" t="inlineStr">
        <is>
          <t>2015-09-21</t>
        </is>
      </c>
      <c r="D3032" t="inlineStr">
        <is>
          <t>2015-09-27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s="2" t="n">
        <v>194.32</v>
      </c>
      <c r="R3032" t="n">
        <v>4</v>
      </c>
      <c r="S3032" s="3" t="n">
        <v>0</v>
      </c>
      <c r="T3032" s="2" t="n">
        <v>31.0912</v>
      </c>
      <c r="U3032">
        <f>D3032-C3032</f>
        <v/>
      </c>
      <c r="V3032" s="3">
        <f>IF(Q3032=0,0,T3032/Q3032)</f>
        <v/>
      </c>
    </row>
    <row r="3033">
      <c r="A3033" t="n">
        <v>3032</v>
      </c>
      <c r="B3033" t="inlineStr">
        <is>
          <t>CA-2015-168480</t>
        </is>
      </c>
      <c r="C3033" t="inlineStr">
        <is>
          <t>2015-09-21</t>
        </is>
      </c>
      <c r="D3033" t="inlineStr">
        <is>
          <t>2015-09-27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s="2" t="n">
        <v>25.99</v>
      </c>
      <c r="R3033" t="n">
        <v>1</v>
      </c>
      <c r="S3033" s="3" t="n">
        <v>0</v>
      </c>
      <c r="T3033" s="2" t="n">
        <v>7.5371</v>
      </c>
      <c r="U3033">
        <f>D3033-C3033</f>
        <v/>
      </c>
      <c r="V3033" s="3">
        <f>IF(Q3033=0,0,T3033/Q3033)</f>
        <v/>
      </c>
    </row>
    <row r="3034">
      <c r="A3034" t="n">
        <v>3033</v>
      </c>
      <c r="B3034" t="inlineStr">
        <is>
          <t>US-2016-114293</t>
        </is>
      </c>
      <c r="C3034" t="inlineStr">
        <is>
          <t>2016-11-21</t>
        </is>
      </c>
      <c r="D3034" t="inlineStr">
        <is>
          <t>2016-11-26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s="2" t="n">
        <v>195.136</v>
      </c>
      <c r="R3034" t="n">
        <v>4</v>
      </c>
      <c r="S3034" s="3" t="n">
        <v>0.2</v>
      </c>
      <c r="T3034" s="2" t="n">
        <v>-12.196</v>
      </c>
      <c r="U3034">
        <f>D3034-C3034</f>
        <v/>
      </c>
      <c r="V3034" s="3">
        <f>IF(Q3034=0,0,T3034/Q3034)</f>
        <v/>
      </c>
    </row>
    <row r="3035">
      <c r="A3035" t="n">
        <v>3034</v>
      </c>
      <c r="B3035" t="inlineStr">
        <is>
          <t>CA-2017-134173</t>
        </is>
      </c>
      <c r="C3035" t="inlineStr">
        <is>
          <t>2017-09-16</t>
        </is>
      </c>
      <c r="D3035" t="inlineStr">
        <is>
          <t>2017-09-21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s="2" t="n">
        <v>20.736</v>
      </c>
      <c r="R3035" t="n">
        <v>4</v>
      </c>
      <c r="S3035" s="3" t="n">
        <v>0.2</v>
      </c>
      <c r="T3035" s="2" t="n">
        <v>7.2576</v>
      </c>
      <c r="U3035">
        <f>D3035-C3035</f>
        <v/>
      </c>
      <c r="V3035" s="3">
        <f>IF(Q3035=0,0,T3035/Q3035)</f>
        <v/>
      </c>
    </row>
    <row r="3036">
      <c r="A3036" t="n">
        <v>3035</v>
      </c>
      <c r="B3036" t="inlineStr">
        <is>
          <t>US-2015-123960</t>
        </is>
      </c>
      <c r="C3036" t="inlineStr">
        <is>
          <t>2015-06-11</t>
        </is>
      </c>
      <c r="D3036" t="inlineStr">
        <is>
          <t>2015-06-16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s="2" t="n">
        <v>53.7</v>
      </c>
      <c r="R3036" t="n">
        <v>6</v>
      </c>
      <c r="S3036" s="3" t="n">
        <v>0</v>
      </c>
      <c r="T3036" s="2" t="n">
        <v>10.203</v>
      </c>
      <c r="U3036">
        <f>D3036-C3036</f>
        <v/>
      </c>
      <c r="V3036" s="3">
        <f>IF(Q3036=0,0,T3036/Q3036)</f>
        <v/>
      </c>
    </row>
    <row r="3037">
      <c r="A3037" t="n">
        <v>3036</v>
      </c>
      <c r="B3037" t="inlineStr">
        <is>
          <t>US-2015-123960</t>
        </is>
      </c>
      <c r="C3037" t="inlineStr">
        <is>
          <t>2015-06-11</t>
        </is>
      </c>
      <c r="D3037" t="inlineStr">
        <is>
          <t>2015-06-16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s="2" t="n">
        <v>36.26</v>
      </c>
      <c r="R3037" t="n">
        <v>7</v>
      </c>
      <c r="S3037" s="3" t="n">
        <v>0</v>
      </c>
      <c r="T3037" s="2" t="n">
        <v>16.6796</v>
      </c>
      <c r="U3037">
        <f>D3037-C3037</f>
        <v/>
      </c>
      <c r="V3037" s="3">
        <f>IF(Q3037=0,0,T3037/Q3037)</f>
        <v/>
      </c>
    </row>
    <row r="3038">
      <c r="A3038" t="n">
        <v>3037</v>
      </c>
      <c r="B3038" t="inlineStr">
        <is>
          <t>US-2015-123960</t>
        </is>
      </c>
      <c r="C3038" t="inlineStr">
        <is>
          <t>2015-06-11</t>
        </is>
      </c>
      <c r="D3038" t="inlineStr">
        <is>
          <t>2015-06-16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s="2" t="n">
        <v>56.3</v>
      </c>
      <c r="R3038" t="n">
        <v>2</v>
      </c>
      <c r="S3038" s="3" t="n">
        <v>0</v>
      </c>
      <c r="T3038" s="2" t="n">
        <v>15.764</v>
      </c>
      <c r="U3038">
        <f>D3038-C3038</f>
        <v/>
      </c>
      <c r="V3038" s="3">
        <f>IF(Q3038=0,0,T3038/Q3038)</f>
        <v/>
      </c>
    </row>
    <row r="3039">
      <c r="A3039" t="n">
        <v>3038</v>
      </c>
      <c r="B3039" t="inlineStr">
        <is>
          <t>US-2015-123960</t>
        </is>
      </c>
      <c r="C3039" t="inlineStr">
        <is>
          <t>2015-06-11</t>
        </is>
      </c>
      <c r="D3039" t="inlineStr">
        <is>
          <t>2015-06-16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s="2" t="n">
        <v>32.4</v>
      </c>
      <c r="R3039" t="n">
        <v>5</v>
      </c>
      <c r="S3039" s="3" t="n">
        <v>0</v>
      </c>
      <c r="T3039" s="2" t="n">
        <v>15.552</v>
      </c>
      <c r="U3039">
        <f>D3039-C3039</f>
        <v/>
      </c>
      <c r="V3039" s="3">
        <f>IF(Q3039=0,0,T3039/Q3039)</f>
        <v/>
      </c>
    </row>
    <row r="3040">
      <c r="A3040" t="n">
        <v>3039</v>
      </c>
      <c r="B3040" t="inlineStr">
        <is>
          <t>US-2015-123960</t>
        </is>
      </c>
      <c r="C3040" t="inlineStr">
        <is>
          <t>2015-06-11</t>
        </is>
      </c>
      <c r="D3040" t="inlineStr">
        <is>
          <t>2015-06-16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s="2" t="n">
        <v>29.16</v>
      </c>
      <c r="R3040" t="n">
        <v>2</v>
      </c>
      <c r="S3040" s="3" t="n">
        <v>0</v>
      </c>
      <c r="T3040" s="2" t="n">
        <v>10.7892</v>
      </c>
      <c r="U3040">
        <f>D3040-C3040</f>
        <v/>
      </c>
      <c r="V3040" s="3">
        <f>IF(Q3040=0,0,T3040/Q3040)</f>
        <v/>
      </c>
    </row>
    <row r="3041">
      <c r="A3041" t="n">
        <v>3040</v>
      </c>
      <c r="B3041" t="inlineStr">
        <is>
          <t>CA-2017-101749</t>
        </is>
      </c>
      <c r="C3041" t="inlineStr">
        <is>
          <t>2017-10-03</t>
        </is>
      </c>
      <c r="D3041" t="inlineStr">
        <is>
          <t>2017-10-08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s="2" t="n">
        <v>171.288</v>
      </c>
      <c r="R3041" t="n">
        <v>3</v>
      </c>
      <c r="S3041" s="3" t="n">
        <v>0.2</v>
      </c>
      <c r="T3041" s="2" t="n">
        <v>-6.4233</v>
      </c>
      <c r="U3041">
        <f>D3041-C3041</f>
        <v/>
      </c>
      <c r="V3041" s="3">
        <f>IF(Q3041=0,0,T3041/Q3041)</f>
        <v/>
      </c>
    </row>
    <row r="3042">
      <c r="A3042" t="n">
        <v>3041</v>
      </c>
      <c r="B3042" t="inlineStr">
        <is>
          <t>US-2016-147991</t>
        </is>
      </c>
      <c r="C3042" t="inlineStr">
        <is>
          <t>2016-05-05</t>
        </is>
      </c>
      <c r="D3042" t="inlineStr">
        <is>
          <t>2016-05-09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s="2" t="n">
        <v>16.72</v>
      </c>
      <c r="R3042" t="n">
        <v>5</v>
      </c>
      <c r="S3042" s="3" t="n">
        <v>0.2</v>
      </c>
      <c r="T3042" s="2" t="n">
        <v>3.344</v>
      </c>
      <c r="U3042">
        <f>D3042-C3042</f>
        <v/>
      </c>
      <c r="V3042" s="3">
        <f>IF(Q3042=0,0,T3042/Q3042)</f>
        <v/>
      </c>
    </row>
    <row r="3043">
      <c r="A3043" t="n">
        <v>3042</v>
      </c>
      <c r="B3043" t="inlineStr">
        <is>
          <t>CA-2017-149559</t>
        </is>
      </c>
      <c r="C3043" t="inlineStr">
        <is>
          <t>2017-09-11</t>
        </is>
      </c>
      <c r="D3043" t="inlineStr">
        <is>
          <t>2017-09-12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s="2" t="n">
        <v>12.96</v>
      </c>
      <c r="R3043" t="n">
        <v>2</v>
      </c>
      <c r="S3043" s="3" t="n">
        <v>0</v>
      </c>
      <c r="T3043" s="2" t="n">
        <v>6.2208</v>
      </c>
      <c r="U3043">
        <f>D3043-C3043</f>
        <v/>
      </c>
      <c r="V3043" s="3">
        <f>IF(Q3043=0,0,T3043/Q3043)</f>
        <v/>
      </c>
    </row>
    <row r="3044">
      <c r="A3044" t="n">
        <v>3043</v>
      </c>
      <c r="B3044" t="inlineStr">
        <is>
          <t>CA-2017-149559</t>
        </is>
      </c>
      <c r="C3044" t="inlineStr">
        <is>
          <t>2017-09-11</t>
        </is>
      </c>
      <c r="D3044" t="inlineStr">
        <is>
          <t>2017-09-12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s="2" t="n">
        <v>22.18</v>
      </c>
      <c r="R3044" t="n">
        <v>2</v>
      </c>
      <c r="S3044" s="3" t="n">
        <v>0</v>
      </c>
      <c r="T3044" s="2" t="n">
        <v>10.8682</v>
      </c>
      <c r="U3044">
        <f>D3044-C3044</f>
        <v/>
      </c>
      <c r="V3044" s="3">
        <f>IF(Q3044=0,0,T3044/Q3044)</f>
        <v/>
      </c>
    </row>
    <row r="3045">
      <c r="A3045" t="n">
        <v>3044</v>
      </c>
      <c r="B3045" t="inlineStr">
        <is>
          <t>CA-2017-149559</t>
        </is>
      </c>
      <c r="C3045" t="inlineStr">
        <is>
          <t>2017-09-11</t>
        </is>
      </c>
      <c r="D3045" t="inlineStr">
        <is>
          <t>2017-09-12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s="2" t="n">
        <v>2054.272</v>
      </c>
      <c r="R3045" t="n">
        <v>8</v>
      </c>
      <c r="S3045" s="3" t="n">
        <v>0.2</v>
      </c>
      <c r="T3045" s="2" t="n">
        <v>256.784</v>
      </c>
      <c r="U3045">
        <f>D3045-C3045</f>
        <v/>
      </c>
      <c r="V3045" s="3">
        <f>IF(Q3045=0,0,T3045/Q3045)</f>
        <v/>
      </c>
    </row>
    <row r="3046">
      <c r="A3046" t="n">
        <v>3045</v>
      </c>
      <c r="B3046" t="inlineStr">
        <is>
          <t>CA-2015-135174</t>
        </is>
      </c>
      <c r="C3046" t="inlineStr">
        <is>
          <t>2015-04-30</t>
        </is>
      </c>
      <c r="D3046" t="inlineStr">
        <is>
          <t>2015-05-02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s="2" t="n">
        <v>1022.97</v>
      </c>
      <c r="R3046" t="n">
        <v>5</v>
      </c>
      <c r="S3046" s="3" t="n">
        <v>0.4</v>
      </c>
      <c r="T3046" s="2" t="n">
        <v>-255.7425</v>
      </c>
      <c r="U3046">
        <f>D3046-C3046</f>
        <v/>
      </c>
      <c r="V3046" s="3">
        <f>IF(Q3046=0,0,T3046/Q3046)</f>
        <v/>
      </c>
    </row>
    <row r="3047">
      <c r="A3047" t="n">
        <v>3046</v>
      </c>
      <c r="B3047" t="inlineStr">
        <is>
          <t>CA-2017-125290</t>
        </is>
      </c>
      <c r="C3047" t="inlineStr">
        <is>
          <t>2017-11-06</t>
        </is>
      </c>
      <c r="D3047" t="inlineStr">
        <is>
          <t>2017-11-10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s="2" t="n">
        <v>13.9</v>
      </c>
      <c r="R3047" t="n">
        <v>5</v>
      </c>
      <c r="S3047" s="3" t="n">
        <v>0</v>
      </c>
      <c r="T3047" s="2" t="n">
        <v>3.614</v>
      </c>
      <c r="U3047">
        <f>D3047-C3047</f>
        <v/>
      </c>
      <c r="V3047" s="3">
        <f>IF(Q3047=0,0,T3047/Q3047)</f>
        <v/>
      </c>
    </row>
    <row r="3048">
      <c r="A3048" t="n">
        <v>3047</v>
      </c>
      <c r="B3048" t="inlineStr">
        <is>
          <t>CA-2017-125290</t>
        </is>
      </c>
      <c r="C3048" t="inlineStr">
        <is>
          <t>2017-11-06</t>
        </is>
      </c>
      <c r="D3048" t="inlineStr">
        <is>
          <t>2017-11-10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s="2" t="n">
        <v>26.38</v>
      </c>
      <c r="R3048" t="n">
        <v>1</v>
      </c>
      <c r="S3048" s="3" t="n">
        <v>0</v>
      </c>
      <c r="T3048" s="2" t="n">
        <v>12.1348</v>
      </c>
      <c r="U3048">
        <f>D3048-C3048</f>
        <v/>
      </c>
      <c r="V3048" s="3">
        <f>IF(Q3048=0,0,T3048/Q3048)</f>
        <v/>
      </c>
    </row>
    <row r="3049">
      <c r="A3049" t="n">
        <v>3048</v>
      </c>
      <c r="B3049" t="inlineStr">
        <is>
          <t>CA-2014-137351</t>
        </is>
      </c>
      <c r="C3049" t="inlineStr">
        <is>
          <t>2014-09-30</t>
        </is>
      </c>
      <c r="D3049" t="inlineStr">
        <is>
          <t>2014-10-04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s="2" t="n">
        <v>43.176</v>
      </c>
      <c r="R3049" t="n">
        <v>7</v>
      </c>
      <c r="S3049" s="3" t="n">
        <v>0.2</v>
      </c>
      <c r="T3049" s="2" t="n">
        <v>13.4925</v>
      </c>
      <c r="U3049">
        <f>D3049-C3049</f>
        <v/>
      </c>
      <c r="V3049" s="3">
        <f>IF(Q3049=0,0,T3049/Q3049)</f>
        <v/>
      </c>
    </row>
    <row r="3050">
      <c r="A3050" t="n">
        <v>3049</v>
      </c>
      <c r="B3050" t="inlineStr">
        <is>
          <t>CA-2017-121419</t>
        </is>
      </c>
      <c r="C3050" t="inlineStr">
        <is>
          <t>2017-04-02</t>
        </is>
      </c>
      <c r="D3050" t="inlineStr">
        <is>
          <t>2017-04-04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s="2" t="n">
        <v>411.8</v>
      </c>
      <c r="R3050" t="n">
        <v>2</v>
      </c>
      <c r="S3050" s="3" t="n">
        <v>0</v>
      </c>
      <c r="T3050" s="2" t="n">
        <v>70.006</v>
      </c>
      <c r="U3050">
        <f>D3050-C3050</f>
        <v/>
      </c>
      <c r="V3050" s="3">
        <f>IF(Q3050=0,0,T3050/Q3050)</f>
        <v/>
      </c>
    </row>
    <row r="3051">
      <c r="A3051" t="n">
        <v>3050</v>
      </c>
      <c r="B3051" t="inlineStr">
        <is>
          <t>CA-2017-121419</t>
        </is>
      </c>
      <c r="C3051" t="inlineStr">
        <is>
          <t>2017-04-02</t>
        </is>
      </c>
      <c r="D3051" t="inlineStr">
        <is>
          <t>2017-04-04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s="2" t="n">
        <v>360</v>
      </c>
      <c r="R3051" t="n">
        <v>4</v>
      </c>
      <c r="S3051" s="3" t="n">
        <v>0</v>
      </c>
      <c r="T3051" s="2" t="n">
        <v>129.6</v>
      </c>
      <c r="U3051">
        <f>D3051-C3051</f>
        <v/>
      </c>
      <c r="V3051" s="3">
        <f>IF(Q3051=0,0,T3051/Q3051)</f>
        <v/>
      </c>
    </row>
    <row r="3052">
      <c r="A3052" t="n">
        <v>3051</v>
      </c>
      <c r="B3052" t="inlineStr">
        <is>
          <t>US-2017-148054</t>
        </is>
      </c>
      <c r="C3052" t="inlineStr">
        <is>
          <t>2017-10-06</t>
        </is>
      </c>
      <c r="D3052" t="inlineStr">
        <is>
          <t>2017-10-11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s="2" t="n">
        <v>41.96</v>
      </c>
      <c r="R3052" t="n">
        <v>2</v>
      </c>
      <c r="S3052" s="3" t="n">
        <v>0</v>
      </c>
      <c r="T3052" s="2" t="n">
        <v>2.9372</v>
      </c>
      <c r="U3052">
        <f>D3052-C3052</f>
        <v/>
      </c>
      <c r="V3052" s="3">
        <f>IF(Q3052=0,0,T3052/Q3052)</f>
        <v/>
      </c>
    </row>
    <row r="3053">
      <c r="A3053" t="n">
        <v>3052</v>
      </c>
      <c r="B3053" t="inlineStr">
        <is>
          <t>US-2017-148054</t>
        </is>
      </c>
      <c r="C3053" t="inlineStr">
        <is>
          <t>2017-10-06</t>
        </is>
      </c>
      <c r="D3053" t="inlineStr">
        <is>
          <t>2017-10-11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s="2" t="n">
        <v>227.84</v>
      </c>
      <c r="R3053" t="n">
        <v>4</v>
      </c>
      <c r="S3053" s="3" t="n">
        <v>0</v>
      </c>
      <c r="T3053" s="2" t="n">
        <v>66.0736</v>
      </c>
      <c r="U3053">
        <f>D3053-C3053</f>
        <v/>
      </c>
      <c r="V3053" s="3">
        <f>IF(Q3053=0,0,T3053/Q3053)</f>
        <v/>
      </c>
    </row>
    <row r="3054">
      <c r="A3054" t="n">
        <v>3053</v>
      </c>
      <c r="B3054" t="inlineStr">
        <is>
          <t>US-2017-148054</t>
        </is>
      </c>
      <c r="C3054" t="inlineStr">
        <is>
          <t>2017-10-06</t>
        </is>
      </c>
      <c r="D3054" t="inlineStr">
        <is>
          <t>2017-10-11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s="2" t="n">
        <v>37.94</v>
      </c>
      <c r="R3054" t="n">
        <v>2</v>
      </c>
      <c r="S3054" s="3" t="n">
        <v>0</v>
      </c>
      <c r="T3054" s="2" t="n">
        <v>18.2112</v>
      </c>
      <c r="U3054">
        <f>D3054-C3054</f>
        <v/>
      </c>
      <c r="V3054" s="3">
        <f>IF(Q3054=0,0,T3054/Q3054)</f>
        <v/>
      </c>
    </row>
    <row r="3055">
      <c r="A3055" t="n">
        <v>3054</v>
      </c>
      <c r="B3055" t="inlineStr">
        <is>
          <t>CA-2016-128517</t>
        </is>
      </c>
      <c r="C3055" t="inlineStr">
        <is>
          <t>2016-04-09</t>
        </is>
      </c>
      <c r="D3055" t="inlineStr">
        <is>
          <t>2016-04-14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s="2" t="n">
        <v>517.9</v>
      </c>
      <c r="R3055" t="n">
        <v>2</v>
      </c>
      <c r="S3055" s="3" t="n">
        <v>0</v>
      </c>
      <c r="T3055" s="2" t="n">
        <v>134.654</v>
      </c>
      <c r="U3055">
        <f>D3055-C3055</f>
        <v/>
      </c>
      <c r="V3055" s="3">
        <f>IF(Q3055=0,0,T3055/Q3055)</f>
        <v/>
      </c>
    </row>
    <row r="3056">
      <c r="A3056" t="n">
        <v>3055</v>
      </c>
      <c r="B3056" t="inlineStr">
        <is>
          <t>CA-2016-128517</t>
        </is>
      </c>
      <c r="C3056" t="inlineStr">
        <is>
          <t>2016-04-09</t>
        </is>
      </c>
      <c r="D3056" t="inlineStr">
        <is>
          <t>2016-04-14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s="2" t="n">
        <v>5.28</v>
      </c>
      <c r="R3056" t="n">
        <v>2</v>
      </c>
      <c r="S3056" s="3" t="n">
        <v>0</v>
      </c>
      <c r="T3056" s="2" t="n">
        <v>2.4288</v>
      </c>
      <c r="U3056">
        <f>D3056-C3056</f>
        <v/>
      </c>
      <c r="V3056" s="3">
        <f>IF(Q3056=0,0,T3056/Q3056)</f>
        <v/>
      </c>
    </row>
    <row r="3057">
      <c r="A3057" t="n">
        <v>3056</v>
      </c>
      <c r="B3057" t="inlineStr">
        <is>
          <t>US-2015-100377</t>
        </is>
      </c>
      <c r="C3057" t="inlineStr">
        <is>
          <t>2015-08-28</t>
        </is>
      </c>
      <c r="D3057" t="inlineStr">
        <is>
          <t>2015-09-01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s="2" t="n">
        <v>2799.96</v>
      </c>
      <c r="R3057" t="n">
        <v>5</v>
      </c>
      <c r="S3057" s="3" t="n">
        <v>0.2</v>
      </c>
      <c r="T3057" s="2" t="n">
        <v>874.9875</v>
      </c>
      <c r="U3057">
        <f>D3057-C3057</f>
        <v/>
      </c>
      <c r="V3057" s="3">
        <f>IF(Q3057=0,0,T3057/Q3057)</f>
        <v/>
      </c>
    </row>
    <row r="3058">
      <c r="A3058" t="n">
        <v>3057</v>
      </c>
      <c r="B3058" t="inlineStr">
        <is>
          <t>CA-2017-131492</t>
        </is>
      </c>
      <c r="C3058" t="inlineStr">
        <is>
          <t>2017-10-19</t>
        </is>
      </c>
      <c r="D3058" t="inlineStr">
        <is>
          <t>2017-10-24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s="2" t="n">
        <v>8.960000000000001</v>
      </c>
      <c r="R3058" t="n">
        <v>2</v>
      </c>
      <c r="S3058" s="3" t="n">
        <v>0</v>
      </c>
      <c r="T3058" s="2" t="n">
        <v>4.3008</v>
      </c>
      <c r="U3058">
        <f>D3058-C3058</f>
        <v/>
      </c>
      <c r="V3058" s="3">
        <f>IF(Q3058=0,0,T3058/Q3058)</f>
        <v/>
      </c>
    </row>
    <row r="3059">
      <c r="A3059" t="n">
        <v>3058</v>
      </c>
      <c r="B3059" t="inlineStr">
        <is>
          <t>CA-2017-131492</t>
        </is>
      </c>
      <c r="C3059" t="inlineStr">
        <is>
          <t>2017-10-19</t>
        </is>
      </c>
      <c r="D3059" t="inlineStr">
        <is>
          <t>2017-10-24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s="2" t="n">
        <v>31.5</v>
      </c>
      <c r="R3059" t="n">
        <v>10</v>
      </c>
      <c r="S3059" s="3" t="n">
        <v>0</v>
      </c>
      <c r="T3059" s="2" t="n">
        <v>15.12</v>
      </c>
      <c r="U3059">
        <f>D3059-C3059</f>
        <v/>
      </c>
      <c r="V3059" s="3">
        <f>IF(Q3059=0,0,T3059/Q3059)</f>
        <v/>
      </c>
    </row>
    <row r="3060">
      <c r="A3060" t="n">
        <v>3059</v>
      </c>
      <c r="B3060" t="inlineStr">
        <is>
          <t>CA-2017-131492</t>
        </is>
      </c>
      <c r="C3060" t="inlineStr">
        <is>
          <t>2017-10-19</t>
        </is>
      </c>
      <c r="D3060" t="inlineStr">
        <is>
          <t>2017-10-24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s="2" t="n">
        <v>30.56</v>
      </c>
      <c r="R3060" t="n">
        <v>2</v>
      </c>
      <c r="S3060" s="3" t="n">
        <v>0</v>
      </c>
      <c r="T3060" s="2" t="n">
        <v>10.3904</v>
      </c>
      <c r="U3060">
        <f>D3060-C3060</f>
        <v/>
      </c>
      <c r="V3060" s="3">
        <f>IF(Q3060=0,0,T3060/Q3060)</f>
        <v/>
      </c>
    </row>
    <row r="3061">
      <c r="A3061" t="n">
        <v>3060</v>
      </c>
      <c r="B3061" t="inlineStr">
        <is>
          <t>CA-2017-131492</t>
        </is>
      </c>
      <c r="C3061" t="inlineStr">
        <is>
          <t>2017-10-19</t>
        </is>
      </c>
      <c r="D3061" t="inlineStr">
        <is>
          <t>2017-10-24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s="2" t="n">
        <v>24.368</v>
      </c>
      <c r="R3061" t="n">
        <v>2</v>
      </c>
      <c r="S3061" s="3" t="n">
        <v>0.2</v>
      </c>
      <c r="T3061" s="2" t="n">
        <v>-3.3506</v>
      </c>
      <c r="U3061">
        <f>D3061-C3061</f>
        <v/>
      </c>
      <c r="V3061" s="3">
        <f>IF(Q3061=0,0,T3061/Q3061)</f>
        <v/>
      </c>
    </row>
    <row r="3062">
      <c r="A3062" t="n">
        <v>3061</v>
      </c>
      <c r="B3062" t="inlineStr">
        <is>
          <t>CA-2016-144554</t>
        </is>
      </c>
      <c r="C3062" t="inlineStr">
        <is>
          <t>2016-11-07</t>
        </is>
      </c>
      <c r="D3062" t="inlineStr">
        <is>
          <t>2016-11-12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s="2" t="n">
        <v>119.976</v>
      </c>
      <c r="R3062" t="n">
        <v>3</v>
      </c>
      <c r="S3062" s="3" t="n">
        <v>0.2</v>
      </c>
      <c r="T3062" s="2" t="n">
        <v>22.4955</v>
      </c>
      <c r="U3062">
        <f>D3062-C3062</f>
        <v/>
      </c>
      <c r="V3062" s="3">
        <f>IF(Q3062=0,0,T3062/Q3062)</f>
        <v/>
      </c>
    </row>
    <row r="3063">
      <c r="A3063" t="n">
        <v>3062</v>
      </c>
      <c r="B3063" t="inlineStr">
        <is>
          <t>CA-2017-127621</t>
        </is>
      </c>
      <c r="C3063" t="inlineStr">
        <is>
          <t>2017-03-03</t>
        </is>
      </c>
      <c r="D3063" t="inlineStr">
        <is>
          <t>2017-03-07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s="2" t="n">
        <v>26.88</v>
      </c>
      <c r="R3063" t="n">
        <v>8</v>
      </c>
      <c r="S3063" s="3" t="n">
        <v>0.2</v>
      </c>
      <c r="T3063" s="2" t="n">
        <v>9.744</v>
      </c>
      <c r="U3063">
        <f>D3063-C3063</f>
        <v/>
      </c>
      <c r="V3063" s="3">
        <f>IF(Q3063=0,0,T3063/Q3063)</f>
        <v/>
      </c>
    </row>
    <row r="3064">
      <c r="A3064" t="n">
        <v>3063</v>
      </c>
      <c r="B3064" t="inlineStr">
        <is>
          <t>CA-2015-145184</t>
        </is>
      </c>
      <c r="C3064" t="inlineStr">
        <is>
          <t>2015-11-27</t>
        </is>
      </c>
      <c r="D3064" t="inlineStr">
        <is>
          <t>2015-11-29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s="2" t="n">
        <v>83.97</v>
      </c>
      <c r="R3064" t="n">
        <v>3</v>
      </c>
      <c r="S3064" s="3" t="n">
        <v>0</v>
      </c>
      <c r="T3064" s="2" t="n">
        <v>23.5116</v>
      </c>
      <c r="U3064">
        <f>D3064-C3064</f>
        <v/>
      </c>
      <c r="V3064" s="3">
        <f>IF(Q3064=0,0,T3064/Q3064)</f>
        <v/>
      </c>
    </row>
    <row r="3065">
      <c r="A3065" t="n">
        <v>3064</v>
      </c>
      <c r="B3065" t="inlineStr">
        <is>
          <t>CA-2015-145184</t>
        </is>
      </c>
      <c r="C3065" t="inlineStr">
        <is>
          <t>2015-11-27</t>
        </is>
      </c>
      <c r="D3065" t="inlineStr">
        <is>
          <t>2015-11-29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s="2" t="n">
        <v>104.97</v>
      </c>
      <c r="R3065" t="n">
        <v>3</v>
      </c>
      <c r="S3065" s="3" t="n">
        <v>0</v>
      </c>
      <c r="T3065" s="2" t="n">
        <v>7.3479</v>
      </c>
      <c r="U3065">
        <f>D3065-C3065</f>
        <v/>
      </c>
      <c r="V3065" s="3">
        <f>IF(Q3065=0,0,T3065/Q3065)</f>
        <v/>
      </c>
    </row>
    <row r="3066">
      <c r="A3066" t="n">
        <v>3065</v>
      </c>
      <c r="B3066" t="inlineStr">
        <is>
          <t>CA-2017-106859</t>
        </is>
      </c>
      <c r="C3066" t="inlineStr">
        <is>
          <t>2017-03-13</t>
        </is>
      </c>
      <c r="D3066" t="inlineStr">
        <is>
          <t>2017-03-18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s="2" t="n">
        <v>90.8</v>
      </c>
      <c r="R3066" t="n">
        <v>8</v>
      </c>
      <c r="S3066" s="3" t="n">
        <v>0</v>
      </c>
      <c r="T3066" s="2" t="n">
        <v>25.424</v>
      </c>
      <c r="U3066">
        <f>D3066-C3066</f>
        <v/>
      </c>
      <c r="V3066" s="3">
        <f>IF(Q3066=0,0,T3066/Q3066)</f>
        <v/>
      </c>
    </row>
    <row r="3067">
      <c r="A3067" t="n">
        <v>3066</v>
      </c>
      <c r="B3067" t="inlineStr">
        <is>
          <t>CA-2017-106859</t>
        </is>
      </c>
      <c r="C3067" t="inlineStr">
        <is>
          <t>2017-03-13</t>
        </is>
      </c>
      <c r="D3067" t="inlineStr">
        <is>
          <t>2017-03-18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s="2" t="n">
        <v>140.736</v>
      </c>
      <c r="R3067" t="n">
        <v>8</v>
      </c>
      <c r="S3067" s="3" t="n">
        <v>0.2</v>
      </c>
      <c r="T3067" s="2" t="n">
        <v>49.2576</v>
      </c>
      <c r="U3067">
        <f>D3067-C3067</f>
        <v/>
      </c>
      <c r="V3067" s="3">
        <f>IF(Q3067=0,0,T3067/Q3067)</f>
        <v/>
      </c>
    </row>
    <row r="3068">
      <c r="A3068" t="n">
        <v>3067</v>
      </c>
      <c r="B3068" t="inlineStr">
        <is>
          <t>CA-2017-106859</t>
        </is>
      </c>
      <c r="C3068" t="inlineStr">
        <is>
          <t>2017-03-13</t>
        </is>
      </c>
      <c r="D3068" t="inlineStr">
        <is>
          <t>2017-03-18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s="2" t="n">
        <v>214.95</v>
      </c>
      <c r="R3068" t="n">
        <v>5</v>
      </c>
      <c r="S3068" s="3" t="n">
        <v>0</v>
      </c>
      <c r="T3068" s="2" t="n">
        <v>88.12949999999999</v>
      </c>
      <c r="U3068">
        <f>D3068-C3068</f>
        <v/>
      </c>
      <c r="V3068" s="3">
        <f>IF(Q3068=0,0,T3068/Q3068)</f>
        <v/>
      </c>
    </row>
    <row r="3069">
      <c r="A3069" t="n">
        <v>3068</v>
      </c>
      <c r="B3069" t="inlineStr">
        <is>
          <t>CA-2017-106859</t>
        </is>
      </c>
      <c r="C3069" t="inlineStr">
        <is>
          <t>2017-03-13</t>
        </is>
      </c>
      <c r="D3069" t="inlineStr">
        <is>
          <t>2017-03-18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s="2" t="n">
        <v>45.36</v>
      </c>
      <c r="R3069" t="n">
        <v>7</v>
      </c>
      <c r="S3069" s="3" t="n">
        <v>0</v>
      </c>
      <c r="T3069" s="2" t="n">
        <v>21.7728</v>
      </c>
      <c r="U3069">
        <f>D3069-C3069</f>
        <v/>
      </c>
      <c r="V3069" s="3">
        <f>IF(Q3069=0,0,T3069/Q3069)</f>
        <v/>
      </c>
    </row>
    <row r="3070">
      <c r="A3070" t="n">
        <v>3069</v>
      </c>
      <c r="B3070" t="inlineStr">
        <is>
          <t>CA-2017-106859</t>
        </is>
      </c>
      <c r="C3070" t="inlineStr">
        <is>
          <t>2017-03-13</t>
        </is>
      </c>
      <c r="D3070" t="inlineStr">
        <is>
          <t>2017-03-18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s="2" t="n">
        <v>288.24</v>
      </c>
      <c r="R3070" t="n">
        <v>6</v>
      </c>
      <c r="S3070" s="3" t="n">
        <v>0</v>
      </c>
      <c r="T3070" s="2" t="n">
        <v>138.3552</v>
      </c>
      <c r="U3070">
        <f>D3070-C3070</f>
        <v/>
      </c>
      <c r="V3070" s="3">
        <f>IF(Q3070=0,0,T3070/Q3070)</f>
        <v/>
      </c>
    </row>
    <row r="3071">
      <c r="A3071" t="n">
        <v>3070</v>
      </c>
      <c r="B3071" t="inlineStr">
        <is>
          <t>US-2017-120089</t>
        </is>
      </c>
      <c r="C3071" t="inlineStr">
        <is>
          <t>2017-11-30</t>
        </is>
      </c>
      <c r="D3071" t="inlineStr">
        <is>
          <t>2017-11-30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s="2" t="n">
        <v>663.936</v>
      </c>
      <c r="R3071" t="n">
        <v>4</v>
      </c>
      <c r="S3071" s="3" t="n">
        <v>0.2</v>
      </c>
      <c r="T3071" s="2" t="n">
        <v>82.992</v>
      </c>
      <c r="U3071">
        <f>D3071-C3071</f>
        <v/>
      </c>
      <c r="V3071" s="3">
        <f>IF(Q3071=0,0,T3071/Q3071)</f>
        <v/>
      </c>
    </row>
    <row r="3072">
      <c r="A3072" t="n">
        <v>3071</v>
      </c>
      <c r="B3072" t="inlineStr">
        <is>
          <t>CA-2014-119375</t>
        </is>
      </c>
      <c r="C3072" t="inlineStr">
        <is>
          <t>2014-11-17</t>
        </is>
      </c>
      <c r="D3072" t="inlineStr">
        <is>
          <t>2014-11-22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s="2" t="n">
        <v>2934.33</v>
      </c>
      <c r="R3072" t="n">
        <v>7</v>
      </c>
      <c r="S3072" s="3" t="n">
        <v>0</v>
      </c>
      <c r="T3072" s="2" t="n">
        <v>792.2691</v>
      </c>
      <c r="U3072">
        <f>D3072-C3072</f>
        <v/>
      </c>
      <c r="V3072" s="3">
        <f>IF(Q3072=0,0,T3072/Q3072)</f>
        <v/>
      </c>
    </row>
    <row r="3073">
      <c r="A3073" t="n">
        <v>3072</v>
      </c>
      <c r="B3073" t="inlineStr">
        <is>
          <t>CA-2014-119375</t>
        </is>
      </c>
      <c r="C3073" t="inlineStr">
        <is>
          <t>2014-11-17</t>
        </is>
      </c>
      <c r="D3073" t="inlineStr">
        <is>
          <t>2014-11-22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s="2" t="n">
        <v>124.41</v>
      </c>
      <c r="R3073" t="n">
        <v>3</v>
      </c>
      <c r="S3073" s="3" t="n">
        <v>0</v>
      </c>
      <c r="T3073" s="2" t="n">
        <v>14.9292</v>
      </c>
      <c r="U3073">
        <f>D3073-C3073</f>
        <v/>
      </c>
      <c r="V3073" s="3">
        <f>IF(Q3073=0,0,T3073/Q3073)</f>
        <v/>
      </c>
    </row>
    <row r="3074">
      <c r="A3074" t="n">
        <v>3073</v>
      </c>
      <c r="B3074" t="inlineStr">
        <is>
          <t>CA-2014-119375</t>
        </is>
      </c>
      <c r="C3074" t="inlineStr">
        <is>
          <t>2014-11-17</t>
        </is>
      </c>
      <c r="D3074" t="inlineStr">
        <is>
          <t>2014-11-22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s="2" t="n">
        <v>57.75</v>
      </c>
      <c r="R3074" t="n">
        <v>5</v>
      </c>
      <c r="S3074" s="3" t="n">
        <v>0</v>
      </c>
      <c r="T3074" s="2" t="n">
        <v>26.565</v>
      </c>
      <c r="U3074">
        <f>D3074-C3074</f>
        <v/>
      </c>
      <c r="V3074" s="3">
        <f>IF(Q3074=0,0,T3074/Q3074)</f>
        <v/>
      </c>
    </row>
    <row r="3075">
      <c r="A3075" t="n">
        <v>3074</v>
      </c>
      <c r="B3075" t="inlineStr">
        <is>
          <t>CA-2016-125206</t>
        </is>
      </c>
      <c r="C3075" t="inlineStr">
        <is>
          <t>2016-01-03</t>
        </is>
      </c>
      <c r="D3075" t="inlineStr">
        <is>
          <t>2016-01-05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s="2" t="n">
        <v>114.46</v>
      </c>
      <c r="R3075" t="n">
        <v>2</v>
      </c>
      <c r="S3075" s="3" t="n">
        <v>0</v>
      </c>
      <c r="T3075" s="2" t="n">
        <v>28.615</v>
      </c>
      <c r="U3075">
        <f>D3075-C3075</f>
        <v/>
      </c>
      <c r="V3075" s="3">
        <f>IF(Q3075=0,0,T3075/Q3075)</f>
        <v/>
      </c>
    </row>
    <row r="3076">
      <c r="A3076" t="n">
        <v>3075</v>
      </c>
      <c r="B3076" t="inlineStr">
        <is>
          <t>CA-2015-126137</t>
        </is>
      </c>
      <c r="C3076" t="inlineStr">
        <is>
          <t>2015-10-03</t>
        </is>
      </c>
      <c r="D3076" t="inlineStr">
        <is>
          <t>2015-10-08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s="2" t="n">
        <v>120.666</v>
      </c>
      <c r="R3076" t="n">
        <v>2</v>
      </c>
      <c r="S3076" s="3" t="n">
        <v>0.15</v>
      </c>
      <c r="T3076" s="2" t="n">
        <v>18.4548</v>
      </c>
      <c r="U3076">
        <f>D3076-C3076</f>
        <v/>
      </c>
      <c r="V3076" s="3">
        <f>IF(Q3076=0,0,T3076/Q3076)</f>
        <v/>
      </c>
    </row>
    <row r="3077">
      <c r="A3077" t="n">
        <v>3076</v>
      </c>
      <c r="B3077" t="inlineStr">
        <is>
          <t>CA-2014-143903</t>
        </is>
      </c>
      <c r="C3077" t="inlineStr">
        <is>
          <t>2014-07-20</t>
        </is>
      </c>
      <c r="D3077" t="inlineStr">
        <is>
          <t>2014-07-24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s="2" t="n">
        <v>342.864</v>
      </c>
      <c r="R3077" t="n">
        <v>3</v>
      </c>
      <c r="S3077" s="3" t="n">
        <v>0.2</v>
      </c>
      <c r="T3077" s="2" t="n">
        <v>38.5722</v>
      </c>
      <c r="U3077">
        <f>D3077-C3077</f>
        <v/>
      </c>
      <c r="V3077" s="3">
        <f>IF(Q3077=0,0,T3077/Q3077)</f>
        <v/>
      </c>
    </row>
    <row r="3078">
      <c r="A3078" t="n">
        <v>3077</v>
      </c>
      <c r="B3078" t="inlineStr">
        <is>
          <t>CA-2014-143903</t>
        </is>
      </c>
      <c r="C3078" t="inlineStr">
        <is>
          <t>2014-07-20</t>
        </is>
      </c>
      <c r="D3078" t="inlineStr">
        <is>
          <t>2014-07-24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s="2" t="n">
        <v>16.74</v>
      </c>
      <c r="R3078" t="n">
        <v>5</v>
      </c>
      <c r="S3078" s="3" t="n">
        <v>0.6</v>
      </c>
      <c r="T3078" s="2" t="n">
        <v>-14.229</v>
      </c>
      <c r="U3078">
        <f>D3078-C3078</f>
        <v/>
      </c>
      <c r="V3078" s="3">
        <f>IF(Q3078=0,0,T3078/Q3078)</f>
        <v/>
      </c>
    </row>
    <row r="3079">
      <c r="A3079" t="n">
        <v>3078</v>
      </c>
      <c r="B3079" t="inlineStr">
        <is>
          <t>CA-2014-143903</t>
        </is>
      </c>
      <c r="C3079" t="inlineStr">
        <is>
          <t>2014-07-20</t>
        </is>
      </c>
      <c r="D3079" t="inlineStr">
        <is>
          <t>2014-07-24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s="2" t="n">
        <v>981.372</v>
      </c>
      <c r="R3079" t="n">
        <v>2</v>
      </c>
      <c r="S3079" s="3" t="n">
        <v>0.3</v>
      </c>
      <c r="T3079" s="2" t="n">
        <v>-140.196</v>
      </c>
      <c r="U3079">
        <f>D3079-C3079</f>
        <v/>
      </c>
      <c r="V3079" s="3">
        <f>IF(Q3079=0,0,T3079/Q3079)</f>
        <v/>
      </c>
    </row>
    <row r="3080">
      <c r="A3080" t="n">
        <v>3079</v>
      </c>
      <c r="B3080" t="inlineStr">
        <is>
          <t>CA-2014-104780</t>
        </is>
      </c>
      <c r="C3080" t="inlineStr">
        <is>
          <t>2014-05-21</t>
        </is>
      </c>
      <c r="D3080" t="inlineStr">
        <is>
          <t>2014-05-25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s="2" t="n">
        <v>31.84</v>
      </c>
      <c r="R3080" t="n">
        <v>8</v>
      </c>
      <c r="S3080" s="3" t="n">
        <v>0</v>
      </c>
      <c r="T3080" s="2" t="n">
        <v>10.5072</v>
      </c>
      <c r="U3080">
        <f>D3080-C3080</f>
        <v/>
      </c>
      <c r="V3080" s="3">
        <f>IF(Q3080=0,0,T3080/Q3080)</f>
        <v/>
      </c>
    </row>
    <row r="3081">
      <c r="A3081" t="n">
        <v>3080</v>
      </c>
      <c r="B3081" t="inlineStr">
        <is>
          <t>CA-2017-101182</t>
        </is>
      </c>
      <c r="C3081" t="inlineStr">
        <is>
          <t>2017-09-04</t>
        </is>
      </c>
      <c r="D3081" t="inlineStr">
        <is>
          <t>2017-09-05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s="2" t="n">
        <v>12.96</v>
      </c>
      <c r="R3081" t="n">
        <v>2</v>
      </c>
      <c r="S3081" s="3" t="n">
        <v>0</v>
      </c>
      <c r="T3081" s="2" t="n">
        <v>6.2208</v>
      </c>
      <c r="U3081">
        <f>D3081-C3081</f>
        <v/>
      </c>
      <c r="V3081" s="3">
        <f>IF(Q3081=0,0,T3081/Q3081)</f>
        <v/>
      </c>
    </row>
    <row r="3082">
      <c r="A3082" t="n">
        <v>3081</v>
      </c>
      <c r="B3082" t="inlineStr">
        <is>
          <t>CA-2017-101182</t>
        </is>
      </c>
      <c r="C3082" t="inlineStr">
        <is>
          <t>2017-09-04</t>
        </is>
      </c>
      <c r="D3082" t="inlineStr">
        <is>
          <t>2017-09-05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s="2" t="n">
        <v>43.176</v>
      </c>
      <c r="R3082" t="n">
        <v>3</v>
      </c>
      <c r="S3082" s="3" t="n">
        <v>0.2</v>
      </c>
      <c r="T3082" s="2" t="n">
        <v>15.1116</v>
      </c>
      <c r="U3082">
        <f>D3082-C3082</f>
        <v/>
      </c>
      <c r="V3082" s="3">
        <f>IF(Q3082=0,0,T3082/Q3082)</f>
        <v/>
      </c>
    </row>
    <row r="3083">
      <c r="A3083" t="n">
        <v>3082</v>
      </c>
      <c r="B3083" t="inlineStr">
        <is>
          <t>US-2017-132297</t>
        </is>
      </c>
      <c r="C3083" t="inlineStr">
        <is>
          <t>2017-05-27</t>
        </is>
      </c>
      <c r="D3083" t="inlineStr">
        <is>
          <t>2017-06-02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s="2" t="n">
        <v>58.34</v>
      </c>
      <c r="R3083" t="n">
        <v>2</v>
      </c>
      <c r="S3083" s="3" t="n">
        <v>0</v>
      </c>
      <c r="T3083" s="2" t="n">
        <v>28.0032</v>
      </c>
      <c r="U3083">
        <f>D3083-C3083</f>
        <v/>
      </c>
      <c r="V3083" s="3">
        <f>IF(Q3083=0,0,T3083/Q3083)</f>
        <v/>
      </c>
    </row>
    <row r="3084">
      <c r="A3084" t="n">
        <v>3083</v>
      </c>
      <c r="B3084" t="inlineStr">
        <is>
          <t>US-2017-132297</t>
        </is>
      </c>
      <c r="C3084" t="inlineStr">
        <is>
          <t>2017-05-27</t>
        </is>
      </c>
      <c r="D3084" t="inlineStr">
        <is>
          <t>2017-06-02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s="2" t="n">
        <v>539.97</v>
      </c>
      <c r="R3084" t="n">
        <v>3</v>
      </c>
      <c r="S3084" s="3" t="n">
        <v>0</v>
      </c>
      <c r="T3084" s="2" t="n">
        <v>134.9925</v>
      </c>
      <c r="U3084">
        <f>D3084-C3084</f>
        <v/>
      </c>
      <c r="V3084" s="3">
        <f>IF(Q3084=0,0,T3084/Q3084)</f>
        <v/>
      </c>
    </row>
    <row r="3085">
      <c r="A3085" t="n">
        <v>3084</v>
      </c>
      <c r="B3085" t="inlineStr">
        <is>
          <t>CA-2014-100328</t>
        </is>
      </c>
      <c r="C3085" t="inlineStr">
        <is>
          <t>2014-01-28</t>
        </is>
      </c>
      <c r="D3085" t="inlineStr">
        <is>
          <t>2014-02-03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s="2" t="n">
        <v>3.928</v>
      </c>
      <c r="R3085" t="n">
        <v>1</v>
      </c>
      <c r="S3085" s="3" t="n">
        <v>0.2</v>
      </c>
      <c r="T3085" s="2" t="n">
        <v>1.3257</v>
      </c>
      <c r="U3085">
        <f>D3085-C3085</f>
        <v/>
      </c>
      <c r="V3085" s="3">
        <f>IF(Q3085=0,0,T3085/Q3085)</f>
        <v/>
      </c>
    </row>
    <row r="3086">
      <c r="A3086" t="n">
        <v>3085</v>
      </c>
      <c r="B3086" t="inlineStr">
        <is>
          <t>CA-2017-118773</t>
        </is>
      </c>
      <c r="C3086" t="inlineStr">
        <is>
          <t>2017-02-09</t>
        </is>
      </c>
      <c r="D3086" t="inlineStr">
        <is>
          <t>2017-02-14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s="2" t="n">
        <v>252.784</v>
      </c>
      <c r="R3086" t="n">
        <v>4</v>
      </c>
      <c r="S3086" s="3" t="n">
        <v>0.8</v>
      </c>
      <c r="T3086" s="2" t="n">
        <v>-417.0936</v>
      </c>
      <c r="U3086">
        <f>D3086-C3086</f>
        <v/>
      </c>
      <c r="V3086" s="3">
        <f>IF(Q3086=0,0,T3086/Q3086)</f>
        <v/>
      </c>
    </row>
    <row r="3087">
      <c r="A3087" t="n">
        <v>3086</v>
      </c>
      <c r="B3087" t="inlineStr">
        <is>
          <t>CA-2017-118773</t>
        </is>
      </c>
      <c r="C3087" t="inlineStr">
        <is>
          <t>2017-02-09</t>
        </is>
      </c>
      <c r="D3087" t="inlineStr">
        <is>
          <t>2017-02-14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s="2" t="n">
        <v>127.984</v>
      </c>
      <c r="R3087" t="n">
        <v>2</v>
      </c>
      <c r="S3087" s="3" t="n">
        <v>0.2</v>
      </c>
      <c r="T3087" s="2" t="n">
        <v>15.998</v>
      </c>
      <c r="U3087">
        <f>D3087-C3087</f>
        <v/>
      </c>
      <c r="V3087" s="3">
        <f>IF(Q3087=0,0,T3087/Q3087)</f>
        <v/>
      </c>
    </row>
    <row r="3088">
      <c r="A3088" t="n">
        <v>3087</v>
      </c>
      <c r="B3088" t="inlineStr">
        <is>
          <t>CA-2017-118773</t>
        </is>
      </c>
      <c r="C3088" t="inlineStr">
        <is>
          <t>2017-02-09</t>
        </is>
      </c>
      <c r="D3088" t="inlineStr">
        <is>
          <t>2017-02-14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s="2" t="n">
        <v>3.984</v>
      </c>
      <c r="R3088" t="n">
        <v>2</v>
      </c>
      <c r="S3088" s="3" t="n">
        <v>0.6</v>
      </c>
      <c r="T3088" s="2" t="n">
        <v>-2.6892</v>
      </c>
      <c r="U3088">
        <f>D3088-C3088</f>
        <v/>
      </c>
      <c r="V3088" s="3">
        <f>IF(Q3088=0,0,T3088/Q3088)</f>
        <v/>
      </c>
    </row>
    <row r="3089">
      <c r="A3089" t="n">
        <v>3088</v>
      </c>
      <c r="B3089" t="inlineStr">
        <is>
          <t>CA-2017-118773</t>
        </is>
      </c>
      <c r="C3089" t="inlineStr">
        <is>
          <t>2017-02-09</t>
        </is>
      </c>
      <c r="D3089" t="inlineStr">
        <is>
          <t>2017-02-14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s="2" t="n">
        <v>12.992</v>
      </c>
      <c r="R3089" t="n">
        <v>2</v>
      </c>
      <c r="S3089" s="3" t="n">
        <v>0.8</v>
      </c>
      <c r="T3089" s="2" t="n">
        <v>-32.48</v>
      </c>
      <c r="U3089">
        <f>D3089-C3089</f>
        <v/>
      </c>
      <c r="V3089" s="3">
        <f>IF(Q3089=0,0,T3089/Q3089)</f>
        <v/>
      </c>
    </row>
    <row r="3090">
      <c r="A3090" t="n">
        <v>3089</v>
      </c>
      <c r="B3090" t="inlineStr">
        <is>
          <t>US-2017-159205</t>
        </is>
      </c>
      <c r="C3090" t="inlineStr">
        <is>
          <t>2017-03-31</t>
        </is>
      </c>
      <c r="D3090" t="inlineStr">
        <is>
          <t>2017-04-02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s="2" t="n">
        <v>61</v>
      </c>
      <c r="R3090" t="n">
        <v>5</v>
      </c>
      <c r="S3090" s="3" t="n">
        <v>0</v>
      </c>
      <c r="T3090" s="2" t="n">
        <v>25.62</v>
      </c>
      <c r="U3090">
        <f>D3090-C3090</f>
        <v/>
      </c>
      <c r="V3090" s="3">
        <f>IF(Q3090=0,0,T3090/Q3090)</f>
        <v/>
      </c>
    </row>
    <row r="3091">
      <c r="A3091" t="n">
        <v>3090</v>
      </c>
      <c r="B3091" t="inlineStr">
        <is>
          <t>US-2017-159205</t>
        </is>
      </c>
      <c r="C3091" t="inlineStr">
        <is>
          <t>2017-03-31</t>
        </is>
      </c>
      <c r="D3091" t="inlineStr">
        <is>
          <t>2017-04-02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s="2" t="n">
        <v>671.9299999999999</v>
      </c>
      <c r="R3091" t="n">
        <v>7</v>
      </c>
      <c r="S3091" s="3" t="n">
        <v>0</v>
      </c>
      <c r="T3091" s="2" t="n">
        <v>188.1404</v>
      </c>
      <c r="U3091">
        <f>D3091-C3091</f>
        <v/>
      </c>
      <c r="V3091" s="3">
        <f>IF(Q3091=0,0,T3091/Q3091)</f>
        <v/>
      </c>
    </row>
    <row r="3092">
      <c r="A3092" t="n">
        <v>3091</v>
      </c>
      <c r="B3092" t="inlineStr">
        <is>
          <t>CA-2016-112123</t>
        </is>
      </c>
      <c r="C3092" t="inlineStr">
        <is>
          <t>2016-03-03</t>
        </is>
      </c>
      <c r="D3092" t="inlineStr">
        <is>
          <t>2016-03-08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s="2" t="n">
        <v>447.86</v>
      </c>
      <c r="R3092" t="n">
        <v>7</v>
      </c>
      <c r="S3092" s="3" t="n">
        <v>0</v>
      </c>
      <c r="T3092" s="2" t="n">
        <v>219.4514</v>
      </c>
      <c r="U3092">
        <f>D3092-C3092</f>
        <v/>
      </c>
      <c r="V3092" s="3">
        <f>IF(Q3092=0,0,T3092/Q3092)</f>
        <v/>
      </c>
    </row>
    <row r="3093">
      <c r="A3093" t="n">
        <v>3092</v>
      </c>
      <c r="B3093" t="inlineStr">
        <is>
          <t>CA-2016-112123</t>
        </is>
      </c>
      <c r="C3093" t="inlineStr">
        <is>
          <t>2016-03-03</t>
        </is>
      </c>
      <c r="D3093" t="inlineStr">
        <is>
          <t>2016-03-08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s="2" t="n">
        <v>479.95</v>
      </c>
      <c r="R3093" t="n">
        <v>5</v>
      </c>
      <c r="S3093" s="3" t="n">
        <v>0</v>
      </c>
      <c r="T3093" s="2" t="n">
        <v>129.5865</v>
      </c>
      <c r="U3093">
        <f>D3093-C3093</f>
        <v/>
      </c>
      <c r="V3093" s="3">
        <f>IF(Q3093=0,0,T3093/Q3093)</f>
        <v/>
      </c>
    </row>
    <row r="3094">
      <c r="A3094" t="n">
        <v>3093</v>
      </c>
      <c r="B3094" t="inlineStr">
        <is>
          <t>CA-2016-112123</t>
        </is>
      </c>
      <c r="C3094" t="inlineStr">
        <is>
          <t>2016-03-03</t>
        </is>
      </c>
      <c r="D3094" t="inlineStr">
        <is>
          <t>2016-03-08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s="2" t="n">
        <v>166.44</v>
      </c>
      <c r="R3094" t="n">
        <v>3</v>
      </c>
      <c r="S3094" s="3" t="n">
        <v>0</v>
      </c>
      <c r="T3094" s="2" t="n">
        <v>79.8912</v>
      </c>
      <c r="U3094">
        <f>D3094-C3094</f>
        <v/>
      </c>
      <c r="V3094" s="3">
        <f>IF(Q3094=0,0,T3094/Q3094)</f>
        <v/>
      </c>
    </row>
    <row r="3095">
      <c r="A3095" t="n">
        <v>3094</v>
      </c>
      <c r="B3095" t="inlineStr">
        <is>
          <t>CA-2015-114468</t>
        </is>
      </c>
      <c r="C3095" t="inlineStr">
        <is>
          <t>2015-08-23</t>
        </is>
      </c>
      <c r="D3095" t="inlineStr">
        <is>
          <t>2015-08-23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s="2" t="n">
        <v>31.68</v>
      </c>
      <c r="R3095" t="n">
        <v>4</v>
      </c>
      <c r="S3095" s="3" t="n">
        <v>0.2</v>
      </c>
      <c r="T3095" s="2" t="n">
        <v>2.772</v>
      </c>
      <c r="U3095">
        <f>D3095-C3095</f>
        <v/>
      </c>
      <c r="V3095" s="3">
        <f>IF(Q3095=0,0,T3095/Q3095)</f>
        <v/>
      </c>
    </row>
    <row r="3096">
      <c r="A3096" t="n">
        <v>3095</v>
      </c>
      <c r="B3096" t="inlineStr">
        <is>
          <t>CA-2015-114468</t>
        </is>
      </c>
      <c r="C3096" t="inlineStr">
        <is>
          <t>2015-08-23</t>
        </is>
      </c>
      <c r="D3096" t="inlineStr">
        <is>
          <t>2015-08-23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s="2" t="n">
        <v>10.368</v>
      </c>
      <c r="R3096" t="n">
        <v>2</v>
      </c>
      <c r="S3096" s="3" t="n">
        <v>0.2</v>
      </c>
      <c r="T3096" s="2" t="n">
        <v>3.6288</v>
      </c>
      <c r="U3096">
        <f>D3096-C3096</f>
        <v/>
      </c>
      <c r="V3096" s="3">
        <f>IF(Q3096=0,0,T3096/Q3096)</f>
        <v/>
      </c>
    </row>
    <row r="3097">
      <c r="A3097" t="n">
        <v>3096</v>
      </c>
      <c r="B3097" t="inlineStr">
        <is>
          <t>CA-2015-114468</t>
        </is>
      </c>
      <c r="C3097" t="inlineStr">
        <is>
          <t>2015-08-23</t>
        </is>
      </c>
      <c r="D3097" t="inlineStr">
        <is>
          <t>2015-08-23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s="2" t="n">
        <v>12.032</v>
      </c>
      <c r="R3097" t="n">
        <v>8</v>
      </c>
      <c r="S3097" s="3" t="n">
        <v>0.2</v>
      </c>
      <c r="T3097" s="2" t="n">
        <v>2.256</v>
      </c>
      <c r="U3097">
        <f>D3097-C3097</f>
        <v/>
      </c>
      <c r="V3097" s="3">
        <f>IF(Q3097=0,0,T3097/Q3097)</f>
        <v/>
      </c>
    </row>
    <row r="3098">
      <c r="A3098" t="n">
        <v>3097</v>
      </c>
      <c r="B3098" t="inlineStr">
        <is>
          <t>CA-2015-114468</t>
        </is>
      </c>
      <c r="C3098" t="inlineStr">
        <is>
          <t>2015-08-23</t>
        </is>
      </c>
      <c r="D3098" t="inlineStr">
        <is>
          <t>2015-08-23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s="2" t="n">
        <v>5.768</v>
      </c>
      <c r="R3098" t="n">
        <v>2</v>
      </c>
      <c r="S3098" s="3" t="n">
        <v>0.8</v>
      </c>
      <c r="T3098" s="2" t="n">
        <v>-13.5548</v>
      </c>
      <c r="U3098">
        <f>D3098-C3098</f>
        <v/>
      </c>
      <c r="V3098" s="3">
        <f>IF(Q3098=0,0,T3098/Q3098)</f>
        <v/>
      </c>
    </row>
    <row r="3099">
      <c r="A3099" t="n">
        <v>3098</v>
      </c>
      <c r="B3099" t="inlineStr">
        <is>
          <t>CA-2017-135692</t>
        </is>
      </c>
      <c r="C3099" t="inlineStr">
        <is>
          <t>2017-04-27</t>
        </is>
      </c>
      <c r="D3099" t="inlineStr">
        <is>
          <t>2017-05-01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s="2" t="n">
        <v>33.12</v>
      </c>
      <c r="R3099" t="n">
        <v>4</v>
      </c>
      <c r="S3099" s="3" t="n">
        <v>0.2</v>
      </c>
      <c r="T3099" s="2" t="n">
        <v>11.592</v>
      </c>
      <c r="U3099">
        <f>D3099-C3099</f>
        <v/>
      </c>
      <c r="V3099" s="3">
        <f>IF(Q3099=0,0,T3099/Q3099)</f>
        <v/>
      </c>
    </row>
    <row r="3100">
      <c r="A3100" t="n">
        <v>3099</v>
      </c>
      <c r="B3100" t="inlineStr">
        <is>
          <t>CA-2017-135692</t>
        </is>
      </c>
      <c r="C3100" t="inlineStr">
        <is>
          <t>2017-04-27</t>
        </is>
      </c>
      <c r="D3100" t="inlineStr">
        <is>
          <t>2017-05-01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s="2" t="n">
        <v>220.2656</v>
      </c>
      <c r="R3100" t="n">
        <v>4</v>
      </c>
      <c r="S3100" s="3" t="n">
        <v>0.32</v>
      </c>
      <c r="T3100" s="2" t="n">
        <v>-42.1096</v>
      </c>
      <c r="U3100">
        <f>D3100-C3100</f>
        <v/>
      </c>
      <c r="V3100" s="3">
        <f>IF(Q3100=0,0,T3100/Q3100)</f>
        <v/>
      </c>
    </row>
    <row r="3101">
      <c r="A3101" t="n">
        <v>3100</v>
      </c>
      <c r="B3101" t="inlineStr">
        <is>
          <t>CA-2017-131233</t>
        </is>
      </c>
      <c r="C3101" t="inlineStr">
        <is>
          <t>2017-04-14</t>
        </is>
      </c>
      <c r="D3101" t="inlineStr">
        <is>
          <t>2017-04-19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s="2" t="n">
        <v>10.776</v>
      </c>
      <c r="R3101" t="n">
        <v>3</v>
      </c>
      <c r="S3101" s="3" t="n">
        <v>0.2</v>
      </c>
      <c r="T3101" s="2" t="n">
        <v>3.5022</v>
      </c>
      <c r="U3101">
        <f>D3101-C3101</f>
        <v/>
      </c>
      <c r="V3101" s="3">
        <f>IF(Q3101=0,0,T3101/Q3101)</f>
        <v/>
      </c>
    </row>
    <row r="3102">
      <c r="A3102" t="n">
        <v>3101</v>
      </c>
      <c r="B3102" t="inlineStr">
        <is>
          <t>CA-2017-131233</t>
        </is>
      </c>
      <c r="C3102" t="inlineStr">
        <is>
          <t>2017-04-14</t>
        </is>
      </c>
      <c r="D3102" t="inlineStr">
        <is>
          <t>2017-04-19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s="2" t="n">
        <v>242.352</v>
      </c>
      <c r="R3102" t="n">
        <v>3</v>
      </c>
      <c r="S3102" s="3" t="n">
        <v>0.2</v>
      </c>
      <c r="T3102" s="2" t="n">
        <v>9.088200000000001</v>
      </c>
      <c r="U3102">
        <f>D3102-C3102</f>
        <v/>
      </c>
      <c r="V3102" s="3">
        <f>IF(Q3102=0,0,T3102/Q3102)</f>
        <v/>
      </c>
    </row>
    <row r="3103">
      <c r="A3103" t="n">
        <v>3102</v>
      </c>
      <c r="B3103" t="inlineStr">
        <is>
          <t>CA-2017-119578</t>
        </is>
      </c>
      <c r="C3103" t="inlineStr">
        <is>
          <t>2017-12-22</t>
        </is>
      </c>
      <c r="D3103" t="inlineStr">
        <is>
          <t>2017-12-27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s="2" t="n">
        <v>695.16</v>
      </c>
      <c r="R3103" t="n">
        <v>6</v>
      </c>
      <c r="S3103" s="3" t="n">
        <v>0</v>
      </c>
      <c r="T3103" s="2" t="n">
        <v>34.758</v>
      </c>
      <c r="U3103">
        <f>D3103-C3103</f>
        <v/>
      </c>
      <c r="V3103" s="3">
        <f>IF(Q3103=0,0,T3103/Q3103)</f>
        <v/>
      </c>
    </row>
    <row r="3104">
      <c r="A3104" t="n">
        <v>3103</v>
      </c>
      <c r="B3104" t="inlineStr">
        <is>
          <t>CA-2017-119578</t>
        </is>
      </c>
      <c r="C3104" t="inlineStr">
        <is>
          <t>2017-12-22</t>
        </is>
      </c>
      <c r="D3104" t="inlineStr">
        <is>
          <t>2017-12-27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s="2" t="n">
        <v>220.98</v>
      </c>
      <c r="R3104" t="n">
        <v>1</v>
      </c>
      <c r="S3104" s="3" t="n">
        <v>0</v>
      </c>
      <c r="T3104" s="2" t="n">
        <v>50.8254</v>
      </c>
      <c r="U3104">
        <f>D3104-C3104</f>
        <v/>
      </c>
      <c r="V3104" s="3">
        <f>IF(Q3104=0,0,T3104/Q3104)</f>
        <v/>
      </c>
    </row>
    <row r="3105">
      <c r="A3105" t="n">
        <v>3104</v>
      </c>
      <c r="B3105" t="inlineStr">
        <is>
          <t>CA-2016-124562</t>
        </is>
      </c>
      <c r="C3105" t="inlineStr">
        <is>
          <t>2016-12-08</t>
        </is>
      </c>
      <c r="D3105" t="inlineStr">
        <is>
          <t>2016-12-12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s="2" t="n">
        <v>12.957</v>
      </c>
      <c r="R3105" t="n">
        <v>7</v>
      </c>
      <c r="S3105" s="3" t="n">
        <v>0.7</v>
      </c>
      <c r="T3105" s="2" t="n">
        <v>-9.501799999999999</v>
      </c>
      <c r="U3105">
        <f>D3105-C3105</f>
        <v/>
      </c>
      <c r="V3105" s="3">
        <f>IF(Q3105=0,0,T3105/Q3105)</f>
        <v/>
      </c>
    </row>
    <row r="3106">
      <c r="A3106" t="n">
        <v>3105</v>
      </c>
      <c r="B3106" t="inlineStr">
        <is>
          <t>US-2017-140074</t>
        </is>
      </c>
      <c r="C3106" t="inlineStr">
        <is>
          <t>2017-03-23</t>
        </is>
      </c>
      <c r="D3106" t="inlineStr">
        <is>
          <t>2017-03-29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s="2" t="n">
        <v>25.68</v>
      </c>
      <c r="R3106" t="n">
        <v>6</v>
      </c>
      <c r="S3106" s="3" t="n">
        <v>0</v>
      </c>
      <c r="T3106" s="2" t="n">
        <v>11.556</v>
      </c>
      <c r="U3106">
        <f>D3106-C3106</f>
        <v/>
      </c>
      <c r="V3106" s="3">
        <f>IF(Q3106=0,0,T3106/Q3106)</f>
        <v/>
      </c>
    </row>
    <row r="3107">
      <c r="A3107" t="n">
        <v>3106</v>
      </c>
      <c r="B3107" t="inlineStr">
        <is>
          <t>CA-2016-103037</t>
        </is>
      </c>
      <c r="C3107" t="inlineStr">
        <is>
          <t>2016-07-25</t>
        </is>
      </c>
      <c r="D3107" t="inlineStr">
        <is>
          <t>2016-07-29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s="2" t="n">
        <v>15.712</v>
      </c>
      <c r="R3107" t="n">
        <v>4</v>
      </c>
      <c r="S3107" s="3" t="n">
        <v>0.2</v>
      </c>
      <c r="T3107" s="2" t="n">
        <v>5.6956</v>
      </c>
      <c r="U3107">
        <f>D3107-C3107</f>
        <v/>
      </c>
      <c r="V3107" s="3">
        <f>IF(Q3107=0,0,T3107/Q3107)</f>
        <v/>
      </c>
    </row>
    <row r="3108">
      <c r="A3108" t="n">
        <v>3107</v>
      </c>
      <c r="B3108" t="inlineStr">
        <is>
          <t>CA-2017-127460</t>
        </is>
      </c>
      <c r="C3108" t="inlineStr">
        <is>
          <t>2017-07-10</t>
        </is>
      </c>
      <c r="D3108" t="inlineStr">
        <is>
          <t>2017-07-14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s="2" t="n">
        <v>298.464</v>
      </c>
      <c r="R3108" t="n">
        <v>6</v>
      </c>
      <c r="S3108" s="3" t="n">
        <v>0.2</v>
      </c>
      <c r="T3108" s="2" t="n">
        <v>26.1156</v>
      </c>
      <c r="U3108">
        <f>D3108-C3108</f>
        <v/>
      </c>
      <c r="V3108" s="3">
        <f>IF(Q3108=0,0,T3108/Q3108)</f>
        <v/>
      </c>
    </row>
    <row r="3109">
      <c r="A3109" t="n">
        <v>3108</v>
      </c>
      <c r="B3109" t="inlineStr">
        <is>
          <t>CA-2016-121671</t>
        </is>
      </c>
      <c r="C3109" t="inlineStr">
        <is>
          <t>2016-07-17</t>
        </is>
      </c>
      <c r="D3109" t="inlineStr">
        <is>
          <t>2016-07-22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s="2" t="n">
        <v>21.93</v>
      </c>
      <c r="R3109" t="n">
        <v>3</v>
      </c>
      <c r="S3109" s="3" t="n">
        <v>0</v>
      </c>
      <c r="T3109" s="2" t="n">
        <v>10.0878</v>
      </c>
      <c r="U3109">
        <f>D3109-C3109</f>
        <v/>
      </c>
      <c r="V3109" s="3">
        <f>IF(Q3109=0,0,T3109/Q3109)</f>
        <v/>
      </c>
    </row>
    <row r="3110">
      <c r="A3110" t="n">
        <v>3109</v>
      </c>
      <c r="B3110" t="inlineStr">
        <is>
          <t>CA-2016-121671</t>
        </is>
      </c>
      <c r="C3110" t="inlineStr">
        <is>
          <t>2016-07-17</t>
        </is>
      </c>
      <c r="D3110" t="inlineStr">
        <is>
          <t>2016-07-22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s="2" t="n">
        <v>242.94</v>
      </c>
      <c r="R3110" t="n">
        <v>3</v>
      </c>
      <c r="S3110" s="3" t="n">
        <v>0</v>
      </c>
      <c r="T3110" s="2" t="n">
        <v>4.8588</v>
      </c>
      <c r="U3110">
        <f>D3110-C3110</f>
        <v/>
      </c>
      <c r="V3110" s="3">
        <f>IF(Q3110=0,0,T3110/Q3110)</f>
        <v/>
      </c>
    </row>
    <row r="3111">
      <c r="A3111" t="n">
        <v>3110</v>
      </c>
      <c r="B3111" t="inlineStr">
        <is>
          <t>CA-2016-121671</t>
        </is>
      </c>
      <c r="C3111" t="inlineStr">
        <is>
          <t>2016-07-17</t>
        </is>
      </c>
      <c r="D3111" t="inlineStr">
        <is>
          <t>2016-07-22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s="2" t="n">
        <v>7.64</v>
      </c>
      <c r="R3111" t="n">
        <v>1</v>
      </c>
      <c r="S3111" s="3" t="n">
        <v>0</v>
      </c>
      <c r="T3111" s="2" t="n">
        <v>3.7436</v>
      </c>
      <c r="U3111">
        <f>D3111-C3111</f>
        <v/>
      </c>
      <c r="V3111" s="3">
        <f>IF(Q3111=0,0,T3111/Q3111)</f>
        <v/>
      </c>
    </row>
    <row r="3112">
      <c r="A3112" t="n">
        <v>3111</v>
      </c>
      <c r="B3112" t="inlineStr">
        <is>
          <t>CA-2016-121671</t>
        </is>
      </c>
      <c r="C3112" t="inlineStr">
        <is>
          <t>2016-07-17</t>
        </is>
      </c>
      <c r="D3112" t="inlineStr">
        <is>
          <t>2016-07-22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s="2" t="n">
        <v>51.84</v>
      </c>
      <c r="R3112" t="n">
        <v>8</v>
      </c>
      <c r="S3112" s="3" t="n">
        <v>0</v>
      </c>
      <c r="T3112" s="2" t="n">
        <v>25.4016</v>
      </c>
      <c r="U3112">
        <f>D3112-C3112</f>
        <v/>
      </c>
      <c r="V3112" s="3">
        <f>IF(Q3112=0,0,T3112/Q3112)</f>
        <v/>
      </c>
    </row>
    <row r="3113">
      <c r="A3113" t="n">
        <v>3112</v>
      </c>
      <c r="B3113" t="inlineStr">
        <is>
          <t>CA-2016-121671</t>
        </is>
      </c>
      <c r="C3113" t="inlineStr">
        <is>
          <t>2016-07-17</t>
        </is>
      </c>
      <c r="D3113" t="inlineStr">
        <is>
          <t>2016-07-22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s="2" t="n">
        <v>265.17</v>
      </c>
      <c r="R3113" t="n">
        <v>1</v>
      </c>
      <c r="S3113" s="3" t="n">
        <v>0</v>
      </c>
      <c r="T3113" s="2" t="n">
        <v>47.7306</v>
      </c>
      <c r="U3113">
        <f>D3113-C3113</f>
        <v/>
      </c>
      <c r="V3113" s="3">
        <f>IF(Q3113=0,0,T3113/Q3113)</f>
        <v/>
      </c>
    </row>
    <row r="3114">
      <c r="A3114" t="n">
        <v>3113</v>
      </c>
      <c r="B3114" t="inlineStr">
        <is>
          <t>CA-2016-150350</t>
        </is>
      </c>
      <c r="C3114" t="inlineStr">
        <is>
          <t>2016-08-23</t>
        </is>
      </c>
      <c r="D3114" t="inlineStr">
        <is>
          <t>2016-08-30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s="2" t="n">
        <v>837.6</v>
      </c>
      <c r="R3114" t="n">
        <v>3</v>
      </c>
      <c r="S3114" s="3" t="n">
        <v>0.2</v>
      </c>
      <c r="T3114" s="2" t="n">
        <v>62.82</v>
      </c>
      <c r="U3114">
        <f>D3114-C3114</f>
        <v/>
      </c>
      <c r="V3114" s="3">
        <f>IF(Q3114=0,0,T3114/Q3114)</f>
        <v/>
      </c>
    </row>
    <row r="3115">
      <c r="A3115" t="n">
        <v>3114</v>
      </c>
      <c r="B3115" t="inlineStr">
        <is>
          <t>CA-2016-150350</t>
        </is>
      </c>
      <c r="C3115" t="inlineStr">
        <is>
          <t>2016-08-23</t>
        </is>
      </c>
      <c r="D3115" t="inlineStr">
        <is>
          <t>2016-08-30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s="2" t="n">
        <v>135.9</v>
      </c>
      <c r="R3115" t="n">
        <v>5</v>
      </c>
      <c r="S3115" s="3" t="n">
        <v>0</v>
      </c>
      <c r="T3115" s="2" t="n">
        <v>63.873</v>
      </c>
      <c r="U3115">
        <f>D3115-C3115</f>
        <v/>
      </c>
      <c r="V3115" s="3">
        <f>IF(Q3115=0,0,T3115/Q3115)</f>
        <v/>
      </c>
    </row>
    <row r="3116">
      <c r="A3116" t="n">
        <v>3115</v>
      </c>
      <c r="B3116" t="inlineStr">
        <is>
          <t>CA-2016-150350</t>
        </is>
      </c>
      <c r="C3116" t="inlineStr">
        <is>
          <t>2016-08-23</t>
        </is>
      </c>
      <c r="D3116" t="inlineStr">
        <is>
          <t>2016-08-30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s="2" t="n">
        <v>34.68</v>
      </c>
      <c r="R3116" t="n">
        <v>6</v>
      </c>
      <c r="S3116" s="3" t="n">
        <v>0</v>
      </c>
      <c r="T3116" s="2" t="n">
        <v>16.9932</v>
      </c>
      <c r="U3116">
        <f>D3116-C3116</f>
        <v/>
      </c>
      <c r="V3116" s="3">
        <f>IF(Q3116=0,0,T3116/Q3116)</f>
        <v/>
      </c>
    </row>
    <row r="3117">
      <c r="A3117" t="n">
        <v>3116</v>
      </c>
      <c r="B3117" t="inlineStr">
        <is>
          <t>CA-2016-150350</t>
        </is>
      </c>
      <c r="C3117" t="inlineStr">
        <is>
          <t>2016-08-23</t>
        </is>
      </c>
      <c r="D3117" t="inlineStr">
        <is>
          <t>2016-08-30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s="2" t="n">
        <v>532.704</v>
      </c>
      <c r="R3117" t="n">
        <v>6</v>
      </c>
      <c r="S3117" s="3" t="n">
        <v>0.2</v>
      </c>
      <c r="T3117" s="2" t="n">
        <v>-39.9528</v>
      </c>
      <c r="U3117">
        <f>D3117-C3117</f>
        <v/>
      </c>
      <c r="V3117" s="3">
        <f>IF(Q3117=0,0,T3117/Q3117)</f>
        <v/>
      </c>
    </row>
    <row r="3118">
      <c r="A3118" t="n">
        <v>3117</v>
      </c>
      <c r="B3118" t="inlineStr">
        <is>
          <t>CA-2016-150350</t>
        </is>
      </c>
      <c r="C3118" t="inlineStr">
        <is>
          <t>2016-08-23</t>
        </is>
      </c>
      <c r="D3118" t="inlineStr">
        <is>
          <t>2016-08-30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s="2" t="n">
        <v>43.1</v>
      </c>
      <c r="R3118" t="n">
        <v>5</v>
      </c>
      <c r="S3118" s="3" t="n">
        <v>0</v>
      </c>
      <c r="T3118" s="2" t="n">
        <v>11.206</v>
      </c>
      <c r="U3118">
        <f>D3118-C3118</f>
        <v/>
      </c>
      <c r="V3118" s="3">
        <f>IF(Q3118=0,0,T3118/Q3118)</f>
        <v/>
      </c>
    </row>
    <row r="3119">
      <c r="A3119" t="n">
        <v>3118</v>
      </c>
      <c r="B3119" t="inlineStr">
        <is>
          <t>CA-2016-150350</t>
        </is>
      </c>
      <c r="C3119" t="inlineStr">
        <is>
          <t>2016-08-23</t>
        </is>
      </c>
      <c r="D3119" t="inlineStr">
        <is>
          <t>2016-08-30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s="2" t="n">
        <v>15.88</v>
      </c>
      <c r="R3119" t="n">
        <v>4</v>
      </c>
      <c r="S3119" s="3" t="n">
        <v>0</v>
      </c>
      <c r="T3119" s="2" t="n">
        <v>0.1588</v>
      </c>
      <c r="U3119">
        <f>D3119-C3119</f>
        <v/>
      </c>
      <c r="V3119" s="3">
        <f>IF(Q3119=0,0,T3119/Q3119)</f>
        <v/>
      </c>
    </row>
    <row r="3120">
      <c r="A3120" t="n">
        <v>3119</v>
      </c>
      <c r="B3120" t="inlineStr">
        <is>
          <t>CA-2015-121720</t>
        </is>
      </c>
      <c r="C3120" t="inlineStr">
        <is>
          <t>2015-06-11</t>
        </is>
      </c>
      <c r="D3120" t="inlineStr">
        <is>
          <t>2015-06-12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“Pillow Soft” Series Mid Back Swivel/Tilt Chairs</t>
        </is>
      </c>
      <c r="Q3120" s="2" t="n">
        <v>1123.92</v>
      </c>
      <c r="R3120" t="n">
        <v>5</v>
      </c>
      <c r="S3120" s="3" t="n">
        <v>0.2</v>
      </c>
      <c r="T3120" s="2" t="n">
        <v>-182.637</v>
      </c>
      <c r="U3120">
        <f>D3120-C3120</f>
        <v/>
      </c>
      <c r="V3120" s="3">
        <f>IF(Q3120=0,0,T3120/Q3120)</f>
        <v/>
      </c>
    </row>
    <row r="3121">
      <c r="A3121" t="n">
        <v>3120</v>
      </c>
      <c r="B3121" t="inlineStr">
        <is>
          <t>CA-2015-121720</t>
        </is>
      </c>
      <c r="C3121" t="inlineStr">
        <is>
          <t>2015-06-11</t>
        </is>
      </c>
      <c r="D3121" t="inlineStr">
        <is>
          <t>2015-06-12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s="2" t="n">
        <v>249.584</v>
      </c>
      <c r="R3121" t="n">
        <v>2</v>
      </c>
      <c r="S3121" s="3" t="n">
        <v>0.2</v>
      </c>
      <c r="T3121" s="2" t="n">
        <v>31.198</v>
      </c>
      <c r="U3121">
        <f>D3121-C3121</f>
        <v/>
      </c>
      <c r="V3121" s="3">
        <f>IF(Q3121=0,0,T3121/Q3121)</f>
        <v/>
      </c>
    </row>
    <row r="3122">
      <c r="A3122" t="n">
        <v>3121</v>
      </c>
      <c r="B3122" t="inlineStr">
        <is>
          <t>CA-2015-121720</t>
        </is>
      </c>
      <c r="C3122" t="inlineStr">
        <is>
          <t>2015-06-11</t>
        </is>
      </c>
      <c r="D3122" t="inlineStr">
        <is>
          <t>2015-06-12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s="2" t="n">
        <v>48.672</v>
      </c>
      <c r="R3122" t="n">
        <v>3</v>
      </c>
      <c r="S3122" s="3" t="n">
        <v>0.2</v>
      </c>
      <c r="T3122" s="2" t="n">
        <v>7.3008</v>
      </c>
      <c r="U3122">
        <f>D3122-C3122</f>
        <v/>
      </c>
      <c r="V3122" s="3">
        <f>IF(Q3122=0,0,T3122/Q3122)</f>
        <v/>
      </c>
    </row>
    <row r="3123">
      <c r="A3123" t="n">
        <v>3122</v>
      </c>
      <c r="B3123" t="inlineStr">
        <is>
          <t>CA-2015-121720</t>
        </is>
      </c>
      <c r="C3123" t="inlineStr">
        <is>
          <t>2015-06-11</t>
        </is>
      </c>
      <c r="D3123" t="inlineStr">
        <is>
          <t>2015-06-12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s="2" t="n">
        <v>60.768</v>
      </c>
      <c r="R3123" t="n">
        <v>2</v>
      </c>
      <c r="S3123" s="3" t="n">
        <v>0.2</v>
      </c>
      <c r="T3123" s="2" t="n">
        <v>7.596</v>
      </c>
      <c r="U3123">
        <f>D3123-C3123</f>
        <v/>
      </c>
      <c r="V3123" s="3">
        <f>IF(Q3123=0,0,T3123/Q3123)</f>
        <v/>
      </c>
    </row>
    <row r="3124">
      <c r="A3124" t="n">
        <v>3123</v>
      </c>
      <c r="B3124" t="inlineStr">
        <is>
          <t>CA-2015-121720</t>
        </is>
      </c>
      <c r="C3124" t="inlineStr">
        <is>
          <t>2015-06-11</t>
        </is>
      </c>
      <c r="D3124" t="inlineStr">
        <is>
          <t>2015-06-12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s="2" t="n">
        <v>78.59999999999999</v>
      </c>
      <c r="R3124" t="n">
        <v>5</v>
      </c>
      <c r="S3124" s="3" t="n">
        <v>0.7</v>
      </c>
      <c r="T3124" s="2" t="n">
        <v>-62.88</v>
      </c>
      <c r="U3124">
        <f>D3124-C3124</f>
        <v/>
      </c>
      <c r="V3124" s="3">
        <f>IF(Q3124=0,0,T3124/Q3124)</f>
        <v/>
      </c>
    </row>
    <row r="3125">
      <c r="A3125" t="n">
        <v>3124</v>
      </c>
      <c r="B3125" t="inlineStr">
        <is>
          <t>CA-2015-121720</t>
        </is>
      </c>
      <c r="C3125" t="inlineStr">
        <is>
          <t>2015-06-11</t>
        </is>
      </c>
      <c r="D3125" t="inlineStr">
        <is>
          <t>2015-06-12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s="2" t="n">
        <v>3.768</v>
      </c>
      <c r="R3125" t="n">
        <v>2</v>
      </c>
      <c r="S3125" s="3" t="n">
        <v>0.7</v>
      </c>
      <c r="T3125" s="2" t="n">
        <v>-3.14</v>
      </c>
      <c r="U3125">
        <f>D3125-C3125</f>
        <v/>
      </c>
      <c r="V3125" s="3">
        <f>IF(Q3125=0,0,T3125/Q3125)</f>
        <v/>
      </c>
    </row>
    <row r="3126">
      <c r="A3126" t="n">
        <v>3125</v>
      </c>
      <c r="B3126" t="inlineStr">
        <is>
          <t>CA-2015-121720</t>
        </is>
      </c>
      <c r="C3126" t="inlineStr">
        <is>
          <t>2015-06-11</t>
        </is>
      </c>
      <c r="D3126" t="inlineStr">
        <is>
          <t>2015-06-12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s="2" t="n">
        <v>1036.624</v>
      </c>
      <c r="R3126" t="n">
        <v>2</v>
      </c>
      <c r="S3126" s="3" t="n">
        <v>0.2</v>
      </c>
      <c r="T3126" s="2" t="n">
        <v>51.8312</v>
      </c>
      <c r="U3126">
        <f>D3126-C3126</f>
        <v/>
      </c>
      <c r="V3126" s="3">
        <f>IF(Q3126=0,0,T3126/Q3126)</f>
        <v/>
      </c>
    </row>
    <row r="3127">
      <c r="A3127" t="n">
        <v>3126</v>
      </c>
      <c r="B3127" t="inlineStr">
        <is>
          <t>CA-2015-121720</t>
        </is>
      </c>
      <c r="C3127" t="inlineStr">
        <is>
          <t>2015-06-11</t>
        </is>
      </c>
      <c r="D3127" t="inlineStr">
        <is>
          <t>2015-06-12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s="2" t="n">
        <v>563.808</v>
      </c>
      <c r="R3127" t="n">
        <v>4</v>
      </c>
      <c r="S3127" s="3" t="n">
        <v>0.2</v>
      </c>
      <c r="T3127" s="2" t="n">
        <v>21.1428</v>
      </c>
      <c r="U3127">
        <f>D3127-C3127</f>
        <v/>
      </c>
      <c r="V3127" s="3">
        <f>IF(Q3127=0,0,T3127/Q3127)</f>
        <v/>
      </c>
    </row>
    <row r="3128">
      <c r="A3128" t="n">
        <v>3127</v>
      </c>
      <c r="B3128" t="inlineStr">
        <is>
          <t>CA-2017-149895</t>
        </is>
      </c>
      <c r="C3128" t="inlineStr">
        <is>
          <t>2017-09-08</t>
        </is>
      </c>
      <c r="D3128" t="inlineStr">
        <is>
          <t>2017-09-12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s="2" t="n">
        <v>258.528</v>
      </c>
      <c r="R3128" t="n">
        <v>2</v>
      </c>
      <c r="S3128" s="3" t="n">
        <v>0.4</v>
      </c>
      <c r="T3128" s="2" t="n">
        <v>-47.3968</v>
      </c>
      <c r="U3128">
        <f>D3128-C3128</f>
        <v/>
      </c>
      <c r="V3128" s="3">
        <f>IF(Q3128=0,0,T3128/Q3128)</f>
        <v/>
      </c>
    </row>
    <row r="3129">
      <c r="A3129" t="n">
        <v>3128</v>
      </c>
      <c r="B3129" t="inlineStr">
        <is>
          <t>CA-2017-147564</t>
        </is>
      </c>
      <c r="C3129" t="inlineStr">
        <is>
          <t>2017-10-02</t>
        </is>
      </c>
      <c r="D3129" t="inlineStr">
        <is>
          <t>2017-10-06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s="2" t="n">
        <v>49.12</v>
      </c>
      <c r="R3129" t="n">
        <v>4</v>
      </c>
      <c r="S3129" s="3" t="n">
        <v>0</v>
      </c>
      <c r="T3129" s="2" t="n">
        <v>23.0864</v>
      </c>
      <c r="U3129">
        <f>D3129-C3129</f>
        <v/>
      </c>
      <c r="V3129" s="3">
        <f>IF(Q3129=0,0,T3129/Q3129)</f>
        <v/>
      </c>
    </row>
    <row r="3130">
      <c r="A3130" t="n">
        <v>3129</v>
      </c>
      <c r="B3130" t="inlineStr">
        <is>
          <t>CA-2014-136399</t>
        </is>
      </c>
      <c r="C3130" t="inlineStr">
        <is>
          <t>2014-12-16</t>
        </is>
      </c>
      <c r="D3130" t="inlineStr">
        <is>
          <t>2014-12-17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s="2" t="n">
        <v>44.46</v>
      </c>
      <c r="R3130" t="n">
        <v>2</v>
      </c>
      <c r="S3130" s="3" t="n">
        <v>0</v>
      </c>
      <c r="T3130" s="2" t="n">
        <v>14.6718</v>
      </c>
      <c r="U3130">
        <f>D3130-C3130</f>
        <v/>
      </c>
      <c r="V3130" s="3">
        <f>IF(Q3130=0,0,T3130/Q3130)</f>
        <v/>
      </c>
    </row>
    <row r="3131">
      <c r="A3131" t="n">
        <v>3130</v>
      </c>
      <c r="B3131" t="inlineStr">
        <is>
          <t>CA-2014-136399</t>
        </is>
      </c>
      <c r="C3131" t="inlineStr">
        <is>
          <t>2014-12-16</t>
        </is>
      </c>
      <c r="D3131" t="inlineStr">
        <is>
          <t>2014-12-17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s="2" t="n">
        <v>241.568</v>
      </c>
      <c r="R3131" t="n">
        <v>2</v>
      </c>
      <c r="S3131" s="3" t="n">
        <v>0.2</v>
      </c>
      <c r="T3131" s="2" t="n">
        <v>18.1176</v>
      </c>
      <c r="U3131">
        <f>D3131-C3131</f>
        <v/>
      </c>
      <c r="V3131" s="3">
        <f>IF(Q3131=0,0,T3131/Q3131)</f>
        <v/>
      </c>
    </row>
    <row r="3132">
      <c r="A3132" t="n">
        <v>3131</v>
      </c>
      <c r="B3132" t="inlineStr">
        <is>
          <t>CA-2014-136399</t>
        </is>
      </c>
      <c r="C3132" t="inlineStr">
        <is>
          <t>2014-12-16</t>
        </is>
      </c>
      <c r="D3132" t="inlineStr">
        <is>
          <t>2014-12-17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s="2" t="n">
        <v>395</v>
      </c>
      <c r="R3132" t="n">
        <v>5</v>
      </c>
      <c r="S3132" s="3" t="n">
        <v>0</v>
      </c>
      <c r="T3132" s="2" t="n">
        <v>39.5</v>
      </c>
      <c r="U3132">
        <f>D3132-C3132</f>
        <v/>
      </c>
      <c r="V3132" s="3">
        <f>IF(Q3132=0,0,T3132/Q3132)</f>
        <v/>
      </c>
    </row>
    <row r="3133">
      <c r="A3133" t="n">
        <v>3132</v>
      </c>
      <c r="B3133" t="inlineStr">
        <is>
          <t>CA-2014-136399</t>
        </is>
      </c>
      <c r="C3133" t="inlineStr">
        <is>
          <t>2014-12-16</t>
        </is>
      </c>
      <c r="D3133" t="inlineStr">
        <is>
          <t>2014-12-17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s="2" t="n">
        <v>627.168</v>
      </c>
      <c r="R3133" t="n">
        <v>4</v>
      </c>
      <c r="S3133" s="3" t="n">
        <v>0.2</v>
      </c>
      <c r="T3133" s="2" t="n">
        <v>70.5564</v>
      </c>
      <c r="U3133">
        <f>D3133-C3133</f>
        <v/>
      </c>
      <c r="V3133" s="3">
        <f>IF(Q3133=0,0,T3133/Q3133)</f>
        <v/>
      </c>
    </row>
    <row r="3134">
      <c r="A3134" t="n">
        <v>3133</v>
      </c>
      <c r="B3134" t="inlineStr">
        <is>
          <t>CA-2014-107916</t>
        </is>
      </c>
      <c r="C3134" t="inlineStr">
        <is>
          <t>2014-08-24</t>
        </is>
      </c>
      <c r="D3134" t="inlineStr">
        <is>
          <t>2014-08-26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s="2" t="n">
        <v>13.28</v>
      </c>
      <c r="R3134" t="n">
        <v>2</v>
      </c>
      <c r="S3134" s="3" t="n">
        <v>0</v>
      </c>
      <c r="T3134" s="2" t="n">
        <v>6.3744</v>
      </c>
      <c r="U3134">
        <f>D3134-C3134</f>
        <v/>
      </c>
      <c r="V3134" s="3">
        <f>IF(Q3134=0,0,T3134/Q3134)</f>
        <v/>
      </c>
    </row>
    <row r="3135">
      <c r="A3135" t="n">
        <v>3134</v>
      </c>
      <c r="B3135" t="inlineStr">
        <is>
          <t>CA-2014-107916</t>
        </is>
      </c>
      <c r="C3135" t="inlineStr">
        <is>
          <t>2014-08-24</t>
        </is>
      </c>
      <c r="D3135" t="inlineStr">
        <is>
          <t>2014-08-26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s="2" t="n">
        <v>12.672</v>
      </c>
      <c r="R3135" t="n">
        <v>3</v>
      </c>
      <c r="S3135" s="3" t="n">
        <v>0.2</v>
      </c>
      <c r="T3135" s="2" t="n">
        <v>4.4352</v>
      </c>
      <c r="U3135">
        <f>D3135-C3135</f>
        <v/>
      </c>
      <c r="V3135" s="3">
        <f>IF(Q3135=0,0,T3135/Q3135)</f>
        <v/>
      </c>
    </row>
    <row r="3136">
      <c r="A3136" t="n">
        <v>3135</v>
      </c>
      <c r="B3136" t="inlineStr">
        <is>
          <t>CA-2017-164168</t>
        </is>
      </c>
      <c r="C3136" t="inlineStr">
        <is>
          <t>2017-11-12</t>
        </is>
      </c>
      <c r="D3136" t="inlineStr">
        <is>
          <t>2017-11-18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s="2" t="n">
        <v>30.56</v>
      </c>
      <c r="R3136" t="n">
        <v>5</v>
      </c>
      <c r="S3136" s="3" t="n">
        <v>0.8</v>
      </c>
      <c r="T3136" s="2" t="n">
        <v>-45.84</v>
      </c>
      <c r="U3136">
        <f>D3136-C3136</f>
        <v/>
      </c>
      <c r="V3136" s="3">
        <f>IF(Q3136=0,0,T3136/Q3136)</f>
        <v/>
      </c>
    </row>
    <row r="3137">
      <c r="A3137" t="n">
        <v>3136</v>
      </c>
      <c r="B3137" t="inlineStr">
        <is>
          <t>CA-2017-164168</t>
        </is>
      </c>
      <c r="C3137" t="inlineStr">
        <is>
          <t>2017-11-12</t>
        </is>
      </c>
      <c r="D3137" t="inlineStr">
        <is>
          <t>2017-11-18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s="2" t="n">
        <v>77.952</v>
      </c>
      <c r="R3137" t="n">
        <v>3</v>
      </c>
      <c r="S3137" s="3" t="n">
        <v>0.2</v>
      </c>
      <c r="T3137" s="2" t="n">
        <v>-15.5904</v>
      </c>
      <c r="U3137">
        <f>D3137-C3137</f>
        <v/>
      </c>
      <c r="V3137" s="3">
        <f>IF(Q3137=0,0,T3137/Q3137)</f>
        <v/>
      </c>
    </row>
    <row r="3138">
      <c r="A3138" t="n">
        <v>3137</v>
      </c>
      <c r="B3138" t="inlineStr">
        <is>
          <t>CA-2017-164168</t>
        </is>
      </c>
      <c r="C3138" t="inlineStr">
        <is>
          <t>2017-11-12</t>
        </is>
      </c>
      <c r="D3138" t="inlineStr">
        <is>
          <t>2017-11-18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s="2" t="n">
        <v>67.992</v>
      </c>
      <c r="R3138" t="n">
        <v>1</v>
      </c>
      <c r="S3138" s="3" t="n">
        <v>0.2</v>
      </c>
      <c r="T3138" s="2" t="n">
        <v>8.499000000000001</v>
      </c>
      <c r="U3138">
        <f>D3138-C3138</f>
        <v/>
      </c>
      <c r="V3138" s="3">
        <f>IF(Q3138=0,0,T3138/Q3138)</f>
        <v/>
      </c>
    </row>
    <row r="3139">
      <c r="A3139" t="n">
        <v>3138</v>
      </c>
      <c r="B3139" t="inlineStr">
        <is>
          <t>CA-2017-164168</t>
        </is>
      </c>
      <c r="C3139" t="inlineStr">
        <is>
          <t>2017-11-12</t>
        </is>
      </c>
      <c r="D3139" t="inlineStr">
        <is>
          <t>2017-11-18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s="2" t="n">
        <v>12.224</v>
      </c>
      <c r="R3139" t="n">
        <v>2</v>
      </c>
      <c r="S3139" s="3" t="n">
        <v>0.2</v>
      </c>
      <c r="T3139" s="2" t="n">
        <v>4.4312</v>
      </c>
      <c r="U3139">
        <f>D3139-C3139</f>
        <v/>
      </c>
      <c r="V3139" s="3">
        <f>IF(Q3139=0,0,T3139/Q3139)</f>
        <v/>
      </c>
    </row>
    <row r="3140">
      <c r="A3140" t="n">
        <v>3139</v>
      </c>
      <c r="B3140" t="inlineStr">
        <is>
          <t>CA-2017-164168</t>
        </is>
      </c>
      <c r="C3140" t="inlineStr">
        <is>
          <t>2017-11-12</t>
        </is>
      </c>
      <c r="D3140" t="inlineStr">
        <is>
          <t>2017-11-18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s="2" t="n">
        <v>44.784</v>
      </c>
      <c r="R3140" t="n">
        <v>2</v>
      </c>
      <c r="S3140" s="3" t="n">
        <v>0.2</v>
      </c>
      <c r="T3140" s="2" t="n">
        <v>-0.5598</v>
      </c>
      <c r="U3140">
        <f>D3140-C3140</f>
        <v/>
      </c>
      <c r="V3140" s="3">
        <f>IF(Q3140=0,0,T3140/Q3140)</f>
        <v/>
      </c>
    </row>
    <row r="3141">
      <c r="A3141" t="n">
        <v>3140</v>
      </c>
      <c r="B3141" t="inlineStr">
        <is>
          <t>CA-2017-164168</t>
        </is>
      </c>
      <c r="C3141" t="inlineStr">
        <is>
          <t>2017-11-12</t>
        </is>
      </c>
      <c r="D3141" t="inlineStr">
        <is>
          <t>2017-11-18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s="2" t="n">
        <v>22.848</v>
      </c>
      <c r="R3141" t="n">
        <v>3</v>
      </c>
      <c r="S3141" s="3" t="n">
        <v>0.6</v>
      </c>
      <c r="T3141" s="2" t="n">
        <v>-17.7072</v>
      </c>
      <c r="U3141">
        <f>D3141-C3141</f>
        <v/>
      </c>
      <c r="V3141" s="3">
        <f>IF(Q3141=0,0,T3141/Q3141)</f>
        <v/>
      </c>
    </row>
    <row r="3142">
      <c r="A3142" t="n">
        <v>3141</v>
      </c>
      <c r="B3142" t="inlineStr">
        <is>
          <t>CA-2015-112557</t>
        </is>
      </c>
      <c r="C3142" t="inlineStr">
        <is>
          <t>2015-04-25</t>
        </is>
      </c>
      <c r="D3142" t="inlineStr">
        <is>
          <t>2015-04-28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s="2" t="n">
        <v>206.43</v>
      </c>
      <c r="R3142" t="n">
        <v>3</v>
      </c>
      <c r="S3142" s="3" t="n">
        <v>0</v>
      </c>
      <c r="T3142" s="2" t="n">
        <v>90.8292</v>
      </c>
      <c r="U3142">
        <f>D3142-C3142</f>
        <v/>
      </c>
      <c r="V3142" s="3">
        <f>IF(Q3142=0,0,T3142/Q3142)</f>
        <v/>
      </c>
    </row>
    <row r="3143">
      <c r="A3143" t="n">
        <v>3142</v>
      </c>
      <c r="B3143" t="inlineStr">
        <is>
          <t>US-2014-122959</t>
        </is>
      </c>
      <c r="C3143" t="inlineStr">
        <is>
          <t>2014-12-12</t>
        </is>
      </c>
      <c r="D3143" t="inlineStr">
        <is>
          <t>2014-12-12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s="2" t="n">
        <v>210.392</v>
      </c>
      <c r="R3143" t="n">
        <v>2</v>
      </c>
      <c r="S3143" s="3" t="n">
        <v>0.8</v>
      </c>
      <c r="T3143" s="2" t="n">
        <v>-336.6272</v>
      </c>
      <c r="U3143">
        <f>D3143-C3143</f>
        <v/>
      </c>
      <c r="V3143" s="3">
        <f>IF(Q3143=0,0,T3143/Q3143)</f>
        <v/>
      </c>
    </row>
    <row r="3144">
      <c r="A3144" t="n">
        <v>3143</v>
      </c>
      <c r="B3144" t="inlineStr">
        <is>
          <t>CA-2017-162572</t>
        </is>
      </c>
      <c r="C3144" t="inlineStr">
        <is>
          <t>2017-09-25</t>
        </is>
      </c>
      <c r="D3144" t="inlineStr">
        <is>
          <t>2017-09-27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s="2" t="n">
        <v>119.96</v>
      </c>
      <c r="R3144" t="n">
        <v>5</v>
      </c>
      <c r="S3144" s="3" t="n">
        <v>0.2</v>
      </c>
      <c r="T3144" s="2" t="n">
        <v>35.988</v>
      </c>
      <c r="U3144">
        <f>D3144-C3144</f>
        <v/>
      </c>
      <c r="V3144" s="3">
        <f>IF(Q3144=0,0,T3144/Q3144)</f>
        <v/>
      </c>
    </row>
    <row r="3145">
      <c r="A3145" t="n">
        <v>3144</v>
      </c>
      <c r="B3145" t="inlineStr">
        <is>
          <t>CA-2017-162572</t>
        </is>
      </c>
      <c r="C3145" t="inlineStr">
        <is>
          <t>2017-09-25</t>
        </is>
      </c>
      <c r="D3145" t="inlineStr">
        <is>
          <t>2017-09-27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s="2" t="n">
        <v>10.608</v>
      </c>
      <c r="R3145" t="n">
        <v>6</v>
      </c>
      <c r="S3145" s="3" t="n">
        <v>0.2</v>
      </c>
      <c r="T3145" s="2" t="n">
        <v>0.9282</v>
      </c>
      <c r="U3145">
        <f>D3145-C3145</f>
        <v/>
      </c>
      <c r="V3145" s="3">
        <f>IF(Q3145=0,0,T3145/Q3145)</f>
        <v/>
      </c>
    </row>
    <row r="3146">
      <c r="A3146" t="n">
        <v>3145</v>
      </c>
      <c r="B3146" t="inlineStr">
        <is>
          <t>US-2016-148110</t>
        </is>
      </c>
      <c r="C3146" t="inlineStr">
        <is>
          <t>2016-09-05</t>
        </is>
      </c>
      <c r="D3146" t="inlineStr">
        <is>
          <t>2016-09-11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s="2" t="n">
        <v>347.802</v>
      </c>
      <c r="R3146" t="n">
        <v>7</v>
      </c>
      <c r="S3146" s="3" t="n">
        <v>0.3</v>
      </c>
      <c r="T3146" s="2" t="n">
        <v>-24.843</v>
      </c>
      <c r="U3146">
        <f>D3146-C3146</f>
        <v/>
      </c>
      <c r="V3146" s="3">
        <f>IF(Q3146=0,0,T3146/Q3146)</f>
        <v/>
      </c>
    </row>
    <row r="3147">
      <c r="A3147" t="n">
        <v>3146</v>
      </c>
      <c r="B3147" t="inlineStr">
        <is>
          <t>CA-2017-131828</t>
        </is>
      </c>
      <c r="C3147" t="inlineStr">
        <is>
          <t>2017-02-11</t>
        </is>
      </c>
      <c r="D3147" t="inlineStr">
        <is>
          <t>2017-02-13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s="2" t="n">
        <v>963.136</v>
      </c>
      <c r="R3147" t="n">
        <v>4</v>
      </c>
      <c r="S3147" s="3" t="n">
        <v>0.2</v>
      </c>
      <c r="T3147" s="2" t="n">
        <v>108.3528</v>
      </c>
      <c r="U3147">
        <f>D3147-C3147</f>
        <v/>
      </c>
      <c r="V3147" s="3">
        <f>IF(Q3147=0,0,T3147/Q3147)</f>
        <v/>
      </c>
    </row>
    <row r="3148">
      <c r="A3148" t="n">
        <v>3147</v>
      </c>
      <c r="B3148" t="inlineStr">
        <is>
          <t>CA-2017-131828</t>
        </is>
      </c>
      <c r="C3148" t="inlineStr">
        <is>
          <t>2017-02-11</t>
        </is>
      </c>
      <c r="D3148" t="inlineStr">
        <is>
          <t>2017-02-13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s="2" t="n">
        <v>88.776</v>
      </c>
      <c r="R3148" t="n">
        <v>3</v>
      </c>
      <c r="S3148" s="3" t="n">
        <v>0.2</v>
      </c>
      <c r="T3148" s="2" t="n">
        <v>7.7679</v>
      </c>
      <c r="U3148">
        <f>D3148-C3148</f>
        <v/>
      </c>
      <c r="V3148" s="3">
        <f>IF(Q3148=0,0,T3148/Q3148)</f>
        <v/>
      </c>
    </row>
    <row r="3149">
      <c r="A3149" t="n">
        <v>3148</v>
      </c>
      <c r="B3149" t="inlineStr">
        <is>
          <t>CA-2014-109218</t>
        </is>
      </c>
      <c r="C3149" t="inlineStr">
        <is>
          <t>2014-06-30</t>
        </is>
      </c>
      <c r="D3149" t="inlineStr">
        <is>
          <t>2014-07-03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s="2" t="n">
        <v>32.4</v>
      </c>
      <c r="R3149" t="n">
        <v>5</v>
      </c>
      <c r="S3149" s="3" t="n">
        <v>0</v>
      </c>
      <c r="T3149" s="2" t="n">
        <v>10.368</v>
      </c>
      <c r="U3149">
        <f>D3149-C3149</f>
        <v/>
      </c>
      <c r="V3149" s="3">
        <f>IF(Q3149=0,0,T3149/Q3149)</f>
        <v/>
      </c>
    </row>
    <row r="3150">
      <c r="A3150" t="n">
        <v>3149</v>
      </c>
      <c r="B3150" t="inlineStr">
        <is>
          <t>CA-2016-120558</t>
        </is>
      </c>
      <c r="C3150" t="inlineStr">
        <is>
          <t>2016-06-07</t>
        </is>
      </c>
      <c r="D3150" t="inlineStr">
        <is>
          <t>2016-06-10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s="2" t="n">
        <v>32.4</v>
      </c>
      <c r="R3150" t="n">
        <v>5</v>
      </c>
      <c r="S3150" s="3" t="n">
        <v>0</v>
      </c>
      <c r="T3150" s="2" t="n">
        <v>15.552</v>
      </c>
      <c r="U3150">
        <f>D3150-C3150</f>
        <v/>
      </c>
      <c r="V3150" s="3">
        <f>IF(Q3150=0,0,T3150/Q3150)</f>
        <v/>
      </c>
    </row>
    <row r="3151">
      <c r="A3151" t="n">
        <v>3150</v>
      </c>
      <c r="B3151" t="inlineStr">
        <is>
          <t>US-2014-109036</t>
        </is>
      </c>
      <c r="C3151" t="inlineStr">
        <is>
          <t>2014-12-20</t>
        </is>
      </c>
      <c r="D3151" t="inlineStr">
        <is>
          <t>2014-12-25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s="2" t="n">
        <v>31.05</v>
      </c>
      <c r="R3151" t="n">
        <v>3</v>
      </c>
      <c r="S3151" s="3" t="n">
        <v>0</v>
      </c>
      <c r="T3151" s="2" t="n">
        <v>14.904</v>
      </c>
      <c r="U3151">
        <f>D3151-C3151</f>
        <v/>
      </c>
      <c r="V3151" s="3">
        <f>IF(Q3151=0,0,T3151/Q3151)</f>
        <v/>
      </c>
    </row>
    <row r="3152">
      <c r="A3152" t="n">
        <v>3151</v>
      </c>
      <c r="B3152" t="inlineStr">
        <is>
          <t>CA-2015-147830</t>
        </is>
      </c>
      <c r="C3152" t="inlineStr">
        <is>
          <t>2015-12-15</t>
        </is>
      </c>
      <c r="D3152" t="inlineStr">
        <is>
          <t>2015-12-18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s="2" t="n">
        <v>2025.36</v>
      </c>
      <c r="R3152" t="n">
        <v>6</v>
      </c>
      <c r="S3152" s="3" t="n">
        <v>0.2</v>
      </c>
      <c r="T3152" s="2" t="n">
        <v>607.6079999999999</v>
      </c>
      <c r="U3152">
        <f>D3152-C3152</f>
        <v/>
      </c>
      <c r="V3152" s="3">
        <f>IF(Q3152=0,0,T3152/Q3152)</f>
        <v/>
      </c>
    </row>
    <row r="3153">
      <c r="A3153" t="n">
        <v>3152</v>
      </c>
      <c r="B3153" t="inlineStr">
        <is>
          <t>CA-2015-147830</t>
        </is>
      </c>
      <c r="C3153" t="inlineStr">
        <is>
          <t>2015-12-15</t>
        </is>
      </c>
      <c r="D3153" t="inlineStr">
        <is>
          <t>2015-12-18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s="2" t="n">
        <v>1799.994</v>
      </c>
      <c r="R3153" t="n">
        <v>2</v>
      </c>
      <c r="S3153" s="3" t="n">
        <v>0.7</v>
      </c>
      <c r="T3153" s="2" t="n">
        <v>-2639.9912</v>
      </c>
      <c r="U3153">
        <f>D3153-C3153</f>
        <v/>
      </c>
      <c r="V3153" s="3">
        <f>IF(Q3153=0,0,T3153/Q3153)</f>
        <v/>
      </c>
    </row>
    <row r="3154">
      <c r="A3154" t="n">
        <v>3153</v>
      </c>
      <c r="B3154" t="inlineStr">
        <is>
          <t>CA-2015-147830</t>
        </is>
      </c>
      <c r="C3154" t="inlineStr">
        <is>
          <t>2015-12-15</t>
        </is>
      </c>
      <c r="D3154" t="inlineStr">
        <is>
          <t>2015-12-18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s="2" t="n">
        <v>101.988</v>
      </c>
      <c r="R3154" t="n">
        <v>2</v>
      </c>
      <c r="S3154" s="3" t="n">
        <v>0.4</v>
      </c>
      <c r="T3154" s="2" t="n">
        <v>-16.998</v>
      </c>
      <c r="U3154">
        <f>D3154-C3154</f>
        <v/>
      </c>
      <c r="V3154" s="3">
        <f>IF(Q3154=0,0,T3154/Q3154)</f>
        <v/>
      </c>
    </row>
    <row r="3155">
      <c r="A3155" t="n">
        <v>3154</v>
      </c>
      <c r="B3155" t="inlineStr">
        <is>
          <t>CA-2015-147830</t>
        </is>
      </c>
      <c r="C3155" t="inlineStr">
        <is>
          <t>2015-12-15</t>
        </is>
      </c>
      <c r="D3155" t="inlineStr">
        <is>
          <t>2015-12-18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s="2" t="n">
        <v>262.864</v>
      </c>
      <c r="R3155" t="n">
        <v>7</v>
      </c>
      <c r="S3155" s="3" t="n">
        <v>0.2</v>
      </c>
      <c r="T3155" s="2" t="n">
        <v>69.0018</v>
      </c>
      <c r="U3155">
        <f>D3155-C3155</f>
        <v/>
      </c>
      <c r="V3155" s="3">
        <f>IF(Q3155=0,0,T3155/Q3155)</f>
        <v/>
      </c>
    </row>
    <row r="3156">
      <c r="A3156" t="n">
        <v>3155</v>
      </c>
      <c r="B3156" t="inlineStr">
        <is>
          <t>CA-2017-150497</t>
        </is>
      </c>
      <c r="C3156" t="inlineStr">
        <is>
          <t>2017-07-20</t>
        </is>
      </c>
      <c r="D3156" t="inlineStr">
        <is>
          <t>2017-07-24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s="2" t="n">
        <v>735.98</v>
      </c>
      <c r="R3156" t="n">
        <v>2</v>
      </c>
      <c r="S3156" s="3" t="n">
        <v>0</v>
      </c>
      <c r="T3156" s="2" t="n">
        <v>331.191</v>
      </c>
      <c r="U3156">
        <f>D3156-C3156</f>
        <v/>
      </c>
      <c r="V3156" s="3">
        <f>IF(Q3156=0,0,T3156/Q3156)</f>
        <v/>
      </c>
    </row>
    <row r="3157">
      <c r="A3157" t="n">
        <v>3156</v>
      </c>
      <c r="B3157" t="inlineStr">
        <is>
          <t>CA-2014-128986</t>
        </is>
      </c>
      <c r="C3157" t="inlineStr">
        <is>
          <t>2014-08-03</t>
        </is>
      </c>
      <c r="D3157" t="inlineStr">
        <is>
          <t>2014-08-05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s="2" t="n">
        <v>93.024</v>
      </c>
      <c r="R3157" t="n">
        <v>3</v>
      </c>
      <c r="S3157" s="3" t="n">
        <v>0.2</v>
      </c>
      <c r="T3157" s="2" t="n">
        <v>33.7212</v>
      </c>
      <c r="U3157">
        <f>D3157-C3157</f>
        <v/>
      </c>
      <c r="V3157" s="3">
        <f>IF(Q3157=0,0,T3157/Q3157)</f>
        <v/>
      </c>
    </row>
    <row r="3158">
      <c r="A3158" t="n">
        <v>3157</v>
      </c>
      <c r="B3158" t="inlineStr">
        <is>
          <t>CA-2015-139584</t>
        </is>
      </c>
      <c r="C3158" t="inlineStr">
        <is>
          <t>2015-08-24</t>
        </is>
      </c>
      <c r="D3158" t="inlineStr">
        <is>
          <t>2015-08-28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s="2" t="n">
        <v>284.364</v>
      </c>
      <c r="R3158" t="n">
        <v>2</v>
      </c>
      <c r="S3158" s="3" t="n">
        <v>0.4</v>
      </c>
      <c r="T3158" s="2" t="n">
        <v>-75.8304</v>
      </c>
      <c r="U3158">
        <f>D3158-C3158</f>
        <v/>
      </c>
      <c r="V3158" s="3">
        <f>IF(Q3158=0,0,T3158/Q3158)</f>
        <v/>
      </c>
    </row>
    <row r="3159">
      <c r="A3159" t="n">
        <v>3158</v>
      </c>
      <c r="B3159" t="inlineStr">
        <is>
          <t>CA-2015-139584</t>
        </is>
      </c>
      <c r="C3159" t="inlineStr">
        <is>
          <t>2015-08-24</t>
        </is>
      </c>
      <c r="D3159" t="inlineStr">
        <is>
          <t>2015-08-28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s="2" t="n">
        <v>26</v>
      </c>
      <c r="R3159" t="n">
        <v>2</v>
      </c>
      <c r="S3159" s="3" t="n">
        <v>0</v>
      </c>
      <c r="T3159" s="2" t="n">
        <v>11.7</v>
      </c>
      <c r="U3159">
        <f>D3159-C3159</f>
        <v/>
      </c>
      <c r="V3159" s="3">
        <f>IF(Q3159=0,0,T3159/Q3159)</f>
        <v/>
      </c>
    </row>
    <row r="3160">
      <c r="A3160" t="n">
        <v>3159</v>
      </c>
      <c r="B3160" t="inlineStr">
        <is>
          <t>US-2016-162677</t>
        </is>
      </c>
      <c r="C3160" t="inlineStr">
        <is>
          <t>2016-03-26</t>
        </is>
      </c>
      <c r="D3160" t="inlineStr">
        <is>
          <t>2016-03-27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s="2" t="n">
        <v>67.64</v>
      </c>
      <c r="R3160" t="n">
        <v>5</v>
      </c>
      <c r="S3160" s="3" t="n">
        <v>0.2</v>
      </c>
      <c r="T3160" s="2" t="n">
        <v>5.9185</v>
      </c>
      <c r="U3160">
        <f>D3160-C3160</f>
        <v/>
      </c>
      <c r="V3160" s="3">
        <f>IF(Q3160=0,0,T3160/Q3160)</f>
        <v/>
      </c>
    </row>
    <row r="3161">
      <c r="A3161" t="n">
        <v>3160</v>
      </c>
      <c r="B3161" t="inlineStr">
        <is>
          <t>US-2016-162677</t>
        </is>
      </c>
      <c r="C3161" t="inlineStr">
        <is>
          <t>2016-03-26</t>
        </is>
      </c>
      <c r="D3161" t="inlineStr">
        <is>
          <t>2016-03-27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s="2" t="n">
        <v>119.976</v>
      </c>
      <c r="R3161" t="n">
        <v>3</v>
      </c>
      <c r="S3161" s="3" t="n">
        <v>0.2</v>
      </c>
      <c r="T3161" s="2" t="n">
        <v>-17.9964</v>
      </c>
      <c r="U3161">
        <f>D3161-C3161</f>
        <v/>
      </c>
      <c r="V3161" s="3">
        <f>IF(Q3161=0,0,T3161/Q3161)</f>
        <v/>
      </c>
    </row>
    <row r="3162">
      <c r="A3162" t="n">
        <v>3161</v>
      </c>
      <c r="B3162" t="inlineStr">
        <is>
          <t>US-2014-150924</t>
        </is>
      </c>
      <c r="C3162" t="inlineStr">
        <is>
          <t>2014-09-12</t>
        </is>
      </c>
      <c r="D3162" t="inlineStr">
        <is>
          <t>2014-09-16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s="2" t="n">
        <v>5.18</v>
      </c>
      <c r="R3162" t="n">
        <v>5</v>
      </c>
      <c r="S3162" s="3" t="n">
        <v>0.8</v>
      </c>
      <c r="T3162" s="2" t="n">
        <v>-8.029</v>
      </c>
      <c r="U3162">
        <f>D3162-C3162</f>
        <v/>
      </c>
      <c r="V3162" s="3">
        <f>IF(Q3162=0,0,T3162/Q3162)</f>
        <v/>
      </c>
    </row>
    <row r="3163">
      <c r="A3163" t="n">
        <v>3162</v>
      </c>
      <c r="B3163" t="inlineStr">
        <is>
          <t>CA-2014-153969</t>
        </is>
      </c>
      <c r="C3163" t="inlineStr">
        <is>
          <t>2014-09-21</t>
        </is>
      </c>
      <c r="D3163" t="inlineStr">
        <is>
          <t>2014-09-25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s="2" t="n">
        <v>15.56</v>
      </c>
      <c r="R3163" t="n">
        <v>2</v>
      </c>
      <c r="S3163" s="3" t="n">
        <v>0</v>
      </c>
      <c r="T3163" s="2" t="n">
        <v>7.3132</v>
      </c>
      <c r="U3163">
        <f>D3163-C3163</f>
        <v/>
      </c>
      <c r="V3163" s="3">
        <f>IF(Q3163=0,0,T3163/Q3163)</f>
        <v/>
      </c>
    </row>
    <row r="3164">
      <c r="A3164" t="n">
        <v>3163</v>
      </c>
      <c r="B3164" t="inlineStr">
        <is>
          <t>CA-2014-153969</t>
        </is>
      </c>
      <c r="C3164" t="inlineStr">
        <is>
          <t>2014-09-21</t>
        </is>
      </c>
      <c r="D3164" t="inlineStr">
        <is>
          <t>2014-09-25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s="2" t="n">
        <v>78.34999999999999</v>
      </c>
      <c r="R3164" t="n">
        <v>5</v>
      </c>
      <c r="S3164" s="3" t="n">
        <v>0</v>
      </c>
      <c r="T3164" s="2" t="n">
        <v>36.8245</v>
      </c>
      <c r="U3164">
        <f>D3164-C3164</f>
        <v/>
      </c>
      <c r="V3164" s="3">
        <f>IF(Q3164=0,0,T3164/Q3164)</f>
        <v/>
      </c>
    </row>
    <row r="3165">
      <c r="A3165" t="n">
        <v>3164</v>
      </c>
      <c r="B3165" t="inlineStr">
        <is>
          <t>CA-2014-153969</t>
        </is>
      </c>
      <c r="C3165" t="inlineStr">
        <is>
          <t>2014-09-21</t>
        </is>
      </c>
      <c r="D3165" t="inlineStr">
        <is>
          <t>2014-09-25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s="2" t="n">
        <v>59.52</v>
      </c>
      <c r="R3165" t="n">
        <v>3</v>
      </c>
      <c r="S3165" s="3" t="n">
        <v>0</v>
      </c>
      <c r="T3165" s="2" t="n">
        <v>15.4752</v>
      </c>
      <c r="U3165">
        <f>D3165-C3165</f>
        <v/>
      </c>
      <c r="V3165" s="3">
        <f>IF(Q3165=0,0,T3165/Q3165)</f>
        <v/>
      </c>
    </row>
    <row r="3166">
      <c r="A3166" t="n">
        <v>3165</v>
      </c>
      <c r="B3166" t="inlineStr">
        <is>
          <t>CA-2014-153969</t>
        </is>
      </c>
      <c r="C3166" t="inlineStr">
        <is>
          <t>2014-09-21</t>
        </is>
      </c>
      <c r="D3166" t="inlineStr">
        <is>
          <t>2014-09-25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s="2" t="n">
        <v>38.52</v>
      </c>
      <c r="R3166" t="n">
        <v>9</v>
      </c>
      <c r="S3166" s="3" t="n">
        <v>0</v>
      </c>
      <c r="T3166" s="2" t="n">
        <v>17.334</v>
      </c>
      <c r="U3166">
        <f>D3166-C3166</f>
        <v/>
      </c>
      <c r="V3166" s="3">
        <f>IF(Q3166=0,0,T3166/Q3166)</f>
        <v/>
      </c>
    </row>
    <row r="3167">
      <c r="A3167" t="n">
        <v>3166</v>
      </c>
      <c r="B3167" t="inlineStr">
        <is>
          <t>CA-2014-153969</t>
        </is>
      </c>
      <c r="C3167" t="inlineStr">
        <is>
          <t>2014-09-21</t>
        </is>
      </c>
      <c r="D3167" t="inlineStr">
        <is>
          <t>2014-09-25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s="2" t="n">
        <v>239.984</v>
      </c>
      <c r="R3167" t="n">
        <v>2</v>
      </c>
      <c r="S3167" s="3" t="n">
        <v>0.2</v>
      </c>
      <c r="T3167" s="2" t="n">
        <v>23.9984</v>
      </c>
      <c r="U3167">
        <f>D3167-C3167</f>
        <v/>
      </c>
      <c r="V3167" s="3">
        <f>IF(Q3167=0,0,T3167/Q3167)</f>
        <v/>
      </c>
    </row>
    <row r="3168">
      <c r="A3168" t="n">
        <v>3167</v>
      </c>
      <c r="B3168" t="inlineStr">
        <is>
          <t>CA-2014-153969</t>
        </is>
      </c>
      <c r="C3168" t="inlineStr">
        <is>
          <t>2014-09-21</t>
        </is>
      </c>
      <c r="D3168" t="inlineStr">
        <is>
          <t>2014-09-25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s="2" t="n">
        <v>19.35</v>
      </c>
      <c r="R3168" t="n">
        <v>3</v>
      </c>
      <c r="S3168" s="3" t="n">
        <v>0</v>
      </c>
      <c r="T3168" s="2" t="n">
        <v>9.4815</v>
      </c>
      <c r="U3168">
        <f>D3168-C3168</f>
        <v/>
      </c>
      <c r="V3168" s="3">
        <f>IF(Q3168=0,0,T3168/Q3168)</f>
        <v/>
      </c>
    </row>
    <row r="3169">
      <c r="A3169" t="n">
        <v>3168</v>
      </c>
      <c r="B3169" t="inlineStr">
        <is>
          <t>CA-2016-146682</t>
        </is>
      </c>
      <c r="C3169" t="inlineStr">
        <is>
          <t>2016-10-29</t>
        </is>
      </c>
      <c r="D3169" t="inlineStr">
        <is>
          <t>2016-10-31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s="2" t="n">
        <v>67</v>
      </c>
      <c r="R3169" t="n">
        <v>5</v>
      </c>
      <c r="S3169" s="3" t="n">
        <v>0</v>
      </c>
      <c r="T3169" s="2" t="n">
        <v>32.16</v>
      </c>
      <c r="U3169">
        <f>D3169-C3169</f>
        <v/>
      </c>
      <c r="V3169" s="3">
        <f>IF(Q3169=0,0,T3169/Q3169)</f>
        <v/>
      </c>
    </row>
    <row r="3170">
      <c r="A3170" t="n">
        <v>3169</v>
      </c>
      <c r="B3170" t="inlineStr">
        <is>
          <t>CA-2016-138695</t>
        </is>
      </c>
      <c r="C3170" t="inlineStr">
        <is>
          <t>2016-05-28</t>
        </is>
      </c>
      <c r="D3170" t="inlineStr">
        <is>
          <t>2016-06-03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s="2" t="n">
        <v>390.272</v>
      </c>
      <c r="R3170" t="n">
        <v>8</v>
      </c>
      <c r="S3170" s="3" t="n">
        <v>0.2</v>
      </c>
      <c r="T3170" s="2" t="n">
        <v>-24.392</v>
      </c>
      <c r="U3170">
        <f>D3170-C3170</f>
        <v/>
      </c>
      <c r="V3170" s="3">
        <f>IF(Q3170=0,0,T3170/Q3170)</f>
        <v/>
      </c>
    </row>
    <row r="3171">
      <c r="A3171" t="n">
        <v>3170</v>
      </c>
      <c r="B3171" t="inlineStr">
        <is>
          <t>CA-2016-138695</t>
        </is>
      </c>
      <c r="C3171" t="inlineStr">
        <is>
          <t>2016-05-28</t>
        </is>
      </c>
      <c r="D3171" t="inlineStr">
        <is>
          <t>2016-06-03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s="2" t="n">
        <v>62.192</v>
      </c>
      <c r="R3171" t="n">
        <v>13</v>
      </c>
      <c r="S3171" s="3" t="n">
        <v>0.2</v>
      </c>
      <c r="T3171" s="2" t="n">
        <v>19.435</v>
      </c>
      <c r="U3171">
        <f>D3171-C3171</f>
        <v/>
      </c>
      <c r="V3171" s="3">
        <f>IF(Q3171=0,0,T3171/Q3171)</f>
        <v/>
      </c>
    </row>
    <row r="3172">
      <c r="A3172" t="n">
        <v>3171</v>
      </c>
      <c r="B3172" t="inlineStr">
        <is>
          <t>CA-2017-107461</t>
        </is>
      </c>
      <c r="C3172" t="inlineStr">
        <is>
          <t>2017-12-21</t>
        </is>
      </c>
      <c r="D3172" t="inlineStr">
        <is>
          <t>2017-12-26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s="2" t="n">
        <v>23.88</v>
      </c>
      <c r="R3172" t="n">
        <v>6</v>
      </c>
      <c r="S3172" s="3" t="n">
        <v>0</v>
      </c>
      <c r="T3172" s="2" t="n">
        <v>11.2236</v>
      </c>
      <c r="U3172">
        <f>D3172-C3172</f>
        <v/>
      </c>
      <c r="V3172" s="3">
        <f>IF(Q3172=0,0,T3172/Q3172)</f>
        <v/>
      </c>
    </row>
    <row r="3173">
      <c r="A3173" t="n">
        <v>3172</v>
      </c>
      <c r="B3173" t="inlineStr">
        <is>
          <t>US-2016-133879</t>
        </is>
      </c>
      <c r="C3173" t="inlineStr">
        <is>
          <t>2016-03-21</t>
        </is>
      </c>
      <c r="D3173" t="inlineStr">
        <is>
          <t>2016-03-28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s="2" t="n">
        <v>3.168</v>
      </c>
      <c r="R3173" t="n">
        <v>2</v>
      </c>
      <c r="S3173" s="3" t="n">
        <v>0.8</v>
      </c>
      <c r="T3173" s="2" t="n">
        <v>-4.752</v>
      </c>
      <c r="U3173">
        <f>D3173-C3173</f>
        <v/>
      </c>
      <c r="V3173" s="3">
        <f>IF(Q3173=0,0,T3173/Q3173)</f>
        <v/>
      </c>
    </row>
    <row r="3174">
      <c r="A3174" t="n">
        <v>3173</v>
      </c>
      <c r="B3174" t="inlineStr">
        <is>
          <t>US-2016-133879</t>
        </is>
      </c>
      <c r="C3174" t="inlineStr">
        <is>
          <t>2016-03-21</t>
        </is>
      </c>
      <c r="D3174" t="inlineStr">
        <is>
          <t>2016-03-28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s="2" t="n">
        <v>528.4299999999999</v>
      </c>
      <c r="R3174" t="n">
        <v>5</v>
      </c>
      <c r="S3174" s="3" t="n">
        <v>0.3</v>
      </c>
      <c r="T3174" s="2" t="n">
        <v>0</v>
      </c>
      <c r="U3174">
        <f>D3174-C3174</f>
        <v/>
      </c>
      <c r="V3174" s="3">
        <f>IF(Q3174=0,0,T3174/Q3174)</f>
        <v/>
      </c>
    </row>
    <row r="3175">
      <c r="A3175" t="n">
        <v>3174</v>
      </c>
      <c r="B3175" t="inlineStr">
        <is>
          <t>US-2016-133879</t>
        </is>
      </c>
      <c r="C3175" t="inlineStr">
        <is>
          <t>2016-03-21</t>
        </is>
      </c>
      <c r="D3175" t="inlineStr">
        <is>
          <t>2016-03-28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s="2" t="n">
        <v>13.392</v>
      </c>
      <c r="R3175" t="n">
        <v>3</v>
      </c>
      <c r="S3175" s="3" t="n">
        <v>0.2</v>
      </c>
      <c r="T3175" s="2" t="n">
        <v>1.5066</v>
      </c>
      <c r="U3175">
        <f>D3175-C3175</f>
        <v/>
      </c>
      <c r="V3175" s="3">
        <f>IF(Q3175=0,0,T3175/Q3175)</f>
        <v/>
      </c>
    </row>
    <row r="3176">
      <c r="A3176" t="n">
        <v>3175</v>
      </c>
      <c r="B3176" t="inlineStr">
        <is>
          <t>CA-2017-157483</t>
        </is>
      </c>
      <c r="C3176" t="inlineStr">
        <is>
          <t>2017-11-11</t>
        </is>
      </c>
      <c r="D3176" t="inlineStr">
        <is>
          <t>2017-11-18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s="2" t="n">
        <v>181.86</v>
      </c>
      <c r="R3176" t="n">
        <v>7</v>
      </c>
      <c r="S3176" s="3" t="n">
        <v>0</v>
      </c>
      <c r="T3176" s="2" t="n">
        <v>50.9208</v>
      </c>
      <c r="U3176">
        <f>D3176-C3176</f>
        <v/>
      </c>
      <c r="V3176" s="3">
        <f>IF(Q3176=0,0,T3176/Q3176)</f>
        <v/>
      </c>
    </row>
    <row r="3177">
      <c r="A3177" t="n">
        <v>3176</v>
      </c>
      <c r="B3177" t="inlineStr">
        <is>
          <t>US-2017-132059</t>
        </is>
      </c>
      <c r="C3177" t="inlineStr">
        <is>
          <t>2017-09-23</t>
        </is>
      </c>
      <c r="D3177" t="inlineStr">
        <is>
          <t>2017-09-29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s="2" t="n">
        <v>180.588</v>
      </c>
      <c r="R3177" t="n">
        <v>2</v>
      </c>
      <c r="S3177" s="3" t="n">
        <v>0.7</v>
      </c>
      <c r="T3177" s="2" t="n">
        <v>-240.784</v>
      </c>
      <c r="U3177">
        <f>D3177-C3177</f>
        <v/>
      </c>
      <c r="V3177" s="3">
        <f>IF(Q3177=0,0,T3177/Q3177)</f>
        <v/>
      </c>
    </row>
    <row r="3178">
      <c r="A3178" t="n">
        <v>3177</v>
      </c>
      <c r="B3178" t="inlineStr">
        <is>
          <t>US-2017-132059</t>
        </is>
      </c>
      <c r="C3178" t="inlineStr">
        <is>
          <t>2017-09-23</t>
        </is>
      </c>
      <c r="D3178" t="inlineStr">
        <is>
          <t>2017-09-29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s="2" t="n">
        <v>47.984</v>
      </c>
      <c r="R3178" t="n">
        <v>2</v>
      </c>
      <c r="S3178" s="3" t="n">
        <v>0.2</v>
      </c>
      <c r="T3178" s="2" t="n">
        <v>0.5998</v>
      </c>
      <c r="U3178">
        <f>D3178-C3178</f>
        <v/>
      </c>
      <c r="V3178" s="3">
        <f>IF(Q3178=0,0,T3178/Q3178)</f>
        <v/>
      </c>
    </row>
    <row r="3179">
      <c r="A3179" t="n">
        <v>3178</v>
      </c>
      <c r="B3179" t="inlineStr">
        <is>
          <t>CA-2017-122280</t>
        </is>
      </c>
      <c r="C3179" t="inlineStr">
        <is>
          <t>2017-09-10</t>
        </is>
      </c>
      <c r="D3179" t="inlineStr">
        <is>
          <t>2017-09-10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s="2" t="n">
        <v>18.76</v>
      </c>
      <c r="R3179" t="n">
        <v>2</v>
      </c>
      <c r="S3179" s="3" t="n">
        <v>0</v>
      </c>
      <c r="T3179" s="2" t="n">
        <v>9.004799999999999</v>
      </c>
      <c r="U3179">
        <f>D3179-C3179</f>
        <v/>
      </c>
      <c r="V3179" s="3">
        <f>IF(Q3179=0,0,T3179/Q3179)</f>
        <v/>
      </c>
    </row>
    <row r="3180">
      <c r="A3180" t="n">
        <v>3179</v>
      </c>
      <c r="B3180" t="inlineStr">
        <is>
          <t>CA-2017-105235</t>
        </is>
      </c>
      <c r="C3180" t="inlineStr">
        <is>
          <t>2017-12-05</t>
        </is>
      </c>
      <c r="D3180" t="inlineStr">
        <is>
          <t>2017-12-11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s="2" t="n">
        <v>20.94</v>
      </c>
      <c r="R3180" t="n">
        <v>3</v>
      </c>
      <c r="S3180" s="3" t="n">
        <v>0</v>
      </c>
      <c r="T3180" s="2" t="n">
        <v>6.0726</v>
      </c>
      <c r="U3180">
        <f>D3180-C3180</f>
        <v/>
      </c>
      <c r="V3180" s="3">
        <f>IF(Q3180=0,0,T3180/Q3180)</f>
        <v/>
      </c>
    </row>
    <row r="3181">
      <c r="A3181" t="n">
        <v>3180</v>
      </c>
      <c r="B3181" t="inlineStr">
        <is>
          <t>CA-2017-105235</t>
        </is>
      </c>
      <c r="C3181" t="inlineStr">
        <is>
          <t>2017-12-05</t>
        </is>
      </c>
      <c r="D3181" t="inlineStr">
        <is>
          <t>2017-12-11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s="2" t="n">
        <v>58.68</v>
      </c>
      <c r="R3181" t="n">
        <v>2</v>
      </c>
      <c r="S3181" s="3" t="n">
        <v>0</v>
      </c>
      <c r="T3181" s="2" t="n">
        <v>18.1908</v>
      </c>
      <c r="U3181">
        <f>D3181-C3181</f>
        <v/>
      </c>
      <c r="V3181" s="3">
        <f>IF(Q3181=0,0,T3181/Q3181)</f>
        <v/>
      </c>
    </row>
    <row r="3182">
      <c r="A3182" t="n">
        <v>3181</v>
      </c>
      <c r="B3182" t="inlineStr">
        <is>
          <t>CA-2017-105235</t>
        </is>
      </c>
      <c r="C3182" t="inlineStr">
        <is>
          <t>2017-12-05</t>
        </is>
      </c>
      <c r="D3182" t="inlineStr">
        <is>
          <t>2017-12-11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s="2" t="n">
        <v>254.9</v>
      </c>
      <c r="R3182" t="n">
        <v>5</v>
      </c>
      <c r="S3182" s="3" t="n">
        <v>0</v>
      </c>
      <c r="T3182" s="2" t="n">
        <v>68.82299999999999</v>
      </c>
      <c r="U3182">
        <f>D3182-C3182</f>
        <v/>
      </c>
      <c r="V3182" s="3">
        <f>IF(Q3182=0,0,T3182/Q3182)</f>
        <v/>
      </c>
    </row>
    <row r="3183">
      <c r="A3183" t="n">
        <v>3182</v>
      </c>
      <c r="B3183" t="inlineStr">
        <is>
          <t>CA-2017-152912</t>
        </is>
      </c>
      <c r="C3183" t="inlineStr">
        <is>
          <t>2017-11-09</t>
        </is>
      </c>
      <c r="D3183" t="inlineStr">
        <is>
          <t>2017-11-12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s="2" t="n">
        <v>9.640000000000001</v>
      </c>
      <c r="R3183" t="n">
        <v>2</v>
      </c>
      <c r="S3183" s="3" t="n">
        <v>0</v>
      </c>
      <c r="T3183" s="2" t="n">
        <v>4.4344</v>
      </c>
      <c r="U3183">
        <f>D3183-C3183</f>
        <v/>
      </c>
      <c r="V3183" s="3">
        <f>IF(Q3183=0,0,T3183/Q3183)</f>
        <v/>
      </c>
    </row>
    <row r="3184">
      <c r="A3184" t="n">
        <v>3183</v>
      </c>
      <c r="B3184" t="inlineStr">
        <is>
          <t>CA-2017-152912</t>
        </is>
      </c>
      <c r="C3184" t="inlineStr">
        <is>
          <t>2017-11-09</t>
        </is>
      </c>
      <c r="D3184" t="inlineStr">
        <is>
          <t>2017-11-12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s="2" t="n">
        <v>826.62</v>
      </c>
      <c r="R3184" t="n">
        <v>3</v>
      </c>
      <c r="S3184" s="3" t="n">
        <v>0</v>
      </c>
      <c r="T3184" s="2" t="n">
        <v>355.4466</v>
      </c>
      <c r="U3184">
        <f>D3184-C3184</f>
        <v/>
      </c>
      <c r="V3184" s="3">
        <f>IF(Q3184=0,0,T3184/Q3184)</f>
        <v/>
      </c>
    </row>
    <row r="3185">
      <c r="A3185" t="n">
        <v>3184</v>
      </c>
      <c r="B3185" t="inlineStr">
        <is>
          <t>CA-2017-152912</t>
        </is>
      </c>
      <c r="C3185" t="inlineStr">
        <is>
          <t>2017-11-09</t>
        </is>
      </c>
      <c r="D3185" t="inlineStr">
        <is>
          <t>2017-11-12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s="2" t="n">
        <v>1633.14</v>
      </c>
      <c r="R3185" t="n">
        <v>9</v>
      </c>
      <c r="S3185" s="3" t="n">
        <v>0</v>
      </c>
      <c r="T3185" s="2" t="n">
        <v>473.6106</v>
      </c>
      <c r="U3185">
        <f>D3185-C3185</f>
        <v/>
      </c>
      <c r="V3185" s="3">
        <f>IF(Q3185=0,0,T3185/Q3185)</f>
        <v/>
      </c>
    </row>
    <row r="3186">
      <c r="A3186" t="n">
        <v>3185</v>
      </c>
      <c r="B3186" t="inlineStr">
        <is>
          <t>CA-2017-152912</t>
        </is>
      </c>
      <c r="C3186" t="inlineStr">
        <is>
          <t>2017-11-09</t>
        </is>
      </c>
      <c r="D3186" t="inlineStr">
        <is>
          <t>2017-11-12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s="2" t="n">
        <v>544.38</v>
      </c>
      <c r="R3186" t="n">
        <v>3</v>
      </c>
      <c r="S3186" s="3" t="n">
        <v>0</v>
      </c>
      <c r="T3186" s="2" t="n">
        <v>157.8702</v>
      </c>
      <c r="U3186">
        <f>D3186-C3186</f>
        <v/>
      </c>
      <c r="V3186" s="3">
        <f>IF(Q3186=0,0,T3186/Q3186)</f>
        <v/>
      </c>
    </row>
    <row r="3187">
      <c r="A3187" t="n">
        <v>3186</v>
      </c>
      <c r="B3187" t="inlineStr">
        <is>
          <t>CA-2014-123498</t>
        </is>
      </c>
      <c r="C3187" t="inlineStr">
        <is>
          <t>2014-11-07</t>
        </is>
      </c>
      <c r="D3187" t="inlineStr">
        <is>
          <t>2014-11-09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s="2" t="n">
        <v>26.046</v>
      </c>
      <c r="R3187" t="n">
        <v>3</v>
      </c>
      <c r="S3187" s="3" t="n">
        <v>0.8</v>
      </c>
      <c r="T3187" s="2" t="n">
        <v>-44.2782</v>
      </c>
      <c r="U3187">
        <f>D3187-C3187</f>
        <v/>
      </c>
      <c r="V3187" s="3">
        <f>IF(Q3187=0,0,T3187/Q3187)</f>
        <v/>
      </c>
    </row>
    <row r="3188">
      <c r="A3188" t="n">
        <v>3187</v>
      </c>
      <c r="B3188" t="inlineStr">
        <is>
          <t>CA-2014-123498</t>
        </is>
      </c>
      <c r="C3188" t="inlineStr">
        <is>
          <t>2014-11-07</t>
        </is>
      </c>
      <c r="D3188" t="inlineStr">
        <is>
          <t>2014-11-09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s="2" t="n">
        <v>74.352</v>
      </c>
      <c r="R3188" t="n">
        <v>3</v>
      </c>
      <c r="S3188" s="3" t="n">
        <v>0.2</v>
      </c>
      <c r="T3188" s="2" t="n">
        <v>26.9526</v>
      </c>
      <c r="U3188">
        <f>D3188-C3188</f>
        <v/>
      </c>
      <c r="V3188" s="3">
        <f>IF(Q3188=0,0,T3188/Q3188)</f>
        <v/>
      </c>
    </row>
    <row r="3189">
      <c r="A3189" t="n">
        <v>3188</v>
      </c>
      <c r="B3189" t="inlineStr">
        <is>
          <t>CA-2017-159352</t>
        </is>
      </c>
      <c r="C3189" t="inlineStr">
        <is>
          <t>2017-03-12</t>
        </is>
      </c>
      <c r="D3189" t="inlineStr">
        <is>
          <t>2017-03-17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s="2" t="n">
        <v>69.93000000000001</v>
      </c>
      <c r="R3189" t="n">
        <v>7</v>
      </c>
      <c r="S3189" s="3" t="n">
        <v>0</v>
      </c>
      <c r="T3189" s="2" t="n">
        <v>32.1678</v>
      </c>
      <c r="U3189">
        <f>D3189-C3189</f>
        <v/>
      </c>
      <c r="V3189" s="3">
        <f>IF(Q3189=0,0,T3189/Q3189)</f>
        <v/>
      </c>
    </row>
    <row r="3190">
      <c r="A3190" t="n">
        <v>3189</v>
      </c>
      <c r="B3190" t="inlineStr">
        <is>
          <t>US-2017-146416</t>
        </is>
      </c>
      <c r="C3190" t="inlineStr">
        <is>
          <t>2017-10-20</t>
        </is>
      </c>
      <c r="D3190" t="inlineStr">
        <is>
          <t>2017-10-22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s="2" t="n">
        <v>3.75</v>
      </c>
      <c r="R3190" t="n">
        <v>1</v>
      </c>
      <c r="S3190" s="3" t="n">
        <v>0</v>
      </c>
      <c r="T3190" s="2" t="n">
        <v>1.8</v>
      </c>
      <c r="U3190">
        <f>D3190-C3190</f>
        <v/>
      </c>
      <c r="V3190" s="3">
        <f>IF(Q3190=0,0,T3190/Q3190)</f>
        <v/>
      </c>
    </row>
    <row r="3191">
      <c r="A3191" t="n">
        <v>3190</v>
      </c>
      <c r="B3191" t="inlineStr">
        <is>
          <t>US-2017-146416</t>
        </is>
      </c>
      <c r="C3191" t="inlineStr">
        <is>
          <t>2017-10-20</t>
        </is>
      </c>
      <c r="D3191" t="inlineStr">
        <is>
          <t>2017-10-22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s="2" t="n">
        <v>20.928</v>
      </c>
      <c r="R3191" t="n">
        <v>4</v>
      </c>
      <c r="S3191" s="3" t="n">
        <v>0.2</v>
      </c>
      <c r="T3191" s="2" t="n">
        <v>7.5864</v>
      </c>
      <c r="U3191">
        <f>D3191-C3191</f>
        <v/>
      </c>
      <c r="V3191" s="3">
        <f>IF(Q3191=0,0,T3191/Q3191)</f>
        <v/>
      </c>
    </row>
    <row r="3192">
      <c r="A3192" t="n">
        <v>3191</v>
      </c>
      <c r="B3192" t="inlineStr">
        <is>
          <t>US-2015-163783</t>
        </is>
      </c>
      <c r="C3192" t="inlineStr">
        <is>
          <t>2015-12-27</t>
        </is>
      </c>
      <c r="D3192" t="inlineStr">
        <is>
          <t>2016-01-01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s="2" t="n">
        <v>12.672</v>
      </c>
      <c r="R3192" t="n">
        <v>3</v>
      </c>
      <c r="S3192" s="3" t="n">
        <v>0.2</v>
      </c>
      <c r="T3192" s="2" t="n">
        <v>-3.168</v>
      </c>
      <c r="U3192">
        <f>D3192-C3192</f>
        <v/>
      </c>
      <c r="V3192" s="3">
        <f>IF(Q3192=0,0,T3192/Q3192)</f>
        <v/>
      </c>
    </row>
    <row r="3193">
      <c r="A3193" t="n">
        <v>3192</v>
      </c>
      <c r="B3193" t="inlineStr">
        <is>
          <t>CA-2017-123981</t>
        </is>
      </c>
      <c r="C3193" t="inlineStr">
        <is>
          <t>2017-10-02</t>
        </is>
      </c>
      <c r="D3193" t="inlineStr">
        <is>
          <t>2017-10-08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s="2" t="n">
        <v>65.98999999999999</v>
      </c>
      <c r="R3193" t="n">
        <v>1</v>
      </c>
      <c r="S3193" s="3" t="n">
        <v>0</v>
      </c>
      <c r="T3193" s="2" t="n">
        <v>17.1574</v>
      </c>
      <c r="U3193">
        <f>D3193-C3193</f>
        <v/>
      </c>
      <c r="V3193" s="3">
        <f>IF(Q3193=0,0,T3193/Q3193)</f>
        <v/>
      </c>
    </row>
    <row r="3194">
      <c r="A3194" t="n">
        <v>3193</v>
      </c>
      <c r="B3194" t="inlineStr">
        <is>
          <t>CA-2017-158953</t>
        </is>
      </c>
      <c r="C3194" t="inlineStr">
        <is>
          <t>2017-06-04</t>
        </is>
      </c>
      <c r="D3194" t="inlineStr">
        <is>
          <t>2017-06-08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s="2" t="n">
        <v>6.37</v>
      </c>
      <c r="R3194" t="n">
        <v>7</v>
      </c>
      <c r="S3194" s="3" t="n">
        <v>0.8</v>
      </c>
      <c r="T3194" s="2" t="n">
        <v>-9.555</v>
      </c>
      <c r="U3194">
        <f>D3194-C3194</f>
        <v/>
      </c>
      <c r="V3194" s="3">
        <f>IF(Q3194=0,0,T3194/Q3194)</f>
        <v/>
      </c>
    </row>
    <row r="3195">
      <c r="A3195" t="n">
        <v>3194</v>
      </c>
      <c r="B3195" t="inlineStr">
        <is>
          <t>CA-2014-165428</t>
        </is>
      </c>
      <c r="C3195" t="inlineStr">
        <is>
          <t>2014-09-01</t>
        </is>
      </c>
      <c r="D3195" t="inlineStr">
        <is>
          <t>2014-09-04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s="2" t="n">
        <v>3.648</v>
      </c>
      <c r="R3195" t="n">
        <v>3</v>
      </c>
      <c r="S3195" s="3" t="n">
        <v>0.8</v>
      </c>
      <c r="T3195" s="2" t="n">
        <v>-6.0192</v>
      </c>
      <c r="U3195">
        <f>D3195-C3195</f>
        <v/>
      </c>
      <c r="V3195" s="3">
        <f>IF(Q3195=0,0,T3195/Q3195)</f>
        <v/>
      </c>
    </row>
    <row r="3196">
      <c r="A3196" t="n">
        <v>3195</v>
      </c>
      <c r="B3196" t="inlineStr">
        <is>
          <t>CA-2014-165428</t>
        </is>
      </c>
      <c r="C3196" t="inlineStr">
        <is>
          <t>2014-09-01</t>
        </is>
      </c>
      <c r="D3196" t="inlineStr">
        <is>
          <t>2014-09-04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s="2" t="n">
        <v>31.104</v>
      </c>
      <c r="R3196" t="n">
        <v>6</v>
      </c>
      <c r="S3196" s="3" t="n">
        <v>0.2</v>
      </c>
      <c r="T3196" s="2" t="n">
        <v>10.8864</v>
      </c>
      <c r="U3196">
        <f>D3196-C3196</f>
        <v/>
      </c>
      <c r="V3196" s="3">
        <f>IF(Q3196=0,0,T3196/Q3196)</f>
        <v/>
      </c>
    </row>
    <row r="3197">
      <c r="A3197" t="n">
        <v>3196</v>
      </c>
      <c r="B3197" t="inlineStr">
        <is>
          <t>CA-2016-169026</t>
        </is>
      </c>
      <c r="C3197" t="inlineStr">
        <is>
          <t>2016-08-08</t>
        </is>
      </c>
      <c r="D3197" t="inlineStr">
        <is>
          <t>2016-08-13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s="2" t="n">
        <v>23.34</v>
      </c>
      <c r="R3197" t="n">
        <v>3</v>
      </c>
      <c r="S3197" s="3" t="n">
        <v>0</v>
      </c>
      <c r="T3197" s="2" t="n">
        <v>0.2334</v>
      </c>
      <c r="U3197">
        <f>D3197-C3197</f>
        <v/>
      </c>
      <c r="V3197" s="3">
        <f>IF(Q3197=0,0,T3197/Q3197)</f>
        <v/>
      </c>
    </row>
    <row r="3198">
      <c r="A3198" t="n">
        <v>3197</v>
      </c>
      <c r="B3198" t="inlineStr">
        <is>
          <t>CA-2017-109750</t>
        </is>
      </c>
      <c r="C3198" t="inlineStr">
        <is>
          <t>2017-07-22</t>
        </is>
      </c>
      <c r="D3198" t="inlineStr">
        <is>
          <t>2017-07-28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s="2" t="n">
        <v>29.97</v>
      </c>
      <c r="R3198" t="n">
        <v>3</v>
      </c>
      <c r="S3198" s="3" t="n">
        <v>0</v>
      </c>
      <c r="T3198" s="2" t="n">
        <v>14.0859</v>
      </c>
      <c r="U3198">
        <f>D3198-C3198</f>
        <v/>
      </c>
      <c r="V3198" s="3">
        <f>IF(Q3198=0,0,T3198/Q3198)</f>
        <v/>
      </c>
    </row>
    <row r="3199">
      <c r="A3199" t="n">
        <v>3198</v>
      </c>
      <c r="B3199" t="inlineStr">
        <is>
          <t>CA-2015-149384</t>
        </is>
      </c>
      <c r="C3199" t="inlineStr">
        <is>
          <t>2015-07-10</t>
        </is>
      </c>
      <c r="D3199" t="inlineStr">
        <is>
          <t>2015-07-10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s="2" t="n">
        <v>3.366</v>
      </c>
      <c r="R3199" t="n">
        <v>3</v>
      </c>
      <c r="S3199" s="3" t="n">
        <v>0.7</v>
      </c>
      <c r="T3199" s="2" t="n">
        <v>-2.244</v>
      </c>
      <c r="U3199">
        <f>D3199-C3199</f>
        <v/>
      </c>
      <c r="V3199" s="3">
        <f>IF(Q3199=0,0,T3199/Q3199)</f>
        <v/>
      </c>
    </row>
    <row r="3200">
      <c r="A3200" t="n">
        <v>3199</v>
      </c>
      <c r="B3200" t="inlineStr">
        <is>
          <t>CA-2014-131527</t>
        </is>
      </c>
      <c r="C3200" t="inlineStr">
        <is>
          <t>2014-12-01</t>
        </is>
      </c>
      <c r="D3200" t="inlineStr">
        <is>
          <t>2014-12-07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s="2" t="n">
        <v>95.968</v>
      </c>
      <c r="R3200" t="n">
        <v>4</v>
      </c>
      <c r="S3200" s="3" t="n">
        <v>0.2</v>
      </c>
      <c r="T3200" s="2" t="n">
        <v>9.5968</v>
      </c>
      <c r="U3200">
        <f>D3200-C3200</f>
        <v/>
      </c>
      <c r="V3200" s="3">
        <f>IF(Q3200=0,0,T3200/Q3200)</f>
        <v/>
      </c>
    </row>
    <row r="3201">
      <c r="A3201" t="n">
        <v>3200</v>
      </c>
      <c r="B3201" t="inlineStr">
        <is>
          <t>CA-2017-164000</t>
        </is>
      </c>
      <c r="C3201" t="inlineStr">
        <is>
          <t>2017-12-18</t>
        </is>
      </c>
      <c r="D3201" t="inlineStr">
        <is>
          <t>2017-12-22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s="2" t="n">
        <v>18.704</v>
      </c>
      <c r="R3201" t="n">
        <v>7</v>
      </c>
      <c r="S3201" s="3" t="n">
        <v>0.2</v>
      </c>
      <c r="T3201" s="2" t="n">
        <v>2.338</v>
      </c>
      <c r="U3201">
        <f>D3201-C3201</f>
        <v/>
      </c>
      <c r="V3201" s="3">
        <f>IF(Q3201=0,0,T3201/Q3201)</f>
        <v/>
      </c>
    </row>
    <row r="3202">
      <c r="A3202" t="n">
        <v>3201</v>
      </c>
      <c r="B3202" t="inlineStr">
        <is>
          <t>CA-2014-164224</t>
        </is>
      </c>
      <c r="C3202" t="inlineStr">
        <is>
          <t>2014-05-18</t>
        </is>
      </c>
      <c r="D3202" t="inlineStr">
        <is>
          <t>2014-05-20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s="2" t="n">
        <v>149.232</v>
      </c>
      <c r="R3202" t="n">
        <v>3</v>
      </c>
      <c r="S3202" s="3" t="n">
        <v>0.2</v>
      </c>
      <c r="T3202" s="2" t="n">
        <v>3.7308</v>
      </c>
      <c r="U3202">
        <f>D3202-C3202</f>
        <v/>
      </c>
      <c r="V3202" s="3">
        <f>IF(Q3202=0,0,T3202/Q3202)</f>
        <v/>
      </c>
    </row>
    <row r="3203">
      <c r="A3203" t="n">
        <v>3202</v>
      </c>
      <c r="B3203" t="inlineStr">
        <is>
          <t>CA-2014-164224</t>
        </is>
      </c>
      <c r="C3203" t="inlineStr">
        <is>
          <t>2014-05-18</t>
        </is>
      </c>
      <c r="D3203" t="inlineStr">
        <is>
          <t>2014-05-20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s="2" t="n">
        <v>15.936</v>
      </c>
      <c r="R3203" t="n">
        <v>4</v>
      </c>
      <c r="S3203" s="3" t="n">
        <v>0.2</v>
      </c>
      <c r="T3203" s="2" t="n">
        <v>5.7768</v>
      </c>
      <c r="U3203">
        <f>D3203-C3203</f>
        <v/>
      </c>
      <c r="V3203" s="3">
        <f>IF(Q3203=0,0,T3203/Q3203)</f>
        <v/>
      </c>
    </row>
    <row r="3204">
      <c r="A3204" t="n">
        <v>3203</v>
      </c>
      <c r="B3204" t="inlineStr">
        <is>
          <t>CA-2014-158372</t>
        </is>
      </c>
      <c r="C3204" t="inlineStr">
        <is>
          <t>2014-11-10</t>
        </is>
      </c>
      <c r="D3204" t="inlineStr">
        <is>
          <t>2014-11-16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s="2" t="n">
        <v>601.5359999999999</v>
      </c>
      <c r="R3204" t="n">
        <v>8</v>
      </c>
      <c r="S3204" s="3" t="n">
        <v>0.2</v>
      </c>
      <c r="T3204" s="2" t="n">
        <v>60.1536</v>
      </c>
      <c r="U3204">
        <f>D3204-C3204</f>
        <v/>
      </c>
      <c r="V3204" s="3">
        <f>IF(Q3204=0,0,T3204/Q3204)</f>
        <v/>
      </c>
    </row>
    <row r="3205">
      <c r="A3205" t="n">
        <v>3204</v>
      </c>
      <c r="B3205" t="inlineStr">
        <is>
          <t>CA-2014-158372</t>
        </is>
      </c>
      <c r="C3205" t="inlineStr">
        <is>
          <t>2014-11-10</t>
        </is>
      </c>
      <c r="D3205" t="inlineStr">
        <is>
          <t>2014-11-16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s="2" t="n">
        <v>10.99</v>
      </c>
      <c r="R3205" t="n">
        <v>1</v>
      </c>
      <c r="S3205" s="3" t="n">
        <v>0</v>
      </c>
      <c r="T3205" s="2" t="n">
        <v>4.2861</v>
      </c>
      <c r="U3205">
        <f>D3205-C3205</f>
        <v/>
      </c>
      <c r="V3205" s="3">
        <f>IF(Q3205=0,0,T3205/Q3205)</f>
        <v/>
      </c>
    </row>
    <row r="3206">
      <c r="A3206" t="n">
        <v>3205</v>
      </c>
      <c r="B3206" t="inlineStr">
        <is>
          <t>CA-2014-158372</t>
        </is>
      </c>
      <c r="C3206" t="inlineStr">
        <is>
          <t>2014-11-10</t>
        </is>
      </c>
      <c r="D3206" t="inlineStr">
        <is>
          <t>2014-11-16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s="2" t="n">
        <v>39.88</v>
      </c>
      <c r="R3206" t="n">
        <v>2</v>
      </c>
      <c r="S3206" s="3" t="n">
        <v>0</v>
      </c>
      <c r="T3206" s="2" t="n">
        <v>11.1664</v>
      </c>
      <c r="U3206">
        <f>D3206-C3206</f>
        <v/>
      </c>
      <c r="V3206" s="3">
        <f>IF(Q3206=0,0,T3206/Q3206)</f>
        <v/>
      </c>
    </row>
    <row r="3207">
      <c r="A3207" t="n">
        <v>3206</v>
      </c>
      <c r="B3207" t="inlineStr">
        <is>
          <t>CA-2014-158372</t>
        </is>
      </c>
      <c r="C3207" t="inlineStr">
        <is>
          <t>2014-11-10</t>
        </is>
      </c>
      <c r="D3207" t="inlineStr">
        <is>
          <t>2014-11-16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s="2" t="n">
        <v>62.24</v>
      </c>
      <c r="R3207" t="n">
        <v>8</v>
      </c>
      <c r="S3207" s="3" t="n">
        <v>0</v>
      </c>
      <c r="T3207" s="2" t="n">
        <v>28.008</v>
      </c>
      <c r="U3207">
        <f>D3207-C3207</f>
        <v/>
      </c>
      <c r="V3207" s="3">
        <f>IF(Q3207=0,0,T3207/Q3207)</f>
        <v/>
      </c>
    </row>
    <row r="3208">
      <c r="A3208" t="n">
        <v>3207</v>
      </c>
      <c r="B3208" t="inlineStr">
        <is>
          <t>CA-2014-158372</t>
        </is>
      </c>
      <c r="C3208" t="inlineStr">
        <is>
          <t>2014-11-10</t>
        </is>
      </c>
      <c r="D3208" t="inlineStr">
        <is>
          <t>2014-11-16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s="2" t="n">
        <v>53.2</v>
      </c>
      <c r="R3208" t="n">
        <v>5</v>
      </c>
      <c r="S3208" s="3" t="n">
        <v>0</v>
      </c>
      <c r="T3208" s="2" t="n">
        <v>14.896</v>
      </c>
      <c r="U3208">
        <f>D3208-C3208</f>
        <v/>
      </c>
      <c r="V3208" s="3">
        <f>IF(Q3208=0,0,T3208/Q3208)</f>
        <v/>
      </c>
    </row>
    <row r="3209">
      <c r="A3209" t="n">
        <v>3208</v>
      </c>
      <c r="B3209" t="inlineStr">
        <is>
          <t>CA-2014-158372</t>
        </is>
      </c>
      <c r="C3209" t="inlineStr">
        <is>
          <t>2014-11-10</t>
        </is>
      </c>
      <c r="D3209" t="inlineStr">
        <is>
          <t>2014-11-16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s="2" t="n">
        <v>39.84</v>
      </c>
      <c r="R3209" t="n">
        <v>8</v>
      </c>
      <c r="S3209" s="3" t="n">
        <v>0</v>
      </c>
      <c r="T3209" s="2" t="n">
        <v>18.3264</v>
      </c>
      <c r="U3209">
        <f>D3209-C3209</f>
        <v/>
      </c>
      <c r="V3209" s="3">
        <f>IF(Q3209=0,0,T3209/Q3209)</f>
        <v/>
      </c>
    </row>
    <row r="3210">
      <c r="A3210" t="n">
        <v>3209</v>
      </c>
      <c r="B3210" t="inlineStr">
        <is>
          <t>CA-2016-108882</t>
        </is>
      </c>
      <c r="C3210" t="inlineStr">
        <is>
          <t>2016-01-09</t>
        </is>
      </c>
      <c r="D3210" t="inlineStr">
        <is>
          <t>2016-01-15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s="2" t="n">
        <v>349.95</v>
      </c>
      <c r="R3210" t="n">
        <v>5</v>
      </c>
      <c r="S3210" s="3" t="n">
        <v>0</v>
      </c>
      <c r="T3210" s="2" t="n">
        <v>118.983</v>
      </c>
      <c r="U3210">
        <f>D3210-C3210</f>
        <v/>
      </c>
      <c r="V3210" s="3">
        <f>IF(Q3210=0,0,T3210/Q3210)</f>
        <v/>
      </c>
    </row>
    <row r="3211">
      <c r="A3211" t="n">
        <v>3210</v>
      </c>
      <c r="B3211" t="inlineStr">
        <is>
          <t>CA-2016-108882</t>
        </is>
      </c>
      <c r="C3211" t="inlineStr">
        <is>
          <t>2016-01-09</t>
        </is>
      </c>
      <c r="D3211" t="inlineStr">
        <is>
          <t>2016-01-15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s="2" t="n">
        <v>377.928</v>
      </c>
      <c r="R3211" t="n">
        <v>9</v>
      </c>
      <c r="S3211" s="3" t="n">
        <v>0.2</v>
      </c>
      <c r="T3211" s="2" t="n">
        <v>141.723</v>
      </c>
      <c r="U3211">
        <f>D3211-C3211</f>
        <v/>
      </c>
      <c r="V3211" s="3">
        <f>IF(Q3211=0,0,T3211/Q3211)</f>
        <v/>
      </c>
    </row>
    <row r="3212">
      <c r="A3212" t="n">
        <v>3211</v>
      </c>
      <c r="B3212" t="inlineStr">
        <is>
          <t>US-2017-108245</t>
        </is>
      </c>
      <c r="C3212" t="inlineStr">
        <is>
          <t>2017-09-22</t>
        </is>
      </c>
      <c r="D3212" t="inlineStr">
        <is>
          <t>2017-09-27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s="2" t="n">
        <v>13.392</v>
      </c>
      <c r="R3212" t="n">
        <v>3</v>
      </c>
      <c r="S3212" s="3" t="n">
        <v>0.2</v>
      </c>
      <c r="T3212" s="2" t="n">
        <v>5.022</v>
      </c>
      <c r="U3212">
        <f>D3212-C3212</f>
        <v/>
      </c>
      <c r="V3212" s="3">
        <f>IF(Q3212=0,0,T3212/Q3212)</f>
        <v/>
      </c>
    </row>
    <row r="3213">
      <c r="A3213" t="n">
        <v>3212</v>
      </c>
      <c r="B3213" t="inlineStr">
        <is>
          <t>US-2017-108245</t>
        </is>
      </c>
      <c r="C3213" t="inlineStr">
        <is>
          <t>2017-09-22</t>
        </is>
      </c>
      <c r="D3213" t="inlineStr">
        <is>
          <t>2017-09-27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s="2" t="n">
        <v>11.228</v>
      </c>
      <c r="R3213" t="n">
        <v>7</v>
      </c>
      <c r="S3213" s="3" t="n">
        <v>0.8</v>
      </c>
      <c r="T3213" s="2" t="n">
        <v>-18.5262</v>
      </c>
      <c r="U3213">
        <f>D3213-C3213</f>
        <v/>
      </c>
      <c r="V3213" s="3">
        <f>IF(Q3213=0,0,T3213/Q3213)</f>
        <v/>
      </c>
    </row>
    <row r="3214">
      <c r="A3214" t="n">
        <v>3213</v>
      </c>
      <c r="B3214" t="inlineStr">
        <is>
          <t>CA-2014-142314</t>
        </is>
      </c>
      <c r="C3214" t="inlineStr">
        <is>
          <t>2014-12-23</t>
        </is>
      </c>
      <c r="D3214" t="inlineStr">
        <is>
          <t>2014-12-28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s="2" t="n">
        <v>207.24</v>
      </c>
      <c r="R3214" t="n">
        <v>11</v>
      </c>
      <c r="S3214" s="3" t="n">
        <v>0</v>
      </c>
      <c r="T3214" s="2" t="n">
        <v>58.0272</v>
      </c>
      <c r="U3214">
        <f>D3214-C3214</f>
        <v/>
      </c>
      <c r="V3214" s="3">
        <f>IF(Q3214=0,0,T3214/Q3214)</f>
        <v/>
      </c>
    </row>
    <row r="3215">
      <c r="A3215" t="n">
        <v>3214</v>
      </c>
      <c r="B3215" t="inlineStr">
        <is>
          <t>CA-2016-132409</t>
        </is>
      </c>
      <c r="C3215" t="inlineStr">
        <is>
          <t>2016-05-26</t>
        </is>
      </c>
      <c r="D3215" t="inlineStr">
        <is>
          <t>2016-06-01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s="2" t="n">
        <v>1.504</v>
      </c>
      <c r="R3215" t="n">
        <v>1</v>
      </c>
      <c r="S3215" s="3" t="n">
        <v>0.2</v>
      </c>
      <c r="T3215" s="2" t="n">
        <v>0.1692</v>
      </c>
      <c r="U3215">
        <f>D3215-C3215</f>
        <v/>
      </c>
      <c r="V3215" s="3">
        <f>IF(Q3215=0,0,T3215/Q3215)</f>
        <v/>
      </c>
    </row>
    <row r="3216">
      <c r="A3216" t="n">
        <v>3215</v>
      </c>
      <c r="B3216" t="inlineStr">
        <is>
          <t>CA-2016-132409</t>
        </is>
      </c>
      <c r="C3216" t="inlineStr">
        <is>
          <t>2016-05-26</t>
        </is>
      </c>
      <c r="D3216" t="inlineStr">
        <is>
          <t>2016-06-01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s="2" t="n">
        <v>34.848</v>
      </c>
      <c r="R3216" t="n">
        <v>2</v>
      </c>
      <c r="S3216" s="3" t="n">
        <v>0.2</v>
      </c>
      <c r="T3216" s="2" t="n">
        <v>6.534</v>
      </c>
      <c r="U3216">
        <f>D3216-C3216</f>
        <v/>
      </c>
      <c r="V3216" s="3">
        <f>IF(Q3216=0,0,T3216/Q3216)</f>
        <v/>
      </c>
    </row>
    <row r="3217">
      <c r="A3217" t="n">
        <v>3216</v>
      </c>
      <c r="B3217" t="inlineStr">
        <is>
          <t>CA-2017-150189</t>
        </is>
      </c>
      <c r="C3217" t="inlineStr">
        <is>
          <t>2017-07-08</t>
        </is>
      </c>
      <c r="D3217" t="inlineStr">
        <is>
          <t>2017-07-10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s="2" t="n">
        <v>75.18000000000001</v>
      </c>
      <c r="R3217" t="n">
        <v>6</v>
      </c>
      <c r="S3217" s="3" t="n">
        <v>0</v>
      </c>
      <c r="T3217" s="2" t="n">
        <v>35.3346</v>
      </c>
      <c r="U3217">
        <f>D3217-C3217</f>
        <v/>
      </c>
      <c r="V3217" s="3">
        <f>IF(Q3217=0,0,T3217/Q3217)</f>
        <v/>
      </c>
    </row>
    <row r="3218">
      <c r="A3218" t="n">
        <v>3217</v>
      </c>
      <c r="B3218" t="inlineStr">
        <is>
          <t>CA-2014-114433</t>
        </is>
      </c>
      <c r="C3218" t="inlineStr">
        <is>
          <t>2014-05-13</t>
        </is>
      </c>
      <c r="D3218" t="inlineStr">
        <is>
          <t>2014-05-17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s="2" t="n">
        <v>149.97</v>
      </c>
      <c r="R3218" t="n">
        <v>3</v>
      </c>
      <c r="S3218" s="3" t="n">
        <v>0</v>
      </c>
      <c r="T3218" s="2" t="n">
        <v>52.4895</v>
      </c>
      <c r="U3218">
        <f>D3218-C3218</f>
        <v/>
      </c>
      <c r="V3218" s="3">
        <f>IF(Q3218=0,0,T3218/Q3218)</f>
        <v/>
      </c>
    </row>
    <row r="3219">
      <c r="A3219" t="n">
        <v>3218</v>
      </c>
      <c r="B3219" t="inlineStr">
        <is>
          <t>CA-2017-104640</t>
        </is>
      </c>
      <c r="C3219" t="inlineStr">
        <is>
          <t>2017-11-10</t>
        </is>
      </c>
      <c r="D3219" t="inlineStr">
        <is>
          <t>2017-11-16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s="2" t="n">
        <v>931.176</v>
      </c>
      <c r="R3219" t="n">
        <v>3</v>
      </c>
      <c r="S3219" s="3" t="n">
        <v>0.2</v>
      </c>
      <c r="T3219" s="2" t="n">
        <v>314.2719</v>
      </c>
      <c r="U3219">
        <f>D3219-C3219</f>
        <v/>
      </c>
      <c r="V3219" s="3">
        <f>IF(Q3219=0,0,T3219/Q3219)</f>
        <v/>
      </c>
    </row>
    <row r="3220">
      <c r="A3220" t="n">
        <v>3219</v>
      </c>
      <c r="B3220" t="inlineStr">
        <is>
          <t>CA-2017-104640</t>
        </is>
      </c>
      <c r="C3220" t="inlineStr">
        <is>
          <t>2017-11-10</t>
        </is>
      </c>
      <c r="D3220" t="inlineStr">
        <is>
          <t>2017-11-16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s="2" t="n">
        <v>430.88</v>
      </c>
      <c r="R3220" t="n">
        <v>2</v>
      </c>
      <c r="S3220" s="3" t="n">
        <v>0</v>
      </c>
      <c r="T3220" s="2" t="n">
        <v>124.9552</v>
      </c>
      <c r="U3220">
        <f>D3220-C3220</f>
        <v/>
      </c>
      <c r="V3220" s="3">
        <f>IF(Q3220=0,0,T3220/Q3220)</f>
        <v/>
      </c>
    </row>
    <row r="3221">
      <c r="A3221" t="n">
        <v>3220</v>
      </c>
      <c r="B3221" t="inlineStr">
        <is>
          <t>US-2015-137008</t>
        </is>
      </c>
      <c r="C3221" t="inlineStr">
        <is>
          <t>2015-10-02</t>
        </is>
      </c>
      <c r="D3221" t="inlineStr">
        <is>
          <t>2015-10-08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s="2" t="n">
        <v>94.84999999999999</v>
      </c>
      <c r="R3221" t="n">
        <v>5</v>
      </c>
      <c r="S3221" s="3" t="n">
        <v>0</v>
      </c>
      <c r="T3221" s="2" t="n">
        <v>45.528</v>
      </c>
      <c r="U3221">
        <f>D3221-C3221</f>
        <v/>
      </c>
      <c r="V3221" s="3">
        <f>IF(Q3221=0,0,T3221/Q3221)</f>
        <v/>
      </c>
    </row>
    <row r="3222">
      <c r="A3222" t="n">
        <v>3221</v>
      </c>
      <c r="B3222" t="inlineStr">
        <is>
          <t>US-2015-137008</t>
        </is>
      </c>
      <c r="C3222" t="inlineStr">
        <is>
          <t>2015-10-02</t>
        </is>
      </c>
      <c r="D3222" t="inlineStr">
        <is>
          <t>2015-10-08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s="2" t="n">
        <v>51.12</v>
      </c>
      <c r="R3222" t="n">
        <v>4</v>
      </c>
      <c r="S3222" s="3" t="n">
        <v>0</v>
      </c>
      <c r="T3222" s="2" t="n">
        <v>23.004</v>
      </c>
      <c r="U3222">
        <f>D3222-C3222</f>
        <v/>
      </c>
      <c r="V3222" s="3">
        <f>IF(Q3222=0,0,T3222/Q3222)</f>
        <v/>
      </c>
    </row>
    <row r="3223">
      <c r="A3223" t="n">
        <v>3222</v>
      </c>
      <c r="B3223" t="inlineStr">
        <is>
          <t>US-2015-137008</t>
        </is>
      </c>
      <c r="C3223" t="inlineStr">
        <is>
          <t>2015-10-02</t>
        </is>
      </c>
      <c r="D3223" t="inlineStr">
        <is>
          <t>2015-10-08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s="2" t="n">
        <v>90</v>
      </c>
      <c r="R3223" t="n">
        <v>1</v>
      </c>
      <c r="S3223" s="3" t="n">
        <v>0</v>
      </c>
      <c r="T3223" s="2" t="n">
        <v>32.4</v>
      </c>
      <c r="U3223">
        <f>D3223-C3223</f>
        <v/>
      </c>
      <c r="V3223" s="3">
        <f>IF(Q3223=0,0,T3223/Q3223)</f>
        <v/>
      </c>
    </row>
    <row r="3224">
      <c r="A3224" t="n">
        <v>3223</v>
      </c>
      <c r="B3224" t="inlineStr">
        <is>
          <t>CA-2014-108189</t>
        </is>
      </c>
      <c r="C3224" t="inlineStr">
        <is>
          <t>2014-10-02</t>
        </is>
      </c>
      <c r="D3224" t="inlineStr">
        <is>
          <t>2014-10-05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s="2" t="n">
        <v>9.407999999999999</v>
      </c>
      <c r="R3224" t="n">
        <v>2</v>
      </c>
      <c r="S3224" s="3" t="n">
        <v>0.2</v>
      </c>
      <c r="T3224" s="2" t="n">
        <v>3.4104</v>
      </c>
      <c r="U3224">
        <f>D3224-C3224</f>
        <v/>
      </c>
      <c r="V3224" s="3">
        <f>IF(Q3224=0,0,T3224/Q3224)</f>
        <v/>
      </c>
    </row>
    <row r="3225">
      <c r="A3225" t="n">
        <v>3224</v>
      </c>
      <c r="B3225" t="inlineStr">
        <is>
          <t>CA-2014-108189</t>
        </is>
      </c>
      <c r="C3225" t="inlineStr">
        <is>
          <t>2014-10-02</t>
        </is>
      </c>
      <c r="D3225" t="inlineStr">
        <is>
          <t>2014-10-05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s="2" t="n">
        <v>4.672</v>
      </c>
      <c r="R3225" t="n">
        <v>2</v>
      </c>
      <c r="S3225" s="3" t="n">
        <v>0.2</v>
      </c>
      <c r="T3225" s="2" t="n">
        <v>1.46</v>
      </c>
      <c r="U3225">
        <f>D3225-C3225</f>
        <v/>
      </c>
      <c r="V3225" s="3">
        <f>IF(Q3225=0,0,T3225/Q3225)</f>
        <v/>
      </c>
    </row>
    <row r="3226">
      <c r="A3226" t="n">
        <v>3225</v>
      </c>
      <c r="B3226" t="inlineStr">
        <is>
          <t>CA-2014-108189</t>
        </is>
      </c>
      <c r="C3226" t="inlineStr">
        <is>
          <t>2014-10-02</t>
        </is>
      </c>
      <c r="D3226" t="inlineStr">
        <is>
          <t>2014-10-05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s="2" t="n">
        <v>318.4</v>
      </c>
      <c r="R3226" t="n">
        <v>2</v>
      </c>
      <c r="S3226" s="3" t="n">
        <v>0.2</v>
      </c>
      <c r="T3226" s="2" t="n">
        <v>107.46</v>
      </c>
      <c r="U3226">
        <f>D3226-C3226</f>
        <v/>
      </c>
      <c r="V3226" s="3">
        <f>IF(Q3226=0,0,T3226/Q3226)</f>
        <v/>
      </c>
    </row>
    <row r="3227">
      <c r="A3227" t="n">
        <v>3226</v>
      </c>
      <c r="B3227" t="inlineStr">
        <is>
          <t>CA-2014-108189</t>
        </is>
      </c>
      <c r="C3227" t="inlineStr">
        <is>
          <t>2014-10-02</t>
        </is>
      </c>
      <c r="D3227" t="inlineStr">
        <is>
          <t>2014-10-05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s="2" t="n">
        <v>12.768</v>
      </c>
      <c r="R3227" t="n">
        <v>6</v>
      </c>
      <c r="S3227" s="3" t="n">
        <v>0.2</v>
      </c>
      <c r="T3227" s="2" t="n">
        <v>4.6284</v>
      </c>
      <c r="U3227">
        <f>D3227-C3227</f>
        <v/>
      </c>
      <c r="V3227" s="3">
        <f>IF(Q3227=0,0,T3227/Q3227)</f>
        <v/>
      </c>
    </row>
    <row r="3228">
      <c r="A3228" t="n">
        <v>3227</v>
      </c>
      <c r="B3228" t="inlineStr">
        <is>
          <t>CA-2014-108189</t>
        </is>
      </c>
      <c r="C3228" t="inlineStr">
        <is>
          <t>2014-10-02</t>
        </is>
      </c>
      <c r="D3228" t="inlineStr">
        <is>
          <t>2014-10-05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s="2" t="n">
        <v>15.36</v>
      </c>
      <c r="R3228" t="n">
        <v>2</v>
      </c>
      <c r="S3228" s="3" t="n">
        <v>0.2</v>
      </c>
      <c r="T3228" s="2" t="n">
        <v>-3.264</v>
      </c>
      <c r="U3228">
        <f>D3228-C3228</f>
        <v/>
      </c>
      <c r="V3228" s="3">
        <f>IF(Q3228=0,0,T3228/Q3228)</f>
        <v/>
      </c>
    </row>
    <row r="3229">
      <c r="A3229" t="n">
        <v>3228</v>
      </c>
      <c r="B3229" t="inlineStr">
        <is>
          <t>CA-2014-108189</t>
        </is>
      </c>
      <c r="C3229" t="inlineStr">
        <is>
          <t>2014-10-02</t>
        </is>
      </c>
      <c r="D3229" t="inlineStr">
        <is>
          <t>2014-10-05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s="2" t="n">
        <v>230.376</v>
      </c>
      <c r="R3229" t="n">
        <v>3</v>
      </c>
      <c r="S3229" s="3" t="n">
        <v>0.2</v>
      </c>
      <c r="T3229" s="2" t="n">
        <v>20.1579</v>
      </c>
      <c r="U3229">
        <f>D3229-C3229</f>
        <v/>
      </c>
      <c r="V3229" s="3">
        <f>IF(Q3229=0,0,T3229/Q3229)</f>
        <v/>
      </c>
    </row>
    <row r="3230">
      <c r="A3230" t="n">
        <v>3229</v>
      </c>
      <c r="B3230" t="inlineStr">
        <is>
          <t>CA-2014-108189</t>
        </is>
      </c>
      <c r="C3230" t="inlineStr">
        <is>
          <t>2014-10-02</t>
        </is>
      </c>
      <c r="D3230" t="inlineStr">
        <is>
          <t>2014-10-05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s="2" t="n">
        <v>7.16</v>
      </c>
      <c r="R3230" t="n">
        <v>1</v>
      </c>
      <c r="S3230" s="3" t="n">
        <v>0.2</v>
      </c>
      <c r="T3230" s="2" t="n">
        <v>-0.0895</v>
      </c>
      <c r="U3230">
        <f>D3230-C3230</f>
        <v/>
      </c>
      <c r="V3230" s="3">
        <f>IF(Q3230=0,0,T3230/Q3230)</f>
        <v/>
      </c>
    </row>
    <row r="3231">
      <c r="A3231" t="n">
        <v>3230</v>
      </c>
      <c r="B3231" t="inlineStr">
        <is>
          <t>CA-2014-154641</t>
        </is>
      </c>
      <c r="C3231" t="inlineStr">
        <is>
          <t>2014-08-11</t>
        </is>
      </c>
      <c r="D3231" t="inlineStr">
        <is>
          <t>2014-08-16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s="2" t="n">
        <v>375.34</v>
      </c>
      <c r="R3231" t="n">
        <v>1</v>
      </c>
      <c r="S3231" s="3" t="n">
        <v>0</v>
      </c>
      <c r="T3231" s="2" t="n">
        <v>18.767</v>
      </c>
      <c r="U3231">
        <f>D3231-C3231</f>
        <v/>
      </c>
      <c r="V3231" s="3">
        <f>IF(Q3231=0,0,T3231/Q3231)</f>
        <v/>
      </c>
    </row>
    <row r="3232">
      <c r="A3232" t="n">
        <v>3231</v>
      </c>
      <c r="B3232" t="inlineStr">
        <is>
          <t>CA-2017-131625</t>
        </is>
      </c>
      <c r="C3232" t="inlineStr">
        <is>
          <t>2017-09-01</t>
        </is>
      </c>
      <c r="D3232" t="inlineStr">
        <is>
          <t>2017-09-05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s="2" t="n">
        <v>114.9</v>
      </c>
      <c r="R3232" t="n">
        <v>5</v>
      </c>
      <c r="S3232" s="3" t="n">
        <v>0</v>
      </c>
      <c r="T3232" s="2" t="n">
        <v>39.066</v>
      </c>
      <c r="U3232">
        <f>D3232-C3232</f>
        <v/>
      </c>
      <c r="V3232" s="3">
        <f>IF(Q3232=0,0,T3232/Q3232)</f>
        <v/>
      </c>
    </row>
    <row r="3233">
      <c r="A3233" t="n">
        <v>3232</v>
      </c>
      <c r="B3233" t="inlineStr">
        <is>
          <t>US-2017-156356</t>
        </is>
      </c>
      <c r="C3233" t="inlineStr">
        <is>
          <t>2017-04-16</t>
        </is>
      </c>
      <c r="D3233" t="inlineStr">
        <is>
          <t>2017-04-22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s="2" t="n">
        <v>26.046</v>
      </c>
      <c r="R3233" t="n">
        <v>3</v>
      </c>
      <c r="S3233" s="3" t="n">
        <v>0.8</v>
      </c>
      <c r="T3233" s="2" t="n">
        <v>-44.2782</v>
      </c>
      <c r="U3233">
        <f>D3233-C3233</f>
        <v/>
      </c>
      <c r="V3233" s="3">
        <f>IF(Q3233=0,0,T3233/Q3233)</f>
        <v/>
      </c>
    </row>
    <row r="3234">
      <c r="A3234" t="n">
        <v>3233</v>
      </c>
      <c r="B3234" t="inlineStr">
        <is>
          <t>US-2017-156356</t>
        </is>
      </c>
      <c r="C3234" t="inlineStr">
        <is>
          <t>2017-04-16</t>
        </is>
      </c>
      <c r="D3234" t="inlineStr">
        <is>
          <t>2017-04-22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s="2" t="n">
        <v>2.896</v>
      </c>
      <c r="R3234" t="n">
        <v>1</v>
      </c>
      <c r="S3234" s="3" t="n">
        <v>0.8</v>
      </c>
      <c r="T3234" s="2" t="n">
        <v>-4.7784</v>
      </c>
      <c r="U3234">
        <f>D3234-C3234</f>
        <v/>
      </c>
      <c r="V3234" s="3">
        <f>IF(Q3234=0,0,T3234/Q3234)</f>
        <v/>
      </c>
    </row>
    <row r="3235">
      <c r="A3235" t="n">
        <v>3234</v>
      </c>
      <c r="B3235" t="inlineStr">
        <is>
          <t>US-2017-156356</t>
        </is>
      </c>
      <c r="C3235" t="inlineStr">
        <is>
          <t>2017-04-16</t>
        </is>
      </c>
      <c r="D3235" t="inlineStr">
        <is>
          <t>2017-04-22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s="2" t="n">
        <v>32.544</v>
      </c>
      <c r="R3235" t="n">
        <v>2</v>
      </c>
      <c r="S3235" s="3" t="n">
        <v>0.2</v>
      </c>
      <c r="T3235" s="2" t="n">
        <v>-7.7292</v>
      </c>
      <c r="U3235">
        <f>D3235-C3235</f>
        <v/>
      </c>
      <c r="V3235" s="3">
        <f>IF(Q3235=0,0,T3235/Q3235)</f>
        <v/>
      </c>
    </row>
    <row r="3236">
      <c r="A3236" t="n">
        <v>3235</v>
      </c>
      <c r="B3236" t="inlineStr">
        <is>
          <t>CA-2016-138933</t>
        </is>
      </c>
      <c r="C3236" t="inlineStr">
        <is>
          <t>2016-04-24</t>
        </is>
      </c>
      <c r="D3236" t="inlineStr">
        <is>
          <t>2016-04-27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s="2" t="n">
        <v>3.984</v>
      </c>
      <c r="R3236" t="n">
        <v>1</v>
      </c>
      <c r="S3236" s="3" t="n">
        <v>0.2</v>
      </c>
      <c r="T3236" s="2" t="n">
        <v>1.3944</v>
      </c>
      <c r="U3236">
        <f>D3236-C3236</f>
        <v/>
      </c>
      <c r="V3236" s="3">
        <f>IF(Q3236=0,0,T3236/Q3236)</f>
        <v/>
      </c>
    </row>
    <row r="3237">
      <c r="A3237" t="n">
        <v>3236</v>
      </c>
      <c r="B3237" t="inlineStr">
        <is>
          <t>CA-2016-140746</t>
        </is>
      </c>
      <c r="C3237" t="inlineStr">
        <is>
          <t>2016-01-15</t>
        </is>
      </c>
      <c r="D3237" t="inlineStr">
        <is>
          <t>2016-01-15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s="2" t="n">
        <v>181.797</v>
      </c>
      <c r="R3237" t="n">
        <v>1</v>
      </c>
      <c r="S3237" s="3" t="n">
        <v>0.3</v>
      </c>
      <c r="T3237" s="2" t="n">
        <v>-15.5826</v>
      </c>
      <c r="U3237">
        <f>D3237-C3237</f>
        <v/>
      </c>
      <c r="V3237" s="3">
        <f>IF(Q3237=0,0,T3237/Q3237)</f>
        <v/>
      </c>
    </row>
    <row r="3238">
      <c r="A3238" t="n">
        <v>3237</v>
      </c>
      <c r="B3238" t="inlineStr">
        <is>
          <t>CA-2016-146836</t>
        </is>
      </c>
      <c r="C3238" t="inlineStr">
        <is>
          <t>2016-05-02</t>
        </is>
      </c>
      <c r="D3238" t="inlineStr">
        <is>
          <t>2016-05-02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s="2" t="n">
        <v>44.94</v>
      </c>
      <c r="R3238" t="n">
        <v>3</v>
      </c>
      <c r="S3238" s="3" t="n">
        <v>0</v>
      </c>
      <c r="T3238" s="2" t="n">
        <v>12.5832</v>
      </c>
      <c r="U3238">
        <f>D3238-C3238</f>
        <v/>
      </c>
      <c r="V3238" s="3">
        <f>IF(Q3238=0,0,T3238/Q3238)</f>
        <v/>
      </c>
    </row>
    <row r="3239">
      <c r="A3239" t="n">
        <v>3238</v>
      </c>
      <c r="B3239" t="inlineStr">
        <is>
          <t>CA-2016-146836</t>
        </is>
      </c>
      <c r="C3239" t="inlineStr">
        <is>
          <t>2016-05-02</t>
        </is>
      </c>
      <c r="D3239" t="inlineStr">
        <is>
          <t>2016-05-02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s="2" t="n">
        <v>45.576</v>
      </c>
      <c r="R3239" t="n">
        <v>3</v>
      </c>
      <c r="S3239" s="3" t="n">
        <v>0.2</v>
      </c>
      <c r="T3239" s="2" t="n">
        <v>15.9516</v>
      </c>
      <c r="U3239">
        <f>D3239-C3239</f>
        <v/>
      </c>
      <c r="V3239" s="3">
        <f>IF(Q3239=0,0,T3239/Q3239)</f>
        <v/>
      </c>
    </row>
    <row r="3240">
      <c r="A3240" t="n">
        <v>3239</v>
      </c>
      <c r="B3240" t="inlineStr">
        <is>
          <t>US-2016-127971</t>
        </is>
      </c>
      <c r="C3240" t="inlineStr">
        <is>
          <t>2016-11-20</t>
        </is>
      </c>
      <c r="D3240" t="inlineStr">
        <is>
          <t>2016-11-27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s="2" t="n">
        <v>318.43</v>
      </c>
      <c r="R3240" t="n">
        <v>5</v>
      </c>
      <c r="S3240" s="3" t="n">
        <v>0.3</v>
      </c>
      <c r="T3240" s="2" t="n">
        <v>-77.333</v>
      </c>
      <c r="U3240">
        <f>D3240-C3240</f>
        <v/>
      </c>
      <c r="V3240" s="3">
        <f>IF(Q3240=0,0,T3240/Q3240)</f>
        <v/>
      </c>
    </row>
    <row r="3241">
      <c r="A3241" t="n">
        <v>3240</v>
      </c>
      <c r="B3241" t="inlineStr">
        <is>
          <t>US-2016-127971</t>
        </is>
      </c>
      <c r="C3241" t="inlineStr">
        <is>
          <t>2016-11-20</t>
        </is>
      </c>
      <c r="D3241" t="inlineStr">
        <is>
          <t>2016-11-27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s="2" t="n">
        <v>122.92</v>
      </c>
      <c r="R3241" t="n">
        <v>7</v>
      </c>
      <c r="S3241" s="3" t="n">
        <v>0.2</v>
      </c>
      <c r="T3241" s="2" t="n">
        <v>46.095</v>
      </c>
      <c r="U3241">
        <f>D3241-C3241</f>
        <v/>
      </c>
      <c r="V3241" s="3">
        <f>IF(Q3241=0,0,T3241/Q3241)</f>
        <v/>
      </c>
    </row>
    <row r="3242">
      <c r="A3242" t="n">
        <v>3241</v>
      </c>
      <c r="B3242" t="inlineStr">
        <is>
          <t>US-2016-127971</t>
        </is>
      </c>
      <c r="C3242" t="inlineStr">
        <is>
          <t>2016-11-20</t>
        </is>
      </c>
      <c r="D3242" t="inlineStr">
        <is>
          <t>2016-11-27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s="2" t="n">
        <v>7.068</v>
      </c>
      <c r="R3242" t="n">
        <v>3</v>
      </c>
      <c r="S3242" s="3" t="n">
        <v>0.6</v>
      </c>
      <c r="T3242" s="2" t="n">
        <v>-2.8272</v>
      </c>
      <c r="U3242">
        <f>D3242-C3242</f>
        <v/>
      </c>
      <c r="V3242" s="3">
        <f>IF(Q3242=0,0,T3242/Q3242)</f>
        <v/>
      </c>
    </row>
    <row r="3243">
      <c r="A3243" t="n">
        <v>3242</v>
      </c>
      <c r="B3243" t="inlineStr">
        <is>
          <t>US-2016-140809</t>
        </is>
      </c>
      <c r="C3243" t="inlineStr">
        <is>
          <t>2016-02-01</t>
        </is>
      </c>
      <c r="D3243" t="inlineStr">
        <is>
          <t>2016-02-03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s="2" t="n">
        <v>56.45</v>
      </c>
      <c r="R3243" t="n">
        <v>5</v>
      </c>
      <c r="S3243" s="3" t="n">
        <v>0</v>
      </c>
      <c r="T3243" s="2" t="n">
        <v>14.677</v>
      </c>
      <c r="U3243">
        <f>D3243-C3243</f>
        <v/>
      </c>
      <c r="V3243" s="3">
        <f>IF(Q3243=0,0,T3243/Q3243)</f>
        <v/>
      </c>
    </row>
    <row r="3244">
      <c r="A3244" t="n">
        <v>3243</v>
      </c>
      <c r="B3244" t="inlineStr">
        <is>
          <t>CA-2017-114524</t>
        </is>
      </c>
      <c r="C3244" t="inlineStr">
        <is>
          <t>2017-03-31</t>
        </is>
      </c>
      <c r="D3244" t="inlineStr">
        <is>
          <t>2017-04-05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s="2" t="n">
        <v>13.468</v>
      </c>
      <c r="R3244" t="n">
        <v>13</v>
      </c>
      <c r="S3244" s="3" t="n">
        <v>0.8</v>
      </c>
      <c r="T3244" s="2" t="n">
        <v>-22.8956</v>
      </c>
      <c r="U3244">
        <f>D3244-C3244</f>
        <v/>
      </c>
      <c r="V3244" s="3">
        <f>IF(Q3244=0,0,T3244/Q3244)</f>
        <v/>
      </c>
    </row>
    <row r="3245">
      <c r="A3245" t="n">
        <v>3244</v>
      </c>
      <c r="B3245" t="inlineStr">
        <is>
          <t>CA-2017-113355</t>
        </is>
      </c>
      <c r="C3245" t="inlineStr">
        <is>
          <t>2017-12-01</t>
        </is>
      </c>
      <c r="D3245" t="inlineStr">
        <is>
          <t>2017-12-05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s="2" t="n">
        <v>219.8</v>
      </c>
      <c r="R3245" t="n">
        <v>5</v>
      </c>
      <c r="S3245" s="3" t="n">
        <v>0.2</v>
      </c>
      <c r="T3245" s="2" t="n">
        <v>24.7275</v>
      </c>
      <c r="U3245">
        <f>D3245-C3245</f>
        <v/>
      </c>
      <c r="V3245" s="3">
        <f>IF(Q3245=0,0,T3245/Q3245)</f>
        <v/>
      </c>
    </row>
    <row r="3246">
      <c r="A3246" t="n">
        <v>3245</v>
      </c>
      <c r="B3246" t="inlineStr">
        <is>
          <t>CA-2017-113355</t>
        </is>
      </c>
      <c r="C3246" t="inlineStr">
        <is>
          <t>2017-12-01</t>
        </is>
      </c>
      <c r="D3246" t="inlineStr">
        <is>
          <t>2017-12-05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s="2" t="n">
        <v>317.058</v>
      </c>
      <c r="R3246" t="n">
        <v>3</v>
      </c>
      <c r="S3246" s="3" t="n">
        <v>0.3</v>
      </c>
      <c r="T3246" s="2" t="n">
        <v>-18.1176</v>
      </c>
      <c r="U3246">
        <f>D3246-C3246</f>
        <v/>
      </c>
      <c r="V3246" s="3">
        <f>IF(Q3246=0,0,T3246/Q3246)</f>
        <v/>
      </c>
    </row>
    <row r="3247">
      <c r="A3247" t="n">
        <v>3246</v>
      </c>
      <c r="B3247" t="inlineStr">
        <is>
          <t>US-2017-140907</t>
        </is>
      </c>
      <c r="C3247" t="inlineStr">
        <is>
          <t>2017-12-10</t>
        </is>
      </c>
      <c r="D3247" t="inlineStr">
        <is>
          <t>2017-12-12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s="2" t="n">
        <v>49.08</v>
      </c>
      <c r="R3247" t="n">
        <v>3</v>
      </c>
      <c r="S3247" s="3" t="n">
        <v>0</v>
      </c>
      <c r="T3247" s="2" t="n">
        <v>4.908</v>
      </c>
      <c r="U3247">
        <f>D3247-C3247</f>
        <v/>
      </c>
      <c r="V3247" s="3">
        <f>IF(Q3247=0,0,T3247/Q3247)</f>
        <v/>
      </c>
    </row>
    <row r="3248">
      <c r="A3248" t="n">
        <v>3247</v>
      </c>
      <c r="B3248" t="inlineStr">
        <is>
          <t>US-2017-140907</t>
        </is>
      </c>
      <c r="C3248" t="inlineStr">
        <is>
          <t>2017-12-10</t>
        </is>
      </c>
      <c r="D3248" t="inlineStr">
        <is>
          <t>2017-12-12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s="2" t="n">
        <v>324.9</v>
      </c>
      <c r="R3248" t="n">
        <v>5</v>
      </c>
      <c r="S3248" s="3" t="n">
        <v>0</v>
      </c>
      <c r="T3248" s="2" t="n">
        <v>38.988</v>
      </c>
      <c r="U3248">
        <f>D3248-C3248</f>
        <v/>
      </c>
      <c r="V3248" s="3">
        <f>IF(Q3248=0,0,T3248/Q3248)</f>
        <v/>
      </c>
    </row>
    <row r="3249">
      <c r="A3249" t="n">
        <v>3248</v>
      </c>
      <c r="B3249" t="inlineStr">
        <is>
          <t>US-2017-140907</t>
        </is>
      </c>
      <c r="C3249" t="inlineStr">
        <is>
          <t>2017-12-10</t>
        </is>
      </c>
      <c r="D3249" t="inlineStr">
        <is>
          <t>2017-12-12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s="2" t="n">
        <v>18.24</v>
      </c>
      <c r="R3249" t="n">
        <v>3</v>
      </c>
      <c r="S3249" s="3" t="n">
        <v>0</v>
      </c>
      <c r="T3249" s="2" t="n">
        <v>5.2896</v>
      </c>
      <c r="U3249">
        <f>D3249-C3249</f>
        <v/>
      </c>
      <c r="V3249" s="3">
        <f>IF(Q3249=0,0,T3249/Q3249)</f>
        <v/>
      </c>
    </row>
    <row r="3250">
      <c r="A3250" t="n">
        <v>3249</v>
      </c>
      <c r="B3250" t="inlineStr">
        <is>
          <t>CA-2016-159730</t>
        </is>
      </c>
      <c r="C3250" t="inlineStr">
        <is>
          <t>2016-09-17</t>
        </is>
      </c>
      <c r="D3250" t="inlineStr">
        <is>
          <t>2016-09-21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s="2" t="n">
        <v>113.888</v>
      </c>
      <c r="R3250" t="n">
        <v>2</v>
      </c>
      <c r="S3250" s="3" t="n">
        <v>0.2</v>
      </c>
      <c r="T3250" s="2" t="n">
        <v>9.965199999999999</v>
      </c>
      <c r="U3250">
        <f>D3250-C3250</f>
        <v/>
      </c>
      <c r="V3250" s="3">
        <f>IF(Q3250=0,0,T3250/Q3250)</f>
        <v/>
      </c>
    </row>
    <row r="3251">
      <c r="A3251" t="n">
        <v>3250</v>
      </c>
      <c r="B3251" t="inlineStr">
        <is>
          <t>CA-2016-159730</t>
        </is>
      </c>
      <c r="C3251" t="inlineStr">
        <is>
          <t>2016-09-17</t>
        </is>
      </c>
      <c r="D3251" t="inlineStr">
        <is>
          <t>2016-09-21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s="2" t="n">
        <v>105.584</v>
      </c>
      <c r="R3251" t="n">
        <v>2</v>
      </c>
      <c r="S3251" s="3" t="n">
        <v>0.2</v>
      </c>
      <c r="T3251" s="2" t="n">
        <v>7.9188</v>
      </c>
      <c r="U3251">
        <f>D3251-C3251</f>
        <v/>
      </c>
      <c r="V3251" s="3">
        <f>IF(Q3251=0,0,T3251/Q3251)</f>
        <v/>
      </c>
    </row>
    <row r="3252">
      <c r="A3252" t="n">
        <v>3251</v>
      </c>
      <c r="B3252" t="inlineStr">
        <is>
          <t>CA-2016-157868</t>
        </is>
      </c>
      <c r="C3252" t="inlineStr">
        <is>
          <t>2016-12-23</t>
        </is>
      </c>
      <c r="D3252" t="inlineStr">
        <is>
          <t>2016-12-29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s="2" t="n">
        <v>24.85</v>
      </c>
      <c r="R3252" t="n">
        <v>7</v>
      </c>
      <c r="S3252" s="3" t="n">
        <v>0</v>
      </c>
      <c r="T3252" s="2" t="n">
        <v>11.6795</v>
      </c>
      <c r="U3252">
        <f>D3252-C3252</f>
        <v/>
      </c>
      <c r="V3252" s="3">
        <f>IF(Q3252=0,0,T3252/Q3252)</f>
        <v/>
      </c>
    </row>
    <row r="3253">
      <c r="A3253" t="n">
        <v>3252</v>
      </c>
      <c r="B3253" t="inlineStr">
        <is>
          <t>CA-2017-119389</t>
        </is>
      </c>
      <c r="C3253" t="inlineStr">
        <is>
          <t>2017-04-17</t>
        </is>
      </c>
      <c r="D3253" t="inlineStr">
        <is>
          <t>2017-04-19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s="2" t="n">
        <v>60.312</v>
      </c>
      <c r="R3253" t="n">
        <v>3</v>
      </c>
      <c r="S3253" s="3" t="n">
        <v>0.2</v>
      </c>
      <c r="T3253" s="2" t="n">
        <v>5.2773</v>
      </c>
      <c r="U3253">
        <f>D3253-C3253</f>
        <v/>
      </c>
      <c r="V3253" s="3">
        <f>IF(Q3253=0,0,T3253/Q3253)</f>
        <v/>
      </c>
    </row>
    <row r="3254">
      <c r="A3254" t="n">
        <v>3253</v>
      </c>
      <c r="B3254" t="inlineStr">
        <is>
          <t>CA-2017-110373</t>
        </is>
      </c>
      <c r="C3254" t="inlineStr">
        <is>
          <t>2017-10-27</t>
        </is>
      </c>
      <c r="D3254" t="inlineStr">
        <is>
          <t>2017-10-30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s="2" t="n">
        <v>7.056</v>
      </c>
      <c r="R3254" t="n">
        <v>3</v>
      </c>
      <c r="S3254" s="3" t="n">
        <v>0.2</v>
      </c>
      <c r="T3254" s="2" t="n">
        <v>2.205</v>
      </c>
      <c r="U3254">
        <f>D3254-C3254</f>
        <v/>
      </c>
      <c r="V3254" s="3">
        <f>IF(Q3254=0,0,T3254/Q3254)</f>
        <v/>
      </c>
    </row>
    <row r="3255">
      <c r="A3255" t="n">
        <v>3254</v>
      </c>
      <c r="B3255" t="inlineStr">
        <is>
          <t>CA-2017-110373</t>
        </is>
      </c>
      <c r="C3255" t="inlineStr">
        <is>
          <t>2017-10-27</t>
        </is>
      </c>
      <c r="D3255" t="inlineStr">
        <is>
          <t>2017-10-30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s="2" t="n">
        <v>27.184</v>
      </c>
      <c r="R3255" t="n">
        <v>2</v>
      </c>
      <c r="S3255" s="3" t="n">
        <v>0.2</v>
      </c>
      <c r="T3255" s="2" t="n">
        <v>2.0388</v>
      </c>
      <c r="U3255">
        <f>D3255-C3255</f>
        <v/>
      </c>
      <c r="V3255" s="3">
        <f>IF(Q3255=0,0,T3255/Q3255)</f>
        <v/>
      </c>
    </row>
    <row r="3256">
      <c r="A3256" t="n">
        <v>3255</v>
      </c>
      <c r="B3256" t="inlineStr">
        <is>
          <t>CA-2016-155474</t>
        </is>
      </c>
      <c r="C3256" t="inlineStr">
        <is>
          <t>2016-07-08</t>
        </is>
      </c>
      <c r="D3256" t="inlineStr">
        <is>
          <t>2016-07-14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s="2" t="n">
        <v>107.984</v>
      </c>
      <c r="R3256" t="n">
        <v>1</v>
      </c>
      <c r="S3256" s="3" t="n">
        <v>0.2</v>
      </c>
      <c r="T3256" s="2" t="n">
        <v>9.448600000000001</v>
      </c>
      <c r="U3256">
        <f>D3256-C3256</f>
        <v/>
      </c>
      <c r="V3256" s="3">
        <f>IF(Q3256=0,0,T3256/Q3256)</f>
        <v/>
      </c>
    </row>
    <row r="3257">
      <c r="A3257" t="n">
        <v>3256</v>
      </c>
      <c r="B3257" t="inlineStr">
        <is>
          <t>CA-2016-155474</t>
        </is>
      </c>
      <c r="C3257" t="inlineStr">
        <is>
          <t>2016-07-08</t>
        </is>
      </c>
      <c r="D3257" t="inlineStr">
        <is>
          <t>2016-07-14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s="2" t="n">
        <v>19.296</v>
      </c>
      <c r="R3257" t="n">
        <v>3</v>
      </c>
      <c r="S3257" s="3" t="n">
        <v>0.2</v>
      </c>
      <c r="T3257" s="2" t="n">
        <v>6.03</v>
      </c>
      <c r="U3257">
        <f>D3257-C3257</f>
        <v/>
      </c>
      <c r="V3257" s="3">
        <f>IF(Q3257=0,0,T3257/Q3257)</f>
        <v/>
      </c>
    </row>
    <row r="3258">
      <c r="A3258" t="n">
        <v>3257</v>
      </c>
      <c r="B3258" t="inlineStr">
        <is>
          <t>CA-2015-155453</t>
        </is>
      </c>
      <c r="C3258" t="inlineStr">
        <is>
          <t>2015-08-09</t>
        </is>
      </c>
      <c r="D3258" t="inlineStr">
        <is>
          <t>2015-08-14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s="2" t="n">
        <v>4.608</v>
      </c>
      <c r="R3258" t="n">
        <v>2</v>
      </c>
      <c r="S3258" s="3" t="n">
        <v>0.2</v>
      </c>
      <c r="T3258" s="2" t="n">
        <v>1.6704</v>
      </c>
      <c r="U3258">
        <f>D3258-C3258</f>
        <v/>
      </c>
      <c r="V3258" s="3">
        <f>IF(Q3258=0,0,T3258/Q3258)</f>
        <v/>
      </c>
    </row>
    <row r="3259">
      <c r="A3259" t="n">
        <v>3258</v>
      </c>
      <c r="B3259" t="inlineStr">
        <is>
          <t>US-2016-161844</t>
        </is>
      </c>
      <c r="C3259" t="inlineStr">
        <is>
          <t>2016-12-09</t>
        </is>
      </c>
      <c r="D3259" t="inlineStr">
        <is>
          <t>2016-12-14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s="2" t="n">
        <v>79.974</v>
      </c>
      <c r="R3259" t="n">
        <v>3</v>
      </c>
      <c r="S3259" s="3" t="n">
        <v>0.4</v>
      </c>
      <c r="T3259" s="2" t="n">
        <v>-29.3238</v>
      </c>
      <c r="U3259">
        <f>D3259-C3259</f>
        <v/>
      </c>
      <c r="V3259" s="3">
        <f>IF(Q3259=0,0,T3259/Q3259)</f>
        <v/>
      </c>
    </row>
    <row r="3260">
      <c r="A3260" t="n">
        <v>3259</v>
      </c>
      <c r="B3260" t="inlineStr">
        <is>
          <t>US-2016-161844</t>
        </is>
      </c>
      <c r="C3260" t="inlineStr">
        <is>
          <t>2016-12-09</t>
        </is>
      </c>
      <c r="D3260" t="inlineStr">
        <is>
          <t>2016-12-14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s="2" t="n">
        <v>2.946</v>
      </c>
      <c r="R3260" t="n">
        <v>2</v>
      </c>
      <c r="S3260" s="3" t="n">
        <v>0.7</v>
      </c>
      <c r="T3260" s="2" t="n">
        <v>-2.0622</v>
      </c>
      <c r="U3260">
        <f>D3260-C3260</f>
        <v/>
      </c>
      <c r="V3260" s="3">
        <f>IF(Q3260=0,0,T3260/Q3260)</f>
        <v/>
      </c>
    </row>
    <row r="3261">
      <c r="A3261" t="n">
        <v>3260</v>
      </c>
      <c r="B3261" t="inlineStr">
        <is>
          <t>US-2016-162103</t>
        </is>
      </c>
      <c r="C3261" t="inlineStr">
        <is>
          <t>2016-11-13</t>
        </is>
      </c>
      <c r="D3261" t="inlineStr">
        <is>
          <t>2016-11-17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s="2" t="n">
        <v>3.136</v>
      </c>
      <c r="R3261" t="n">
        <v>2</v>
      </c>
      <c r="S3261" s="3" t="n">
        <v>0.8</v>
      </c>
      <c r="T3261" s="2" t="n">
        <v>-4.704</v>
      </c>
      <c r="U3261">
        <f>D3261-C3261</f>
        <v/>
      </c>
      <c r="V3261" s="3">
        <f>IF(Q3261=0,0,T3261/Q3261)</f>
        <v/>
      </c>
    </row>
    <row r="3262">
      <c r="A3262" t="n">
        <v>3261</v>
      </c>
      <c r="B3262" t="inlineStr">
        <is>
          <t>CA-2014-151554</t>
        </is>
      </c>
      <c r="C3262" t="inlineStr">
        <is>
          <t>2014-11-14</t>
        </is>
      </c>
      <c r="D3262" t="inlineStr">
        <is>
          <t>2014-11-15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s="2" t="n">
        <v>20.736</v>
      </c>
      <c r="R3262" t="n">
        <v>4</v>
      </c>
      <c r="S3262" s="3" t="n">
        <v>0.2</v>
      </c>
      <c r="T3262" s="2" t="n">
        <v>7.2576</v>
      </c>
      <c r="U3262">
        <f>D3262-C3262</f>
        <v/>
      </c>
      <c r="V3262" s="3">
        <f>IF(Q3262=0,0,T3262/Q3262)</f>
        <v/>
      </c>
    </row>
    <row r="3263">
      <c r="A3263" t="n">
        <v>3262</v>
      </c>
      <c r="B3263" t="inlineStr">
        <is>
          <t>CA-2014-140662</t>
        </is>
      </c>
      <c r="C3263" t="inlineStr">
        <is>
          <t>2014-11-17</t>
        </is>
      </c>
      <c r="D3263" t="inlineStr">
        <is>
          <t>2014-11-19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s="2" t="n">
        <v>99.98</v>
      </c>
      <c r="R3263" t="n">
        <v>2</v>
      </c>
      <c r="S3263" s="3" t="n">
        <v>0</v>
      </c>
      <c r="T3263" s="2" t="n">
        <v>7.9984</v>
      </c>
      <c r="U3263">
        <f>D3263-C3263</f>
        <v/>
      </c>
      <c r="V3263" s="3">
        <f>IF(Q3263=0,0,T3263/Q3263)</f>
        <v/>
      </c>
    </row>
    <row r="3264">
      <c r="A3264" t="n">
        <v>3263</v>
      </c>
      <c r="B3264" t="inlineStr">
        <is>
          <t>CA-2014-140662</t>
        </is>
      </c>
      <c r="C3264" t="inlineStr">
        <is>
          <t>2014-11-17</t>
        </is>
      </c>
      <c r="D3264" t="inlineStr">
        <is>
          <t>2014-11-19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s="2" t="n">
        <v>733.95</v>
      </c>
      <c r="R3264" t="n">
        <v>7</v>
      </c>
      <c r="S3264" s="3" t="n">
        <v>0</v>
      </c>
      <c r="T3264" s="2" t="n">
        <v>352.296</v>
      </c>
      <c r="U3264">
        <f>D3264-C3264</f>
        <v/>
      </c>
      <c r="V3264" s="3">
        <f>IF(Q3264=0,0,T3264/Q3264)</f>
        <v/>
      </c>
    </row>
    <row r="3265">
      <c r="A3265" t="n">
        <v>3264</v>
      </c>
      <c r="B3265" t="inlineStr">
        <is>
          <t>CA-2014-140662</t>
        </is>
      </c>
      <c r="C3265" t="inlineStr">
        <is>
          <t>2014-11-17</t>
        </is>
      </c>
      <c r="D3265" t="inlineStr">
        <is>
          <t>2014-11-19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s="2" t="n">
        <v>241.44</v>
      </c>
      <c r="R3265" t="n">
        <v>3</v>
      </c>
      <c r="S3265" s="3" t="n">
        <v>0</v>
      </c>
      <c r="T3265" s="2" t="n">
        <v>72.432</v>
      </c>
      <c r="U3265">
        <f>D3265-C3265</f>
        <v/>
      </c>
      <c r="V3265" s="3">
        <f>IF(Q3265=0,0,T3265/Q3265)</f>
        <v/>
      </c>
    </row>
    <row r="3266">
      <c r="A3266" t="n">
        <v>3265</v>
      </c>
      <c r="B3266" t="inlineStr">
        <is>
          <t>CA-2016-122518</t>
        </is>
      </c>
      <c r="C3266" t="inlineStr">
        <is>
          <t>2016-03-04</t>
        </is>
      </c>
      <c r="D3266" t="inlineStr">
        <is>
          <t>2016-03-08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s="2" t="n">
        <v>10.08</v>
      </c>
      <c r="R3266" t="n">
        <v>4</v>
      </c>
      <c r="S3266" s="3" t="n">
        <v>0.2</v>
      </c>
      <c r="T3266" s="2" t="n">
        <v>3.528</v>
      </c>
      <c r="U3266">
        <f>D3266-C3266</f>
        <v/>
      </c>
      <c r="V3266" s="3">
        <f>IF(Q3266=0,0,T3266/Q3266)</f>
        <v/>
      </c>
    </row>
    <row r="3267">
      <c r="A3267" t="n">
        <v>3266</v>
      </c>
      <c r="B3267" t="inlineStr">
        <is>
          <t>US-2014-126571</t>
        </is>
      </c>
      <c r="C3267" t="inlineStr">
        <is>
          <t>2014-10-11</t>
        </is>
      </c>
      <c r="D3267" t="inlineStr">
        <is>
          <t>2014-10-15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s="2" t="n">
        <v>281.904</v>
      </c>
      <c r="R3267" t="n">
        <v>2</v>
      </c>
      <c r="S3267" s="3" t="n">
        <v>0.2</v>
      </c>
      <c r="T3267" s="2" t="n">
        <v>10.5714</v>
      </c>
      <c r="U3267">
        <f>D3267-C3267</f>
        <v/>
      </c>
      <c r="V3267" s="3">
        <f>IF(Q3267=0,0,T3267/Q3267)</f>
        <v/>
      </c>
    </row>
    <row r="3268">
      <c r="A3268" t="n">
        <v>3267</v>
      </c>
      <c r="B3268" t="inlineStr">
        <is>
          <t>US-2014-126571</t>
        </is>
      </c>
      <c r="C3268" t="inlineStr">
        <is>
          <t>2014-10-11</t>
        </is>
      </c>
      <c r="D3268" t="inlineStr">
        <is>
          <t>2014-10-15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s="2" t="n">
        <v>201.432</v>
      </c>
      <c r="R3268" t="n">
        <v>3</v>
      </c>
      <c r="S3268" s="3" t="n">
        <v>0.2</v>
      </c>
      <c r="T3268" s="2" t="n">
        <v>67.9833</v>
      </c>
      <c r="U3268">
        <f>D3268-C3268</f>
        <v/>
      </c>
      <c r="V3268" s="3">
        <f>IF(Q3268=0,0,T3268/Q3268)</f>
        <v/>
      </c>
    </row>
    <row r="3269">
      <c r="A3269" t="n">
        <v>3268</v>
      </c>
      <c r="B3269" t="inlineStr">
        <is>
          <t>CA-2014-143840</t>
        </is>
      </c>
      <c r="C3269" t="inlineStr">
        <is>
          <t>2014-05-22</t>
        </is>
      </c>
      <c r="D3269" t="inlineStr">
        <is>
          <t>2014-05-29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s="2" t="n">
        <v>135.98</v>
      </c>
      <c r="R3269" t="n">
        <v>2</v>
      </c>
      <c r="S3269" s="3" t="n">
        <v>0</v>
      </c>
      <c r="T3269" s="2" t="n">
        <v>33.995</v>
      </c>
      <c r="U3269">
        <f>D3269-C3269</f>
        <v/>
      </c>
      <c r="V3269" s="3">
        <f>IF(Q3269=0,0,T3269/Q3269)</f>
        <v/>
      </c>
    </row>
    <row r="3270">
      <c r="A3270" t="n">
        <v>3269</v>
      </c>
      <c r="B3270" t="inlineStr">
        <is>
          <t>CA-2014-143840</t>
        </is>
      </c>
      <c r="C3270" t="inlineStr">
        <is>
          <t>2014-05-22</t>
        </is>
      </c>
      <c r="D3270" t="inlineStr">
        <is>
          <t>2014-05-29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s="2" t="n">
        <v>44.95</v>
      </c>
      <c r="R3270" t="n">
        <v>1</v>
      </c>
      <c r="S3270" s="3" t="n">
        <v>0</v>
      </c>
      <c r="T3270" s="2" t="n">
        <v>12.586</v>
      </c>
      <c r="U3270">
        <f>D3270-C3270</f>
        <v/>
      </c>
      <c r="V3270" s="3">
        <f>IF(Q3270=0,0,T3270/Q3270)</f>
        <v/>
      </c>
    </row>
    <row r="3271">
      <c r="A3271" t="n">
        <v>3270</v>
      </c>
      <c r="B3271" t="inlineStr">
        <is>
          <t>CA-2014-115980</t>
        </is>
      </c>
      <c r="C3271" t="inlineStr">
        <is>
          <t>2014-07-15</t>
        </is>
      </c>
      <c r="D3271" t="inlineStr">
        <is>
          <t>2014-07-19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s="2" t="n">
        <v>2.97</v>
      </c>
      <c r="R3271" t="n">
        <v>3</v>
      </c>
      <c r="S3271" s="3" t="n">
        <v>0</v>
      </c>
      <c r="T3271" s="2" t="n">
        <v>1.3068</v>
      </c>
      <c r="U3271">
        <f>D3271-C3271</f>
        <v/>
      </c>
      <c r="V3271" s="3">
        <f>IF(Q3271=0,0,T3271/Q3271)</f>
        <v/>
      </c>
    </row>
    <row r="3272">
      <c r="A3272" t="n">
        <v>3271</v>
      </c>
      <c r="B3272" t="inlineStr">
        <is>
          <t>CA-2014-115980</t>
        </is>
      </c>
      <c r="C3272" t="inlineStr">
        <is>
          <t>2014-07-15</t>
        </is>
      </c>
      <c r="D3272" t="inlineStr">
        <is>
          <t>2014-07-19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s="2" t="n">
        <v>6.54</v>
      </c>
      <c r="R3272" t="n">
        <v>3</v>
      </c>
      <c r="S3272" s="3" t="n">
        <v>0</v>
      </c>
      <c r="T3272" s="2" t="n">
        <v>2.6814</v>
      </c>
      <c r="U3272">
        <f>D3272-C3272</f>
        <v/>
      </c>
      <c r="V3272" s="3">
        <f>IF(Q3272=0,0,T3272/Q3272)</f>
        <v/>
      </c>
    </row>
    <row r="3273">
      <c r="A3273" t="n">
        <v>3272</v>
      </c>
      <c r="B3273" t="inlineStr">
        <is>
          <t>CA-2015-155145</t>
        </is>
      </c>
      <c r="C3273" t="inlineStr">
        <is>
          <t>2015-12-27</t>
        </is>
      </c>
      <c r="D3273" t="inlineStr">
        <is>
          <t>2015-12-29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s="2" t="n">
        <v>7.92</v>
      </c>
      <c r="R3273" t="n">
        <v>8</v>
      </c>
      <c r="S3273" s="3" t="n">
        <v>0</v>
      </c>
      <c r="T3273" s="2" t="n">
        <v>3.4848</v>
      </c>
      <c r="U3273">
        <f>D3273-C3273</f>
        <v/>
      </c>
      <c r="V3273" s="3">
        <f>IF(Q3273=0,0,T3273/Q3273)</f>
        <v/>
      </c>
    </row>
    <row r="3274">
      <c r="A3274" t="n">
        <v>3273</v>
      </c>
      <c r="B3274" t="inlineStr">
        <is>
          <t>CA-2015-146038</t>
        </is>
      </c>
      <c r="C3274" t="inlineStr">
        <is>
          <t>2015-02-09</t>
        </is>
      </c>
      <c r="D3274" t="inlineStr">
        <is>
          <t>2015-02-16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s="2" t="n">
        <v>203.92</v>
      </c>
      <c r="R3274" t="n">
        <v>5</v>
      </c>
      <c r="S3274" s="3" t="n">
        <v>0.2</v>
      </c>
      <c r="T3274" s="2" t="n">
        <v>22.941</v>
      </c>
      <c r="U3274">
        <f>D3274-C3274</f>
        <v/>
      </c>
      <c r="V3274" s="3">
        <f>IF(Q3274=0,0,T3274/Q3274)</f>
        <v/>
      </c>
    </row>
    <row r="3275">
      <c r="A3275" t="n">
        <v>3274</v>
      </c>
      <c r="B3275" t="inlineStr">
        <is>
          <t>CA-2017-133865</t>
        </is>
      </c>
      <c r="C3275" t="inlineStr">
        <is>
          <t>2017-05-08</t>
        </is>
      </c>
      <c r="D3275" t="inlineStr">
        <is>
          <t>2017-05-12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s="2" t="n">
        <v>3359.952</v>
      </c>
      <c r="R3275" t="n">
        <v>6</v>
      </c>
      <c r="S3275" s="3" t="n">
        <v>0.2</v>
      </c>
      <c r="T3275" s="2" t="n">
        <v>1049.985</v>
      </c>
      <c r="U3275">
        <f>D3275-C3275</f>
        <v/>
      </c>
      <c r="V3275" s="3">
        <f>IF(Q3275=0,0,T3275/Q3275)</f>
        <v/>
      </c>
    </row>
    <row r="3276">
      <c r="A3276" t="n">
        <v>3275</v>
      </c>
      <c r="B3276" t="inlineStr">
        <is>
          <t>CA-2017-116358</t>
        </is>
      </c>
      <c r="C3276" t="inlineStr">
        <is>
          <t>2017-11-02</t>
        </is>
      </c>
      <c r="D3276" t="inlineStr">
        <is>
          <t>2017-11-06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s="2" t="n">
        <v>18.24</v>
      </c>
      <c r="R3276" t="n">
        <v>3</v>
      </c>
      <c r="S3276" s="3" t="n">
        <v>0</v>
      </c>
      <c r="T3276" s="2" t="n">
        <v>9.119999999999999</v>
      </c>
      <c r="U3276">
        <f>D3276-C3276</f>
        <v/>
      </c>
      <c r="V3276" s="3">
        <f>IF(Q3276=0,0,T3276/Q3276)</f>
        <v/>
      </c>
    </row>
    <row r="3277">
      <c r="A3277" t="n">
        <v>3276</v>
      </c>
      <c r="B3277" t="inlineStr">
        <is>
          <t>CA-2017-116358</t>
        </is>
      </c>
      <c r="C3277" t="inlineStr">
        <is>
          <t>2017-11-02</t>
        </is>
      </c>
      <c r="D3277" t="inlineStr">
        <is>
          <t>2017-11-06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s="2" t="n">
        <v>27.78</v>
      </c>
      <c r="R3277" t="n">
        <v>6</v>
      </c>
      <c r="S3277" s="3" t="n">
        <v>0</v>
      </c>
      <c r="T3277" s="2" t="n">
        <v>9.167400000000001</v>
      </c>
      <c r="U3277">
        <f>D3277-C3277</f>
        <v/>
      </c>
      <c r="V3277" s="3">
        <f>IF(Q3277=0,0,T3277/Q3277)</f>
        <v/>
      </c>
    </row>
    <row r="3278">
      <c r="A3278" t="n">
        <v>3277</v>
      </c>
      <c r="B3278" t="inlineStr">
        <is>
          <t>CA-2014-102988</t>
        </is>
      </c>
      <c r="C3278" t="inlineStr">
        <is>
          <t>2014-04-05</t>
        </is>
      </c>
      <c r="D3278" t="inlineStr">
        <is>
          <t>2014-04-09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s="2" t="n">
        <v>22.96</v>
      </c>
      <c r="R3278" t="n">
        <v>7</v>
      </c>
      <c r="S3278" s="3" t="n">
        <v>0</v>
      </c>
      <c r="T3278" s="2" t="n">
        <v>7.5768</v>
      </c>
      <c r="U3278">
        <f>D3278-C3278</f>
        <v/>
      </c>
      <c r="V3278" s="3">
        <f>IF(Q3278=0,0,T3278/Q3278)</f>
        <v/>
      </c>
    </row>
    <row r="3279">
      <c r="A3279" t="n">
        <v>3278</v>
      </c>
      <c r="B3279" t="inlineStr">
        <is>
          <t>CA-2014-102988</t>
        </is>
      </c>
      <c r="C3279" t="inlineStr">
        <is>
          <t>2014-04-05</t>
        </is>
      </c>
      <c r="D3279" t="inlineStr">
        <is>
          <t>2014-04-09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s="2" t="n">
        <v>28.99</v>
      </c>
      <c r="R3279" t="n">
        <v>1</v>
      </c>
      <c r="S3279" s="3" t="n">
        <v>0</v>
      </c>
      <c r="T3279" s="2" t="n">
        <v>8.4071</v>
      </c>
      <c r="U3279">
        <f>D3279-C3279</f>
        <v/>
      </c>
      <c r="V3279" s="3">
        <f>IF(Q3279=0,0,T3279/Q3279)</f>
        <v/>
      </c>
    </row>
    <row r="3280">
      <c r="A3280" t="n">
        <v>3279</v>
      </c>
      <c r="B3280" t="inlineStr">
        <is>
          <t>CA-2014-102988</t>
        </is>
      </c>
      <c r="C3280" t="inlineStr">
        <is>
          <t>2014-04-05</t>
        </is>
      </c>
      <c r="D3280" t="inlineStr">
        <is>
          <t>2014-04-09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s="2" t="n">
        <v>12.96</v>
      </c>
      <c r="R3280" t="n">
        <v>2</v>
      </c>
      <c r="S3280" s="3" t="n">
        <v>0</v>
      </c>
      <c r="T3280" s="2" t="n">
        <v>6.3504</v>
      </c>
      <c r="U3280">
        <f>D3280-C3280</f>
        <v/>
      </c>
      <c r="V3280" s="3">
        <f>IF(Q3280=0,0,T3280/Q3280)</f>
        <v/>
      </c>
    </row>
    <row r="3281">
      <c r="A3281" t="n">
        <v>3280</v>
      </c>
      <c r="B3281" t="inlineStr">
        <is>
          <t>CA-2014-102988</t>
        </is>
      </c>
      <c r="C3281" t="inlineStr">
        <is>
          <t>2014-04-05</t>
        </is>
      </c>
      <c r="D3281" t="inlineStr">
        <is>
          <t>2014-04-09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s="2" t="n">
        <v>22.96</v>
      </c>
      <c r="R3281" t="n">
        <v>7</v>
      </c>
      <c r="S3281" s="3" t="n">
        <v>0</v>
      </c>
      <c r="T3281" s="2" t="n">
        <v>6.6584</v>
      </c>
      <c r="U3281">
        <f>D3281-C3281</f>
        <v/>
      </c>
      <c r="V3281" s="3">
        <f>IF(Q3281=0,0,T3281/Q3281)</f>
        <v/>
      </c>
    </row>
    <row r="3282">
      <c r="A3282" t="n">
        <v>3281</v>
      </c>
      <c r="B3282" t="inlineStr">
        <is>
          <t>CA-2014-102988</t>
        </is>
      </c>
      <c r="C3282" t="inlineStr">
        <is>
          <t>2014-04-05</t>
        </is>
      </c>
      <c r="D3282" t="inlineStr">
        <is>
          <t>2014-04-09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s="2" t="n">
        <v>4164.05</v>
      </c>
      <c r="R3282" t="n">
        <v>5</v>
      </c>
      <c r="S3282" s="3" t="n">
        <v>0</v>
      </c>
      <c r="T3282" s="2" t="n">
        <v>83.28100000000001</v>
      </c>
      <c r="U3282">
        <f>D3282-C3282</f>
        <v/>
      </c>
      <c r="V3282" s="3">
        <f>IF(Q3282=0,0,T3282/Q3282)</f>
        <v/>
      </c>
    </row>
    <row r="3283">
      <c r="A3283" t="n">
        <v>3282</v>
      </c>
      <c r="B3283" t="inlineStr">
        <is>
          <t>US-2014-117170</t>
        </is>
      </c>
      <c r="C3283" t="inlineStr">
        <is>
          <t>2014-09-17</t>
        </is>
      </c>
      <c r="D3283" t="inlineStr">
        <is>
          <t>2014-09-24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s="2" t="n">
        <v>47.984</v>
      </c>
      <c r="R3283" t="n">
        <v>2</v>
      </c>
      <c r="S3283" s="3" t="n">
        <v>0.2</v>
      </c>
      <c r="T3283" s="2" t="n">
        <v>13.1956</v>
      </c>
      <c r="U3283">
        <f>D3283-C3283</f>
        <v/>
      </c>
      <c r="V3283" s="3">
        <f>IF(Q3283=0,0,T3283/Q3283)</f>
        <v/>
      </c>
    </row>
    <row r="3284">
      <c r="A3284" t="n">
        <v>3283</v>
      </c>
      <c r="B3284" t="inlineStr">
        <is>
          <t>US-2014-117170</t>
        </is>
      </c>
      <c r="C3284" t="inlineStr">
        <is>
          <t>2014-09-17</t>
        </is>
      </c>
      <c r="D3284" t="inlineStr">
        <is>
          <t>2014-09-24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s="2" t="n">
        <v>4.624</v>
      </c>
      <c r="R3284" t="n">
        <v>1</v>
      </c>
      <c r="S3284" s="3" t="n">
        <v>0.2</v>
      </c>
      <c r="T3284" s="2" t="n">
        <v>1.6762</v>
      </c>
      <c r="U3284">
        <f>D3284-C3284</f>
        <v/>
      </c>
      <c r="V3284" s="3">
        <f>IF(Q3284=0,0,T3284/Q3284)</f>
        <v/>
      </c>
    </row>
    <row r="3285">
      <c r="A3285" t="n">
        <v>3284</v>
      </c>
      <c r="B3285" t="inlineStr">
        <is>
          <t>CA-2014-159478</t>
        </is>
      </c>
      <c r="C3285" t="inlineStr">
        <is>
          <t>2014-09-30</t>
        </is>
      </c>
      <c r="D3285" t="inlineStr">
        <is>
          <t>2014-10-06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s="2" t="n">
        <v>15.24</v>
      </c>
      <c r="R3285" t="n">
        <v>3</v>
      </c>
      <c r="S3285" s="3" t="n">
        <v>0</v>
      </c>
      <c r="T3285" s="2" t="n">
        <v>5.1816</v>
      </c>
      <c r="U3285">
        <f>D3285-C3285</f>
        <v/>
      </c>
      <c r="V3285" s="3">
        <f>IF(Q3285=0,0,T3285/Q3285)</f>
        <v/>
      </c>
    </row>
    <row r="3286">
      <c r="A3286" t="n">
        <v>3285</v>
      </c>
      <c r="B3286" t="inlineStr">
        <is>
          <t>CA-2014-103702</t>
        </is>
      </c>
      <c r="C3286" t="inlineStr">
        <is>
          <t>2014-09-12</t>
        </is>
      </c>
      <c r="D3286" t="inlineStr">
        <is>
          <t>2014-09-17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s="2" t="n">
        <v>63.924</v>
      </c>
      <c r="R3286" t="n">
        <v>7</v>
      </c>
      <c r="S3286" s="3" t="n">
        <v>0.7</v>
      </c>
      <c r="T3286" s="2" t="n">
        <v>-46.8776</v>
      </c>
      <c r="U3286">
        <f>D3286-C3286</f>
        <v/>
      </c>
      <c r="V3286" s="3">
        <f>IF(Q3286=0,0,T3286/Q3286)</f>
        <v/>
      </c>
    </row>
    <row r="3287">
      <c r="A3287" t="n">
        <v>3286</v>
      </c>
      <c r="B3287" t="inlineStr">
        <is>
          <t>CA-2017-150525</t>
        </is>
      </c>
      <c r="C3287" t="inlineStr">
        <is>
          <t>2017-02-20</t>
        </is>
      </c>
      <c r="D3287" t="inlineStr">
        <is>
          <t>2017-02-25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s="2" t="n">
        <v>6.56</v>
      </c>
      <c r="R3287" t="n">
        <v>2</v>
      </c>
      <c r="S3287" s="3" t="n">
        <v>0</v>
      </c>
      <c r="T3287" s="2" t="n">
        <v>1.9024</v>
      </c>
      <c r="U3287">
        <f>D3287-C3287</f>
        <v/>
      </c>
      <c r="V3287" s="3">
        <f>IF(Q3287=0,0,T3287/Q3287)</f>
        <v/>
      </c>
    </row>
    <row r="3288">
      <c r="A3288" t="n">
        <v>3287</v>
      </c>
      <c r="B3288" t="inlineStr">
        <is>
          <t>CA-2017-150525</t>
        </is>
      </c>
      <c r="C3288" t="inlineStr">
        <is>
          <t>2017-02-20</t>
        </is>
      </c>
      <c r="D3288" t="inlineStr">
        <is>
          <t>2017-02-25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s="2" t="n">
        <v>13.11</v>
      </c>
      <c r="R3288" t="n">
        <v>3</v>
      </c>
      <c r="S3288" s="3" t="n">
        <v>0</v>
      </c>
      <c r="T3288" s="2" t="n">
        <v>3.4086</v>
      </c>
      <c r="U3288">
        <f>D3288-C3288</f>
        <v/>
      </c>
      <c r="V3288" s="3">
        <f>IF(Q3288=0,0,T3288/Q3288)</f>
        <v/>
      </c>
    </row>
    <row r="3289">
      <c r="A3289" t="n">
        <v>3288</v>
      </c>
      <c r="B3289" t="inlineStr">
        <is>
          <t>CA-2015-157770</t>
        </is>
      </c>
      <c r="C3289" t="inlineStr">
        <is>
          <t>2015-12-13</t>
        </is>
      </c>
      <c r="D3289" t="inlineStr">
        <is>
          <t>2015-12-15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s="2" t="n">
        <v>494.376</v>
      </c>
      <c r="R3289" t="n">
        <v>3</v>
      </c>
      <c r="S3289" s="3" t="n">
        <v>0.2</v>
      </c>
      <c r="T3289" s="2" t="n">
        <v>49.4376</v>
      </c>
      <c r="U3289">
        <f>D3289-C3289</f>
        <v/>
      </c>
      <c r="V3289" s="3">
        <f>IF(Q3289=0,0,T3289/Q3289)</f>
        <v/>
      </c>
    </row>
    <row r="3290">
      <c r="A3290" t="n">
        <v>3289</v>
      </c>
      <c r="B3290" t="inlineStr">
        <is>
          <t>CA-2015-157770</t>
        </is>
      </c>
      <c r="C3290" t="inlineStr">
        <is>
          <t>2015-12-13</t>
        </is>
      </c>
      <c r="D3290" t="inlineStr">
        <is>
          <t>2015-12-15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s="2" t="n">
        <v>29.2</v>
      </c>
      <c r="R3290" t="n">
        <v>5</v>
      </c>
      <c r="S3290" s="3" t="n">
        <v>0.2</v>
      </c>
      <c r="T3290" s="2" t="n">
        <v>9.855</v>
      </c>
      <c r="U3290">
        <f>D3290-C3290</f>
        <v/>
      </c>
      <c r="V3290" s="3">
        <f>IF(Q3290=0,0,T3290/Q3290)</f>
        <v/>
      </c>
    </row>
    <row r="3291">
      <c r="A3291" t="n">
        <v>3290</v>
      </c>
      <c r="B3291" t="inlineStr">
        <is>
          <t>CA-2015-157770</t>
        </is>
      </c>
      <c r="C3291" t="inlineStr">
        <is>
          <t>2015-12-13</t>
        </is>
      </c>
      <c r="D3291" t="inlineStr">
        <is>
          <t>2015-12-15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s="2" t="n">
        <v>248.85</v>
      </c>
      <c r="R3291" t="n">
        <v>5</v>
      </c>
      <c r="S3291" s="3" t="n">
        <v>0</v>
      </c>
      <c r="T3291" s="2" t="n">
        <v>27.3735</v>
      </c>
      <c r="U3291">
        <f>D3291-C3291</f>
        <v/>
      </c>
      <c r="V3291" s="3">
        <f>IF(Q3291=0,0,T3291/Q3291)</f>
        <v/>
      </c>
    </row>
    <row r="3292">
      <c r="A3292" t="n">
        <v>3291</v>
      </c>
      <c r="B3292" t="inlineStr">
        <is>
          <t>CA-2015-157770</t>
        </is>
      </c>
      <c r="C3292" t="inlineStr">
        <is>
          <t>2015-12-13</t>
        </is>
      </c>
      <c r="D3292" t="inlineStr">
        <is>
          <t>2015-12-15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s="2" t="n">
        <v>36.24</v>
      </c>
      <c r="R3292" t="n">
        <v>1</v>
      </c>
      <c r="S3292" s="3" t="n">
        <v>0</v>
      </c>
      <c r="T3292" s="2" t="n">
        <v>15.2208</v>
      </c>
      <c r="U3292">
        <f>D3292-C3292</f>
        <v/>
      </c>
      <c r="V3292" s="3">
        <f>IF(Q3292=0,0,T3292/Q3292)</f>
        <v/>
      </c>
    </row>
    <row r="3293">
      <c r="A3293" t="n">
        <v>3292</v>
      </c>
      <c r="B3293" t="inlineStr">
        <is>
          <t>CA-2016-167290</t>
        </is>
      </c>
      <c r="C3293" t="inlineStr">
        <is>
          <t>2016-10-30</t>
        </is>
      </c>
      <c r="D3293" t="inlineStr">
        <is>
          <t>2016-11-04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s="2" t="n">
        <v>11.68</v>
      </c>
      <c r="R3293" t="n">
        <v>2</v>
      </c>
      <c r="S3293" s="3" t="n">
        <v>0</v>
      </c>
      <c r="T3293" s="2" t="n">
        <v>3.504</v>
      </c>
      <c r="U3293">
        <f>D3293-C3293</f>
        <v/>
      </c>
      <c r="V3293" s="3">
        <f>IF(Q3293=0,0,T3293/Q3293)</f>
        <v/>
      </c>
    </row>
    <row r="3294">
      <c r="A3294" t="n">
        <v>3293</v>
      </c>
      <c r="B3294" t="inlineStr">
        <is>
          <t>CA-2014-106264</t>
        </is>
      </c>
      <c r="C3294" t="inlineStr">
        <is>
          <t>2014-12-26</t>
        </is>
      </c>
      <c r="D3294" t="inlineStr">
        <is>
          <t>2014-12-30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s="2" t="n">
        <v>11.91</v>
      </c>
      <c r="R3294" t="n">
        <v>3</v>
      </c>
      <c r="S3294" s="3" t="n">
        <v>0</v>
      </c>
      <c r="T3294" s="2" t="n">
        <v>0.1191</v>
      </c>
      <c r="U3294">
        <f>D3294-C3294</f>
        <v/>
      </c>
      <c r="V3294" s="3">
        <f>IF(Q3294=0,0,T3294/Q3294)</f>
        <v/>
      </c>
    </row>
    <row r="3295">
      <c r="A3295" t="n">
        <v>3294</v>
      </c>
      <c r="B3295" t="inlineStr">
        <is>
          <t>CA-2014-106264</t>
        </is>
      </c>
      <c r="C3295" t="inlineStr">
        <is>
          <t>2014-12-26</t>
        </is>
      </c>
      <c r="D3295" t="inlineStr">
        <is>
          <t>2014-12-30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s="2" t="n">
        <v>3.48</v>
      </c>
      <c r="R3295" t="n">
        <v>2</v>
      </c>
      <c r="S3295" s="3" t="n">
        <v>0</v>
      </c>
      <c r="T3295" s="2" t="n">
        <v>1.1136</v>
      </c>
      <c r="U3295">
        <f>D3295-C3295</f>
        <v/>
      </c>
      <c r="V3295" s="3">
        <f>IF(Q3295=0,0,T3295/Q3295)</f>
        <v/>
      </c>
    </row>
    <row r="3296">
      <c r="A3296" t="n">
        <v>3295</v>
      </c>
      <c r="B3296" t="inlineStr">
        <is>
          <t>CA-2014-138023</t>
        </is>
      </c>
      <c r="C3296" t="inlineStr">
        <is>
          <t>2014-08-15</t>
        </is>
      </c>
      <c r="D3296" t="inlineStr">
        <is>
          <t>2014-08-18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s="2" t="n">
        <v>30.96</v>
      </c>
      <c r="R3296" t="n">
        <v>8</v>
      </c>
      <c r="S3296" s="3" t="n">
        <v>0.8</v>
      </c>
      <c r="T3296" s="2" t="n">
        <v>-52.632</v>
      </c>
      <c r="U3296">
        <f>D3296-C3296</f>
        <v/>
      </c>
      <c r="V3296" s="3">
        <f>IF(Q3296=0,0,T3296/Q3296)</f>
        <v/>
      </c>
    </row>
    <row r="3297">
      <c r="A3297" t="n">
        <v>3296</v>
      </c>
      <c r="B3297" t="inlineStr">
        <is>
          <t>CA-2017-113418</t>
        </is>
      </c>
      <c r="C3297" t="inlineStr">
        <is>
          <t>2017-10-01</t>
        </is>
      </c>
      <c r="D3297" t="inlineStr">
        <is>
          <t>2017-10-03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s="2" t="n">
        <v>1704.89</v>
      </c>
      <c r="R3297" t="n">
        <v>11</v>
      </c>
      <c r="S3297" s="3" t="n">
        <v>0</v>
      </c>
      <c r="T3297" s="2" t="n">
        <v>767.2005</v>
      </c>
      <c r="U3297">
        <f>D3297-C3297</f>
        <v/>
      </c>
      <c r="V3297" s="3">
        <f>IF(Q3297=0,0,T3297/Q3297)</f>
        <v/>
      </c>
    </row>
    <row r="3298">
      <c r="A3298" t="n">
        <v>3297</v>
      </c>
      <c r="B3298" t="inlineStr">
        <is>
          <t>US-2015-110569</t>
        </is>
      </c>
      <c r="C3298" t="inlineStr">
        <is>
          <t>2015-05-23</t>
        </is>
      </c>
      <c r="D3298" t="inlineStr">
        <is>
          <t>2015-05-30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s="2" t="n">
        <v>19.194</v>
      </c>
      <c r="R3298" t="n">
        <v>7</v>
      </c>
      <c r="S3298" s="3" t="n">
        <v>0.7</v>
      </c>
      <c r="T3298" s="2" t="n">
        <v>-12.796</v>
      </c>
      <c r="U3298">
        <f>D3298-C3298</f>
        <v/>
      </c>
      <c r="V3298" s="3">
        <f>IF(Q3298=0,0,T3298/Q3298)</f>
        <v/>
      </c>
    </row>
    <row r="3299">
      <c r="A3299" t="n">
        <v>3298</v>
      </c>
      <c r="B3299" t="inlineStr">
        <is>
          <t>US-2015-110569</t>
        </is>
      </c>
      <c r="C3299" t="inlineStr">
        <is>
          <t>2015-05-23</t>
        </is>
      </c>
      <c r="D3299" t="inlineStr">
        <is>
          <t>2015-05-30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s="2" t="n">
        <v>121.792</v>
      </c>
      <c r="R3299" t="n">
        <v>4</v>
      </c>
      <c r="S3299" s="3" t="n">
        <v>0.2</v>
      </c>
      <c r="T3299" s="2" t="n">
        <v>13.7016</v>
      </c>
      <c r="U3299">
        <f>D3299-C3299</f>
        <v/>
      </c>
      <c r="V3299" s="3">
        <f>IF(Q3299=0,0,T3299/Q3299)</f>
        <v/>
      </c>
    </row>
    <row r="3300">
      <c r="A3300" t="n">
        <v>3299</v>
      </c>
      <c r="B3300" t="inlineStr">
        <is>
          <t>CA-2017-136308</t>
        </is>
      </c>
      <c r="C3300" t="inlineStr">
        <is>
          <t>2017-11-16</t>
        </is>
      </c>
      <c r="D3300" t="inlineStr">
        <is>
          <t>2017-11-16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s="2" t="n">
        <v>1919.976</v>
      </c>
      <c r="R3300" t="n">
        <v>3</v>
      </c>
      <c r="S3300" s="3" t="n">
        <v>0.2</v>
      </c>
      <c r="T3300" s="2" t="n">
        <v>215.9973</v>
      </c>
      <c r="U3300">
        <f>D3300-C3300</f>
        <v/>
      </c>
      <c r="V3300" s="3">
        <f>IF(Q3300=0,0,T3300/Q3300)</f>
        <v/>
      </c>
    </row>
    <row r="3301">
      <c r="A3301" t="n">
        <v>3300</v>
      </c>
      <c r="B3301" t="inlineStr">
        <is>
          <t>US-2014-159926</t>
        </is>
      </c>
      <c r="C3301" t="inlineStr">
        <is>
          <t>2014-11-18</t>
        </is>
      </c>
      <c r="D3301" t="inlineStr">
        <is>
          <t>2014-11-22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s="2" t="n">
        <v>50.997</v>
      </c>
      <c r="R3301" t="n">
        <v>1</v>
      </c>
      <c r="S3301" s="3" t="n">
        <v>0.7</v>
      </c>
      <c r="T3301" s="2" t="n">
        <v>-40.7976</v>
      </c>
      <c r="U3301">
        <f>D3301-C3301</f>
        <v/>
      </c>
      <c r="V3301" s="3">
        <f>IF(Q3301=0,0,T3301/Q3301)</f>
        <v/>
      </c>
    </row>
    <row r="3302">
      <c r="A3302" t="n">
        <v>3301</v>
      </c>
      <c r="B3302" t="inlineStr">
        <is>
          <t>US-2014-159926</t>
        </is>
      </c>
      <c r="C3302" t="inlineStr">
        <is>
          <t>2014-11-18</t>
        </is>
      </c>
      <c r="D3302" t="inlineStr">
        <is>
          <t>2014-11-22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s="2" t="n">
        <v>76.792</v>
      </c>
      <c r="R3302" t="n">
        <v>1</v>
      </c>
      <c r="S3302" s="3" t="n">
        <v>0.2</v>
      </c>
      <c r="T3302" s="2" t="n">
        <v>-16.3183</v>
      </c>
      <c r="U3302">
        <f>D3302-C3302</f>
        <v/>
      </c>
      <c r="V3302" s="3">
        <f>IF(Q3302=0,0,T3302/Q3302)</f>
        <v/>
      </c>
    </row>
    <row r="3303">
      <c r="A3303" t="n">
        <v>3302</v>
      </c>
      <c r="B3303" t="inlineStr">
        <is>
          <t>US-2014-159926</t>
        </is>
      </c>
      <c r="C3303" t="inlineStr">
        <is>
          <t>2014-11-18</t>
        </is>
      </c>
      <c r="D3303" t="inlineStr">
        <is>
          <t>2014-11-22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s="2" t="n">
        <v>539.9640000000001</v>
      </c>
      <c r="R3303" t="n">
        <v>6</v>
      </c>
      <c r="S3303" s="3" t="n">
        <v>0.4</v>
      </c>
      <c r="T3303" s="2" t="n">
        <v>-107.9928</v>
      </c>
      <c r="U3303">
        <f>D3303-C3303</f>
        <v/>
      </c>
      <c r="V3303" s="3">
        <f>IF(Q3303=0,0,T3303/Q3303)</f>
        <v/>
      </c>
    </row>
    <row r="3304">
      <c r="A3304" t="n">
        <v>3303</v>
      </c>
      <c r="B3304" t="inlineStr">
        <is>
          <t>US-2014-159926</t>
        </is>
      </c>
      <c r="C3304" t="inlineStr">
        <is>
          <t>2014-11-18</t>
        </is>
      </c>
      <c r="D3304" t="inlineStr">
        <is>
          <t>2014-11-22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s="2" t="n">
        <v>60.312</v>
      </c>
      <c r="R3304" t="n">
        <v>3</v>
      </c>
      <c r="S3304" s="3" t="n">
        <v>0.2</v>
      </c>
      <c r="T3304" s="2" t="n">
        <v>5.2773</v>
      </c>
      <c r="U3304">
        <f>D3304-C3304</f>
        <v/>
      </c>
      <c r="V3304" s="3">
        <f>IF(Q3304=0,0,T3304/Q3304)</f>
        <v/>
      </c>
    </row>
    <row r="3305">
      <c r="A3305" t="n">
        <v>3304</v>
      </c>
      <c r="B3305" t="inlineStr">
        <is>
          <t>US-2014-159926</t>
        </is>
      </c>
      <c r="C3305" t="inlineStr">
        <is>
          <t>2014-11-18</t>
        </is>
      </c>
      <c r="D3305" t="inlineStr">
        <is>
          <t>2014-11-22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s="2" t="n">
        <v>1.944</v>
      </c>
      <c r="R3305" t="n">
        <v>3</v>
      </c>
      <c r="S3305" s="3" t="n">
        <v>0.7</v>
      </c>
      <c r="T3305" s="2" t="n">
        <v>-1.4256</v>
      </c>
      <c r="U3305">
        <f>D3305-C3305</f>
        <v/>
      </c>
      <c r="V3305" s="3">
        <f>IF(Q3305=0,0,T3305/Q3305)</f>
        <v/>
      </c>
    </row>
    <row r="3306">
      <c r="A3306" t="n">
        <v>3305</v>
      </c>
      <c r="B3306" t="inlineStr">
        <is>
          <t>CA-2014-104738</t>
        </is>
      </c>
      <c r="C3306" t="inlineStr">
        <is>
          <t>2014-12-30</t>
        </is>
      </c>
      <c r="D3306" t="inlineStr">
        <is>
          <t>2015-01-01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s="2" t="n">
        <v>12.984</v>
      </c>
      <c r="R3306" t="n">
        <v>3</v>
      </c>
      <c r="S3306" s="3" t="n">
        <v>0.2</v>
      </c>
      <c r="T3306" s="2" t="n">
        <v>4.7067</v>
      </c>
      <c r="U3306">
        <f>D3306-C3306</f>
        <v/>
      </c>
      <c r="V3306" s="3">
        <f>IF(Q3306=0,0,T3306/Q3306)</f>
        <v/>
      </c>
    </row>
    <row r="3307">
      <c r="A3307" t="n">
        <v>3306</v>
      </c>
      <c r="B3307" t="inlineStr">
        <is>
          <t>CA-2014-104738</t>
        </is>
      </c>
      <c r="C3307" t="inlineStr">
        <is>
          <t>2014-12-30</t>
        </is>
      </c>
      <c r="D3307" t="inlineStr">
        <is>
          <t>2015-01-01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s="2" t="n">
        <v>217.584</v>
      </c>
      <c r="R3307" t="n">
        <v>2</v>
      </c>
      <c r="S3307" s="3" t="n">
        <v>0.2</v>
      </c>
      <c r="T3307" s="2" t="n">
        <v>19.0386</v>
      </c>
      <c r="U3307">
        <f>D3307-C3307</f>
        <v/>
      </c>
      <c r="V3307" s="3">
        <f>IF(Q3307=0,0,T3307/Q3307)</f>
        <v/>
      </c>
    </row>
    <row r="3308">
      <c r="A3308" t="n">
        <v>3307</v>
      </c>
      <c r="B3308" t="inlineStr">
        <is>
          <t>CA-2014-104738</t>
        </is>
      </c>
      <c r="C3308" t="inlineStr">
        <is>
          <t>2014-12-30</t>
        </is>
      </c>
      <c r="D3308" t="inlineStr">
        <is>
          <t>2015-01-01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s="2" t="n">
        <v>328.776</v>
      </c>
      <c r="R3308" t="n">
        <v>3</v>
      </c>
      <c r="S3308" s="3" t="n">
        <v>0.2</v>
      </c>
      <c r="T3308" s="2" t="n">
        <v>28.7679</v>
      </c>
      <c r="U3308">
        <f>D3308-C3308</f>
        <v/>
      </c>
      <c r="V3308" s="3">
        <f>IF(Q3308=0,0,T3308/Q3308)</f>
        <v/>
      </c>
    </row>
    <row r="3309">
      <c r="A3309" t="n">
        <v>3308</v>
      </c>
      <c r="B3309" t="inlineStr">
        <is>
          <t>CA-2014-104738</t>
        </is>
      </c>
      <c r="C3309" t="inlineStr">
        <is>
          <t>2014-12-30</t>
        </is>
      </c>
      <c r="D3309" t="inlineStr">
        <is>
          <t>2015-01-01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s="2" t="n">
        <v>2.286</v>
      </c>
      <c r="R3309" t="n">
        <v>3</v>
      </c>
      <c r="S3309" s="3" t="n">
        <v>0.8</v>
      </c>
      <c r="T3309" s="2" t="n">
        <v>-3.6576</v>
      </c>
      <c r="U3309">
        <f>D3309-C3309</f>
        <v/>
      </c>
      <c r="V3309" s="3">
        <f>IF(Q3309=0,0,T3309/Q3309)</f>
        <v/>
      </c>
    </row>
    <row r="3310">
      <c r="A3310" t="n">
        <v>3309</v>
      </c>
      <c r="B3310" t="inlineStr">
        <is>
          <t>CA-2014-104738</t>
        </is>
      </c>
      <c r="C3310" t="inlineStr">
        <is>
          <t>2014-12-30</t>
        </is>
      </c>
      <c r="D3310" t="inlineStr">
        <is>
          <t>2015-01-01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s="2" t="n">
        <v>47.984</v>
      </c>
      <c r="R3310" t="n">
        <v>2</v>
      </c>
      <c r="S3310" s="3" t="n">
        <v>0.2</v>
      </c>
      <c r="T3310" s="2" t="n">
        <v>14.3952</v>
      </c>
      <c r="U3310">
        <f>D3310-C3310</f>
        <v/>
      </c>
      <c r="V3310" s="3">
        <f>IF(Q3310=0,0,T3310/Q3310)</f>
        <v/>
      </c>
    </row>
    <row r="3311">
      <c r="A3311" t="n">
        <v>3310</v>
      </c>
      <c r="B3311" t="inlineStr">
        <is>
          <t>CA-2015-144386</t>
        </is>
      </c>
      <c r="C3311" t="inlineStr">
        <is>
          <t>2015-11-05</t>
        </is>
      </c>
      <c r="D3311" t="inlineStr">
        <is>
          <t>2015-11-11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s="2" t="n">
        <v>25.344</v>
      </c>
      <c r="R3311" t="n">
        <v>6</v>
      </c>
      <c r="S3311" s="3" t="n">
        <v>0.2</v>
      </c>
      <c r="T3311" s="2" t="n">
        <v>8.8704</v>
      </c>
      <c r="U3311">
        <f>D3311-C3311</f>
        <v/>
      </c>
      <c r="V3311" s="3">
        <f>IF(Q3311=0,0,T3311/Q3311)</f>
        <v/>
      </c>
    </row>
    <row r="3312">
      <c r="A3312" t="n">
        <v>3311</v>
      </c>
      <c r="B3312" t="inlineStr">
        <is>
          <t>CA-2016-111416</t>
        </is>
      </c>
      <c r="C3312" t="inlineStr">
        <is>
          <t>2016-09-17</t>
        </is>
      </c>
      <c r="D3312" t="inlineStr">
        <is>
          <t>2016-09-22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s="2" t="n">
        <v>232.4</v>
      </c>
      <c r="R3312" t="n">
        <v>5</v>
      </c>
      <c r="S3312" s="3" t="n">
        <v>0.2</v>
      </c>
      <c r="T3312" s="2" t="n">
        <v>78.435</v>
      </c>
      <c r="U3312">
        <f>D3312-C3312</f>
        <v/>
      </c>
      <c r="V3312" s="3">
        <f>IF(Q3312=0,0,T3312/Q3312)</f>
        <v/>
      </c>
    </row>
    <row r="3313">
      <c r="A3313" t="n">
        <v>3312</v>
      </c>
      <c r="B3313" t="inlineStr">
        <is>
          <t>CA-2016-162747</t>
        </is>
      </c>
      <c r="C3313" t="inlineStr">
        <is>
          <t>2016-03-20</t>
        </is>
      </c>
      <c r="D3313" t="inlineStr">
        <is>
          <t>2016-03-25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s="2" t="n">
        <v>86.45</v>
      </c>
      <c r="R3313" t="n">
        <v>7</v>
      </c>
      <c r="S3313" s="3" t="n">
        <v>0</v>
      </c>
      <c r="T3313" s="2" t="n">
        <v>38.038</v>
      </c>
      <c r="U3313">
        <f>D3313-C3313</f>
        <v/>
      </c>
      <c r="V3313" s="3">
        <f>IF(Q3313=0,0,T3313/Q3313)</f>
        <v/>
      </c>
    </row>
    <row r="3314">
      <c r="A3314" t="n">
        <v>3313</v>
      </c>
      <c r="B3314" t="inlineStr">
        <is>
          <t>US-2014-133130</t>
        </is>
      </c>
      <c r="C3314" t="inlineStr">
        <is>
          <t>2014-09-27</t>
        </is>
      </c>
      <c r="D3314" t="inlineStr">
        <is>
          <t>2014-10-01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s="2" t="n">
        <v>603.92</v>
      </c>
      <c r="R3314" t="n">
        <v>5</v>
      </c>
      <c r="S3314" s="3" t="n">
        <v>0.2</v>
      </c>
      <c r="T3314" s="2" t="n">
        <v>45.294</v>
      </c>
      <c r="U3314">
        <f>D3314-C3314</f>
        <v/>
      </c>
      <c r="V3314" s="3">
        <f>IF(Q3314=0,0,T3314/Q3314)</f>
        <v/>
      </c>
    </row>
    <row r="3315">
      <c r="A3315" t="n">
        <v>3314</v>
      </c>
      <c r="B3315" t="inlineStr">
        <is>
          <t>US-2014-133130</t>
        </is>
      </c>
      <c r="C3315" t="inlineStr">
        <is>
          <t>2014-09-27</t>
        </is>
      </c>
      <c r="D3315" t="inlineStr">
        <is>
          <t>2014-10-01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s="2" t="n">
        <v>81.98</v>
      </c>
      <c r="R3315" t="n">
        <v>2</v>
      </c>
      <c r="S3315" s="3" t="n">
        <v>0</v>
      </c>
      <c r="T3315" s="2" t="n">
        <v>40.1702</v>
      </c>
      <c r="U3315">
        <f>D3315-C3315</f>
        <v/>
      </c>
      <c r="V3315" s="3">
        <f>IF(Q3315=0,0,T3315/Q3315)</f>
        <v/>
      </c>
    </row>
    <row r="3316">
      <c r="A3316" t="n">
        <v>3315</v>
      </c>
      <c r="B3316" t="inlineStr">
        <is>
          <t>CA-2017-169978</t>
        </is>
      </c>
      <c r="C3316" t="inlineStr">
        <is>
          <t>2017-12-24</t>
        </is>
      </c>
      <c r="D3316" t="inlineStr">
        <is>
          <t>2017-12-28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s="2" t="n">
        <v>271.764</v>
      </c>
      <c r="R3316" t="n">
        <v>2</v>
      </c>
      <c r="S3316" s="3" t="n">
        <v>0.1</v>
      </c>
      <c r="T3316" s="2" t="n">
        <v>48.3136</v>
      </c>
      <c r="U3316">
        <f>D3316-C3316</f>
        <v/>
      </c>
      <c r="V3316" s="3">
        <f>IF(Q3316=0,0,T3316/Q3316)</f>
        <v/>
      </c>
    </row>
    <row r="3317">
      <c r="A3317" t="n">
        <v>3316</v>
      </c>
      <c r="B3317" t="inlineStr">
        <is>
          <t>CA-2017-169978</t>
        </is>
      </c>
      <c r="C3317" t="inlineStr">
        <is>
          <t>2017-12-24</t>
        </is>
      </c>
      <c r="D3317" t="inlineStr">
        <is>
          <t>2017-12-28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s="2" t="n">
        <v>14.376</v>
      </c>
      <c r="R3317" t="n">
        <v>3</v>
      </c>
      <c r="S3317" s="3" t="n">
        <v>0.2</v>
      </c>
      <c r="T3317" s="2" t="n">
        <v>4.8519</v>
      </c>
      <c r="U3317">
        <f>D3317-C3317</f>
        <v/>
      </c>
      <c r="V3317" s="3">
        <f>IF(Q3317=0,0,T3317/Q3317)</f>
        <v/>
      </c>
    </row>
    <row r="3318">
      <c r="A3318" t="n">
        <v>3317</v>
      </c>
      <c r="B3318" t="inlineStr">
        <is>
          <t>CA-2017-161739</t>
        </is>
      </c>
      <c r="C3318" t="inlineStr">
        <is>
          <t>2017-11-10</t>
        </is>
      </c>
      <c r="D3318" t="inlineStr">
        <is>
          <t>2017-11-15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s="2" t="n">
        <v>341.96</v>
      </c>
      <c r="R3318" t="n">
        <v>5</v>
      </c>
      <c r="S3318" s="3" t="n">
        <v>0.6</v>
      </c>
      <c r="T3318" s="2" t="n">
        <v>-427.45</v>
      </c>
      <c r="U3318">
        <f>D3318-C3318</f>
        <v/>
      </c>
      <c r="V3318" s="3">
        <f>IF(Q3318=0,0,T3318/Q3318)</f>
        <v/>
      </c>
    </row>
    <row r="3319">
      <c r="A3319" t="n">
        <v>3318</v>
      </c>
      <c r="B3319" t="inlineStr">
        <is>
          <t>CA-2015-165057</t>
        </is>
      </c>
      <c r="C3319" t="inlineStr">
        <is>
          <t>2015-09-11</t>
        </is>
      </c>
      <c r="D3319" t="inlineStr">
        <is>
          <t>2015-09-15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s="2" t="n">
        <v>181.35</v>
      </c>
      <c r="R3319" t="n">
        <v>9</v>
      </c>
      <c r="S3319" s="3" t="n">
        <v>0</v>
      </c>
      <c r="T3319" s="2" t="n">
        <v>48.9645</v>
      </c>
      <c r="U3319">
        <f>D3319-C3319</f>
        <v/>
      </c>
      <c r="V3319" s="3">
        <f>IF(Q3319=0,0,T3319/Q3319)</f>
        <v/>
      </c>
    </row>
    <row r="3320">
      <c r="A3320" t="n">
        <v>3319</v>
      </c>
      <c r="B3320" t="inlineStr">
        <is>
          <t>CA-2015-165057</t>
        </is>
      </c>
      <c r="C3320" t="inlineStr">
        <is>
          <t>2015-09-11</t>
        </is>
      </c>
      <c r="D3320" t="inlineStr">
        <is>
          <t>2015-09-15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s="2" t="n">
        <v>8.640000000000001</v>
      </c>
      <c r="R3320" t="n">
        <v>3</v>
      </c>
      <c r="S3320" s="3" t="n">
        <v>0</v>
      </c>
      <c r="T3320" s="2" t="n">
        <v>4.2336</v>
      </c>
      <c r="U3320">
        <f>D3320-C3320</f>
        <v/>
      </c>
      <c r="V3320" s="3">
        <f>IF(Q3320=0,0,T3320/Q3320)</f>
        <v/>
      </c>
    </row>
    <row r="3321">
      <c r="A3321" t="n">
        <v>3320</v>
      </c>
      <c r="B3321" t="inlineStr">
        <is>
          <t>CA-2014-134551</t>
        </is>
      </c>
      <c r="C3321" t="inlineStr">
        <is>
          <t>2014-12-20</t>
        </is>
      </c>
      <c r="D3321" t="inlineStr">
        <is>
          <t>2014-12-25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s="2" t="n">
        <v>43.512</v>
      </c>
      <c r="R3321" t="n">
        <v>7</v>
      </c>
      <c r="S3321" s="3" t="n">
        <v>0.2</v>
      </c>
      <c r="T3321" s="2" t="n">
        <v>3.8073</v>
      </c>
      <c r="U3321">
        <f>D3321-C3321</f>
        <v/>
      </c>
      <c r="V3321" s="3">
        <f>IF(Q3321=0,0,T3321/Q3321)</f>
        <v/>
      </c>
    </row>
    <row r="3322">
      <c r="A3322" t="n">
        <v>3321</v>
      </c>
      <c r="B3322" t="inlineStr">
        <is>
          <t>CA-2014-134551</t>
        </is>
      </c>
      <c r="C3322" t="inlineStr">
        <is>
          <t>2014-12-20</t>
        </is>
      </c>
      <c r="D3322" t="inlineStr">
        <is>
          <t>2014-12-25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s="2" t="n">
        <v>662.88</v>
      </c>
      <c r="R3322" t="n">
        <v>3</v>
      </c>
      <c r="S3322" s="3" t="n">
        <v>0.2</v>
      </c>
      <c r="T3322" s="2" t="n">
        <v>74.574</v>
      </c>
      <c r="U3322">
        <f>D3322-C3322</f>
        <v/>
      </c>
      <c r="V3322" s="3">
        <f>IF(Q3322=0,0,T3322/Q3322)</f>
        <v/>
      </c>
    </row>
    <row r="3323">
      <c r="A3323" t="n">
        <v>3322</v>
      </c>
      <c r="B3323" t="inlineStr">
        <is>
          <t>CA-2014-134551</t>
        </is>
      </c>
      <c r="C3323" t="inlineStr">
        <is>
          <t>2014-12-20</t>
        </is>
      </c>
      <c r="D3323" t="inlineStr">
        <is>
          <t>2014-12-25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s="2" t="n">
        <v>25.92</v>
      </c>
      <c r="R3323" t="n">
        <v>5</v>
      </c>
      <c r="S3323" s="3" t="n">
        <v>0.2</v>
      </c>
      <c r="T3323" s="2" t="n">
        <v>9.071999999999999</v>
      </c>
      <c r="U3323">
        <f>D3323-C3323</f>
        <v/>
      </c>
      <c r="V3323" s="3">
        <f>IF(Q3323=0,0,T3323/Q3323)</f>
        <v/>
      </c>
    </row>
    <row r="3324">
      <c r="A3324" t="n">
        <v>3323</v>
      </c>
      <c r="B3324" t="inlineStr">
        <is>
          <t>CA-2015-120810</t>
        </is>
      </c>
      <c r="C3324" t="inlineStr">
        <is>
          <t>2015-07-23</t>
        </is>
      </c>
      <c r="D3324" t="inlineStr">
        <is>
          <t>2015-07-27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s="2" t="n">
        <v>68.94</v>
      </c>
      <c r="R3324" t="n">
        <v>3</v>
      </c>
      <c r="S3324" s="3" t="n">
        <v>0</v>
      </c>
      <c r="T3324" s="2" t="n">
        <v>20.682</v>
      </c>
      <c r="U3324">
        <f>D3324-C3324</f>
        <v/>
      </c>
      <c r="V3324" s="3">
        <f>IF(Q3324=0,0,T3324/Q3324)</f>
        <v/>
      </c>
    </row>
    <row r="3325">
      <c r="A3325" t="n">
        <v>3324</v>
      </c>
      <c r="B3325" t="inlineStr">
        <is>
          <t>CA-2015-120810</t>
        </is>
      </c>
      <c r="C3325" t="inlineStr">
        <is>
          <t>2015-07-23</t>
        </is>
      </c>
      <c r="D3325" t="inlineStr">
        <is>
          <t>2015-07-27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s="2" t="n">
        <v>128.82</v>
      </c>
      <c r="R3325" t="n">
        <v>3</v>
      </c>
      <c r="S3325" s="3" t="n">
        <v>0</v>
      </c>
      <c r="T3325" s="2" t="n">
        <v>50.2398</v>
      </c>
      <c r="U3325">
        <f>D3325-C3325</f>
        <v/>
      </c>
      <c r="V3325" s="3">
        <f>IF(Q3325=0,0,T3325/Q3325)</f>
        <v/>
      </c>
    </row>
    <row r="3326">
      <c r="A3326" t="n">
        <v>3325</v>
      </c>
      <c r="B3326" t="inlineStr">
        <is>
          <t>CA-2014-165309</t>
        </is>
      </c>
      <c r="C3326" t="inlineStr">
        <is>
          <t>2014-11-11</t>
        </is>
      </c>
      <c r="D3326" t="inlineStr">
        <is>
          <t>2014-11-15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s="2" t="n">
        <v>896.99</v>
      </c>
      <c r="R3326" t="n">
        <v>5</v>
      </c>
      <c r="S3326" s="3" t="n">
        <v>0.8</v>
      </c>
      <c r="T3326" s="2" t="n">
        <v>-1480.0335</v>
      </c>
      <c r="U3326">
        <f>D3326-C3326</f>
        <v/>
      </c>
      <c r="V3326" s="3">
        <f>IF(Q3326=0,0,T3326/Q3326)</f>
        <v/>
      </c>
    </row>
    <row r="3327">
      <c r="A3327" t="n">
        <v>3326</v>
      </c>
      <c r="B3327" t="inlineStr">
        <is>
          <t>CA-2014-165309</t>
        </is>
      </c>
      <c r="C3327" t="inlineStr">
        <is>
          <t>2014-11-11</t>
        </is>
      </c>
      <c r="D3327" t="inlineStr">
        <is>
          <t>2014-11-15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s="2" t="n">
        <v>1.234</v>
      </c>
      <c r="R3327" t="n">
        <v>1</v>
      </c>
      <c r="S3327" s="3" t="n">
        <v>0.8</v>
      </c>
      <c r="T3327" s="2" t="n">
        <v>-1.9744</v>
      </c>
      <c r="U3327">
        <f>D3327-C3327</f>
        <v/>
      </c>
      <c r="V3327" s="3">
        <f>IF(Q3327=0,0,T3327/Q3327)</f>
        <v/>
      </c>
    </row>
    <row r="3328">
      <c r="A3328" t="n">
        <v>3327</v>
      </c>
      <c r="B3328" t="inlineStr">
        <is>
          <t>CA-2014-165309</t>
        </is>
      </c>
      <c r="C3328" t="inlineStr">
        <is>
          <t>2014-11-11</t>
        </is>
      </c>
      <c r="D3328" t="inlineStr">
        <is>
          <t>2014-11-15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s="2" t="n">
        <v>67.56</v>
      </c>
      <c r="R3328" t="n">
        <v>3</v>
      </c>
      <c r="S3328" s="3" t="n">
        <v>0.2</v>
      </c>
      <c r="T3328" s="2" t="n">
        <v>6.756</v>
      </c>
      <c r="U3328">
        <f>D3328-C3328</f>
        <v/>
      </c>
      <c r="V3328" s="3">
        <f>IF(Q3328=0,0,T3328/Q3328)</f>
        <v/>
      </c>
    </row>
    <row r="3329">
      <c r="A3329" t="n">
        <v>3328</v>
      </c>
      <c r="B3329" t="inlineStr">
        <is>
          <t>CA-2014-165309</t>
        </is>
      </c>
      <c r="C3329" t="inlineStr">
        <is>
          <t>2014-11-11</t>
        </is>
      </c>
      <c r="D3329" t="inlineStr">
        <is>
          <t>2014-11-15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s="2" t="n">
        <v>21.72</v>
      </c>
      <c r="R3329" t="n">
        <v>5</v>
      </c>
      <c r="S3329" s="3" t="n">
        <v>0.2</v>
      </c>
      <c r="T3329" s="2" t="n">
        <v>7.8735</v>
      </c>
      <c r="U3329">
        <f>D3329-C3329</f>
        <v/>
      </c>
      <c r="V3329" s="3">
        <f>IF(Q3329=0,0,T3329/Q3329)</f>
        <v/>
      </c>
    </row>
    <row r="3330">
      <c r="A3330" t="n">
        <v>3329</v>
      </c>
      <c r="B3330" t="inlineStr">
        <is>
          <t>CA-2014-165309</t>
        </is>
      </c>
      <c r="C3330" t="inlineStr">
        <is>
          <t>2014-11-11</t>
        </is>
      </c>
      <c r="D3330" t="inlineStr">
        <is>
          <t>2014-11-15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s="2" t="n">
        <v>262.336</v>
      </c>
      <c r="R3330" t="n">
        <v>8</v>
      </c>
      <c r="S3330" s="3" t="n">
        <v>0.2</v>
      </c>
      <c r="T3330" s="2" t="n">
        <v>95.0968</v>
      </c>
      <c r="U3330">
        <f>D3330-C3330</f>
        <v/>
      </c>
      <c r="V3330" s="3">
        <f>IF(Q3330=0,0,T3330/Q3330)</f>
        <v/>
      </c>
    </row>
    <row r="3331">
      <c r="A3331" t="n">
        <v>3330</v>
      </c>
      <c r="B3331" t="inlineStr">
        <is>
          <t>CA-2014-165309</t>
        </is>
      </c>
      <c r="C3331" t="inlineStr">
        <is>
          <t>2014-11-11</t>
        </is>
      </c>
      <c r="D3331" t="inlineStr">
        <is>
          <t>2014-11-15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s="2" t="n">
        <v>148.48</v>
      </c>
      <c r="R3331" t="n">
        <v>2</v>
      </c>
      <c r="S3331" s="3" t="n">
        <v>0.2</v>
      </c>
      <c r="T3331" s="2" t="n">
        <v>16.704</v>
      </c>
      <c r="U3331">
        <f>D3331-C3331</f>
        <v/>
      </c>
      <c r="V3331" s="3">
        <f>IF(Q3331=0,0,T3331/Q3331)</f>
        <v/>
      </c>
    </row>
    <row r="3332">
      <c r="A3332" t="n">
        <v>3331</v>
      </c>
      <c r="B3332" t="inlineStr">
        <is>
          <t>CA-2014-165309</t>
        </is>
      </c>
      <c r="C3332" t="inlineStr">
        <is>
          <t>2014-11-11</t>
        </is>
      </c>
      <c r="D3332" t="inlineStr">
        <is>
          <t>2014-11-15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s="2" t="n">
        <v>241.176</v>
      </c>
      <c r="R3332" t="n">
        <v>3</v>
      </c>
      <c r="S3332" s="3" t="n">
        <v>0.2</v>
      </c>
      <c r="T3332" s="2" t="n">
        <v>15.0735</v>
      </c>
      <c r="U3332">
        <f>D3332-C3332</f>
        <v/>
      </c>
      <c r="V3332" s="3">
        <f>IF(Q3332=0,0,T3332/Q3332)</f>
        <v/>
      </c>
    </row>
    <row r="3333">
      <c r="A3333" t="n">
        <v>3332</v>
      </c>
      <c r="B3333" t="inlineStr">
        <is>
          <t>CA-2017-122595</t>
        </is>
      </c>
      <c r="C3333" t="inlineStr">
        <is>
          <t>2017-12-14</t>
        </is>
      </c>
      <c r="D3333" t="inlineStr">
        <is>
          <t>2017-12-20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s="2" t="n">
        <v>227.976</v>
      </c>
      <c r="R3333" t="n">
        <v>3</v>
      </c>
      <c r="S3333" s="3" t="n">
        <v>0.2</v>
      </c>
      <c r="T3333" s="2" t="n">
        <v>28.497</v>
      </c>
      <c r="U3333">
        <f>D3333-C3333</f>
        <v/>
      </c>
      <c r="V3333" s="3">
        <f>IF(Q3333=0,0,T3333/Q3333)</f>
        <v/>
      </c>
    </row>
    <row r="3334">
      <c r="A3334" t="n">
        <v>3333</v>
      </c>
      <c r="B3334" t="inlineStr">
        <is>
          <t>CA-2017-122595</t>
        </is>
      </c>
      <c r="C3334" t="inlineStr">
        <is>
          <t>2017-12-14</t>
        </is>
      </c>
      <c r="D3334" t="inlineStr">
        <is>
          <t>2017-12-20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s="2" t="n">
        <v>52.68</v>
      </c>
      <c r="R3334" t="n">
        <v>3</v>
      </c>
      <c r="S3334" s="3" t="n">
        <v>0.2</v>
      </c>
      <c r="T3334" s="2" t="n">
        <v>19.755</v>
      </c>
      <c r="U3334">
        <f>D3334-C3334</f>
        <v/>
      </c>
      <c r="V3334" s="3">
        <f>IF(Q3334=0,0,T3334/Q3334)</f>
        <v/>
      </c>
    </row>
    <row r="3335">
      <c r="A3335" t="n">
        <v>3334</v>
      </c>
      <c r="B3335" t="inlineStr">
        <is>
          <t>CA-2017-122595</t>
        </is>
      </c>
      <c r="C3335" t="inlineStr">
        <is>
          <t>2017-12-14</t>
        </is>
      </c>
      <c r="D3335" t="inlineStr">
        <is>
          <t>2017-12-20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s="2" t="n">
        <v>2.032</v>
      </c>
      <c r="R3335" t="n">
        <v>1</v>
      </c>
      <c r="S3335" s="3" t="n">
        <v>0.6</v>
      </c>
      <c r="T3335" s="2" t="n">
        <v>-1.3208</v>
      </c>
      <c r="U3335">
        <f>D3335-C3335</f>
        <v/>
      </c>
      <c r="V3335" s="3">
        <f>IF(Q3335=0,0,T3335/Q3335)</f>
        <v/>
      </c>
    </row>
    <row r="3336">
      <c r="A3336" t="n">
        <v>3335</v>
      </c>
      <c r="B3336" t="inlineStr">
        <is>
          <t>US-2017-109253</t>
        </is>
      </c>
      <c r="C3336" t="inlineStr">
        <is>
          <t>2017-08-21</t>
        </is>
      </c>
      <c r="D3336" t="inlineStr">
        <is>
          <t>2017-08-22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s="2" t="n">
        <v>17.12</v>
      </c>
      <c r="R3336" t="n">
        <v>4</v>
      </c>
      <c r="S3336" s="3" t="n">
        <v>0</v>
      </c>
      <c r="T3336" s="2" t="n">
        <v>4.9648</v>
      </c>
      <c r="U3336">
        <f>D3336-C3336</f>
        <v/>
      </c>
      <c r="V3336" s="3">
        <f>IF(Q3336=0,0,T3336/Q3336)</f>
        <v/>
      </c>
    </row>
    <row r="3337">
      <c r="A3337" t="n">
        <v>3336</v>
      </c>
      <c r="B3337" t="inlineStr">
        <is>
          <t>US-2017-109253</t>
        </is>
      </c>
      <c r="C3337" t="inlineStr">
        <is>
          <t>2017-08-21</t>
        </is>
      </c>
      <c r="D3337" t="inlineStr">
        <is>
          <t>2017-08-22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s="2" t="n">
        <v>431.968</v>
      </c>
      <c r="R3337" t="n">
        <v>4</v>
      </c>
      <c r="S3337" s="3" t="n">
        <v>0.2</v>
      </c>
      <c r="T3337" s="2" t="n">
        <v>37.7972</v>
      </c>
      <c r="U3337">
        <f>D3337-C3337</f>
        <v/>
      </c>
      <c r="V3337" s="3">
        <f>IF(Q3337=0,0,T3337/Q3337)</f>
        <v/>
      </c>
    </row>
    <row r="3338">
      <c r="A3338" t="n">
        <v>3337</v>
      </c>
      <c r="B3338" t="inlineStr">
        <is>
          <t>US-2017-109253</t>
        </is>
      </c>
      <c r="C3338" t="inlineStr">
        <is>
          <t>2017-08-21</t>
        </is>
      </c>
      <c r="D3338" t="inlineStr">
        <is>
          <t>2017-08-22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s="2" t="n">
        <v>129.92</v>
      </c>
      <c r="R3338" t="n">
        <v>4</v>
      </c>
      <c r="S3338" s="3" t="n">
        <v>0</v>
      </c>
      <c r="T3338" s="2" t="n">
        <v>10.3936</v>
      </c>
      <c r="U3338">
        <f>D3338-C3338</f>
        <v/>
      </c>
      <c r="V3338" s="3">
        <f>IF(Q3338=0,0,T3338/Q3338)</f>
        <v/>
      </c>
    </row>
    <row r="3339">
      <c r="A3339" t="n">
        <v>3338</v>
      </c>
      <c r="B3339" t="inlineStr">
        <is>
          <t>US-2017-109253</t>
        </is>
      </c>
      <c r="C3339" t="inlineStr">
        <is>
          <t>2017-08-21</t>
        </is>
      </c>
      <c r="D3339" t="inlineStr">
        <is>
          <t>2017-08-22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s="2" t="n">
        <v>568.728</v>
      </c>
      <c r="R3339" t="n">
        <v>3</v>
      </c>
      <c r="S3339" s="3" t="n">
        <v>0.2</v>
      </c>
      <c r="T3339" s="2" t="n">
        <v>28.4364</v>
      </c>
      <c r="U3339">
        <f>D3339-C3339</f>
        <v/>
      </c>
      <c r="V3339" s="3">
        <f>IF(Q3339=0,0,T3339/Q3339)</f>
        <v/>
      </c>
    </row>
    <row r="3340">
      <c r="A3340" t="n">
        <v>3339</v>
      </c>
      <c r="B3340" t="inlineStr">
        <is>
          <t>US-2017-109253</t>
        </is>
      </c>
      <c r="C3340" t="inlineStr">
        <is>
          <t>2017-08-21</t>
        </is>
      </c>
      <c r="D3340" t="inlineStr">
        <is>
          <t>2017-08-22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s="2" t="n">
        <v>117.144</v>
      </c>
      <c r="R3340" t="n">
        <v>9</v>
      </c>
      <c r="S3340" s="3" t="n">
        <v>0.2</v>
      </c>
      <c r="T3340" s="2" t="n">
        <v>42.4647</v>
      </c>
      <c r="U3340">
        <f>D3340-C3340</f>
        <v/>
      </c>
      <c r="V3340" s="3">
        <f>IF(Q3340=0,0,T3340/Q3340)</f>
        <v/>
      </c>
    </row>
    <row r="3341">
      <c r="A3341" t="n">
        <v>3340</v>
      </c>
      <c r="B3341" t="inlineStr">
        <is>
          <t>US-2017-109253</t>
        </is>
      </c>
      <c r="C3341" t="inlineStr">
        <is>
          <t>2017-08-21</t>
        </is>
      </c>
      <c r="D3341" t="inlineStr">
        <is>
          <t>2017-08-22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s="2" t="n">
        <v>203.52</v>
      </c>
      <c r="R3341" t="n">
        <v>3</v>
      </c>
      <c r="S3341" s="3" t="n">
        <v>0</v>
      </c>
      <c r="T3341" s="2" t="n">
        <v>54.9504</v>
      </c>
      <c r="U3341">
        <f>D3341-C3341</f>
        <v/>
      </c>
      <c r="V3341" s="3">
        <f>IF(Q3341=0,0,T3341/Q3341)</f>
        <v/>
      </c>
    </row>
    <row r="3342">
      <c r="A3342" t="n">
        <v>3341</v>
      </c>
      <c r="B3342" t="inlineStr">
        <is>
          <t>US-2017-109253</t>
        </is>
      </c>
      <c r="C3342" t="inlineStr">
        <is>
          <t>2017-08-21</t>
        </is>
      </c>
      <c r="D3342" t="inlineStr">
        <is>
          <t>2017-08-22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s="2" t="n">
        <v>51.75</v>
      </c>
      <c r="R3342" t="n">
        <v>5</v>
      </c>
      <c r="S3342" s="3" t="n">
        <v>0</v>
      </c>
      <c r="T3342" s="2" t="n">
        <v>24.84</v>
      </c>
      <c r="U3342">
        <f>D3342-C3342</f>
        <v/>
      </c>
      <c r="V3342" s="3">
        <f>IF(Q3342=0,0,T3342/Q3342)</f>
        <v/>
      </c>
    </row>
    <row r="3343">
      <c r="A3343" t="n">
        <v>3342</v>
      </c>
      <c r="B3343" t="inlineStr">
        <is>
          <t>CA-2016-145982</t>
        </is>
      </c>
      <c r="C3343" t="inlineStr">
        <is>
          <t>2016-08-27</t>
        </is>
      </c>
      <c r="D3343" t="inlineStr">
        <is>
          <t>2016-09-01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s="2" t="n">
        <v>122.97</v>
      </c>
      <c r="R3343" t="n">
        <v>3</v>
      </c>
      <c r="S3343" s="3" t="n">
        <v>0</v>
      </c>
      <c r="T3343" s="2" t="n">
        <v>60.2553</v>
      </c>
      <c r="U3343">
        <f>D3343-C3343</f>
        <v/>
      </c>
      <c r="V3343" s="3">
        <f>IF(Q3343=0,0,T3343/Q3343)</f>
        <v/>
      </c>
    </row>
    <row r="3344">
      <c r="A3344" t="n">
        <v>3343</v>
      </c>
      <c r="B3344" t="inlineStr">
        <is>
          <t>CA-2016-145982</t>
        </is>
      </c>
      <c r="C3344" t="inlineStr">
        <is>
          <t>2016-08-27</t>
        </is>
      </c>
      <c r="D3344" t="inlineStr">
        <is>
          <t>2016-09-01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s="2" t="n">
        <v>244.615</v>
      </c>
      <c r="R3344" t="n">
        <v>1</v>
      </c>
      <c r="S3344" s="3" t="n">
        <v>0.3</v>
      </c>
      <c r="T3344" s="2" t="n">
        <v>20.967</v>
      </c>
      <c r="U3344">
        <f>D3344-C3344</f>
        <v/>
      </c>
      <c r="V3344" s="3">
        <f>IF(Q3344=0,0,T3344/Q3344)</f>
        <v/>
      </c>
    </row>
    <row r="3345">
      <c r="A3345" t="n">
        <v>3344</v>
      </c>
      <c r="B3345" t="inlineStr">
        <is>
          <t>CA-2016-145982</t>
        </is>
      </c>
      <c r="C3345" t="inlineStr">
        <is>
          <t>2016-08-27</t>
        </is>
      </c>
      <c r="D3345" t="inlineStr">
        <is>
          <t>2016-09-01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s="2" t="n">
        <v>59.97</v>
      </c>
      <c r="R3345" t="n">
        <v>3</v>
      </c>
      <c r="S3345" s="3" t="n">
        <v>0</v>
      </c>
      <c r="T3345" s="2" t="n">
        <v>28.7856</v>
      </c>
      <c r="U3345">
        <f>D3345-C3345</f>
        <v/>
      </c>
      <c r="V3345" s="3">
        <f>IF(Q3345=0,0,T3345/Q3345)</f>
        <v/>
      </c>
    </row>
    <row r="3346">
      <c r="A3346" t="n">
        <v>3345</v>
      </c>
      <c r="B3346" t="inlineStr">
        <is>
          <t>CA-2016-145982</t>
        </is>
      </c>
      <c r="C3346" t="inlineStr">
        <is>
          <t>2016-08-27</t>
        </is>
      </c>
      <c r="D3346" t="inlineStr">
        <is>
          <t>2016-09-01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s="2" t="n">
        <v>81.54000000000001</v>
      </c>
      <c r="R3346" t="n">
        <v>9</v>
      </c>
      <c r="S3346" s="3" t="n">
        <v>0</v>
      </c>
      <c r="T3346" s="2" t="n">
        <v>36.693</v>
      </c>
      <c r="U3346">
        <f>D3346-C3346</f>
        <v/>
      </c>
      <c r="V3346" s="3">
        <f>IF(Q3346=0,0,T3346/Q3346)</f>
        <v/>
      </c>
    </row>
    <row r="3347">
      <c r="A3347" t="n">
        <v>3346</v>
      </c>
      <c r="B3347" t="inlineStr">
        <is>
          <t>CA-2016-145982</t>
        </is>
      </c>
      <c r="C3347" t="inlineStr">
        <is>
          <t>2016-08-27</t>
        </is>
      </c>
      <c r="D3347" t="inlineStr">
        <is>
          <t>2016-09-01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s="2" t="n">
        <v>11.68</v>
      </c>
      <c r="R3347" t="n">
        <v>4</v>
      </c>
      <c r="S3347" s="3" t="n">
        <v>0</v>
      </c>
      <c r="T3347" s="2" t="n">
        <v>5.256</v>
      </c>
      <c r="U3347">
        <f>D3347-C3347</f>
        <v/>
      </c>
      <c r="V3347" s="3">
        <f>IF(Q3347=0,0,T3347/Q3347)</f>
        <v/>
      </c>
    </row>
    <row r="3348">
      <c r="A3348" t="n">
        <v>3347</v>
      </c>
      <c r="B3348" t="inlineStr">
        <is>
          <t>CA-2016-145982</t>
        </is>
      </c>
      <c r="C3348" t="inlineStr">
        <is>
          <t>2016-08-27</t>
        </is>
      </c>
      <c r="D3348" t="inlineStr">
        <is>
          <t>2016-09-01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s="2" t="n">
        <v>29</v>
      </c>
      <c r="R3348" t="n">
        <v>5</v>
      </c>
      <c r="S3348" s="3" t="n">
        <v>0</v>
      </c>
      <c r="T3348" s="2" t="n">
        <v>13.92</v>
      </c>
      <c r="U3348">
        <f>D3348-C3348</f>
        <v/>
      </c>
      <c r="V3348" s="3">
        <f>IF(Q3348=0,0,T3348/Q3348)</f>
        <v/>
      </c>
    </row>
    <row r="3349">
      <c r="A3349" t="n">
        <v>3348</v>
      </c>
      <c r="B3349" t="inlineStr">
        <is>
          <t>CA-2015-112014</t>
        </is>
      </c>
      <c r="C3349" t="inlineStr">
        <is>
          <t>2015-08-13</t>
        </is>
      </c>
      <c r="D3349" t="inlineStr">
        <is>
          <t>2015-08-20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s="2" t="n">
        <v>50.8</v>
      </c>
      <c r="R3349" t="n">
        <v>5</v>
      </c>
      <c r="S3349" s="3" t="n">
        <v>0</v>
      </c>
      <c r="T3349" s="2" t="n">
        <v>13.208</v>
      </c>
      <c r="U3349">
        <f>D3349-C3349</f>
        <v/>
      </c>
      <c r="V3349" s="3">
        <f>IF(Q3349=0,0,T3349/Q3349)</f>
        <v/>
      </c>
    </row>
    <row r="3350">
      <c r="A3350" t="n">
        <v>3349</v>
      </c>
      <c r="B3350" t="inlineStr">
        <is>
          <t>CA-2017-154732</t>
        </is>
      </c>
      <c r="C3350" t="inlineStr">
        <is>
          <t>2017-11-05</t>
        </is>
      </c>
      <c r="D3350" t="inlineStr">
        <is>
          <t>2017-11-07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s="2" t="n">
        <v>16.03</v>
      </c>
      <c r="R3350" t="n">
        <v>5</v>
      </c>
      <c r="S3350" s="3" t="n">
        <v>0.8</v>
      </c>
      <c r="T3350" s="2" t="n">
        <v>-25.648</v>
      </c>
      <c r="U3350">
        <f>D3350-C3350</f>
        <v/>
      </c>
      <c r="V3350" s="3">
        <f>IF(Q3350=0,0,T3350/Q3350)</f>
        <v/>
      </c>
    </row>
    <row r="3351">
      <c r="A3351" t="n">
        <v>3350</v>
      </c>
      <c r="B3351" t="inlineStr">
        <is>
          <t>US-2016-157308</t>
        </is>
      </c>
      <c r="C3351" t="inlineStr">
        <is>
          <t>2016-08-17</t>
        </is>
      </c>
      <c r="D3351" t="inlineStr">
        <is>
          <t>2016-08-21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s="2" t="n">
        <v>15.712</v>
      </c>
      <c r="R3351" t="n">
        <v>4</v>
      </c>
      <c r="S3351" s="3" t="n">
        <v>0.2</v>
      </c>
      <c r="T3351" s="2" t="n">
        <v>5.6956</v>
      </c>
      <c r="U3351">
        <f>D3351-C3351</f>
        <v/>
      </c>
      <c r="V3351" s="3">
        <f>IF(Q3351=0,0,T3351/Q3351)</f>
        <v/>
      </c>
    </row>
    <row r="3352">
      <c r="A3352" t="n">
        <v>3351</v>
      </c>
      <c r="B3352" t="inlineStr">
        <is>
          <t>CA-2016-147536</t>
        </is>
      </c>
      <c r="C3352" t="inlineStr">
        <is>
          <t>2016-12-26</t>
        </is>
      </c>
      <c r="D3352" t="inlineStr">
        <is>
          <t>2016-12-31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s="2" t="n">
        <v>89.97</v>
      </c>
      <c r="R3352" t="n">
        <v>3</v>
      </c>
      <c r="S3352" s="3" t="n">
        <v>0</v>
      </c>
      <c r="T3352" s="2" t="n">
        <v>18.8937</v>
      </c>
      <c r="U3352">
        <f>D3352-C3352</f>
        <v/>
      </c>
      <c r="V3352" s="3">
        <f>IF(Q3352=0,0,T3352/Q3352)</f>
        <v/>
      </c>
    </row>
    <row r="3353">
      <c r="A3353" t="n">
        <v>3352</v>
      </c>
      <c r="B3353" t="inlineStr">
        <is>
          <t>US-2014-134733</t>
        </is>
      </c>
      <c r="C3353" t="inlineStr">
        <is>
          <t>2014-09-23</t>
        </is>
      </c>
      <c r="D3353" t="inlineStr">
        <is>
          <t>2014-09-28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s="2" t="n">
        <v>435.999</v>
      </c>
      <c r="R3353" t="n">
        <v>3</v>
      </c>
      <c r="S3353" s="3" t="n">
        <v>0.15</v>
      </c>
      <c r="T3353" s="2" t="n">
        <v>20.5176</v>
      </c>
      <c r="U3353">
        <f>D3353-C3353</f>
        <v/>
      </c>
      <c r="V3353" s="3">
        <f>IF(Q3353=0,0,T3353/Q3353)</f>
        <v/>
      </c>
    </row>
    <row r="3354">
      <c r="A3354" t="n">
        <v>3353</v>
      </c>
      <c r="B3354" t="inlineStr">
        <is>
          <t>US-2014-134733</t>
        </is>
      </c>
      <c r="C3354" t="inlineStr">
        <is>
          <t>2014-09-23</t>
        </is>
      </c>
      <c r="D3354" t="inlineStr">
        <is>
          <t>2014-09-28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s="2" t="n">
        <v>83.98399999999999</v>
      </c>
      <c r="R3354" t="n">
        <v>2</v>
      </c>
      <c r="S3354" s="3" t="n">
        <v>0.2</v>
      </c>
      <c r="T3354" s="2" t="n">
        <v>31.494</v>
      </c>
      <c r="U3354">
        <f>D3354-C3354</f>
        <v/>
      </c>
      <c r="V3354" s="3">
        <f>IF(Q3354=0,0,T3354/Q3354)</f>
        <v/>
      </c>
    </row>
    <row r="3355">
      <c r="A3355" t="n">
        <v>3354</v>
      </c>
      <c r="B3355" t="inlineStr">
        <is>
          <t>US-2014-150434</t>
        </is>
      </c>
      <c r="C3355" t="inlineStr">
        <is>
          <t>2014-07-19</t>
        </is>
      </c>
      <c r="D3355" t="inlineStr">
        <is>
          <t>2014-07-24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s="2" t="n">
        <v>359.98</v>
      </c>
      <c r="R3355" t="n">
        <v>2</v>
      </c>
      <c r="S3355" s="3" t="n">
        <v>0</v>
      </c>
      <c r="T3355" s="2" t="n">
        <v>93.59480000000001</v>
      </c>
      <c r="U3355">
        <f>D3355-C3355</f>
        <v/>
      </c>
      <c r="V3355" s="3">
        <f>IF(Q3355=0,0,T3355/Q3355)</f>
        <v/>
      </c>
    </row>
    <row r="3356">
      <c r="A3356" t="n">
        <v>3355</v>
      </c>
      <c r="B3356" t="inlineStr">
        <is>
          <t>US-2014-150434</t>
        </is>
      </c>
      <c r="C3356" t="inlineStr">
        <is>
          <t>2014-07-19</t>
        </is>
      </c>
      <c r="D3356" t="inlineStr">
        <is>
          <t>2014-07-24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s="2" t="n">
        <v>70.56</v>
      </c>
      <c r="R3356" t="n">
        <v>1</v>
      </c>
      <c r="S3356" s="3" t="n">
        <v>0.3</v>
      </c>
      <c r="T3356" s="2" t="n">
        <v>-4.032</v>
      </c>
      <c r="U3356">
        <f>D3356-C3356</f>
        <v/>
      </c>
      <c r="V3356" s="3">
        <f>IF(Q3356=0,0,T3356/Q3356)</f>
        <v/>
      </c>
    </row>
    <row r="3357">
      <c r="A3357" t="n">
        <v>3356</v>
      </c>
      <c r="B3357" t="inlineStr">
        <is>
          <t>US-2014-150434</t>
        </is>
      </c>
      <c r="C3357" t="inlineStr">
        <is>
          <t>2014-07-19</t>
        </is>
      </c>
      <c r="D3357" t="inlineStr">
        <is>
          <t>2014-07-24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s="2" t="n">
        <v>20.88</v>
      </c>
      <c r="R3357" t="n">
        <v>2</v>
      </c>
      <c r="S3357" s="3" t="n">
        <v>0</v>
      </c>
      <c r="T3357" s="2" t="n">
        <v>9.604799999999999</v>
      </c>
      <c r="U3357">
        <f>D3357-C3357</f>
        <v/>
      </c>
      <c r="V3357" s="3">
        <f>IF(Q3357=0,0,T3357/Q3357)</f>
        <v/>
      </c>
    </row>
    <row r="3358">
      <c r="A3358" t="n">
        <v>3357</v>
      </c>
      <c r="B3358" t="inlineStr">
        <is>
          <t>US-2014-150434</t>
        </is>
      </c>
      <c r="C3358" t="inlineStr">
        <is>
          <t>2014-07-19</t>
        </is>
      </c>
      <c r="D3358" t="inlineStr">
        <is>
          <t>2014-07-24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s="2" t="n">
        <v>3.81</v>
      </c>
      <c r="R3358" t="n">
        <v>1</v>
      </c>
      <c r="S3358" s="3" t="n">
        <v>0</v>
      </c>
      <c r="T3358" s="2" t="n">
        <v>1.8288</v>
      </c>
      <c r="U3358">
        <f>D3358-C3358</f>
        <v/>
      </c>
      <c r="V3358" s="3">
        <f>IF(Q3358=0,0,T3358/Q3358)</f>
        <v/>
      </c>
    </row>
    <row r="3359">
      <c r="A3359" t="n">
        <v>3358</v>
      </c>
      <c r="B3359" t="inlineStr">
        <is>
          <t>CA-2017-100335</t>
        </is>
      </c>
      <c r="C3359" t="inlineStr">
        <is>
          <t>2017-09-07</t>
        </is>
      </c>
      <c r="D3359" t="inlineStr">
        <is>
          <t>2017-09-13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s="2" t="n">
        <v>73.008</v>
      </c>
      <c r="R3359" t="n">
        <v>9</v>
      </c>
      <c r="S3359" s="3" t="n">
        <v>0.2</v>
      </c>
      <c r="T3359" s="2" t="n">
        <v>26.4654</v>
      </c>
      <c r="U3359">
        <f>D3359-C3359</f>
        <v/>
      </c>
      <c r="V3359" s="3">
        <f>IF(Q3359=0,0,T3359/Q3359)</f>
        <v/>
      </c>
    </row>
    <row r="3360">
      <c r="A3360" t="n">
        <v>3359</v>
      </c>
      <c r="B3360" t="inlineStr">
        <is>
          <t>CA-2016-139234</t>
        </is>
      </c>
      <c r="C3360" t="inlineStr">
        <is>
          <t>2016-05-06</t>
        </is>
      </c>
      <c r="D3360" t="inlineStr">
        <is>
          <t>2016-05-10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s="2" t="n">
        <v>3.208</v>
      </c>
      <c r="R3360" t="n">
        <v>2</v>
      </c>
      <c r="S3360" s="3" t="n">
        <v>0.8</v>
      </c>
      <c r="T3360" s="2" t="n">
        <v>-5.2932</v>
      </c>
      <c r="U3360">
        <f>D3360-C3360</f>
        <v/>
      </c>
      <c r="V3360" s="3">
        <f>IF(Q3360=0,0,T3360/Q3360)</f>
        <v/>
      </c>
    </row>
    <row r="3361">
      <c r="A3361" t="n">
        <v>3360</v>
      </c>
      <c r="B3361" t="inlineStr">
        <is>
          <t>CA-2016-139234</t>
        </is>
      </c>
      <c r="C3361" t="inlineStr">
        <is>
          <t>2016-05-06</t>
        </is>
      </c>
      <c r="D3361" t="inlineStr">
        <is>
          <t>2016-05-10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s="2" t="n">
        <v>26.176</v>
      </c>
      <c r="R3361" t="n">
        <v>2</v>
      </c>
      <c r="S3361" s="3" t="n">
        <v>0.2</v>
      </c>
      <c r="T3361" s="2" t="n">
        <v>-3.272</v>
      </c>
      <c r="U3361">
        <f>D3361-C3361</f>
        <v/>
      </c>
      <c r="V3361" s="3">
        <f>IF(Q3361=0,0,T3361/Q3361)</f>
        <v/>
      </c>
    </row>
    <row r="3362">
      <c r="A3362" t="n">
        <v>3361</v>
      </c>
      <c r="B3362" t="inlineStr">
        <is>
          <t>US-2015-142020</t>
        </is>
      </c>
      <c r="C3362" t="inlineStr">
        <is>
          <t>2015-06-04</t>
        </is>
      </c>
      <c r="D3362" t="inlineStr">
        <is>
          <t>2015-06-08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s="2" t="n">
        <v>30.44</v>
      </c>
      <c r="R3362" t="n">
        <v>4</v>
      </c>
      <c r="S3362" s="3" t="n">
        <v>0</v>
      </c>
      <c r="T3362" s="2" t="n">
        <v>14.3068</v>
      </c>
      <c r="U3362">
        <f>D3362-C3362</f>
        <v/>
      </c>
      <c r="V3362" s="3">
        <f>IF(Q3362=0,0,T3362/Q3362)</f>
        <v/>
      </c>
    </row>
    <row r="3363">
      <c r="A3363" t="n">
        <v>3362</v>
      </c>
      <c r="B3363" t="inlineStr">
        <is>
          <t>US-2015-142020</t>
        </is>
      </c>
      <c r="C3363" t="inlineStr">
        <is>
          <t>2015-06-04</t>
        </is>
      </c>
      <c r="D3363" t="inlineStr">
        <is>
          <t>2015-06-08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s="2" t="n">
        <v>35.28</v>
      </c>
      <c r="R3363" t="n">
        <v>3</v>
      </c>
      <c r="S3363" s="3" t="n">
        <v>0</v>
      </c>
      <c r="T3363" s="2" t="n">
        <v>11.9952</v>
      </c>
      <c r="U3363">
        <f>D3363-C3363</f>
        <v/>
      </c>
      <c r="V3363" s="3">
        <f>IF(Q3363=0,0,T3363/Q3363)</f>
        <v/>
      </c>
    </row>
    <row r="3364">
      <c r="A3364" t="n">
        <v>3363</v>
      </c>
      <c r="B3364" t="inlineStr">
        <is>
          <t>CA-2015-139962</t>
        </is>
      </c>
      <c r="C3364" t="inlineStr">
        <is>
          <t>2015-12-13</t>
        </is>
      </c>
      <c r="D3364" t="inlineStr">
        <is>
          <t>2015-12-20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s="2" t="n">
        <v>19.44</v>
      </c>
      <c r="R3364" t="n">
        <v>3</v>
      </c>
      <c r="S3364" s="3" t="n">
        <v>0</v>
      </c>
      <c r="T3364" s="2" t="n">
        <v>9.331200000000001</v>
      </c>
      <c r="U3364">
        <f>D3364-C3364</f>
        <v/>
      </c>
      <c r="V3364" s="3">
        <f>IF(Q3364=0,0,T3364/Q3364)</f>
        <v/>
      </c>
    </row>
    <row r="3365">
      <c r="A3365" t="n">
        <v>3364</v>
      </c>
      <c r="B3365" t="inlineStr">
        <is>
          <t>CA-2015-139962</t>
        </is>
      </c>
      <c r="C3365" t="inlineStr">
        <is>
          <t>2015-12-13</t>
        </is>
      </c>
      <c r="D3365" t="inlineStr">
        <is>
          <t>2015-12-20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s="2" t="n">
        <v>37.88</v>
      </c>
      <c r="R3365" t="n">
        <v>2</v>
      </c>
      <c r="S3365" s="3" t="n">
        <v>0</v>
      </c>
      <c r="T3365" s="2" t="n">
        <v>18.94</v>
      </c>
      <c r="U3365">
        <f>D3365-C3365</f>
        <v/>
      </c>
      <c r="V3365" s="3">
        <f>IF(Q3365=0,0,T3365/Q3365)</f>
        <v/>
      </c>
    </row>
    <row r="3366">
      <c r="A3366" t="n">
        <v>3365</v>
      </c>
      <c r="B3366" t="inlineStr">
        <is>
          <t>CA-2016-130050</t>
        </is>
      </c>
      <c r="C3366" t="inlineStr">
        <is>
          <t>2016-07-16</t>
        </is>
      </c>
      <c r="D3366" t="inlineStr">
        <is>
          <t>2016-07-18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s="2" t="n">
        <v>9.552</v>
      </c>
      <c r="R3366" t="n">
        <v>3</v>
      </c>
      <c r="S3366" s="3" t="n">
        <v>0.6</v>
      </c>
      <c r="T3366" s="2" t="n">
        <v>-3.8208</v>
      </c>
      <c r="U3366">
        <f>D3366-C3366</f>
        <v/>
      </c>
      <c r="V3366" s="3">
        <f>IF(Q3366=0,0,T3366/Q3366)</f>
        <v/>
      </c>
    </row>
    <row r="3367">
      <c r="A3367" t="n">
        <v>3366</v>
      </c>
      <c r="B3367" t="inlineStr">
        <is>
          <t>CA-2014-115161</t>
        </is>
      </c>
      <c r="C3367" t="inlineStr">
        <is>
          <t>2014-01-31</t>
        </is>
      </c>
      <c r="D3367" t="inlineStr">
        <is>
          <t>2014-02-02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s="2" t="n">
        <v>290.666</v>
      </c>
      <c r="R3367" t="n">
        <v>2</v>
      </c>
      <c r="S3367" s="3" t="n">
        <v>0.15</v>
      </c>
      <c r="T3367" s="2" t="n">
        <v>3.4196</v>
      </c>
      <c r="U3367">
        <f>D3367-C3367</f>
        <v/>
      </c>
      <c r="V3367" s="3">
        <f>IF(Q3367=0,0,T3367/Q3367)</f>
        <v/>
      </c>
    </row>
    <row r="3368">
      <c r="A3368" t="n">
        <v>3367</v>
      </c>
      <c r="B3368" t="inlineStr">
        <is>
          <t>CA-2014-165379</t>
        </is>
      </c>
      <c r="C3368" t="inlineStr">
        <is>
          <t>2014-07-09</t>
        </is>
      </c>
      <c r="D3368" t="inlineStr">
        <is>
          <t>2014-07-15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s="2" t="n">
        <v>10.368</v>
      </c>
      <c r="R3368" t="n">
        <v>2</v>
      </c>
      <c r="S3368" s="3" t="n">
        <v>0.2</v>
      </c>
      <c r="T3368" s="2" t="n">
        <v>3.6288</v>
      </c>
      <c r="U3368">
        <f>D3368-C3368</f>
        <v/>
      </c>
      <c r="V3368" s="3">
        <f>IF(Q3368=0,0,T3368/Q3368)</f>
        <v/>
      </c>
    </row>
    <row r="3369">
      <c r="A3369" t="n">
        <v>3368</v>
      </c>
      <c r="B3369" t="inlineStr">
        <is>
          <t>CA-2014-165379</t>
        </is>
      </c>
      <c r="C3369" t="inlineStr">
        <is>
          <t>2014-07-09</t>
        </is>
      </c>
      <c r="D3369" t="inlineStr">
        <is>
          <t>2014-07-15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s="2" t="n">
        <v>14.352</v>
      </c>
      <c r="R3369" t="n">
        <v>3</v>
      </c>
      <c r="S3369" s="3" t="n">
        <v>0.2</v>
      </c>
      <c r="T3369" s="2" t="n">
        <v>4.485</v>
      </c>
      <c r="U3369">
        <f>D3369-C3369</f>
        <v/>
      </c>
      <c r="V3369" s="3">
        <f>IF(Q3369=0,0,T3369/Q3369)</f>
        <v/>
      </c>
    </row>
    <row r="3370">
      <c r="A3370" t="n">
        <v>3369</v>
      </c>
      <c r="B3370" t="inlineStr">
        <is>
          <t>CA-2015-115511</t>
        </is>
      </c>
      <c r="C3370" t="inlineStr">
        <is>
          <t>2015-11-21</t>
        </is>
      </c>
      <c r="D3370" t="inlineStr">
        <is>
          <t>2015-11-25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s="2" t="n">
        <v>141.96</v>
      </c>
      <c r="R3370" t="n">
        <v>2</v>
      </c>
      <c r="S3370" s="3" t="n">
        <v>0</v>
      </c>
      <c r="T3370" s="2" t="n">
        <v>41.1684</v>
      </c>
      <c r="U3370">
        <f>D3370-C3370</f>
        <v/>
      </c>
      <c r="V3370" s="3">
        <f>IF(Q3370=0,0,T3370/Q3370)</f>
        <v/>
      </c>
    </row>
    <row r="3371">
      <c r="A3371" t="n">
        <v>3370</v>
      </c>
      <c r="B3371" t="inlineStr">
        <is>
          <t>CA-2015-115511</t>
        </is>
      </c>
      <c r="C3371" t="inlineStr">
        <is>
          <t>2015-11-21</t>
        </is>
      </c>
      <c r="D3371" t="inlineStr">
        <is>
          <t>2015-11-25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s="2" t="n">
        <v>66.048</v>
      </c>
      <c r="R3371" t="n">
        <v>4</v>
      </c>
      <c r="S3371" s="3" t="n">
        <v>0.2</v>
      </c>
      <c r="T3371" s="2" t="n">
        <v>23.1168</v>
      </c>
      <c r="U3371">
        <f>D3371-C3371</f>
        <v/>
      </c>
      <c r="V3371" s="3">
        <f>IF(Q3371=0,0,T3371/Q3371)</f>
        <v/>
      </c>
    </row>
    <row r="3372">
      <c r="A3372" t="n">
        <v>3371</v>
      </c>
      <c r="B3372" t="inlineStr">
        <is>
          <t>CA-2016-134887</t>
        </is>
      </c>
      <c r="C3372" t="inlineStr">
        <is>
          <t>2016-03-25</t>
        </is>
      </c>
      <c r="D3372" t="inlineStr">
        <is>
          <t>2016-03-25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s="2" t="n">
        <v>1287.45</v>
      </c>
      <c r="R3372" t="n">
        <v>5</v>
      </c>
      <c r="S3372" s="3" t="n">
        <v>0</v>
      </c>
      <c r="T3372" s="2" t="n">
        <v>244.6155</v>
      </c>
      <c r="U3372">
        <f>D3372-C3372</f>
        <v/>
      </c>
      <c r="V3372" s="3">
        <f>IF(Q3372=0,0,T3372/Q3372)</f>
        <v/>
      </c>
    </row>
    <row r="3373">
      <c r="A3373" t="n">
        <v>3372</v>
      </c>
      <c r="B3373" t="inlineStr">
        <is>
          <t>CA-2017-123778</t>
        </is>
      </c>
      <c r="C3373" t="inlineStr">
        <is>
          <t>2017-09-23</t>
        </is>
      </c>
      <c r="D3373" t="inlineStr">
        <is>
          <t>2017-09-30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s="2" t="n">
        <v>25.824</v>
      </c>
      <c r="R3373" t="n">
        <v>6</v>
      </c>
      <c r="S3373" s="3" t="n">
        <v>0.2</v>
      </c>
      <c r="T3373" s="2" t="n">
        <v>9.038399999999999</v>
      </c>
      <c r="U3373">
        <f>D3373-C3373</f>
        <v/>
      </c>
      <c r="V3373" s="3">
        <f>IF(Q3373=0,0,T3373/Q3373)</f>
        <v/>
      </c>
    </row>
    <row r="3374">
      <c r="A3374" t="n">
        <v>3373</v>
      </c>
      <c r="B3374" t="inlineStr">
        <is>
          <t>CA-2017-123778</t>
        </is>
      </c>
      <c r="C3374" t="inlineStr">
        <is>
          <t>2017-09-23</t>
        </is>
      </c>
      <c r="D3374" t="inlineStr">
        <is>
          <t>2017-09-30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s="2" t="n">
        <v>160.96</v>
      </c>
      <c r="R3374" t="n">
        <v>2</v>
      </c>
      <c r="S3374" s="3" t="n">
        <v>0</v>
      </c>
      <c r="T3374" s="2" t="n">
        <v>48.288</v>
      </c>
      <c r="U3374">
        <f>D3374-C3374</f>
        <v/>
      </c>
      <c r="V3374" s="3">
        <f>IF(Q3374=0,0,T3374/Q3374)</f>
        <v/>
      </c>
    </row>
    <row r="3375">
      <c r="A3375" t="n">
        <v>3374</v>
      </c>
      <c r="B3375" t="inlineStr">
        <is>
          <t>CA-2015-161718</t>
        </is>
      </c>
      <c r="C3375" t="inlineStr">
        <is>
          <t>2015-12-04</t>
        </is>
      </c>
      <c r="D3375" t="inlineStr">
        <is>
          <t>2015-12-10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s="2" t="n">
        <v>28.44</v>
      </c>
      <c r="R3375" t="n">
        <v>3</v>
      </c>
      <c r="S3375" s="3" t="n">
        <v>0</v>
      </c>
      <c r="T3375" s="2" t="n">
        <v>11.376</v>
      </c>
      <c r="U3375">
        <f>D3375-C3375</f>
        <v/>
      </c>
      <c r="V3375" s="3">
        <f>IF(Q3375=0,0,T3375/Q3375)</f>
        <v/>
      </c>
    </row>
    <row r="3376">
      <c r="A3376" t="n">
        <v>3375</v>
      </c>
      <c r="B3376" t="inlineStr">
        <is>
          <t>CA-2015-161718</t>
        </is>
      </c>
      <c r="C3376" t="inlineStr">
        <is>
          <t>2015-12-04</t>
        </is>
      </c>
      <c r="D3376" t="inlineStr">
        <is>
          <t>2015-12-10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s="2" t="n">
        <v>364.41</v>
      </c>
      <c r="R3376" t="n">
        <v>5</v>
      </c>
      <c r="S3376" s="3" t="n">
        <v>0.1</v>
      </c>
      <c r="T3376" s="2" t="n">
        <v>8.098000000000001</v>
      </c>
      <c r="U3376">
        <f>D3376-C3376</f>
        <v/>
      </c>
      <c r="V3376" s="3">
        <f>IF(Q3376=0,0,T3376/Q3376)</f>
        <v/>
      </c>
    </row>
    <row r="3377">
      <c r="A3377" t="n">
        <v>3376</v>
      </c>
      <c r="B3377" t="inlineStr">
        <is>
          <t>CA-2015-161718</t>
        </is>
      </c>
      <c r="C3377" t="inlineStr">
        <is>
          <t>2015-12-04</t>
        </is>
      </c>
      <c r="D3377" t="inlineStr">
        <is>
          <t>2015-12-10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s="2" t="n">
        <v>39.96</v>
      </c>
      <c r="R3377" t="n">
        <v>4</v>
      </c>
      <c r="S3377" s="3" t="n">
        <v>0</v>
      </c>
      <c r="T3377" s="2" t="n">
        <v>10.3896</v>
      </c>
      <c r="U3377">
        <f>D3377-C3377</f>
        <v/>
      </c>
      <c r="V3377" s="3">
        <f>IF(Q3377=0,0,T3377/Q3377)</f>
        <v/>
      </c>
    </row>
    <row r="3378">
      <c r="A3378" t="n">
        <v>3377</v>
      </c>
      <c r="B3378" t="inlineStr">
        <is>
          <t>CA-2015-161718</t>
        </is>
      </c>
      <c r="C3378" t="inlineStr">
        <is>
          <t>2015-12-04</t>
        </is>
      </c>
      <c r="D3378" t="inlineStr">
        <is>
          <t>2015-12-10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s="2" t="n">
        <v>361.764</v>
      </c>
      <c r="R3378" t="n">
        <v>2</v>
      </c>
      <c r="S3378" s="3" t="n">
        <v>0.1</v>
      </c>
      <c r="T3378" s="2" t="n">
        <v>68.33320000000001</v>
      </c>
      <c r="U3378">
        <f>D3378-C3378</f>
        <v/>
      </c>
      <c r="V3378" s="3">
        <f>IF(Q3378=0,0,T3378/Q3378)</f>
        <v/>
      </c>
    </row>
    <row r="3379">
      <c r="A3379" t="n">
        <v>3378</v>
      </c>
      <c r="B3379" t="inlineStr">
        <is>
          <t>CA-2016-100671</t>
        </is>
      </c>
      <c r="C3379" t="inlineStr">
        <is>
          <t>2016-11-01</t>
        </is>
      </c>
      <c r="D3379" t="inlineStr">
        <is>
          <t>2016-11-04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s="2" t="n">
        <v>111.672</v>
      </c>
      <c r="R3379" t="n">
        <v>9</v>
      </c>
      <c r="S3379" s="3" t="n">
        <v>0.2</v>
      </c>
      <c r="T3379" s="2" t="n">
        <v>6.9795</v>
      </c>
      <c r="U3379">
        <f>D3379-C3379</f>
        <v/>
      </c>
      <c r="V3379" s="3">
        <f>IF(Q3379=0,0,T3379/Q3379)</f>
        <v/>
      </c>
    </row>
    <row r="3380">
      <c r="A3380" t="n">
        <v>3379</v>
      </c>
      <c r="B3380" t="inlineStr">
        <is>
          <t>CA-2017-142867</t>
        </is>
      </c>
      <c r="C3380" t="inlineStr">
        <is>
          <t>2017-03-17</t>
        </is>
      </c>
      <c r="D3380" t="inlineStr">
        <is>
          <t>2017-03-21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s="2" t="n">
        <v>13.776</v>
      </c>
      <c r="R3380" t="n">
        <v>6</v>
      </c>
      <c r="S3380" s="3" t="n">
        <v>0.8</v>
      </c>
      <c r="T3380" s="2" t="n">
        <v>-22.0416</v>
      </c>
      <c r="U3380">
        <f>D3380-C3380</f>
        <v/>
      </c>
      <c r="V3380" s="3">
        <f>IF(Q3380=0,0,T3380/Q3380)</f>
        <v/>
      </c>
    </row>
    <row r="3381">
      <c r="A3381" t="n">
        <v>3380</v>
      </c>
      <c r="B3381" t="inlineStr">
        <is>
          <t>CA-2017-142867</t>
        </is>
      </c>
      <c r="C3381" t="inlineStr">
        <is>
          <t>2017-03-17</t>
        </is>
      </c>
      <c r="D3381" t="inlineStr">
        <is>
          <t>2017-03-21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s="2" t="n">
        <v>10.272</v>
      </c>
      <c r="R3381" t="n">
        <v>3</v>
      </c>
      <c r="S3381" s="3" t="n">
        <v>0.2</v>
      </c>
      <c r="T3381" s="2" t="n">
        <v>3.21</v>
      </c>
      <c r="U3381">
        <f>D3381-C3381</f>
        <v/>
      </c>
      <c r="V3381" s="3">
        <f>IF(Q3381=0,0,T3381/Q3381)</f>
        <v/>
      </c>
    </row>
    <row r="3382">
      <c r="A3382" t="n">
        <v>3381</v>
      </c>
      <c r="B3382" t="inlineStr">
        <is>
          <t>CA-2017-103156</t>
        </is>
      </c>
      <c r="C3382" t="inlineStr">
        <is>
          <t>2017-11-23</t>
        </is>
      </c>
      <c r="D3382" t="inlineStr">
        <is>
          <t>2017-11-24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s="2" t="n">
        <v>24.048</v>
      </c>
      <c r="R3382" t="n">
        <v>9</v>
      </c>
      <c r="S3382" s="3" t="n">
        <v>0.2</v>
      </c>
      <c r="T3382" s="2" t="n">
        <v>7.2144</v>
      </c>
      <c r="U3382">
        <f>D3382-C3382</f>
        <v/>
      </c>
      <c r="V3382" s="3">
        <f>IF(Q3382=0,0,T3382/Q3382)</f>
        <v/>
      </c>
    </row>
    <row r="3383">
      <c r="A3383" t="n">
        <v>3382</v>
      </c>
      <c r="B3383" t="inlineStr">
        <is>
          <t>US-2017-162208</t>
        </is>
      </c>
      <c r="C3383" t="inlineStr">
        <is>
          <t>2017-08-27</t>
        </is>
      </c>
      <c r="D3383" t="inlineStr">
        <is>
          <t>2017-08-30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s="2" t="n">
        <v>2.896</v>
      </c>
      <c r="R3383" t="n">
        <v>1</v>
      </c>
      <c r="S3383" s="3" t="n">
        <v>0.2</v>
      </c>
      <c r="T3383" s="2" t="n">
        <v>0.9774</v>
      </c>
      <c r="U3383">
        <f>D3383-C3383</f>
        <v/>
      </c>
      <c r="V3383" s="3">
        <f>IF(Q3383=0,0,T3383/Q3383)</f>
        <v/>
      </c>
    </row>
    <row r="3384">
      <c r="A3384" t="n">
        <v>3383</v>
      </c>
      <c r="B3384" t="inlineStr">
        <is>
          <t>CA-2015-130659</t>
        </is>
      </c>
      <c r="C3384" t="inlineStr">
        <is>
          <t>2015-12-04</t>
        </is>
      </c>
      <c r="D3384" t="inlineStr">
        <is>
          <t>2015-12-09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s="2" t="n">
        <v>17.94</v>
      </c>
      <c r="R3384" t="n">
        <v>3</v>
      </c>
      <c r="S3384" s="3" t="n">
        <v>0</v>
      </c>
      <c r="T3384" s="2" t="n">
        <v>8.7906</v>
      </c>
      <c r="U3384">
        <f>D3384-C3384</f>
        <v/>
      </c>
      <c r="V3384" s="3">
        <f>IF(Q3384=0,0,T3384/Q3384)</f>
        <v/>
      </c>
    </row>
    <row r="3385">
      <c r="A3385" t="n">
        <v>3384</v>
      </c>
      <c r="B3385" t="inlineStr">
        <is>
          <t>CA-2015-130659</t>
        </is>
      </c>
      <c r="C3385" t="inlineStr">
        <is>
          <t>2015-12-04</t>
        </is>
      </c>
      <c r="D3385" t="inlineStr">
        <is>
          <t>2015-12-09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s="2" t="n">
        <v>384.174</v>
      </c>
      <c r="R3385" t="n">
        <v>7</v>
      </c>
      <c r="S3385" s="3" t="n">
        <v>0.1</v>
      </c>
      <c r="T3385" s="2" t="n">
        <v>29.8802</v>
      </c>
      <c r="U3385">
        <f>D3385-C3385</f>
        <v/>
      </c>
      <c r="V3385" s="3">
        <f>IF(Q3385=0,0,T3385/Q3385)</f>
        <v/>
      </c>
    </row>
    <row r="3386">
      <c r="A3386" t="n">
        <v>3385</v>
      </c>
      <c r="B3386" t="inlineStr">
        <is>
          <t>CA-2015-130659</t>
        </is>
      </c>
      <c r="C3386" t="inlineStr">
        <is>
          <t>2015-12-04</t>
        </is>
      </c>
      <c r="D3386" t="inlineStr">
        <is>
          <t>2015-12-09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s="2" t="n">
        <v>1799.75</v>
      </c>
      <c r="R3386" t="n">
        <v>5</v>
      </c>
      <c r="S3386" s="3" t="n">
        <v>0</v>
      </c>
      <c r="T3386" s="2" t="n">
        <v>539.925</v>
      </c>
      <c r="U3386">
        <f>D3386-C3386</f>
        <v/>
      </c>
      <c r="V3386" s="3">
        <f>IF(Q3386=0,0,T3386/Q3386)</f>
        <v/>
      </c>
    </row>
    <row r="3387">
      <c r="A3387" t="n">
        <v>3386</v>
      </c>
      <c r="B3387" t="inlineStr">
        <is>
          <t>CA-2017-148404</t>
        </is>
      </c>
      <c r="C3387" t="inlineStr">
        <is>
          <t>2017-10-07</t>
        </is>
      </c>
      <c r="D3387" t="inlineStr">
        <is>
          <t>2017-10-11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s="2" t="n">
        <v>580.672</v>
      </c>
      <c r="R3387" t="n">
        <v>4</v>
      </c>
      <c r="S3387" s="3" t="n">
        <v>0.2</v>
      </c>
      <c r="T3387" s="2" t="n">
        <v>65.32559999999999</v>
      </c>
      <c r="U3387">
        <f>D3387-C3387</f>
        <v/>
      </c>
      <c r="V3387" s="3">
        <f>IF(Q3387=0,0,T3387/Q3387)</f>
        <v/>
      </c>
    </row>
    <row r="3388">
      <c r="A3388" t="n">
        <v>3387</v>
      </c>
      <c r="B3388" t="inlineStr">
        <is>
          <t>CA-2017-148404</t>
        </is>
      </c>
      <c r="C3388" t="inlineStr">
        <is>
          <t>2017-10-07</t>
        </is>
      </c>
      <c r="D3388" t="inlineStr">
        <is>
          <t>2017-10-11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s="2" t="n">
        <v>18.936</v>
      </c>
      <c r="R3388" t="n">
        <v>3</v>
      </c>
      <c r="S3388" s="3" t="n">
        <v>0.2</v>
      </c>
      <c r="T3388" s="2" t="n">
        <v>5.9175</v>
      </c>
      <c r="U3388">
        <f>D3388-C3388</f>
        <v/>
      </c>
      <c r="V3388" s="3">
        <f>IF(Q3388=0,0,T3388/Q3388)</f>
        <v/>
      </c>
    </row>
    <row r="3389">
      <c r="A3389" t="n">
        <v>3388</v>
      </c>
      <c r="B3389" t="inlineStr">
        <is>
          <t>CA-2017-148404</t>
        </is>
      </c>
      <c r="C3389" t="inlineStr">
        <is>
          <t>2017-10-07</t>
        </is>
      </c>
      <c r="D3389" t="inlineStr">
        <is>
          <t>2017-10-11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s="2" t="n">
        <v>222.384</v>
      </c>
      <c r="R3389" t="n">
        <v>2</v>
      </c>
      <c r="S3389" s="3" t="n">
        <v>0.2</v>
      </c>
      <c r="T3389" s="2" t="n">
        <v>16.6788</v>
      </c>
      <c r="U3389">
        <f>D3389-C3389</f>
        <v/>
      </c>
      <c r="V3389" s="3">
        <f>IF(Q3389=0,0,T3389/Q3389)</f>
        <v/>
      </c>
    </row>
    <row r="3390">
      <c r="A3390" t="n">
        <v>3389</v>
      </c>
      <c r="B3390" t="inlineStr">
        <is>
          <t>CA-2017-148404</t>
        </is>
      </c>
      <c r="C3390" t="inlineStr">
        <is>
          <t>2017-10-07</t>
        </is>
      </c>
      <c r="D3390" t="inlineStr">
        <is>
          <t>2017-10-11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s="2" t="n">
        <v>50.454</v>
      </c>
      <c r="R3390" t="n">
        <v>6</v>
      </c>
      <c r="S3390" s="3" t="n">
        <v>0.7</v>
      </c>
      <c r="T3390" s="2" t="n">
        <v>-33.636</v>
      </c>
      <c r="U3390">
        <f>D3390-C3390</f>
        <v/>
      </c>
      <c r="V3390" s="3">
        <f>IF(Q3390=0,0,T3390/Q3390)</f>
        <v/>
      </c>
    </row>
    <row r="3391">
      <c r="A3391" t="n">
        <v>3390</v>
      </c>
      <c r="B3391" t="inlineStr">
        <is>
          <t>CA-2017-148404</t>
        </is>
      </c>
      <c r="C3391" t="inlineStr">
        <is>
          <t>2017-10-07</t>
        </is>
      </c>
      <c r="D3391" t="inlineStr">
        <is>
          <t>2017-10-11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s="2" t="n">
        <v>154.764</v>
      </c>
      <c r="R3391" t="n">
        <v>3</v>
      </c>
      <c r="S3391" s="3" t="n">
        <v>0.4</v>
      </c>
      <c r="T3391" s="2" t="n">
        <v>-36.1116</v>
      </c>
      <c r="U3391">
        <f>D3391-C3391</f>
        <v/>
      </c>
      <c r="V3391" s="3">
        <f>IF(Q3391=0,0,T3391/Q3391)</f>
        <v/>
      </c>
    </row>
    <row r="3392">
      <c r="A3392" t="n">
        <v>3391</v>
      </c>
      <c r="B3392" t="inlineStr">
        <is>
          <t>CA-2017-101077</t>
        </is>
      </c>
      <c r="C3392" t="inlineStr">
        <is>
          <t>2017-03-25</t>
        </is>
      </c>
      <c r="D3392" t="inlineStr">
        <is>
          <t>2017-03-30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s="2" t="n">
        <v>6.848</v>
      </c>
      <c r="R3392" t="n">
        <v>2</v>
      </c>
      <c r="S3392" s="3" t="n">
        <v>0.2</v>
      </c>
      <c r="T3392" s="2" t="n">
        <v>2.14</v>
      </c>
      <c r="U3392">
        <f>D3392-C3392</f>
        <v/>
      </c>
      <c r="V3392" s="3">
        <f>IF(Q3392=0,0,T3392/Q3392)</f>
        <v/>
      </c>
    </row>
    <row r="3393">
      <c r="A3393" t="n">
        <v>3392</v>
      </c>
      <c r="B3393" t="inlineStr">
        <is>
          <t>CA-2014-166471</t>
        </is>
      </c>
      <c r="C3393" t="inlineStr">
        <is>
          <t>2014-08-09</t>
        </is>
      </c>
      <c r="D3393" t="inlineStr">
        <is>
          <t>2014-08-13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s="2" t="n">
        <v>1091.168</v>
      </c>
      <c r="R3393" t="n">
        <v>4</v>
      </c>
      <c r="S3393" s="3" t="n">
        <v>0.2</v>
      </c>
      <c r="T3393" s="2" t="n">
        <v>68.19799999999999</v>
      </c>
      <c r="U3393">
        <f>D3393-C3393</f>
        <v/>
      </c>
      <c r="V3393" s="3">
        <f>IF(Q3393=0,0,T3393/Q3393)</f>
        <v/>
      </c>
    </row>
    <row r="3394">
      <c r="A3394" t="n">
        <v>3393</v>
      </c>
      <c r="B3394" t="inlineStr">
        <is>
          <t>CA-2014-166471</t>
        </is>
      </c>
      <c r="C3394" t="inlineStr">
        <is>
          <t>2014-08-09</t>
        </is>
      </c>
      <c r="D3394" t="inlineStr">
        <is>
          <t>2014-08-13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s="2" t="n">
        <v>219.168</v>
      </c>
      <c r="R3394" t="n">
        <v>2</v>
      </c>
      <c r="S3394" s="3" t="n">
        <v>0.2</v>
      </c>
      <c r="T3394" s="2" t="n">
        <v>-43.8336</v>
      </c>
      <c r="U3394">
        <f>D3394-C3394</f>
        <v/>
      </c>
      <c r="V3394" s="3">
        <f>IF(Q3394=0,0,T3394/Q3394)</f>
        <v/>
      </c>
    </row>
    <row r="3395">
      <c r="A3395" t="n">
        <v>3394</v>
      </c>
      <c r="B3395" t="inlineStr">
        <is>
          <t>CA-2014-105340</t>
        </is>
      </c>
      <c r="C3395" t="inlineStr">
        <is>
          <t>2014-11-22</t>
        </is>
      </c>
      <c r="D3395" t="inlineStr">
        <is>
          <t>2014-11-25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s="2" t="n">
        <v>6.928</v>
      </c>
      <c r="R3395" t="n">
        <v>1</v>
      </c>
      <c r="S3395" s="3" t="n">
        <v>0.8</v>
      </c>
      <c r="T3395" s="2" t="n">
        <v>-11.0848</v>
      </c>
      <c r="U3395">
        <f>D3395-C3395</f>
        <v/>
      </c>
      <c r="V3395" s="3">
        <f>IF(Q3395=0,0,T3395/Q3395)</f>
        <v/>
      </c>
    </row>
    <row r="3396">
      <c r="A3396" t="n">
        <v>3395</v>
      </c>
      <c r="B3396" t="inlineStr">
        <is>
          <t>US-2017-131583</t>
        </is>
      </c>
      <c r="C3396" t="inlineStr">
        <is>
          <t>2017-06-10</t>
        </is>
      </c>
      <c r="D3396" t="inlineStr">
        <is>
          <t>2017-06-10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s="2" t="n">
        <v>40.032</v>
      </c>
      <c r="R3396" t="n">
        <v>6</v>
      </c>
      <c r="S3396" s="3" t="n">
        <v>0.2</v>
      </c>
      <c r="T3396" s="2" t="n">
        <v>15.012</v>
      </c>
      <c r="U3396">
        <f>D3396-C3396</f>
        <v/>
      </c>
      <c r="V3396" s="3">
        <f>IF(Q3396=0,0,T3396/Q3396)</f>
        <v/>
      </c>
    </row>
    <row r="3397">
      <c r="A3397" t="n">
        <v>3396</v>
      </c>
      <c r="B3397" t="inlineStr">
        <is>
          <t>US-2017-148362</t>
        </is>
      </c>
      <c r="C3397" t="inlineStr">
        <is>
          <t>2017-07-01</t>
        </is>
      </c>
      <c r="D3397" t="inlineStr">
        <is>
          <t>2017-07-08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s="2" t="n">
        <v>443.92</v>
      </c>
      <c r="R3397" t="n">
        <v>4</v>
      </c>
      <c r="S3397" s="3" t="n">
        <v>0</v>
      </c>
      <c r="T3397" s="2" t="n">
        <v>13.3176</v>
      </c>
      <c r="U3397">
        <f>D3397-C3397</f>
        <v/>
      </c>
      <c r="V3397" s="3">
        <f>IF(Q3397=0,0,T3397/Q3397)</f>
        <v/>
      </c>
    </row>
    <row r="3398">
      <c r="A3398" t="n">
        <v>3397</v>
      </c>
      <c r="B3398" t="inlineStr">
        <is>
          <t>US-2017-148362</t>
        </is>
      </c>
      <c r="C3398" t="inlineStr">
        <is>
          <t>2017-07-01</t>
        </is>
      </c>
      <c r="D3398" t="inlineStr">
        <is>
          <t>2017-07-08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s="2" t="n">
        <v>169.99</v>
      </c>
      <c r="R3398" t="n">
        <v>1</v>
      </c>
      <c r="S3398" s="3" t="n">
        <v>0</v>
      </c>
      <c r="T3398" s="2" t="n">
        <v>78.19540000000001</v>
      </c>
      <c r="U3398">
        <f>D3398-C3398</f>
        <v/>
      </c>
      <c r="V3398" s="3">
        <f>IF(Q3398=0,0,T3398/Q3398)</f>
        <v/>
      </c>
    </row>
    <row r="3399">
      <c r="A3399" t="n">
        <v>3398</v>
      </c>
      <c r="B3399" t="inlineStr">
        <is>
          <t>US-2017-148362</t>
        </is>
      </c>
      <c r="C3399" t="inlineStr">
        <is>
          <t>2017-07-01</t>
        </is>
      </c>
      <c r="D3399" t="inlineStr">
        <is>
          <t>2017-07-08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s="2" t="n">
        <v>25.92</v>
      </c>
      <c r="R3399" t="n">
        <v>4</v>
      </c>
      <c r="S3399" s="3" t="n">
        <v>0</v>
      </c>
      <c r="T3399" s="2" t="n">
        <v>12.4416</v>
      </c>
      <c r="U3399">
        <f>D3399-C3399</f>
        <v/>
      </c>
      <c r="V3399" s="3">
        <f>IF(Q3399=0,0,T3399/Q3399)</f>
        <v/>
      </c>
    </row>
    <row r="3400">
      <c r="A3400" t="n">
        <v>3399</v>
      </c>
      <c r="B3400" t="inlineStr">
        <is>
          <t>CA-2014-102274</t>
        </is>
      </c>
      <c r="C3400" t="inlineStr">
        <is>
          <t>2014-11-21</t>
        </is>
      </c>
      <c r="D3400" t="inlineStr">
        <is>
          <t>2014-11-26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s="2" t="n">
        <v>36.99</v>
      </c>
      <c r="R3400" t="n">
        <v>1</v>
      </c>
      <c r="S3400" s="3" t="n">
        <v>0</v>
      </c>
      <c r="T3400" s="2" t="n">
        <v>9.987299999999999</v>
      </c>
      <c r="U3400">
        <f>D3400-C3400</f>
        <v/>
      </c>
      <c r="V3400" s="3">
        <f>IF(Q3400=0,0,T3400/Q3400)</f>
        <v/>
      </c>
    </row>
    <row r="3401">
      <c r="A3401" t="n">
        <v>3400</v>
      </c>
      <c r="B3401" t="inlineStr">
        <is>
          <t>CA-2014-102274</t>
        </is>
      </c>
      <c r="C3401" t="inlineStr">
        <is>
          <t>2014-11-21</t>
        </is>
      </c>
      <c r="D3401" t="inlineStr">
        <is>
          <t>2014-11-26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s="2" t="n">
        <v>629.1</v>
      </c>
      <c r="R3401" t="n">
        <v>6</v>
      </c>
      <c r="S3401" s="3" t="n">
        <v>0</v>
      </c>
      <c r="T3401" s="2" t="n">
        <v>301.968</v>
      </c>
      <c r="U3401">
        <f>D3401-C3401</f>
        <v/>
      </c>
      <c r="V3401" s="3">
        <f>IF(Q3401=0,0,T3401/Q3401)</f>
        <v/>
      </c>
    </row>
    <row r="3402">
      <c r="A3402" t="n">
        <v>3401</v>
      </c>
      <c r="B3402" t="inlineStr">
        <is>
          <t>CA-2014-102274</t>
        </is>
      </c>
      <c r="C3402" t="inlineStr">
        <is>
          <t>2014-11-21</t>
        </is>
      </c>
      <c r="D3402" t="inlineStr">
        <is>
          <t>2014-11-26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s="2" t="n">
        <v>193.95</v>
      </c>
      <c r="R3402" t="n">
        <v>3</v>
      </c>
      <c r="S3402" s="3" t="n">
        <v>0</v>
      </c>
      <c r="T3402" s="2" t="n">
        <v>9.6975</v>
      </c>
      <c r="U3402">
        <f>D3402-C3402</f>
        <v/>
      </c>
      <c r="V3402" s="3">
        <f>IF(Q3402=0,0,T3402/Q3402)</f>
        <v/>
      </c>
    </row>
    <row r="3403">
      <c r="A3403" t="n">
        <v>3402</v>
      </c>
      <c r="B3403" t="inlineStr">
        <is>
          <t>CA-2014-102274</t>
        </is>
      </c>
      <c r="C3403" t="inlineStr">
        <is>
          <t>2014-11-21</t>
        </is>
      </c>
      <c r="D3403" t="inlineStr">
        <is>
          <t>2014-11-26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s="2" t="n">
        <v>5.46</v>
      </c>
      <c r="R3403" t="n">
        <v>3</v>
      </c>
      <c r="S3403" s="3" t="n">
        <v>0</v>
      </c>
      <c r="T3403" s="2" t="n">
        <v>1.4742</v>
      </c>
      <c r="U3403">
        <f>D3403-C3403</f>
        <v/>
      </c>
      <c r="V3403" s="3">
        <f>IF(Q3403=0,0,T3403/Q3403)</f>
        <v/>
      </c>
    </row>
    <row r="3404">
      <c r="A3404" t="n">
        <v>3403</v>
      </c>
      <c r="B3404" t="inlineStr">
        <is>
          <t>CA-2015-129700</t>
        </is>
      </c>
      <c r="C3404" t="inlineStr">
        <is>
          <t>2015-05-04</t>
        </is>
      </c>
      <c r="D3404" t="inlineStr">
        <is>
          <t>2015-05-05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s="2" t="n">
        <v>22.288</v>
      </c>
      <c r="R3404" t="n">
        <v>7</v>
      </c>
      <c r="S3404" s="3" t="n">
        <v>0.6</v>
      </c>
      <c r="T3404" s="2" t="n">
        <v>-8.9152</v>
      </c>
      <c r="U3404">
        <f>D3404-C3404</f>
        <v/>
      </c>
      <c r="V3404" s="3">
        <f>IF(Q3404=0,0,T3404/Q3404)</f>
        <v/>
      </c>
    </row>
    <row r="3405">
      <c r="A3405" t="n">
        <v>3404</v>
      </c>
      <c r="B3405" t="inlineStr">
        <is>
          <t>CA-2017-168739</t>
        </is>
      </c>
      <c r="C3405" t="inlineStr">
        <is>
          <t>2017-05-29</t>
        </is>
      </c>
      <c r="D3405" t="inlineStr">
        <is>
          <t>2017-06-05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s="2" t="n">
        <v>65.42400000000001</v>
      </c>
      <c r="R3405" t="n">
        <v>4</v>
      </c>
      <c r="S3405" s="3" t="n">
        <v>0.6</v>
      </c>
      <c r="T3405" s="2" t="n">
        <v>-52.3392</v>
      </c>
      <c r="U3405">
        <f>D3405-C3405</f>
        <v/>
      </c>
      <c r="V3405" s="3">
        <f>IF(Q3405=0,0,T3405/Q3405)</f>
        <v/>
      </c>
    </row>
    <row r="3406">
      <c r="A3406" t="n">
        <v>3405</v>
      </c>
      <c r="B3406" t="inlineStr">
        <is>
          <t>CA-2015-152527</t>
        </is>
      </c>
      <c r="C3406" t="inlineStr">
        <is>
          <t>2015-10-17</t>
        </is>
      </c>
      <c r="D3406" t="inlineStr">
        <is>
          <t>2015-10-17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s="2" t="n">
        <v>77.88</v>
      </c>
      <c r="R3406" t="n">
        <v>2</v>
      </c>
      <c r="S3406" s="3" t="n">
        <v>0</v>
      </c>
      <c r="T3406" s="2" t="n">
        <v>3.894</v>
      </c>
      <c r="U3406">
        <f>D3406-C3406</f>
        <v/>
      </c>
      <c r="V3406" s="3">
        <f>IF(Q3406=0,0,T3406/Q3406)</f>
        <v/>
      </c>
    </row>
    <row r="3407">
      <c r="A3407" t="n">
        <v>3406</v>
      </c>
      <c r="B3407" t="inlineStr">
        <is>
          <t>US-2014-150119</t>
        </is>
      </c>
      <c r="C3407" t="inlineStr">
        <is>
          <t>2014-04-23</t>
        </is>
      </c>
      <c r="D3407" t="inlineStr">
        <is>
          <t>2014-04-27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s="2" t="n">
        <v>281.372</v>
      </c>
      <c r="R3407" t="n">
        <v>2</v>
      </c>
      <c r="S3407" s="3" t="n">
        <v>0.3</v>
      </c>
      <c r="T3407" s="2" t="n">
        <v>-12.0588</v>
      </c>
      <c r="U3407">
        <f>D3407-C3407</f>
        <v/>
      </c>
      <c r="V3407" s="3">
        <f>IF(Q3407=0,0,T3407/Q3407)</f>
        <v/>
      </c>
    </row>
    <row r="3408">
      <c r="A3408" t="n">
        <v>3407</v>
      </c>
      <c r="B3408" t="inlineStr">
        <is>
          <t>US-2014-150119</t>
        </is>
      </c>
      <c r="C3408" t="inlineStr">
        <is>
          <t>2014-04-23</t>
        </is>
      </c>
      <c r="D3408" t="inlineStr">
        <is>
          <t>2014-04-27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Global Leather Highback Executive Chair with Pneumatic Height Adjustment, Black</t>
        </is>
      </c>
      <c r="Q3408" s="2" t="n">
        <v>281.372</v>
      </c>
      <c r="R3408" t="n">
        <v>2</v>
      </c>
      <c r="S3408" s="3" t="n">
        <v>0.3</v>
      </c>
      <c r="T3408" s="2" t="n">
        <v>-12.0588</v>
      </c>
      <c r="U3408">
        <f>D3408-C3408</f>
        <v/>
      </c>
      <c r="V3408" s="3">
        <f>IF(Q3408=0,0,T3408/Q3408)</f>
        <v/>
      </c>
    </row>
    <row r="3409">
      <c r="A3409" t="n">
        <v>3408</v>
      </c>
      <c r="B3409" t="inlineStr">
        <is>
          <t>US-2014-150119</t>
        </is>
      </c>
      <c r="C3409" t="inlineStr">
        <is>
          <t>2014-04-23</t>
        </is>
      </c>
      <c r="D3409" t="inlineStr">
        <is>
          <t>2014-04-27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Zipper Ring Binder Pockets</t>
        </is>
      </c>
      <c r="Q3409" s="2" t="n">
        <v>7.488</v>
      </c>
      <c r="R3409" t="n">
        <v>8</v>
      </c>
      <c r="S3409" s="3" t="n">
        <v>0.7</v>
      </c>
      <c r="T3409" s="2" t="n">
        <v>-5.2416</v>
      </c>
      <c r="U3409">
        <f>D3409-C3409</f>
        <v/>
      </c>
      <c r="V3409" s="3">
        <f>IF(Q3409=0,0,T3409/Q3409)</f>
        <v/>
      </c>
    </row>
    <row r="3410">
      <c r="A3410" t="n">
        <v>3409</v>
      </c>
      <c r="B3410" t="inlineStr">
        <is>
          <t>US-2014-150119</t>
        </is>
      </c>
      <c r="C3410" t="inlineStr">
        <is>
          <t>2014-04-23</t>
        </is>
      </c>
      <c r="D3410" t="inlineStr">
        <is>
          <t>2014-04-27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Furniture</t>
        </is>
      </c>
      <c r="O3410" t="inlineStr">
        <is>
          <t>Furnishings</t>
        </is>
      </c>
      <c r="P3410" t="inlineStr">
        <is>
          <t>G.E. Halogen Desk Lamp Bulbs</t>
        </is>
      </c>
      <c r="Q3410" s="2" t="n">
        <v>22.336</v>
      </c>
      <c r="R3410" t="n">
        <v>4</v>
      </c>
      <c r="S3410" s="3" t="n">
        <v>0.2</v>
      </c>
      <c r="T3410" s="2" t="n">
        <v>7.8176</v>
      </c>
      <c r="U3410">
        <f>D3410-C3410</f>
        <v/>
      </c>
      <c r="V3410" s="3">
        <f>IF(Q3410=0,0,T3410/Q3410)</f>
        <v/>
      </c>
    </row>
    <row r="3411">
      <c r="A3411" t="n">
        <v>3410</v>
      </c>
      <c r="B3411" t="inlineStr">
        <is>
          <t>US-2017-150847</t>
        </is>
      </c>
      <c r="C3411" t="inlineStr">
        <is>
          <t>2017-04-30</t>
        </is>
      </c>
      <c r="D3411" t="inlineStr">
        <is>
          <t>2017-05-06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222</t>
        </is>
      </c>
      <c r="Q3411" s="2" t="n">
        <v>10.368</v>
      </c>
      <c r="R3411" t="n">
        <v>2</v>
      </c>
      <c r="S3411" s="3" t="n">
        <v>0.2</v>
      </c>
      <c r="T3411" s="2" t="n">
        <v>3.6288</v>
      </c>
      <c r="U3411">
        <f>D3411-C3411</f>
        <v/>
      </c>
      <c r="V3411" s="3">
        <f>IF(Q3411=0,0,T3411/Q3411)</f>
        <v/>
      </c>
    </row>
    <row r="3412">
      <c r="A3412" t="n">
        <v>3411</v>
      </c>
      <c r="B3412" t="inlineStr">
        <is>
          <t>CA-2016-100244</t>
        </is>
      </c>
      <c r="C3412" t="inlineStr">
        <is>
          <t>2016-09-20</t>
        </is>
      </c>
      <c r="D3412" t="inlineStr">
        <is>
          <t>2016-09-24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Strathmore Photo Frame Cards</t>
        </is>
      </c>
      <c r="Q3412" s="2" t="n">
        <v>65.79000000000001</v>
      </c>
      <c r="R3412" t="n">
        <v>9</v>
      </c>
      <c r="S3412" s="3" t="n">
        <v>0</v>
      </c>
      <c r="T3412" s="2" t="n">
        <v>30.2634</v>
      </c>
      <c r="U3412">
        <f>D3412-C3412</f>
        <v/>
      </c>
      <c r="V3412" s="3">
        <f>IF(Q3412=0,0,T3412/Q3412)</f>
        <v/>
      </c>
    </row>
    <row r="3413">
      <c r="A3413" t="n">
        <v>3412</v>
      </c>
      <c r="B3413" t="inlineStr">
        <is>
          <t>CA-2016-100244</t>
        </is>
      </c>
      <c r="C3413" t="inlineStr">
        <is>
          <t>2016-09-20</t>
        </is>
      </c>
      <c r="D3413" t="inlineStr">
        <is>
          <t>2016-09-24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Fellowes PB200 Plastic Comb Binding Machine</t>
        </is>
      </c>
      <c r="Q3413" s="2" t="n">
        <v>271.984</v>
      </c>
      <c r="R3413" t="n">
        <v>2</v>
      </c>
      <c r="S3413" s="3" t="n">
        <v>0.2</v>
      </c>
      <c r="T3413" s="2" t="n">
        <v>88.3948</v>
      </c>
      <c r="U3413">
        <f>D3413-C3413</f>
        <v/>
      </c>
      <c r="V3413" s="3">
        <f>IF(Q3413=0,0,T3413/Q3413)</f>
        <v/>
      </c>
    </row>
    <row r="3414">
      <c r="A3414" t="n">
        <v>3413</v>
      </c>
      <c r="B3414" t="inlineStr">
        <is>
          <t>CA-2016-100244</t>
        </is>
      </c>
      <c r="C3414" t="inlineStr">
        <is>
          <t>2016-09-20</t>
        </is>
      </c>
      <c r="D3414" t="inlineStr">
        <is>
          <t>2016-09-24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Newell 343</t>
        </is>
      </c>
      <c r="Q3414" s="2" t="n">
        <v>11.76</v>
      </c>
      <c r="R3414" t="n">
        <v>4</v>
      </c>
      <c r="S3414" s="3" t="n">
        <v>0</v>
      </c>
      <c r="T3414" s="2" t="n">
        <v>3.1752</v>
      </c>
      <c r="U3414">
        <f>D3414-C3414</f>
        <v/>
      </c>
      <c r="V3414" s="3">
        <f>IF(Q3414=0,0,T3414/Q3414)</f>
        <v/>
      </c>
    </row>
    <row r="3415">
      <c r="A3415" t="n">
        <v>3414</v>
      </c>
      <c r="B3415" t="inlineStr">
        <is>
          <t>CA-2016-100244</t>
        </is>
      </c>
      <c r="C3415" t="inlineStr">
        <is>
          <t>2016-09-20</t>
        </is>
      </c>
      <c r="D3415" t="inlineStr">
        <is>
          <t>2016-09-24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Xerox 1944</t>
        </is>
      </c>
      <c r="Q3415" s="2" t="n">
        <v>77.52</v>
      </c>
      <c r="R3415" t="n">
        <v>2</v>
      </c>
      <c r="S3415" s="3" t="n">
        <v>0</v>
      </c>
      <c r="T3415" s="2" t="n">
        <v>37.9848</v>
      </c>
      <c r="U3415">
        <f>D3415-C3415</f>
        <v/>
      </c>
      <c r="V3415" s="3">
        <f>IF(Q3415=0,0,T3415/Q3415)</f>
        <v/>
      </c>
    </row>
    <row r="3416">
      <c r="A3416" t="n">
        <v>3415</v>
      </c>
      <c r="B3416" t="inlineStr">
        <is>
          <t>CA-2016-100244</t>
        </is>
      </c>
      <c r="C3416" t="inlineStr">
        <is>
          <t>2016-09-20</t>
        </is>
      </c>
      <c r="D3416" t="inlineStr">
        <is>
          <t>2016-09-24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Ibico Plastic Spiral Binding Combs</t>
        </is>
      </c>
      <c r="Q3416" s="2" t="n">
        <v>48.64</v>
      </c>
      <c r="R3416" t="n">
        <v>2</v>
      </c>
      <c r="S3416" s="3" t="n">
        <v>0.2</v>
      </c>
      <c r="T3416" s="2" t="n">
        <v>15.808</v>
      </c>
      <c r="U3416">
        <f>D3416-C3416</f>
        <v/>
      </c>
      <c r="V3416" s="3">
        <f>IF(Q3416=0,0,T3416/Q3416)</f>
        <v/>
      </c>
    </row>
    <row r="3417">
      <c r="A3417" t="n">
        <v>3416</v>
      </c>
      <c r="B3417" t="inlineStr">
        <is>
          <t>CA-2016-116540</t>
        </is>
      </c>
      <c r="C3417" t="inlineStr">
        <is>
          <t>2016-09-02</t>
        </is>
      </c>
      <c r="D3417" t="inlineStr">
        <is>
          <t>2016-09-02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Office Supplies</t>
        </is>
      </c>
      <c r="O3417" t="inlineStr">
        <is>
          <t>Fasteners</t>
        </is>
      </c>
      <c r="P3417" t="inlineStr">
        <is>
          <t>Colored Push Pins</t>
        </is>
      </c>
      <c r="Q3417" s="2" t="n">
        <v>1.81</v>
      </c>
      <c r="R3417" t="n">
        <v>1</v>
      </c>
      <c r="S3417" s="3" t="n">
        <v>0</v>
      </c>
      <c r="T3417" s="2" t="n">
        <v>0.6516</v>
      </c>
      <c r="U3417">
        <f>D3417-C3417</f>
        <v/>
      </c>
      <c r="V3417" s="3">
        <f>IF(Q3417=0,0,T3417/Q3417)</f>
        <v/>
      </c>
    </row>
    <row r="3418">
      <c r="A3418" t="n">
        <v>3417</v>
      </c>
      <c r="B3418" t="inlineStr">
        <is>
          <t>CA-2016-116540</t>
        </is>
      </c>
      <c r="C3418" t="inlineStr">
        <is>
          <t>2016-09-02</t>
        </is>
      </c>
      <c r="D3418" t="inlineStr">
        <is>
          <t>2016-09-02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Office Supplies</t>
        </is>
      </c>
      <c r="O3418" t="inlineStr">
        <is>
          <t>Binders</t>
        </is>
      </c>
      <c r="P3418" t="inlineStr">
        <is>
          <t>ACCOHIDE 3-Ring Binder, Blue, 1"</t>
        </is>
      </c>
      <c r="Q3418" s="2" t="n">
        <v>8.26</v>
      </c>
      <c r="R3418" t="n">
        <v>2</v>
      </c>
      <c r="S3418" s="3" t="n">
        <v>0</v>
      </c>
      <c r="T3418" s="2" t="n">
        <v>3.8822</v>
      </c>
      <c r="U3418">
        <f>D3418-C3418</f>
        <v/>
      </c>
      <c r="V3418" s="3">
        <f>IF(Q3418=0,0,T3418/Q3418)</f>
        <v/>
      </c>
    </row>
    <row r="3419">
      <c r="A3419" t="n">
        <v>3418</v>
      </c>
      <c r="B3419" t="inlineStr">
        <is>
          <t>CA-2015-151841</t>
        </is>
      </c>
      <c r="C3419" t="inlineStr">
        <is>
          <t>2015-04-27</t>
        </is>
      </c>
      <c r="D3419" t="inlineStr">
        <is>
          <t>2015-05-02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Office Supplies</t>
        </is>
      </c>
      <c r="O3419" t="inlineStr">
        <is>
          <t>Appliances</t>
        </is>
      </c>
      <c r="P3419" t="inlineStr">
        <is>
          <t>Belkin 6 Outlet Metallic Surge Strip</t>
        </is>
      </c>
      <c r="Q3419" s="2" t="n">
        <v>43.56</v>
      </c>
      <c r="R3419" t="n">
        <v>5</v>
      </c>
      <c r="S3419" s="3" t="n">
        <v>0.2</v>
      </c>
      <c r="T3419" s="2" t="n">
        <v>3.267</v>
      </c>
      <c r="U3419">
        <f>D3419-C3419</f>
        <v/>
      </c>
      <c r="V3419" s="3">
        <f>IF(Q3419=0,0,T3419/Q3419)</f>
        <v/>
      </c>
    </row>
    <row r="3420">
      <c r="A3420" t="n">
        <v>3419</v>
      </c>
      <c r="B3420" t="inlineStr">
        <is>
          <t>CA-2015-151841</t>
        </is>
      </c>
      <c r="C3420" t="inlineStr">
        <is>
          <t>2015-04-27</t>
        </is>
      </c>
      <c r="D3420" t="inlineStr">
        <is>
          <t>2015-05-02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Office Supplies</t>
        </is>
      </c>
      <c r="O3420" t="inlineStr">
        <is>
          <t>Supplies</t>
        </is>
      </c>
      <c r="P3420" t="inlineStr">
        <is>
          <t>Acme Value Line Scissors</t>
        </is>
      </c>
      <c r="Q3420" s="2" t="n">
        <v>5.84</v>
      </c>
      <c r="R3420" t="n">
        <v>2</v>
      </c>
      <c r="S3420" s="3" t="n">
        <v>0.2</v>
      </c>
      <c r="T3420" s="2" t="n">
        <v>0.73</v>
      </c>
      <c r="U3420">
        <f>D3420-C3420</f>
        <v/>
      </c>
      <c r="V3420" s="3">
        <f>IF(Q3420=0,0,T3420/Q3420)</f>
        <v/>
      </c>
    </row>
    <row r="3421">
      <c r="A3421" t="n">
        <v>3420</v>
      </c>
      <c r="B3421" t="inlineStr">
        <is>
          <t>CA-2015-150791</t>
        </is>
      </c>
      <c r="C3421" t="inlineStr">
        <is>
          <t>2015-09-06</t>
        </is>
      </c>
      <c r="D3421" t="inlineStr">
        <is>
          <t>2015-09-13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Furniture</t>
        </is>
      </c>
      <c r="O3421" t="inlineStr">
        <is>
          <t>Chairs</t>
        </is>
      </c>
      <c r="P3421" t="inlineStr">
        <is>
          <t>Global Airflow Leather Mesh Back Chair, Black</t>
        </is>
      </c>
      <c r="Q3421" s="2" t="n">
        <v>271.764</v>
      </c>
      <c r="R3421" t="n">
        <v>2</v>
      </c>
      <c r="S3421" s="3" t="n">
        <v>0.1</v>
      </c>
      <c r="T3421" s="2" t="n">
        <v>60.392</v>
      </c>
      <c r="U3421">
        <f>D3421-C3421</f>
        <v/>
      </c>
      <c r="V3421" s="3">
        <f>IF(Q3421=0,0,T3421/Q3421)</f>
        <v/>
      </c>
    </row>
    <row r="3422">
      <c r="A3422" t="n">
        <v>3421</v>
      </c>
      <c r="B3422" t="inlineStr">
        <is>
          <t>CA-2016-134803</t>
        </is>
      </c>
      <c r="C3422" t="inlineStr">
        <is>
          <t>2016-05-28</t>
        </is>
      </c>
      <c r="D3422" t="inlineStr">
        <is>
          <t>2016-06-03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Office Supplies</t>
        </is>
      </c>
      <c r="O3422" t="inlineStr">
        <is>
          <t>Appliances</t>
        </is>
      </c>
      <c r="P3422" t="inlineStr">
        <is>
          <t>Kensington 7 Outlet MasterPiece HOMEOFFICE Power Control Center</t>
        </is>
      </c>
      <c r="Q3422" s="2" t="n">
        <v>262.24</v>
      </c>
      <c r="R3422" t="n">
        <v>2</v>
      </c>
      <c r="S3422" s="3" t="n">
        <v>0</v>
      </c>
      <c r="T3422" s="2" t="n">
        <v>78.672</v>
      </c>
      <c r="U3422">
        <f>D3422-C3422</f>
        <v/>
      </c>
      <c r="V3422" s="3">
        <f>IF(Q3422=0,0,T3422/Q3422)</f>
        <v/>
      </c>
    </row>
    <row r="3423">
      <c r="A3423" t="n">
        <v>3422</v>
      </c>
      <c r="B3423" t="inlineStr">
        <is>
          <t>CA-2016-134803</t>
        </is>
      </c>
      <c r="C3423" t="inlineStr">
        <is>
          <t>2016-05-28</t>
        </is>
      </c>
      <c r="D3423" t="inlineStr">
        <is>
          <t>2016-06-03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Office Supplies</t>
        </is>
      </c>
      <c r="O3423" t="inlineStr">
        <is>
          <t>Paper</t>
        </is>
      </c>
      <c r="P3423" t="inlineStr">
        <is>
          <t>Xerox 1991</t>
        </is>
      </c>
      <c r="Q3423" s="2" t="n">
        <v>182.72</v>
      </c>
      <c r="R3423" t="n">
        <v>8</v>
      </c>
      <c r="S3423" s="3" t="n">
        <v>0</v>
      </c>
      <c r="T3423" s="2" t="n">
        <v>84.05119999999999</v>
      </c>
      <c r="U3423">
        <f>D3423-C3423</f>
        <v/>
      </c>
      <c r="V3423" s="3">
        <f>IF(Q3423=0,0,T3423/Q3423)</f>
        <v/>
      </c>
    </row>
    <row r="3424">
      <c r="A3424" t="n">
        <v>3423</v>
      </c>
      <c r="B3424" t="inlineStr">
        <is>
          <t>CA-2016-134803</t>
        </is>
      </c>
      <c r="C3424" t="inlineStr">
        <is>
          <t>2016-05-28</t>
        </is>
      </c>
      <c r="D3424" t="inlineStr">
        <is>
          <t>2016-06-03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Technology</t>
        </is>
      </c>
      <c r="O3424" t="inlineStr">
        <is>
          <t>Accessories</t>
        </is>
      </c>
      <c r="P3424" t="inlineStr">
        <is>
          <t>Imation Clip USB flash drive - 8 GB</t>
        </is>
      </c>
      <c r="Q3424" s="2" t="n">
        <v>131.6</v>
      </c>
      <c r="R3424" t="n">
        <v>7</v>
      </c>
      <c r="S3424" s="3" t="n">
        <v>0</v>
      </c>
      <c r="T3424" s="2" t="n">
        <v>7.896</v>
      </c>
      <c r="U3424">
        <f>D3424-C3424</f>
        <v/>
      </c>
      <c r="V3424" s="3">
        <f>IF(Q3424=0,0,T3424/Q3424)</f>
        <v/>
      </c>
    </row>
    <row r="3425">
      <c r="A3425" t="n">
        <v>3424</v>
      </c>
      <c r="B3425" t="inlineStr">
        <is>
          <t>CA-2016-134803</t>
        </is>
      </c>
      <c r="C3425" t="inlineStr">
        <is>
          <t>2016-05-28</t>
        </is>
      </c>
      <c r="D3425" t="inlineStr">
        <is>
          <t>2016-06-03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Wilson Jones Hanging View Binder, White, 1"</t>
        </is>
      </c>
      <c r="Q3425" s="2" t="n">
        <v>22.72</v>
      </c>
      <c r="R3425" t="n">
        <v>4</v>
      </c>
      <c r="S3425" s="3" t="n">
        <v>0.2</v>
      </c>
      <c r="T3425" s="2" t="n">
        <v>7.384</v>
      </c>
      <c r="U3425">
        <f>D3425-C3425</f>
        <v/>
      </c>
      <c r="V3425" s="3">
        <f>IF(Q3425=0,0,T3425/Q3425)</f>
        <v/>
      </c>
    </row>
    <row r="3426">
      <c r="A3426" t="n">
        <v>3425</v>
      </c>
      <c r="B3426" t="inlineStr">
        <is>
          <t>CA-2016-134803</t>
        </is>
      </c>
      <c r="C3426" t="inlineStr">
        <is>
          <t>2016-05-28</t>
        </is>
      </c>
      <c r="D3426" t="inlineStr">
        <is>
          <t>2016-06-03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Technology</t>
        </is>
      </c>
      <c r="O3426" t="inlineStr">
        <is>
          <t>Machines</t>
        </is>
      </c>
      <c r="P3426" t="inlineStr">
        <is>
          <t>Okidata C331dn Printer</t>
        </is>
      </c>
      <c r="Q3426" s="2" t="n">
        <v>558.4</v>
      </c>
      <c r="R3426" t="n">
        <v>2</v>
      </c>
      <c r="S3426" s="3" t="n">
        <v>0.2</v>
      </c>
      <c r="T3426" s="2" t="n">
        <v>41.88</v>
      </c>
      <c r="U3426">
        <f>D3426-C3426</f>
        <v/>
      </c>
      <c r="V3426" s="3">
        <f>IF(Q3426=0,0,T3426/Q3426)</f>
        <v/>
      </c>
    </row>
    <row r="3427">
      <c r="A3427" t="n">
        <v>3426</v>
      </c>
      <c r="B3427" t="inlineStr">
        <is>
          <t>CA-2015-153381</t>
        </is>
      </c>
      <c r="C3427" t="inlineStr">
        <is>
          <t>2015-09-24</t>
        </is>
      </c>
      <c r="D3427" t="inlineStr">
        <is>
          <t>2015-09-28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Acco Pressboard Covers with Storage Hooks, 14 7/8" x 11", Executive Red</t>
        </is>
      </c>
      <c r="Q3427" s="2" t="n">
        <v>15.24</v>
      </c>
      <c r="R3427" t="n">
        <v>4</v>
      </c>
      <c r="S3427" s="3" t="n">
        <v>0</v>
      </c>
      <c r="T3427" s="2" t="n">
        <v>6.858</v>
      </c>
      <c r="U3427">
        <f>D3427-C3427</f>
        <v/>
      </c>
      <c r="V3427" s="3">
        <f>IF(Q3427=0,0,T3427/Q3427)</f>
        <v/>
      </c>
    </row>
    <row r="3428">
      <c r="A3428" t="n">
        <v>3427</v>
      </c>
      <c r="B3428" t="inlineStr">
        <is>
          <t>CA-2015-153381</t>
        </is>
      </c>
      <c r="C3428" t="inlineStr">
        <is>
          <t>2015-09-24</t>
        </is>
      </c>
      <c r="D3428" t="inlineStr">
        <is>
          <t>2015-09-28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Furniture</t>
        </is>
      </c>
      <c r="O3428" t="inlineStr">
        <is>
          <t>Chairs</t>
        </is>
      </c>
      <c r="P3428" t="inlineStr">
        <is>
          <t>Hon Olson Stacker Stools</t>
        </is>
      </c>
      <c r="Q3428" s="2" t="n">
        <v>1408.1</v>
      </c>
      <c r="R3428" t="n">
        <v>10</v>
      </c>
      <c r="S3428" s="3" t="n">
        <v>0</v>
      </c>
      <c r="T3428" s="2" t="n">
        <v>394.268</v>
      </c>
      <c r="U3428">
        <f>D3428-C3428</f>
        <v/>
      </c>
      <c r="V3428" s="3">
        <f>IF(Q3428=0,0,T3428/Q3428)</f>
        <v/>
      </c>
    </row>
    <row r="3429">
      <c r="A3429" t="n">
        <v>3428</v>
      </c>
      <c r="B3429" t="inlineStr">
        <is>
          <t>US-2017-111024</t>
        </is>
      </c>
      <c r="C3429" t="inlineStr">
        <is>
          <t>2017-07-03</t>
        </is>
      </c>
      <c r="D3429" t="inlineStr">
        <is>
          <t>2017-07-06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Message Book, Wirebound, Four 5 1/2" X 4" Forms/Pg., 200 Dupl. Sets/Book</t>
        </is>
      </c>
      <c r="Q3429" s="2" t="n">
        <v>32.896</v>
      </c>
      <c r="R3429" t="n">
        <v>4</v>
      </c>
      <c r="S3429" s="3" t="n">
        <v>0.2</v>
      </c>
      <c r="T3429" s="2" t="n">
        <v>11.1024</v>
      </c>
      <c r="U3429">
        <f>D3429-C3429</f>
        <v/>
      </c>
      <c r="V3429" s="3">
        <f>IF(Q3429=0,0,T3429/Q3429)</f>
        <v/>
      </c>
    </row>
    <row r="3430">
      <c r="A3430" t="n">
        <v>3429</v>
      </c>
      <c r="B3430" t="inlineStr">
        <is>
          <t>US-2017-111024</t>
        </is>
      </c>
      <c r="C3430" t="inlineStr">
        <is>
          <t>2017-07-03</t>
        </is>
      </c>
      <c r="D3430" t="inlineStr">
        <is>
          <t>2017-07-06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Furniture</t>
        </is>
      </c>
      <c r="O3430" t="inlineStr">
        <is>
          <t>Tables</t>
        </is>
      </c>
      <c r="P3430" t="inlineStr">
        <is>
          <t>Bevis Round Conference Table Top, X-Base</t>
        </is>
      </c>
      <c r="Q3430" s="2" t="n">
        <v>215.148</v>
      </c>
      <c r="R3430" t="n">
        <v>2</v>
      </c>
      <c r="S3430" s="3" t="n">
        <v>0.4</v>
      </c>
      <c r="T3430" s="2" t="n">
        <v>-103.9882</v>
      </c>
      <c r="U3430">
        <f>D3430-C3430</f>
        <v/>
      </c>
      <c r="V3430" s="3">
        <f>IF(Q3430=0,0,T3430/Q3430)</f>
        <v/>
      </c>
    </row>
    <row r="3431">
      <c r="A3431" t="n">
        <v>3430</v>
      </c>
      <c r="B3431" t="inlineStr">
        <is>
          <t>US-2017-111024</t>
        </is>
      </c>
      <c r="C3431" t="inlineStr">
        <is>
          <t>2017-07-03</t>
        </is>
      </c>
      <c r="D3431" t="inlineStr">
        <is>
          <t>2017-07-06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Wirebound Four 2-3/4 x 5 Forms per Page, 400 Sets per Book</t>
        </is>
      </c>
      <c r="Q3431" s="2" t="n">
        <v>30.96</v>
      </c>
      <c r="R3431" t="n">
        <v>6</v>
      </c>
      <c r="S3431" s="3" t="n">
        <v>0.2</v>
      </c>
      <c r="T3431" s="2" t="n">
        <v>11.223</v>
      </c>
      <c r="U3431">
        <f>D3431-C3431</f>
        <v/>
      </c>
      <c r="V3431" s="3">
        <f>IF(Q3431=0,0,T3431/Q3431)</f>
        <v/>
      </c>
    </row>
    <row r="3432">
      <c r="A3432" t="n">
        <v>3431</v>
      </c>
      <c r="B3432" t="inlineStr">
        <is>
          <t>CA-2017-148264</t>
        </is>
      </c>
      <c r="C3432" t="inlineStr">
        <is>
          <t>2017-12-08</t>
        </is>
      </c>
      <c r="D3432" t="inlineStr">
        <is>
          <t>2017-12-09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Akro-Mils 12-Gallon Tote</t>
        </is>
      </c>
      <c r="Q3432" s="2" t="n">
        <v>29.79</v>
      </c>
      <c r="R3432" t="n">
        <v>3</v>
      </c>
      <c r="S3432" s="3" t="n">
        <v>0</v>
      </c>
      <c r="T3432" s="2" t="n">
        <v>8.639099999999999</v>
      </c>
      <c r="U3432">
        <f>D3432-C3432</f>
        <v/>
      </c>
      <c r="V3432" s="3">
        <f>IF(Q3432=0,0,T3432/Q3432)</f>
        <v/>
      </c>
    </row>
    <row r="3433">
      <c r="A3433" t="n">
        <v>3432</v>
      </c>
      <c r="B3433" t="inlineStr">
        <is>
          <t>CA-2017-148264</t>
        </is>
      </c>
      <c r="C3433" t="inlineStr">
        <is>
          <t>2017-12-08</t>
        </is>
      </c>
      <c r="D3433" t="inlineStr">
        <is>
          <t>2017-12-09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Tenex Traditional Chairmats for Hard Floors, Average Lip, 36" x 48"</t>
        </is>
      </c>
      <c r="Q3433" s="2" t="n">
        <v>128.9</v>
      </c>
      <c r="R3433" t="n">
        <v>2</v>
      </c>
      <c r="S3433" s="3" t="n">
        <v>0</v>
      </c>
      <c r="T3433" s="2" t="n">
        <v>15.468</v>
      </c>
      <c r="U3433">
        <f>D3433-C3433</f>
        <v/>
      </c>
      <c r="V3433" s="3">
        <f>IF(Q3433=0,0,T3433/Q3433)</f>
        <v/>
      </c>
    </row>
    <row r="3434">
      <c r="A3434" t="n">
        <v>3433</v>
      </c>
      <c r="B3434" t="inlineStr">
        <is>
          <t>CA-2017-148264</t>
        </is>
      </c>
      <c r="C3434" t="inlineStr">
        <is>
          <t>2017-12-08</t>
        </is>
      </c>
      <c r="D3434" t="inlineStr">
        <is>
          <t>2017-12-09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Office Supplies</t>
        </is>
      </c>
      <c r="O3434" t="inlineStr">
        <is>
          <t>Paper</t>
        </is>
      </c>
      <c r="P3434" t="inlineStr">
        <is>
          <t>Xerox 1968</t>
        </is>
      </c>
      <c r="Q3434" s="2" t="n">
        <v>60.12</v>
      </c>
      <c r="R3434" t="n">
        <v>9</v>
      </c>
      <c r="S3434" s="3" t="n">
        <v>0</v>
      </c>
      <c r="T3434" s="2" t="n">
        <v>28.8576</v>
      </c>
      <c r="U3434">
        <f>D3434-C3434</f>
        <v/>
      </c>
      <c r="V3434" s="3">
        <f>IF(Q3434=0,0,T3434/Q3434)</f>
        <v/>
      </c>
    </row>
    <row r="3435">
      <c r="A3435" t="n">
        <v>3434</v>
      </c>
      <c r="B3435" t="inlineStr">
        <is>
          <t>CA-2017-131212</t>
        </is>
      </c>
      <c r="C3435" t="inlineStr">
        <is>
          <t>2017-12-05</t>
        </is>
      </c>
      <c r="D3435" t="inlineStr">
        <is>
          <t>2017-12-09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GBC Wire Binding Combs</t>
        </is>
      </c>
      <c r="Q3435" s="2" t="n">
        <v>24.816</v>
      </c>
      <c r="R3435" t="n">
        <v>3</v>
      </c>
      <c r="S3435" s="3" t="n">
        <v>0.2</v>
      </c>
      <c r="T3435" s="2" t="n">
        <v>8.375400000000001</v>
      </c>
      <c r="U3435">
        <f>D3435-C3435</f>
        <v/>
      </c>
      <c r="V3435" s="3">
        <f>IF(Q3435=0,0,T3435/Q3435)</f>
        <v/>
      </c>
    </row>
    <row r="3436">
      <c r="A3436" t="n">
        <v>3435</v>
      </c>
      <c r="B3436" t="inlineStr">
        <is>
          <t>CA-2017-131212</t>
        </is>
      </c>
      <c r="C3436" t="inlineStr">
        <is>
          <t>2017-12-05</t>
        </is>
      </c>
      <c r="D3436" t="inlineStr">
        <is>
          <t>2017-12-09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Zipper Ring Binder Pockets</t>
        </is>
      </c>
      <c r="Q3436" s="2" t="n">
        <v>14.976</v>
      </c>
      <c r="R3436" t="n">
        <v>6</v>
      </c>
      <c r="S3436" s="3" t="n">
        <v>0.2</v>
      </c>
      <c r="T3436" s="2" t="n">
        <v>5.4288</v>
      </c>
      <c r="U3436">
        <f>D3436-C3436</f>
        <v/>
      </c>
      <c r="V3436" s="3">
        <f>IF(Q3436=0,0,T3436/Q3436)</f>
        <v/>
      </c>
    </row>
    <row r="3437">
      <c r="A3437" t="n">
        <v>3436</v>
      </c>
      <c r="B3437" t="inlineStr">
        <is>
          <t>US-2015-100531</t>
        </is>
      </c>
      <c r="C3437" t="inlineStr">
        <is>
          <t>2015-09-27</t>
        </is>
      </c>
      <c r="D3437" t="inlineStr">
        <is>
          <t>2015-09-29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Office Supplies</t>
        </is>
      </c>
      <c r="O3437" t="inlineStr">
        <is>
          <t>Binders</t>
        </is>
      </c>
      <c r="P3437" t="inlineStr">
        <is>
          <t>Vinyl Sectional Post Binders</t>
        </is>
      </c>
      <c r="Q3437" s="2" t="n">
        <v>15.08</v>
      </c>
      <c r="R3437" t="n">
        <v>2</v>
      </c>
      <c r="S3437" s="3" t="n">
        <v>0.8</v>
      </c>
      <c r="T3437" s="2" t="n">
        <v>-22.62</v>
      </c>
      <c r="U3437">
        <f>D3437-C3437</f>
        <v/>
      </c>
      <c r="V3437" s="3">
        <f>IF(Q3437=0,0,T3437/Q3437)</f>
        <v/>
      </c>
    </row>
    <row r="3438">
      <c r="A3438" t="n">
        <v>3437</v>
      </c>
      <c r="B3438" t="inlineStr">
        <is>
          <t>US-2015-100531</t>
        </is>
      </c>
      <c r="C3438" t="inlineStr">
        <is>
          <t>2015-09-27</t>
        </is>
      </c>
      <c r="D3438" t="inlineStr">
        <is>
          <t>2015-09-29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s="2" t="n">
        <v>24.288</v>
      </c>
      <c r="R3438" t="n">
        <v>3</v>
      </c>
      <c r="S3438" s="3" t="n">
        <v>0.6</v>
      </c>
      <c r="T3438" s="2" t="n">
        <v>-12.7512</v>
      </c>
      <c r="U3438">
        <f>D3438-C3438</f>
        <v/>
      </c>
      <c r="V3438" s="3">
        <f>IF(Q3438=0,0,T3438/Q3438)</f>
        <v/>
      </c>
    </row>
    <row r="3439">
      <c r="A3439" t="n">
        <v>3438</v>
      </c>
      <c r="B3439" t="inlineStr">
        <is>
          <t>CA-2017-152583</t>
        </is>
      </c>
      <c r="C3439" t="inlineStr">
        <is>
          <t>2017-10-30</t>
        </is>
      </c>
      <c r="D3439" t="inlineStr">
        <is>
          <t>2017-10-30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Furniture</t>
        </is>
      </c>
      <c r="O3439" t="inlineStr">
        <is>
          <t>Furnishings</t>
        </is>
      </c>
      <c r="P3439" t="inlineStr">
        <is>
          <t>DAX Metal Frame, Desktop, Stepped-Edge</t>
        </is>
      </c>
      <c r="Q3439" s="2" t="n">
        <v>16.192</v>
      </c>
      <c r="R3439" t="n">
        <v>2</v>
      </c>
      <c r="S3439" s="3" t="n">
        <v>0.6</v>
      </c>
      <c r="T3439" s="2" t="n">
        <v>-8.5008</v>
      </c>
      <c r="U3439">
        <f>D3439-C3439</f>
        <v/>
      </c>
      <c r="V3439" s="3">
        <f>IF(Q3439=0,0,T3439/Q3439)</f>
        <v/>
      </c>
    </row>
    <row r="3440">
      <c r="A3440" t="n">
        <v>3439</v>
      </c>
      <c r="B3440" t="inlineStr">
        <is>
          <t>CA-2017-152583</t>
        </is>
      </c>
      <c r="C3440" t="inlineStr">
        <is>
          <t>2017-10-30</t>
        </is>
      </c>
      <c r="D3440" t="inlineStr">
        <is>
          <t>2017-10-30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Furniture</t>
        </is>
      </c>
      <c r="O3440" t="inlineStr">
        <is>
          <t>Tables</t>
        </is>
      </c>
      <c r="P3440" t="inlineStr">
        <is>
          <t>Bevis Round Conference Table Top, X-Base</t>
        </is>
      </c>
      <c r="Q3440" s="2" t="n">
        <v>251.006</v>
      </c>
      <c r="R3440" t="n">
        <v>2</v>
      </c>
      <c r="S3440" s="3" t="n">
        <v>0.3</v>
      </c>
      <c r="T3440" s="2" t="n">
        <v>-68.1302</v>
      </c>
      <c r="U3440">
        <f>D3440-C3440</f>
        <v/>
      </c>
      <c r="V3440" s="3">
        <f>IF(Q3440=0,0,T3440/Q3440)</f>
        <v/>
      </c>
    </row>
    <row r="3441">
      <c r="A3441" t="n">
        <v>3440</v>
      </c>
      <c r="B3441" t="inlineStr">
        <is>
          <t>CA-2017-152583</t>
        </is>
      </c>
      <c r="C3441" t="inlineStr">
        <is>
          <t>2017-10-30</t>
        </is>
      </c>
      <c r="D3441" t="inlineStr">
        <is>
          <t>2017-10-30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X-Rack File for Hanging Folders</t>
        </is>
      </c>
      <c r="Q3441" s="2" t="n">
        <v>54.192</v>
      </c>
      <c r="R3441" t="n">
        <v>6</v>
      </c>
      <c r="S3441" s="3" t="n">
        <v>0.2</v>
      </c>
      <c r="T3441" s="2" t="n">
        <v>4.0644</v>
      </c>
      <c r="U3441">
        <f>D3441-C3441</f>
        <v/>
      </c>
      <c r="V3441" s="3">
        <f>IF(Q3441=0,0,T3441/Q3441)</f>
        <v/>
      </c>
    </row>
    <row r="3442">
      <c r="A3442" t="n">
        <v>3441</v>
      </c>
      <c r="B3442" t="inlineStr">
        <is>
          <t>CA-2015-144099</t>
        </is>
      </c>
      <c r="C3442" t="inlineStr">
        <is>
          <t>2015-11-29</t>
        </is>
      </c>
      <c r="D3442" t="inlineStr">
        <is>
          <t>2015-11-30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Acco PRESSTEX Data Binder with Storage Hooks, Dark Blue, 14 7/8" X 11"</t>
        </is>
      </c>
      <c r="Q3442" s="2" t="n">
        <v>4.304</v>
      </c>
      <c r="R3442" t="n">
        <v>1</v>
      </c>
      <c r="S3442" s="3" t="n">
        <v>0.2</v>
      </c>
      <c r="T3442" s="2" t="n">
        <v>1.5602</v>
      </c>
      <c r="U3442">
        <f>D3442-C3442</f>
        <v/>
      </c>
      <c r="V3442" s="3">
        <f>IF(Q3442=0,0,T3442/Q3442)</f>
        <v/>
      </c>
    </row>
    <row r="3443">
      <c r="A3443" t="n">
        <v>3442</v>
      </c>
      <c r="B3443" t="inlineStr">
        <is>
          <t>CA-2014-158337</t>
        </is>
      </c>
      <c r="C3443" t="inlineStr">
        <is>
          <t>2014-03-11</t>
        </is>
      </c>
      <c r="D3443" t="inlineStr">
        <is>
          <t>2014-03-14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Southworth 100% Résumé Paper, 24lb.</t>
        </is>
      </c>
      <c r="Q3443" s="2" t="n">
        <v>108.92</v>
      </c>
      <c r="R3443" t="n">
        <v>14</v>
      </c>
      <c r="S3443" s="3" t="n">
        <v>0</v>
      </c>
      <c r="T3443" s="2" t="n">
        <v>49.014</v>
      </c>
      <c r="U3443">
        <f>D3443-C3443</f>
        <v/>
      </c>
      <c r="V3443" s="3">
        <f>IF(Q3443=0,0,T3443/Q3443)</f>
        <v/>
      </c>
    </row>
    <row r="3444">
      <c r="A3444" t="n">
        <v>3443</v>
      </c>
      <c r="B3444" t="inlineStr">
        <is>
          <t>CA-2017-168858</t>
        </is>
      </c>
      <c r="C3444" t="inlineStr">
        <is>
          <t>2017-11-19</t>
        </is>
      </c>
      <c r="D3444" t="inlineStr">
        <is>
          <t>2017-11-23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Office Supplies</t>
        </is>
      </c>
      <c r="O3444" t="inlineStr">
        <is>
          <t>Envelopes</t>
        </is>
      </c>
      <c r="P3444" t="inlineStr">
        <is>
          <t>Staple envelope</t>
        </is>
      </c>
      <c r="Q3444" s="2" t="n">
        <v>16.74</v>
      </c>
      <c r="R3444" t="n">
        <v>3</v>
      </c>
      <c r="S3444" s="3" t="n">
        <v>0</v>
      </c>
      <c r="T3444" s="2" t="n">
        <v>8.369999999999999</v>
      </c>
      <c r="U3444">
        <f>D3444-C3444</f>
        <v/>
      </c>
      <c r="V3444" s="3">
        <f>IF(Q3444=0,0,T3444/Q3444)</f>
        <v/>
      </c>
    </row>
    <row r="3445">
      <c r="A3445" t="n">
        <v>3444</v>
      </c>
      <c r="B3445" t="inlineStr">
        <is>
          <t>CA-2017-168858</t>
        </is>
      </c>
      <c r="C3445" t="inlineStr">
        <is>
          <t>2017-11-19</t>
        </is>
      </c>
      <c r="D3445" t="inlineStr">
        <is>
          <t>2017-11-23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Hoover Shoulder Vac Commercial Portable Vacuum</t>
        </is>
      </c>
      <c r="Q3445" s="2" t="n">
        <v>2504.74</v>
      </c>
      <c r="R3445" t="n">
        <v>7</v>
      </c>
      <c r="S3445" s="3" t="n">
        <v>0</v>
      </c>
      <c r="T3445" s="2" t="n">
        <v>626.1849999999999</v>
      </c>
      <c r="U3445">
        <f>D3445-C3445</f>
        <v/>
      </c>
      <c r="V3445" s="3">
        <f>IF(Q3445=0,0,T3445/Q3445)</f>
        <v/>
      </c>
    </row>
    <row r="3446">
      <c r="A3446" t="n">
        <v>3445</v>
      </c>
      <c r="B3446" t="inlineStr">
        <is>
          <t>CA-2016-116344</t>
        </is>
      </c>
      <c r="C3446" t="inlineStr">
        <is>
          <t>2016-07-29</t>
        </is>
      </c>
      <c r="D3446" t="inlineStr">
        <is>
          <t>2016-08-02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Gould Plastics 9-Pocket Panel Bin, 18-3/8w x 5-1/4d x 20-1/2h, Black</t>
        </is>
      </c>
      <c r="Q3446" s="2" t="n">
        <v>84.78400000000001</v>
      </c>
      <c r="R3446" t="n">
        <v>2</v>
      </c>
      <c r="S3446" s="3" t="n">
        <v>0.2</v>
      </c>
      <c r="T3446" s="2" t="n">
        <v>-16.9568</v>
      </c>
      <c r="U3446">
        <f>D3446-C3446</f>
        <v/>
      </c>
      <c r="V3446" s="3">
        <f>IF(Q3446=0,0,T3446/Q3446)</f>
        <v/>
      </c>
    </row>
    <row r="3447">
      <c r="A3447" t="n">
        <v>3446</v>
      </c>
      <c r="B3447" t="inlineStr">
        <is>
          <t>CA-2015-131779</t>
        </is>
      </c>
      <c r="C3447" t="inlineStr">
        <is>
          <t>2015-06-12</t>
        </is>
      </c>
      <c r="D3447" t="inlineStr">
        <is>
          <t>2015-06-17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Office Supplies</t>
        </is>
      </c>
      <c r="O3447" t="inlineStr">
        <is>
          <t>Storage</t>
        </is>
      </c>
      <c r="P3447" t="inlineStr">
        <is>
          <t>Perma STOR-ALL Hanging File Box, 13 1/8"W x 12 1/4"D x 10 1/2"H</t>
        </is>
      </c>
      <c r="Q3447" s="2" t="n">
        <v>29.9</v>
      </c>
      <c r="R3447" t="n">
        <v>5</v>
      </c>
      <c r="S3447" s="3" t="n">
        <v>0</v>
      </c>
      <c r="T3447" s="2" t="n">
        <v>5.083</v>
      </c>
      <c r="U3447">
        <f>D3447-C3447</f>
        <v/>
      </c>
      <c r="V3447" s="3">
        <f>IF(Q3447=0,0,T3447/Q3447)</f>
        <v/>
      </c>
    </row>
    <row r="3448">
      <c r="A3448" t="n">
        <v>3447</v>
      </c>
      <c r="B3448" t="inlineStr">
        <is>
          <t>CA-2016-158869</t>
        </is>
      </c>
      <c r="C3448" t="inlineStr">
        <is>
          <t>2016-08-06</t>
        </is>
      </c>
      <c r="D3448" t="inlineStr">
        <is>
          <t>2016-08-07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Easy-staple paper</t>
        </is>
      </c>
      <c r="Q3448" s="2" t="n">
        <v>70.88</v>
      </c>
      <c r="R3448" t="n">
        <v>2</v>
      </c>
      <c r="S3448" s="3" t="n">
        <v>0</v>
      </c>
      <c r="T3448" s="2" t="n">
        <v>33.3136</v>
      </c>
      <c r="U3448">
        <f>D3448-C3448</f>
        <v/>
      </c>
      <c r="V3448" s="3">
        <f>IF(Q3448=0,0,T3448/Q3448)</f>
        <v/>
      </c>
    </row>
    <row r="3449">
      <c r="A3449" t="n">
        <v>3448</v>
      </c>
      <c r="B3449" t="inlineStr">
        <is>
          <t>CA-2017-102554</t>
        </is>
      </c>
      <c r="C3449" t="inlineStr">
        <is>
          <t>2017-06-11</t>
        </is>
      </c>
      <c r="D3449" t="inlineStr">
        <is>
          <t>2017-06-15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Office Supplies</t>
        </is>
      </c>
      <c r="O3449" t="inlineStr">
        <is>
          <t>Art</t>
        </is>
      </c>
      <c r="P3449" t="inlineStr">
        <is>
          <t>OIC #2 Pencils, Medium Soft</t>
        </is>
      </c>
      <c r="Q3449" s="2" t="n">
        <v>3.76</v>
      </c>
      <c r="R3449" t="n">
        <v>2</v>
      </c>
      <c r="S3449" s="3" t="n">
        <v>0</v>
      </c>
      <c r="T3449" s="2" t="n">
        <v>1.0904</v>
      </c>
      <c r="U3449">
        <f>D3449-C3449</f>
        <v/>
      </c>
      <c r="V3449" s="3">
        <f>IF(Q3449=0,0,T3449/Q3449)</f>
        <v/>
      </c>
    </row>
    <row r="3450">
      <c r="A3450" t="n">
        <v>3449</v>
      </c>
      <c r="B3450" t="inlineStr">
        <is>
          <t>CA-2016-162614</t>
        </is>
      </c>
      <c r="C3450" t="inlineStr">
        <is>
          <t>2016-10-07</t>
        </is>
      </c>
      <c r="D3450" t="inlineStr">
        <is>
          <t>2016-10-13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GBC Recycled VeloBinder Covers</t>
        </is>
      </c>
      <c r="Q3450" s="2" t="n">
        <v>27.264</v>
      </c>
      <c r="R3450" t="n">
        <v>2</v>
      </c>
      <c r="S3450" s="3" t="n">
        <v>0.2</v>
      </c>
      <c r="T3450" s="2" t="n">
        <v>8.860799999999999</v>
      </c>
      <c r="U3450">
        <f>D3450-C3450</f>
        <v/>
      </c>
      <c r="V3450" s="3">
        <f>IF(Q3450=0,0,T3450/Q3450)</f>
        <v/>
      </c>
    </row>
    <row r="3451">
      <c r="A3451" t="n">
        <v>3450</v>
      </c>
      <c r="B3451" t="inlineStr">
        <is>
          <t>CA-2014-168592</t>
        </is>
      </c>
      <c r="C3451" t="inlineStr">
        <is>
          <t>2014-09-08</t>
        </is>
      </c>
      <c r="D3451" t="inlineStr">
        <is>
          <t>2014-09-14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Office Supplies</t>
        </is>
      </c>
      <c r="O3451" t="inlineStr">
        <is>
          <t>Appliances</t>
        </is>
      </c>
      <c r="P3451" t="inlineStr">
        <is>
          <t>Holmes Replacement Filter for HEPA Air Cleaner, Medium Room</t>
        </is>
      </c>
      <c r="Q3451" s="2" t="n">
        <v>56.65</v>
      </c>
      <c r="R3451" t="n">
        <v>5</v>
      </c>
      <c r="S3451" s="3" t="n">
        <v>0</v>
      </c>
      <c r="T3451" s="2" t="n">
        <v>24.3595</v>
      </c>
      <c r="U3451">
        <f>D3451-C3451</f>
        <v/>
      </c>
      <c r="V3451" s="3">
        <f>IF(Q3451=0,0,T3451/Q3451)</f>
        <v/>
      </c>
    </row>
    <row r="3452">
      <c r="A3452" t="n">
        <v>3451</v>
      </c>
      <c r="B3452" t="inlineStr">
        <is>
          <t>CA-2014-168592</t>
        </is>
      </c>
      <c r="C3452" t="inlineStr">
        <is>
          <t>2014-09-08</t>
        </is>
      </c>
      <c r="D3452" t="inlineStr">
        <is>
          <t>2014-09-14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Office Supplies</t>
        </is>
      </c>
      <c r="O3452" t="inlineStr">
        <is>
          <t>Storage</t>
        </is>
      </c>
      <c r="P3452" t="inlineStr">
        <is>
          <t>Pizazz Global Quick File</t>
        </is>
      </c>
      <c r="Q3452" s="2" t="n">
        <v>14.97</v>
      </c>
      <c r="R3452" t="n">
        <v>1</v>
      </c>
      <c r="S3452" s="3" t="n">
        <v>0</v>
      </c>
      <c r="T3452" s="2" t="n">
        <v>4.1916</v>
      </c>
      <c r="U3452">
        <f>D3452-C3452</f>
        <v/>
      </c>
      <c r="V3452" s="3">
        <f>IF(Q3452=0,0,T3452/Q3452)</f>
        <v/>
      </c>
    </row>
    <row r="3453">
      <c r="A3453" t="n">
        <v>3452</v>
      </c>
      <c r="B3453" t="inlineStr">
        <is>
          <t>CA-2014-168592</t>
        </is>
      </c>
      <c r="C3453" t="inlineStr">
        <is>
          <t>2014-09-08</t>
        </is>
      </c>
      <c r="D3453" t="inlineStr">
        <is>
          <t>2014-09-14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Office Supplies</t>
        </is>
      </c>
      <c r="O3453" t="inlineStr">
        <is>
          <t>Fasteners</t>
        </is>
      </c>
      <c r="P3453" t="inlineStr">
        <is>
          <t>Ideal Clamps</t>
        </is>
      </c>
      <c r="Q3453" s="2" t="n">
        <v>4.02</v>
      </c>
      <c r="R3453" t="n">
        <v>2</v>
      </c>
      <c r="S3453" s="3" t="n">
        <v>0</v>
      </c>
      <c r="T3453" s="2" t="n">
        <v>1.9698</v>
      </c>
      <c r="U3453">
        <f>D3453-C3453</f>
        <v/>
      </c>
      <c r="V3453" s="3">
        <f>IF(Q3453=0,0,T3453/Q3453)</f>
        <v/>
      </c>
    </row>
    <row r="3454">
      <c r="A3454" t="n">
        <v>3453</v>
      </c>
      <c r="B3454" t="inlineStr">
        <is>
          <t>CA-2014-157609</t>
        </is>
      </c>
      <c r="C3454" t="inlineStr">
        <is>
          <t>2014-03-16</t>
        </is>
      </c>
      <c r="D3454" t="inlineStr">
        <is>
          <t>2014-03-21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VoiceStation 500 Conference phone</t>
        </is>
      </c>
      <c r="Q3454" s="2" t="n">
        <v>471.92</v>
      </c>
      <c r="R3454" t="n">
        <v>2</v>
      </c>
      <c r="S3454" s="3" t="n">
        <v>0.2</v>
      </c>
      <c r="T3454" s="2" t="n">
        <v>29.495</v>
      </c>
      <c r="U3454">
        <f>D3454-C3454</f>
        <v/>
      </c>
      <c r="V3454" s="3">
        <f>IF(Q3454=0,0,T3454/Q3454)</f>
        <v/>
      </c>
    </row>
    <row r="3455">
      <c r="A3455" t="n">
        <v>3454</v>
      </c>
      <c r="B3455" t="inlineStr">
        <is>
          <t>CA-2015-153325</t>
        </is>
      </c>
      <c r="C3455" t="inlineStr">
        <is>
          <t>2015-03-01</t>
        </is>
      </c>
      <c r="D3455" t="inlineStr">
        <is>
          <t>2015-03-02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XtraLife ClearVue Slant-D Ring Binder, White, 3"</t>
        </is>
      </c>
      <c r="Q3455" s="2" t="n">
        <v>58.72</v>
      </c>
      <c r="R3455" t="n">
        <v>4</v>
      </c>
      <c r="S3455" s="3" t="n">
        <v>0</v>
      </c>
      <c r="T3455" s="2" t="n">
        <v>27.0112</v>
      </c>
      <c r="U3455">
        <f>D3455-C3455</f>
        <v/>
      </c>
      <c r="V3455" s="3">
        <f>IF(Q3455=0,0,T3455/Q3455)</f>
        <v/>
      </c>
    </row>
    <row r="3456">
      <c r="A3456" t="n">
        <v>3455</v>
      </c>
      <c r="B3456" t="inlineStr">
        <is>
          <t>CA-2015-153626</t>
        </is>
      </c>
      <c r="C3456" t="inlineStr">
        <is>
          <t>2015-07-09</t>
        </is>
      </c>
      <c r="D3456" t="inlineStr">
        <is>
          <t>2015-07-14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Office Supplies</t>
        </is>
      </c>
      <c r="O3456" t="inlineStr">
        <is>
          <t>Art</t>
        </is>
      </c>
      <c r="P3456" t="inlineStr">
        <is>
          <t>Binney &amp; Smith inkTank Desk Highlighter, Chisel Tip, Yellow, 12/Box</t>
        </is>
      </c>
      <c r="Q3456" s="2" t="n">
        <v>5.16</v>
      </c>
      <c r="R3456" t="n">
        <v>3</v>
      </c>
      <c r="S3456" s="3" t="n">
        <v>0.2</v>
      </c>
      <c r="T3456" s="2" t="n">
        <v>0.8385</v>
      </c>
      <c r="U3456">
        <f>D3456-C3456</f>
        <v/>
      </c>
      <c r="V3456" s="3">
        <f>IF(Q3456=0,0,T3456/Q3456)</f>
        <v/>
      </c>
    </row>
    <row r="3457">
      <c r="A3457" t="n">
        <v>3456</v>
      </c>
      <c r="B3457" t="inlineStr">
        <is>
          <t>CA-2016-166485</t>
        </is>
      </c>
      <c r="C3457" t="inlineStr">
        <is>
          <t>2016-02-20</t>
        </is>
      </c>
      <c r="D3457" t="inlineStr">
        <is>
          <t>2016-02-27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Speediset Carbonless Redi-Letter 7" x 8 1/2"</t>
        </is>
      </c>
      <c r="Q3457" s="2" t="n">
        <v>16.496</v>
      </c>
      <c r="R3457" t="n">
        <v>2</v>
      </c>
      <c r="S3457" s="3" t="n">
        <v>0.2</v>
      </c>
      <c r="T3457" s="2" t="n">
        <v>5.5674</v>
      </c>
      <c r="U3457">
        <f>D3457-C3457</f>
        <v/>
      </c>
      <c r="V3457" s="3">
        <f>IF(Q3457=0,0,T3457/Q3457)</f>
        <v/>
      </c>
    </row>
    <row r="3458">
      <c r="A3458" t="n">
        <v>3457</v>
      </c>
      <c r="B3458" t="inlineStr">
        <is>
          <t>CA-2017-136448</t>
        </is>
      </c>
      <c r="C3458" t="inlineStr">
        <is>
          <t>2017-09-16</t>
        </is>
      </c>
      <c r="D3458" t="inlineStr">
        <is>
          <t>2017-09-18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Trackman Marble Mouse</t>
        </is>
      </c>
      <c r="Q3458" s="2" t="n">
        <v>71.976</v>
      </c>
      <c r="R3458" t="n">
        <v>3</v>
      </c>
      <c r="S3458" s="3" t="n">
        <v>0.2</v>
      </c>
      <c r="T3458" s="2" t="n">
        <v>19.7934</v>
      </c>
      <c r="U3458">
        <f>D3458-C3458</f>
        <v/>
      </c>
      <c r="V3458" s="3">
        <f>IF(Q3458=0,0,T3458/Q3458)</f>
        <v/>
      </c>
    </row>
    <row r="3459">
      <c r="A3459" t="n">
        <v>3458</v>
      </c>
      <c r="B3459" t="inlineStr">
        <is>
          <t>CA-2017-136448</t>
        </is>
      </c>
      <c r="C3459" t="inlineStr">
        <is>
          <t>2017-09-16</t>
        </is>
      </c>
      <c r="D3459" t="inlineStr">
        <is>
          <t>2017-09-18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Eldon Expressions Punched Metal &amp; Wood Desk Accessories, Black &amp; Cherry</t>
        </is>
      </c>
      <c r="Q3459" s="2" t="n">
        <v>22.512</v>
      </c>
      <c r="R3459" t="n">
        <v>3</v>
      </c>
      <c r="S3459" s="3" t="n">
        <v>0.2</v>
      </c>
      <c r="T3459" s="2" t="n">
        <v>2.2512</v>
      </c>
      <c r="U3459">
        <f>D3459-C3459</f>
        <v/>
      </c>
      <c r="V3459" s="3">
        <f>IF(Q3459=0,0,T3459/Q3459)</f>
        <v/>
      </c>
    </row>
    <row r="3460">
      <c r="A3460" t="n">
        <v>3459</v>
      </c>
      <c r="B3460" t="inlineStr">
        <is>
          <t>CA-2017-136448</t>
        </is>
      </c>
      <c r="C3460" t="inlineStr">
        <is>
          <t>2017-09-16</t>
        </is>
      </c>
      <c r="D3460" t="inlineStr">
        <is>
          <t>2017-09-18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 Posts</t>
        </is>
      </c>
      <c r="Q3460" s="2" t="n">
        <v>3.444</v>
      </c>
      <c r="R3460" t="n">
        <v>2</v>
      </c>
      <c r="S3460" s="3" t="n">
        <v>0.7</v>
      </c>
      <c r="T3460" s="2" t="n">
        <v>-2.7552</v>
      </c>
      <c r="U3460">
        <f>D3460-C3460</f>
        <v/>
      </c>
      <c r="V3460" s="3">
        <f>IF(Q3460=0,0,T3460/Q3460)</f>
        <v/>
      </c>
    </row>
    <row r="3461">
      <c r="A3461" t="n">
        <v>3460</v>
      </c>
      <c r="B3461" t="inlineStr">
        <is>
          <t>CA-2017-136448</t>
        </is>
      </c>
      <c r="C3461" t="inlineStr">
        <is>
          <t>2017-09-16</t>
        </is>
      </c>
      <c r="D3461" t="inlineStr">
        <is>
          <t>2017-09-18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Office Supplies</t>
        </is>
      </c>
      <c r="O3461" t="inlineStr">
        <is>
          <t>Binders</t>
        </is>
      </c>
      <c r="P3461" t="inlineStr">
        <is>
          <t>GBC DocuBind TL300 Electric Binding System</t>
        </is>
      </c>
      <c r="Q3461" s="2" t="n">
        <v>538.194</v>
      </c>
      <c r="R3461" t="n">
        <v>2</v>
      </c>
      <c r="S3461" s="3" t="n">
        <v>0.7</v>
      </c>
      <c r="T3461" s="2" t="n">
        <v>-412.6154</v>
      </c>
      <c r="U3461">
        <f>D3461-C3461</f>
        <v/>
      </c>
      <c r="V3461" s="3">
        <f>IF(Q3461=0,0,T3461/Q3461)</f>
        <v/>
      </c>
    </row>
    <row r="3462">
      <c r="A3462" t="n">
        <v>3461</v>
      </c>
      <c r="B3462" t="inlineStr">
        <is>
          <t>CA-2017-136448</t>
        </is>
      </c>
      <c r="C3462" t="inlineStr">
        <is>
          <t>2017-09-16</t>
        </is>
      </c>
      <c r="D3462" t="inlineStr">
        <is>
          <t>2017-09-18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Logitech 910-002974 M325 Wireless Mouse for Web Scrolling</t>
        </is>
      </c>
      <c r="Q3462" s="2" t="n">
        <v>47.984</v>
      </c>
      <c r="R3462" t="n">
        <v>2</v>
      </c>
      <c r="S3462" s="3" t="n">
        <v>0.2</v>
      </c>
      <c r="T3462" s="2" t="n">
        <v>14.3952</v>
      </c>
      <c r="U3462">
        <f>D3462-C3462</f>
        <v/>
      </c>
      <c r="V3462" s="3">
        <f>IF(Q3462=0,0,T3462/Q3462)</f>
        <v/>
      </c>
    </row>
    <row r="3463">
      <c r="A3463" t="n">
        <v>3462</v>
      </c>
      <c r="B3463" t="inlineStr">
        <is>
          <t>CA-2017-114258</t>
        </is>
      </c>
      <c r="C3463" t="inlineStr">
        <is>
          <t>2017-11-05</t>
        </is>
      </c>
      <c r="D3463" t="inlineStr">
        <is>
          <t>2017-11-10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Nortel Meridian M3904 Professional Digital phone</t>
        </is>
      </c>
      <c r="Q3463" s="2" t="n">
        <v>492.768</v>
      </c>
      <c r="R3463" t="n">
        <v>4</v>
      </c>
      <c r="S3463" s="3" t="n">
        <v>0.2</v>
      </c>
      <c r="T3463" s="2" t="n">
        <v>55.4364</v>
      </c>
      <c r="U3463">
        <f>D3463-C3463</f>
        <v/>
      </c>
      <c r="V3463" s="3">
        <f>IF(Q3463=0,0,T3463/Q3463)</f>
        <v/>
      </c>
    </row>
    <row r="3464">
      <c r="A3464" t="n">
        <v>3463</v>
      </c>
      <c r="B3464" t="inlineStr">
        <is>
          <t>CA-2015-152611</t>
        </is>
      </c>
      <c r="C3464" t="inlineStr">
        <is>
          <t>2015-02-20</t>
        </is>
      </c>
      <c r="D3464" t="inlineStr">
        <is>
          <t>2015-02-23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Office Supplies</t>
        </is>
      </c>
      <c r="O3464" t="inlineStr">
        <is>
          <t>Art</t>
        </is>
      </c>
      <c r="P3464" t="inlineStr">
        <is>
          <t>Sanford 52201 APSCO Electric Pencil Sharpener</t>
        </is>
      </c>
      <c r="Q3464" s="2" t="n">
        <v>286.79</v>
      </c>
      <c r="R3464" t="n">
        <v>7</v>
      </c>
      <c r="S3464" s="3" t="n">
        <v>0</v>
      </c>
      <c r="T3464" s="2" t="n">
        <v>74.5654</v>
      </c>
      <c r="U3464">
        <f>D3464-C3464</f>
        <v/>
      </c>
      <c r="V3464" s="3">
        <f>IF(Q3464=0,0,T3464/Q3464)</f>
        <v/>
      </c>
    </row>
    <row r="3465">
      <c r="A3465" t="n">
        <v>3464</v>
      </c>
      <c r="B3465" t="inlineStr">
        <is>
          <t>CA-2016-165470</t>
        </is>
      </c>
      <c r="C3465" t="inlineStr">
        <is>
          <t>2016-11-25</t>
        </is>
      </c>
      <c r="D3465" t="inlineStr">
        <is>
          <t>2016-11-30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Telephone Message Books with Fax/Mobile Section, 5 1/2" x 3 3/16"</t>
        </is>
      </c>
      <c r="Q3465" s="2" t="n">
        <v>5.08</v>
      </c>
      <c r="R3465" t="n">
        <v>1</v>
      </c>
      <c r="S3465" s="3" t="n">
        <v>0.2</v>
      </c>
      <c r="T3465" s="2" t="n">
        <v>1.651</v>
      </c>
      <c r="U3465">
        <f>D3465-C3465</f>
        <v/>
      </c>
      <c r="V3465" s="3">
        <f>IF(Q3465=0,0,T3465/Q3465)</f>
        <v/>
      </c>
    </row>
    <row r="3466">
      <c r="A3466" t="n">
        <v>3465</v>
      </c>
      <c r="B3466" t="inlineStr">
        <is>
          <t>CA-2017-128699</t>
        </is>
      </c>
      <c r="C3466" t="inlineStr">
        <is>
          <t>2017-12-03</t>
        </is>
      </c>
      <c r="D3466" t="inlineStr">
        <is>
          <t>2017-12-05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Technology</t>
        </is>
      </c>
      <c r="O3466" t="inlineStr">
        <is>
          <t>Accessories</t>
        </is>
      </c>
      <c r="P3466" t="inlineStr">
        <is>
          <t>Kensington Orbit Wireless Mobile Trackball for PC and Mac</t>
        </is>
      </c>
      <c r="Q3466" s="2" t="n">
        <v>47.992</v>
      </c>
      <c r="R3466" t="n">
        <v>1</v>
      </c>
      <c r="S3466" s="3" t="n">
        <v>0.2</v>
      </c>
      <c r="T3466" s="2" t="n">
        <v>7.1988</v>
      </c>
      <c r="U3466">
        <f>D3466-C3466</f>
        <v/>
      </c>
      <c r="V3466" s="3">
        <f>IF(Q3466=0,0,T3466/Q3466)</f>
        <v/>
      </c>
    </row>
    <row r="3467">
      <c r="A3467" t="n">
        <v>3466</v>
      </c>
      <c r="B3467" t="inlineStr">
        <is>
          <t>US-2015-147242</t>
        </is>
      </c>
      <c r="C3467" t="inlineStr">
        <is>
          <t>2015-09-10</t>
        </is>
      </c>
      <c r="D3467" t="inlineStr">
        <is>
          <t>2015-09-14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Office Supplies</t>
        </is>
      </c>
      <c r="O3467" t="inlineStr">
        <is>
          <t>Appliances</t>
        </is>
      </c>
      <c r="P3467" t="inlineStr">
        <is>
          <t>Euro-Pro Shark Turbo Vacuum</t>
        </is>
      </c>
      <c r="Q3467" s="2" t="n">
        <v>61.96</v>
      </c>
      <c r="R3467" t="n">
        <v>2</v>
      </c>
      <c r="S3467" s="3" t="n">
        <v>0</v>
      </c>
      <c r="T3467" s="2" t="n">
        <v>16.1096</v>
      </c>
      <c r="U3467">
        <f>D3467-C3467</f>
        <v/>
      </c>
      <c r="V3467" s="3">
        <f>IF(Q3467=0,0,T3467/Q3467)</f>
        <v/>
      </c>
    </row>
    <row r="3468">
      <c r="A3468" t="n">
        <v>3467</v>
      </c>
      <c r="B3468" t="inlineStr">
        <is>
          <t>US-2015-147242</t>
        </is>
      </c>
      <c r="C3468" t="inlineStr">
        <is>
          <t>2015-09-10</t>
        </is>
      </c>
      <c r="D3468" t="inlineStr">
        <is>
          <t>2015-09-14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Furniture</t>
        </is>
      </c>
      <c r="O3468" t="inlineStr">
        <is>
          <t>Bookcases</t>
        </is>
      </c>
      <c r="P3468" t="inlineStr">
        <is>
          <t>O'Sullivan 2-Door Barrister Bookcase in Odessa Pine</t>
        </is>
      </c>
      <c r="Q3468" s="2" t="n">
        <v>361.96</v>
      </c>
      <c r="R3468" t="n">
        <v>2</v>
      </c>
      <c r="S3468" s="3" t="n">
        <v>0</v>
      </c>
      <c r="T3468" s="2" t="n">
        <v>83.2508</v>
      </c>
      <c r="U3468">
        <f>D3468-C3468</f>
        <v/>
      </c>
      <c r="V3468" s="3">
        <f>IF(Q3468=0,0,T3468/Q3468)</f>
        <v/>
      </c>
    </row>
    <row r="3469">
      <c r="A3469" t="n">
        <v>3468</v>
      </c>
      <c r="B3469" t="inlineStr">
        <is>
          <t>US-2015-147242</t>
        </is>
      </c>
      <c r="C3469" t="inlineStr">
        <is>
          <t>2015-09-10</t>
        </is>
      </c>
      <c r="D3469" t="inlineStr">
        <is>
          <t>2015-09-14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1960</t>
        </is>
      </c>
      <c r="Q3469" s="2" t="n">
        <v>278.82</v>
      </c>
      <c r="R3469" t="n">
        <v>9</v>
      </c>
      <c r="S3469" s="3" t="n">
        <v>0</v>
      </c>
      <c r="T3469" s="2" t="n">
        <v>125.469</v>
      </c>
      <c r="U3469">
        <f>D3469-C3469</f>
        <v/>
      </c>
      <c r="V3469" s="3">
        <f>IF(Q3469=0,0,T3469/Q3469)</f>
        <v/>
      </c>
    </row>
    <row r="3470">
      <c r="A3470" t="n">
        <v>3469</v>
      </c>
      <c r="B3470" t="inlineStr">
        <is>
          <t>CA-2016-146143</t>
        </is>
      </c>
      <c r="C3470" t="inlineStr">
        <is>
          <t>2016-12-14</t>
        </is>
      </c>
      <c r="D3470" t="inlineStr">
        <is>
          <t>2016-12-19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Executive Impressions 14"</t>
        </is>
      </c>
      <c r="Q3470" s="2" t="n">
        <v>133.38</v>
      </c>
      <c r="R3470" t="n">
        <v>6</v>
      </c>
      <c r="S3470" s="3" t="n">
        <v>0</v>
      </c>
      <c r="T3470" s="2" t="n">
        <v>58.6872</v>
      </c>
      <c r="U3470">
        <f>D3470-C3470</f>
        <v/>
      </c>
      <c r="V3470" s="3">
        <f>IF(Q3470=0,0,T3470/Q3470)</f>
        <v/>
      </c>
    </row>
    <row r="3471">
      <c r="A3471" t="n">
        <v>3470</v>
      </c>
      <c r="B3471" t="inlineStr">
        <is>
          <t>CA-2015-100888</t>
        </is>
      </c>
      <c r="C3471" t="inlineStr">
        <is>
          <t>2015-04-06</t>
        </is>
      </c>
      <c r="D3471" t="inlineStr">
        <is>
          <t>2015-04-10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Xerox 1884</t>
        </is>
      </c>
      <c r="Q3471" s="2" t="n">
        <v>47.952</v>
      </c>
      <c r="R3471" t="n">
        <v>3</v>
      </c>
      <c r="S3471" s="3" t="n">
        <v>0.2</v>
      </c>
      <c r="T3471" s="2" t="n">
        <v>16.1838</v>
      </c>
      <c r="U3471">
        <f>D3471-C3471</f>
        <v/>
      </c>
      <c r="V3471" s="3">
        <f>IF(Q3471=0,0,T3471/Q3471)</f>
        <v/>
      </c>
    </row>
    <row r="3472">
      <c r="A3472" t="n">
        <v>3471</v>
      </c>
      <c r="B3472" t="inlineStr">
        <is>
          <t>US-2016-150035</t>
        </is>
      </c>
      <c r="C3472" t="inlineStr">
        <is>
          <t>2016-12-01</t>
        </is>
      </c>
      <c r="D3472" t="inlineStr">
        <is>
          <t>2016-12-05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Westinghouse Clip-On Gooseneck Lamps</t>
        </is>
      </c>
      <c r="Q3472" s="2" t="n">
        <v>16.74</v>
      </c>
      <c r="R3472" t="n">
        <v>2</v>
      </c>
      <c r="S3472" s="3" t="n">
        <v>0</v>
      </c>
      <c r="T3472" s="2" t="n">
        <v>4.3524</v>
      </c>
      <c r="U3472">
        <f>D3472-C3472</f>
        <v/>
      </c>
      <c r="V3472" s="3">
        <f>IF(Q3472=0,0,T3472/Q3472)</f>
        <v/>
      </c>
    </row>
    <row r="3473">
      <c r="A3473" t="n">
        <v>3472</v>
      </c>
      <c r="B3473" t="inlineStr">
        <is>
          <t>CA-2017-122644</t>
        </is>
      </c>
      <c r="C3473" t="inlineStr">
        <is>
          <t>2017-11-12</t>
        </is>
      </c>
      <c r="D3473" t="inlineStr">
        <is>
          <t>2017-11-17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Office Supplies</t>
        </is>
      </c>
      <c r="O3473" t="inlineStr">
        <is>
          <t>Paper</t>
        </is>
      </c>
      <c r="P3473" t="inlineStr">
        <is>
          <t>Strathmore Photo Mount Cards</t>
        </is>
      </c>
      <c r="Q3473" s="2" t="n">
        <v>10.848</v>
      </c>
      <c r="R3473" t="n">
        <v>2</v>
      </c>
      <c r="S3473" s="3" t="n">
        <v>0.2</v>
      </c>
      <c r="T3473" s="2" t="n">
        <v>3.5256</v>
      </c>
      <c r="U3473">
        <f>D3473-C3473</f>
        <v/>
      </c>
      <c r="V3473" s="3">
        <f>IF(Q3473=0,0,T3473/Q3473)</f>
        <v/>
      </c>
    </row>
    <row r="3474">
      <c r="A3474" t="n">
        <v>3473</v>
      </c>
      <c r="B3474" t="inlineStr">
        <is>
          <t>CA-2017-122644</t>
        </is>
      </c>
      <c r="C3474" t="inlineStr">
        <is>
          <t>2017-11-12</t>
        </is>
      </c>
      <c r="D3474" t="inlineStr">
        <is>
          <t>2017-11-17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Verbatim 25 GB 6x Blu-ray Single Layer Recordable Disc, 10/Pack</t>
        </is>
      </c>
      <c r="Q3474" s="2" t="n">
        <v>18.544</v>
      </c>
      <c r="R3474" t="n">
        <v>2</v>
      </c>
      <c r="S3474" s="3" t="n">
        <v>0.2</v>
      </c>
      <c r="T3474" s="2" t="n">
        <v>3.0134</v>
      </c>
      <c r="U3474">
        <f>D3474-C3474</f>
        <v/>
      </c>
      <c r="V3474" s="3">
        <f>IF(Q3474=0,0,T3474/Q3474)</f>
        <v/>
      </c>
    </row>
    <row r="3475">
      <c r="A3475" t="n">
        <v>3474</v>
      </c>
      <c r="B3475" t="inlineStr">
        <is>
          <t>CA-2017-111815</t>
        </is>
      </c>
      <c r="C3475" t="inlineStr">
        <is>
          <t>2017-03-03</t>
        </is>
      </c>
      <c r="D3475" t="inlineStr">
        <is>
          <t>2017-03-10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Ergonomic Managers Chair</t>
        </is>
      </c>
      <c r="Q3475" s="2" t="n">
        <v>180.98</v>
      </c>
      <c r="R3475" t="n">
        <v>1</v>
      </c>
      <c r="S3475" s="3" t="n">
        <v>0</v>
      </c>
      <c r="T3475" s="2" t="n">
        <v>47.0548</v>
      </c>
      <c r="U3475">
        <f>D3475-C3475</f>
        <v/>
      </c>
      <c r="V3475" s="3">
        <f>IF(Q3475=0,0,T3475/Q3475)</f>
        <v/>
      </c>
    </row>
    <row r="3476">
      <c r="A3476" t="n">
        <v>3475</v>
      </c>
      <c r="B3476" t="inlineStr">
        <is>
          <t>CA-2017-111815</t>
        </is>
      </c>
      <c r="C3476" t="inlineStr">
        <is>
          <t>2017-03-03</t>
        </is>
      </c>
      <c r="D3476" t="inlineStr">
        <is>
          <t>2017-03-10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Wireless Marathon Mouse M705</t>
        </is>
      </c>
      <c r="Q3476" s="2" t="n">
        <v>99.98</v>
      </c>
      <c r="R3476" t="n">
        <v>2</v>
      </c>
      <c r="S3476" s="3" t="n">
        <v>0</v>
      </c>
      <c r="T3476" s="2" t="n">
        <v>42.9914</v>
      </c>
      <c r="U3476">
        <f>D3476-C3476</f>
        <v/>
      </c>
      <c r="V3476" s="3">
        <f>IF(Q3476=0,0,T3476/Q3476)</f>
        <v/>
      </c>
    </row>
    <row r="3477">
      <c r="A3477" t="n">
        <v>3476</v>
      </c>
      <c r="B3477" t="inlineStr">
        <is>
          <t>CA-2016-144911</t>
        </is>
      </c>
      <c r="C3477" t="inlineStr">
        <is>
          <t>2016-11-27</t>
        </is>
      </c>
      <c r="D3477" t="inlineStr">
        <is>
          <t>2016-11-30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Verbatim 25 GB 6x Blu-ray Single Layer Recordable Disc, 3/Pack</t>
        </is>
      </c>
      <c r="Q3477" s="2" t="n">
        <v>34.95</v>
      </c>
      <c r="R3477" t="n">
        <v>5</v>
      </c>
      <c r="S3477" s="3" t="n">
        <v>0</v>
      </c>
      <c r="T3477" s="2" t="n">
        <v>15.378</v>
      </c>
      <c r="U3477">
        <f>D3477-C3477</f>
        <v/>
      </c>
      <c r="V3477" s="3">
        <f>IF(Q3477=0,0,T3477/Q3477)</f>
        <v/>
      </c>
    </row>
    <row r="3478">
      <c r="A3478" t="n">
        <v>3477</v>
      </c>
      <c r="B3478" t="inlineStr">
        <is>
          <t>CA-2016-144911</t>
        </is>
      </c>
      <c r="C3478" t="inlineStr">
        <is>
          <t>2016-11-27</t>
        </is>
      </c>
      <c r="D3478" t="inlineStr">
        <is>
          <t>2016-11-30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Ibico Plastic Spiral Binding Combs</t>
        </is>
      </c>
      <c r="Q3478" s="2" t="n">
        <v>152</v>
      </c>
      <c r="R3478" t="n">
        <v>5</v>
      </c>
      <c r="S3478" s="3" t="n">
        <v>0</v>
      </c>
      <c r="T3478" s="2" t="n">
        <v>69.92</v>
      </c>
      <c r="U3478">
        <f>D3478-C3478</f>
        <v/>
      </c>
      <c r="V3478" s="3">
        <f>IF(Q3478=0,0,T3478/Q3478)</f>
        <v/>
      </c>
    </row>
    <row r="3479">
      <c r="A3479" t="n">
        <v>3478</v>
      </c>
      <c r="B3479" t="inlineStr">
        <is>
          <t>CA-2014-143385</t>
        </is>
      </c>
      <c r="C3479" t="inlineStr">
        <is>
          <t>2014-08-31</t>
        </is>
      </c>
      <c r="D3479" t="inlineStr">
        <is>
          <t>2014-09-05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KeyTronic KT400U2 - Keyboard - Black</t>
        </is>
      </c>
      <c r="Q3479" s="2" t="n">
        <v>92.52</v>
      </c>
      <c r="R3479" t="n">
        <v>9</v>
      </c>
      <c r="S3479" s="3" t="n">
        <v>0</v>
      </c>
      <c r="T3479" s="2" t="n">
        <v>18.504</v>
      </c>
      <c r="U3479">
        <f>D3479-C3479</f>
        <v/>
      </c>
      <c r="V3479" s="3">
        <f>IF(Q3479=0,0,T3479/Q3479)</f>
        <v/>
      </c>
    </row>
    <row r="3480">
      <c r="A3480" t="n">
        <v>3479</v>
      </c>
      <c r="B3480" t="inlineStr">
        <is>
          <t>CA-2016-131289</t>
        </is>
      </c>
      <c r="C3480" t="inlineStr">
        <is>
          <t>2016-12-08</t>
        </is>
      </c>
      <c r="D3480" t="inlineStr">
        <is>
          <t>2016-12-14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Office Supplies</t>
        </is>
      </c>
      <c r="O3480" t="inlineStr">
        <is>
          <t>Art</t>
        </is>
      </c>
      <c r="P3480" t="inlineStr">
        <is>
          <t>Newell 341</t>
        </is>
      </c>
      <c r="Q3480" s="2" t="n">
        <v>8.56</v>
      </c>
      <c r="R3480" t="n">
        <v>2</v>
      </c>
      <c r="S3480" s="3" t="n">
        <v>0</v>
      </c>
      <c r="T3480" s="2" t="n">
        <v>2.4824</v>
      </c>
      <c r="U3480">
        <f>D3480-C3480</f>
        <v/>
      </c>
      <c r="V3480" s="3">
        <f>IF(Q3480=0,0,T3480/Q3480)</f>
        <v/>
      </c>
    </row>
    <row r="3481">
      <c r="A3481" t="n">
        <v>3480</v>
      </c>
      <c r="B3481" t="inlineStr">
        <is>
          <t>CA-2016-131289</t>
        </is>
      </c>
      <c r="C3481" t="inlineStr">
        <is>
          <t>2016-12-08</t>
        </is>
      </c>
      <c r="D3481" t="inlineStr">
        <is>
          <t>2016-12-14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Office Supplies</t>
        </is>
      </c>
      <c r="O3481" t="inlineStr">
        <is>
          <t>Paper</t>
        </is>
      </c>
      <c r="P3481" t="inlineStr">
        <is>
          <t>Xerox 204</t>
        </is>
      </c>
      <c r="Q3481" s="2" t="n">
        <v>45.36</v>
      </c>
      <c r="R3481" t="n">
        <v>7</v>
      </c>
      <c r="S3481" s="3" t="n">
        <v>0</v>
      </c>
      <c r="T3481" s="2" t="n">
        <v>21.7728</v>
      </c>
      <c r="U3481">
        <f>D3481-C3481</f>
        <v/>
      </c>
      <c r="V3481" s="3">
        <f>IF(Q3481=0,0,T3481/Q3481)</f>
        <v/>
      </c>
    </row>
    <row r="3482">
      <c r="A3482" t="n">
        <v>3481</v>
      </c>
      <c r="B3482" t="inlineStr">
        <is>
          <t>CA-2016-131289</t>
        </is>
      </c>
      <c r="C3482" t="inlineStr">
        <is>
          <t>2016-12-08</t>
        </is>
      </c>
      <c r="D3482" t="inlineStr">
        <is>
          <t>2016-12-14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Hon 94000 Series Round Tables</t>
        </is>
      </c>
      <c r="Q3482" s="2" t="n">
        <v>1421.664</v>
      </c>
      <c r="R3482" t="n">
        <v>6</v>
      </c>
      <c r="S3482" s="3" t="n">
        <v>0.2</v>
      </c>
      <c r="T3482" s="2" t="n">
        <v>-195.4788</v>
      </c>
      <c r="U3482">
        <f>D3482-C3482</f>
        <v/>
      </c>
      <c r="V3482" s="3">
        <f>IF(Q3482=0,0,T3482/Q3482)</f>
        <v/>
      </c>
    </row>
    <row r="3483">
      <c r="A3483" t="n">
        <v>3482</v>
      </c>
      <c r="B3483" t="inlineStr">
        <is>
          <t>CA-2014-124023</t>
        </is>
      </c>
      <c r="C3483" t="inlineStr">
        <is>
          <t>2014-04-07</t>
        </is>
      </c>
      <c r="D3483" t="inlineStr">
        <is>
          <t>2014-04-10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Stacking Tray, Side-Loading, Legal, Smoke</t>
        </is>
      </c>
      <c r="Q3483" s="2" t="n">
        <v>8.960000000000001</v>
      </c>
      <c r="R3483" t="n">
        <v>2</v>
      </c>
      <c r="S3483" s="3" t="n">
        <v>0</v>
      </c>
      <c r="T3483" s="2" t="n">
        <v>2.7776</v>
      </c>
      <c r="U3483">
        <f>D3483-C3483</f>
        <v/>
      </c>
      <c r="V3483" s="3">
        <f>IF(Q3483=0,0,T3483/Q3483)</f>
        <v/>
      </c>
    </row>
    <row r="3484">
      <c r="A3484" t="n">
        <v>3483</v>
      </c>
      <c r="B3484" t="inlineStr">
        <is>
          <t>CA-2014-124688</t>
        </is>
      </c>
      <c r="C3484" t="inlineStr">
        <is>
          <t>2014-08-27</t>
        </is>
      </c>
      <c r="D3484" t="inlineStr">
        <is>
          <t>2014-08-29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GE 30522EE2</t>
        </is>
      </c>
      <c r="Q3484" s="2" t="n">
        <v>579.95</v>
      </c>
      <c r="R3484" t="n">
        <v>5</v>
      </c>
      <c r="S3484" s="3" t="n">
        <v>0</v>
      </c>
      <c r="T3484" s="2" t="n">
        <v>168.1855</v>
      </c>
      <c r="U3484">
        <f>D3484-C3484</f>
        <v/>
      </c>
      <c r="V3484" s="3">
        <f>IF(Q3484=0,0,T3484/Q3484)</f>
        <v/>
      </c>
    </row>
    <row r="3485">
      <c r="A3485" t="n">
        <v>3484</v>
      </c>
      <c r="B3485" t="inlineStr">
        <is>
          <t>CA-2014-124688</t>
        </is>
      </c>
      <c r="C3485" t="inlineStr">
        <is>
          <t>2014-08-27</t>
        </is>
      </c>
      <c r="D3485" t="inlineStr">
        <is>
          <t>2014-08-29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Furniture</t>
        </is>
      </c>
      <c r="O3485" t="inlineStr">
        <is>
          <t>Furnishings</t>
        </is>
      </c>
      <c r="P3485" t="inlineStr">
        <is>
          <t>Master Caster Door Stop, Large Neon Orange</t>
        </is>
      </c>
      <c r="Q3485" s="2" t="n">
        <v>29.12</v>
      </c>
      <c r="R3485" t="n">
        <v>4</v>
      </c>
      <c r="S3485" s="3" t="n">
        <v>0</v>
      </c>
      <c r="T3485" s="2" t="n">
        <v>12.5216</v>
      </c>
      <c r="U3485">
        <f>D3485-C3485</f>
        <v/>
      </c>
      <c r="V3485" s="3">
        <f>IF(Q3485=0,0,T3485/Q3485)</f>
        <v/>
      </c>
    </row>
    <row r="3486">
      <c r="A3486" t="n">
        <v>3485</v>
      </c>
      <c r="B3486" t="inlineStr">
        <is>
          <t>CA-2014-124688</t>
        </is>
      </c>
      <c r="C3486" t="inlineStr">
        <is>
          <t>2014-08-27</t>
        </is>
      </c>
      <c r="D3486" t="inlineStr">
        <is>
          <t>2014-08-29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Bretford CR8500 Series Meeting Room Furniture</t>
        </is>
      </c>
      <c r="Q3486" s="2" t="n">
        <v>1202.94</v>
      </c>
      <c r="R3486" t="n">
        <v>3</v>
      </c>
      <c r="S3486" s="3" t="n">
        <v>0</v>
      </c>
      <c r="T3486" s="2" t="n">
        <v>300.735</v>
      </c>
      <c r="U3486">
        <f>D3486-C3486</f>
        <v/>
      </c>
      <c r="V3486" s="3">
        <f>IF(Q3486=0,0,T3486/Q3486)</f>
        <v/>
      </c>
    </row>
    <row r="3487">
      <c r="A3487" t="n">
        <v>3486</v>
      </c>
      <c r="B3487" t="inlineStr">
        <is>
          <t>CA-2016-151169</t>
        </is>
      </c>
      <c r="C3487" t="inlineStr">
        <is>
          <t>2016-10-21</t>
        </is>
      </c>
      <c r="D3487" t="inlineStr">
        <is>
          <t>2016-10-26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Reinforcements for Hole-Punch Pages</t>
        </is>
      </c>
      <c r="Q3487" s="2" t="n">
        <v>7.92</v>
      </c>
      <c r="R3487" t="n">
        <v>4</v>
      </c>
      <c r="S3487" s="3" t="n">
        <v>0</v>
      </c>
      <c r="T3487" s="2" t="n">
        <v>3.564</v>
      </c>
      <c r="U3487">
        <f>D3487-C3487</f>
        <v/>
      </c>
      <c r="V3487" s="3">
        <f>IF(Q3487=0,0,T3487/Q3487)</f>
        <v/>
      </c>
    </row>
    <row r="3488">
      <c r="A3488" t="n">
        <v>3487</v>
      </c>
      <c r="B3488" t="inlineStr">
        <is>
          <t>US-2016-134761</t>
        </is>
      </c>
      <c r="C3488" t="inlineStr">
        <is>
          <t>2016-11-30</t>
        </is>
      </c>
      <c r="D3488" t="inlineStr">
        <is>
          <t>2016-11-30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Technology</t>
        </is>
      </c>
      <c r="O3488" t="inlineStr">
        <is>
          <t>Phones</t>
        </is>
      </c>
      <c r="P3488" t="inlineStr">
        <is>
          <t>AT&amp;T 17929 Lendline Telephone</t>
        </is>
      </c>
      <c r="Q3488" s="2" t="n">
        <v>36.192</v>
      </c>
      <c r="R3488" t="n">
        <v>1</v>
      </c>
      <c r="S3488" s="3" t="n">
        <v>0.2</v>
      </c>
      <c r="T3488" s="2" t="n">
        <v>2.7144</v>
      </c>
      <c r="U3488">
        <f>D3488-C3488</f>
        <v/>
      </c>
      <c r="V3488" s="3">
        <f>IF(Q3488=0,0,T3488/Q3488)</f>
        <v/>
      </c>
    </row>
    <row r="3489">
      <c r="A3489" t="n">
        <v>3488</v>
      </c>
      <c r="B3489" t="inlineStr">
        <is>
          <t>CA-2017-120705</t>
        </is>
      </c>
      <c r="C3489" t="inlineStr">
        <is>
          <t>2017-09-05</t>
        </is>
      </c>
      <c r="D3489" t="inlineStr">
        <is>
          <t>2017-09-11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Gould Plastics 18-Pocket Panel Bin, 34w x 5-1/4d x 20-1/2h</t>
        </is>
      </c>
      <c r="Q3489" s="2" t="n">
        <v>147.184</v>
      </c>
      <c r="R3489" t="n">
        <v>2</v>
      </c>
      <c r="S3489" s="3" t="n">
        <v>0.2</v>
      </c>
      <c r="T3489" s="2" t="n">
        <v>-29.4368</v>
      </c>
      <c r="U3489">
        <f>D3489-C3489</f>
        <v/>
      </c>
      <c r="V3489" s="3">
        <f>IF(Q3489=0,0,T3489/Q3489)</f>
        <v/>
      </c>
    </row>
    <row r="3490">
      <c r="A3490" t="n">
        <v>3489</v>
      </c>
      <c r="B3490" t="inlineStr">
        <is>
          <t>CA-2015-157322</t>
        </is>
      </c>
      <c r="C3490" t="inlineStr">
        <is>
          <t>2015-07-02</t>
        </is>
      </c>
      <c r="D3490" t="inlineStr">
        <is>
          <t>2015-07-06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Hon 4070 Series Pagoda Armless Upholstered Stacking Chairs</t>
        </is>
      </c>
      <c r="Q3490" s="2" t="n">
        <v>408.422</v>
      </c>
      <c r="R3490" t="n">
        <v>2</v>
      </c>
      <c r="S3490" s="3" t="n">
        <v>0.3</v>
      </c>
      <c r="T3490" s="2" t="n">
        <v>-5.8346</v>
      </c>
      <c r="U3490">
        <f>D3490-C3490</f>
        <v/>
      </c>
      <c r="V3490" s="3">
        <f>IF(Q3490=0,0,T3490/Q3490)</f>
        <v/>
      </c>
    </row>
    <row r="3491">
      <c r="A3491" t="n">
        <v>3490</v>
      </c>
      <c r="B3491" t="inlineStr">
        <is>
          <t>CA-2015-157322</t>
        </is>
      </c>
      <c r="C3491" t="inlineStr">
        <is>
          <t>2015-07-02</t>
        </is>
      </c>
      <c r="D3491" t="inlineStr">
        <is>
          <t>2015-07-06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Global Wood Trimmed Manager's Task Chair, Khaki</t>
        </is>
      </c>
      <c r="Q3491" s="2" t="n">
        <v>382.116</v>
      </c>
      <c r="R3491" t="n">
        <v>6</v>
      </c>
      <c r="S3491" s="3" t="n">
        <v>0.3</v>
      </c>
      <c r="T3491" s="2" t="n">
        <v>-92.7996</v>
      </c>
      <c r="U3491">
        <f>D3491-C3491</f>
        <v/>
      </c>
      <c r="V3491" s="3">
        <f>IF(Q3491=0,0,T3491/Q3491)</f>
        <v/>
      </c>
    </row>
    <row r="3492">
      <c r="A3492" t="n">
        <v>3491</v>
      </c>
      <c r="B3492" t="inlineStr">
        <is>
          <t>CA-2015-157322</t>
        </is>
      </c>
      <c r="C3492" t="inlineStr">
        <is>
          <t>2015-07-02</t>
        </is>
      </c>
      <c r="D3492" t="inlineStr">
        <is>
          <t>2015-07-06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Advantus Rolling Storage Box</t>
        </is>
      </c>
      <c r="Q3492" s="2" t="n">
        <v>68.59999999999999</v>
      </c>
      <c r="R3492" t="n">
        <v>5</v>
      </c>
      <c r="S3492" s="3" t="n">
        <v>0.2</v>
      </c>
      <c r="T3492" s="2" t="n">
        <v>6.0025</v>
      </c>
      <c r="U3492">
        <f>D3492-C3492</f>
        <v/>
      </c>
      <c r="V3492" s="3">
        <f>IF(Q3492=0,0,T3492/Q3492)</f>
        <v/>
      </c>
    </row>
    <row r="3493">
      <c r="A3493" t="n">
        <v>3492</v>
      </c>
      <c r="B3493" t="inlineStr">
        <is>
          <t>CA-2015-157322</t>
        </is>
      </c>
      <c r="C3493" t="inlineStr">
        <is>
          <t>2015-07-02</t>
        </is>
      </c>
      <c r="D3493" t="inlineStr">
        <is>
          <t>2015-07-06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Office Supplies</t>
        </is>
      </c>
      <c r="O3493" t="inlineStr">
        <is>
          <t>Storage</t>
        </is>
      </c>
      <c r="P3493" t="inlineStr">
        <is>
          <t>Adjustable Depth Letter/Legal Cart</t>
        </is>
      </c>
      <c r="Q3493" s="2" t="n">
        <v>435.504</v>
      </c>
      <c r="R3493" t="n">
        <v>3</v>
      </c>
      <c r="S3493" s="3" t="n">
        <v>0.2</v>
      </c>
      <c r="T3493" s="2" t="n">
        <v>48.9942</v>
      </c>
      <c r="U3493">
        <f>D3493-C3493</f>
        <v/>
      </c>
      <c r="V3493" s="3">
        <f>IF(Q3493=0,0,T3493/Q3493)</f>
        <v/>
      </c>
    </row>
    <row r="3494">
      <c r="A3494" t="n">
        <v>3493</v>
      </c>
      <c r="B3494" t="inlineStr">
        <is>
          <t>CA-2015-157322</t>
        </is>
      </c>
      <c r="C3494" t="inlineStr">
        <is>
          <t>2015-07-02</t>
        </is>
      </c>
      <c r="D3494" t="inlineStr">
        <is>
          <t>2015-07-06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Adams Phone Message Book, Professional, 400 Message Capacity, 5 3/6” x 11”</t>
        </is>
      </c>
      <c r="Q3494" s="2" t="n">
        <v>11.168</v>
      </c>
      <c r="R3494" t="n">
        <v>2</v>
      </c>
      <c r="S3494" s="3" t="n">
        <v>0.2</v>
      </c>
      <c r="T3494" s="2" t="n">
        <v>3.7692</v>
      </c>
      <c r="U3494">
        <f>D3494-C3494</f>
        <v/>
      </c>
      <c r="V3494" s="3">
        <f>IF(Q3494=0,0,T3494/Q3494)</f>
        <v/>
      </c>
    </row>
    <row r="3495">
      <c r="A3495" t="n">
        <v>3494</v>
      </c>
      <c r="B3495" t="inlineStr">
        <is>
          <t>CA-2017-142034</t>
        </is>
      </c>
      <c r="C3495" t="inlineStr">
        <is>
          <t>2017-09-24</t>
        </is>
      </c>
      <c r="D3495" t="inlineStr">
        <is>
          <t>2017-09-28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KeyTronic E03601U1 - Keyboard - Beige</t>
        </is>
      </c>
      <c r="Q3495" s="2" t="n">
        <v>72</v>
      </c>
      <c r="R3495" t="n">
        <v>4</v>
      </c>
      <c r="S3495" s="3" t="n">
        <v>0</v>
      </c>
      <c r="T3495" s="2" t="n">
        <v>12.96</v>
      </c>
      <c r="U3495">
        <f>D3495-C3495</f>
        <v/>
      </c>
      <c r="V3495" s="3">
        <f>IF(Q3495=0,0,T3495/Q3495)</f>
        <v/>
      </c>
    </row>
    <row r="3496">
      <c r="A3496" t="n">
        <v>3495</v>
      </c>
      <c r="B3496" t="inlineStr">
        <is>
          <t>CA-2017-142034</t>
        </is>
      </c>
      <c r="C3496" t="inlineStr">
        <is>
          <t>2017-09-24</t>
        </is>
      </c>
      <c r="D3496" t="inlineStr">
        <is>
          <t>2017-09-28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Technology</t>
        </is>
      </c>
      <c r="O3496" t="inlineStr">
        <is>
          <t>Accessories</t>
        </is>
      </c>
      <c r="P3496" t="inlineStr">
        <is>
          <t>Imation Bio 2GB USB Flash Drive Imation Corp</t>
        </is>
      </c>
      <c r="Q3496" s="2" t="n">
        <v>655.9</v>
      </c>
      <c r="R3496" t="n">
        <v>5</v>
      </c>
      <c r="S3496" s="3" t="n">
        <v>0</v>
      </c>
      <c r="T3496" s="2" t="n">
        <v>275.478</v>
      </c>
      <c r="U3496">
        <f>D3496-C3496</f>
        <v/>
      </c>
      <c r="V3496" s="3">
        <f>IF(Q3496=0,0,T3496/Q3496)</f>
        <v/>
      </c>
    </row>
    <row r="3497">
      <c r="A3497" t="n">
        <v>3496</v>
      </c>
      <c r="B3497" t="inlineStr">
        <is>
          <t>CA-2017-142034</t>
        </is>
      </c>
      <c r="C3497" t="inlineStr">
        <is>
          <t>2017-09-24</t>
        </is>
      </c>
      <c r="D3497" t="inlineStr">
        <is>
          <t>2017-09-28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Furniture</t>
        </is>
      </c>
      <c r="O3497" t="inlineStr">
        <is>
          <t>Chairs</t>
        </is>
      </c>
      <c r="P3497" t="inlineStr">
        <is>
          <t>Global Airflow Leather Mesh Back Chair, Black</t>
        </is>
      </c>
      <c r="Q3497" s="2" t="n">
        <v>603.92</v>
      </c>
      <c r="R3497" t="n">
        <v>4</v>
      </c>
      <c r="S3497" s="3" t="n">
        <v>0</v>
      </c>
      <c r="T3497" s="2" t="n">
        <v>181.176</v>
      </c>
      <c r="U3497">
        <f>D3497-C3497</f>
        <v/>
      </c>
      <c r="V3497" s="3">
        <f>IF(Q3497=0,0,T3497/Q3497)</f>
        <v/>
      </c>
    </row>
    <row r="3498">
      <c r="A3498" t="n">
        <v>3497</v>
      </c>
      <c r="B3498" t="inlineStr">
        <is>
          <t>CA-2016-107328</t>
        </is>
      </c>
      <c r="C3498" t="inlineStr">
        <is>
          <t>2016-08-08</t>
        </is>
      </c>
      <c r="D3498" t="inlineStr">
        <is>
          <t>2016-08-15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Chromcraft 48" x 96" Racetrack Double Pedestal Table</t>
        </is>
      </c>
      <c r="Q3498" s="2" t="n">
        <v>513.024</v>
      </c>
      <c r="R3498" t="n">
        <v>2</v>
      </c>
      <c r="S3498" s="3" t="n">
        <v>0.2</v>
      </c>
      <c r="T3498" s="2" t="n">
        <v>12.8256</v>
      </c>
      <c r="U3498">
        <f>D3498-C3498</f>
        <v/>
      </c>
      <c r="V3498" s="3">
        <f>IF(Q3498=0,0,T3498/Q3498)</f>
        <v/>
      </c>
    </row>
    <row r="3499">
      <c r="A3499" t="n">
        <v>3498</v>
      </c>
      <c r="B3499" t="inlineStr">
        <is>
          <t>CA-2016-107328</t>
        </is>
      </c>
      <c r="C3499" t="inlineStr">
        <is>
          <t>2016-08-08</t>
        </is>
      </c>
      <c r="D3499" t="inlineStr">
        <is>
          <t>2016-08-15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Office Supplies</t>
        </is>
      </c>
      <c r="O3499" t="inlineStr">
        <is>
          <t>Appliances</t>
        </is>
      </c>
      <c r="P3499" t="inlineStr">
        <is>
          <t>Kensington 4 Outlet MasterPiece Compact Power Control Center</t>
        </is>
      </c>
      <c r="Q3499" s="2" t="n">
        <v>487.92</v>
      </c>
      <c r="R3499" t="n">
        <v>6</v>
      </c>
      <c r="S3499" s="3" t="n">
        <v>0</v>
      </c>
      <c r="T3499" s="2" t="n">
        <v>136.6176</v>
      </c>
      <c r="U3499">
        <f>D3499-C3499</f>
        <v/>
      </c>
      <c r="V3499" s="3">
        <f>IF(Q3499=0,0,T3499/Q3499)</f>
        <v/>
      </c>
    </row>
    <row r="3500">
      <c r="A3500" t="n">
        <v>3499</v>
      </c>
      <c r="B3500" t="inlineStr">
        <is>
          <t>CA-2016-107328</t>
        </is>
      </c>
      <c r="C3500" t="inlineStr">
        <is>
          <t>2016-08-08</t>
        </is>
      </c>
      <c r="D3500" t="inlineStr">
        <is>
          <t>2016-08-15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Acco Hanging Data Binders</t>
        </is>
      </c>
      <c r="Q3500" s="2" t="n">
        <v>15.24</v>
      </c>
      <c r="R3500" t="n">
        <v>5</v>
      </c>
      <c r="S3500" s="3" t="n">
        <v>0.2</v>
      </c>
      <c r="T3500" s="2" t="n">
        <v>5.334</v>
      </c>
      <c r="U3500">
        <f>D3500-C3500</f>
        <v/>
      </c>
      <c r="V3500" s="3">
        <f>IF(Q3500=0,0,T3500/Q3500)</f>
        <v/>
      </c>
    </row>
    <row r="3501">
      <c r="A3501" t="n">
        <v>3500</v>
      </c>
      <c r="B3501" t="inlineStr">
        <is>
          <t>CA-2016-108616</t>
        </is>
      </c>
      <c r="C3501" t="inlineStr">
        <is>
          <t>2016-09-29</t>
        </is>
      </c>
      <c r="D3501" t="inlineStr">
        <is>
          <t>2016-10-03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 G500s Laser Gaming Mouse with Adjustable Weight Tuning</t>
        </is>
      </c>
      <c r="Q3501" s="2" t="n">
        <v>209.97</v>
      </c>
      <c r="R3501" t="n">
        <v>3</v>
      </c>
      <c r="S3501" s="3" t="n">
        <v>0</v>
      </c>
      <c r="T3501" s="2" t="n">
        <v>71.38979999999999</v>
      </c>
      <c r="U3501">
        <f>D3501-C3501</f>
        <v/>
      </c>
      <c r="V3501" s="3">
        <f>IF(Q3501=0,0,T3501/Q3501)</f>
        <v/>
      </c>
    </row>
    <row r="3502">
      <c r="A3502" t="n">
        <v>3501</v>
      </c>
      <c r="B3502" t="inlineStr">
        <is>
          <t>CA-2016-108616</t>
        </is>
      </c>
      <c r="C3502" t="inlineStr">
        <is>
          <t>2016-09-29</t>
        </is>
      </c>
      <c r="D3502" t="inlineStr">
        <is>
          <t>2016-10-03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Office Supplies</t>
        </is>
      </c>
      <c r="O3502" t="inlineStr">
        <is>
          <t>Binders</t>
        </is>
      </c>
      <c r="P3502" t="inlineStr">
        <is>
          <t>Premium Transparent Presentation Covers by GBC</t>
        </is>
      </c>
      <c r="Q3502" s="2" t="n">
        <v>62.94</v>
      </c>
      <c r="R3502" t="n">
        <v>3</v>
      </c>
      <c r="S3502" s="3" t="n">
        <v>0</v>
      </c>
      <c r="T3502" s="2" t="n">
        <v>30.2112</v>
      </c>
      <c r="U3502">
        <f>D3502-C3502</f>
        <v/>
      </c>
      <c r="V3502" s="3">
        <f>IF(Q3502=0,0,T3502/Q3502)</f>
        <v/>
      </c>
    </row>
    <row r="3503">
      <c r="A3503" t="n">
        <v>3502</v>
      </c>
      <c r="B3503" t="inlineStr">
        <is>
          <t>CA-2016-108616</t>
        </is>
      </c>
      <c r="C3503" t="inlineStr">
        <is>
          <t>2016-09-29</t>
        </is>
      </c>
      <c r="D3503" t="inlineStr">
        <is>
          <t>2016-10-03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Office Supplies</t>
        </is>
      </c>
      <c r="O3503" t="inlineStr">
        <is>
          <t>Art</t>
        </is>
      </c>
      <c r="P3503" t="inlineStr">
        <is>
          <t>Sanford Colorific Colored Pencils, 12/Box</t>
        </is>
      </c>
      <c r="Q3503" s="2" t="n">
        <v>25.92</v>
      </c>
      <c r="R3503" t="n">
        <v>9</v>
      </c>
      <c r="S3503" s="3" t="n">
        <v>0</v>
      </c>
      <c r="T3503" s="2" t="n">
        <v>7.776</v>
      </c>
      <c r="U3503">
        <f>D3503-C3503</f>
        <v/>
      </c>
      <c r="V3503" s="3">
        <f>IF(Q3503=0,0,T3503/Q3503)</f>
        <v/>
      </c>
    </row>
    <row r="3504">
      <c r="A3504" t="n">
        <v>3503</v>
      </c>
      <c r="B3504" t="inlineStr">
        <is>
          <t>CA-2017-125115</t>
        </is>
      </c>
      <c r="C3504" t="inlineStr">
        <is>
          <t>2017-04-10</t>
        </is>
      </c>
      <c r="D3504" t="inlineStr">
        <is>
          <t>2017-04-10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1894</t>
        </is>
      </c>
      <c r="Q3504" s="2" t="n">
        <v>10.368</v>
      </c>
      <c r="R3504" t="n">
        <v>2</v>
      </c>
      <c r="S3504" s="3" t="n">
        <v>0.2</v>
      </c>
      <c r="T3504" s="2" t="n">
        <v>3.6288</v>
      </c>
      <c r="U3504">
        <f>D3504-C3504</f>
        <v/>
      </c>
      <c r="V3504" s="3">
        <f>IF(Q3504=0,0,T3504/Q3504)</f>
        <v/>
      </c>
    </row>
    <row r="3505">
      <c r="A3505" t="n">
        <v>3504</v>
      </c>
      <c r="B3505" t="inlineStr">
        <is>
          <t>CA-2017-125115</t>
        </is>
      </c>
      <c r="C3505" t="inlineStr">
        <is>
          <t>2017-04-10</t>
        </is>
      </c>
      <c r="D3505" t="inlineStr">
        <is>
          <t>2017-04-10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MX Performance Wireless Mouse</t>
        </is>
      </c>
      <c r="Q3505" s="2" t="n">
        <v>95.736</v>
      </c>
      <c r="R3505" t="n">
        <v>3</v>
      </c>
      <c r="S3505" s="3" t="n">
        <v>0.2</v>
      </c>
      <c r="T3505" s="2" t="n">
        <v>20.3439</v>
      </c>
      <c r="U3505">
        <f>D3505-C3505</f>
        <v/>
      </c>
      <c r="V3505" s="3">
        <f>IF(Q3505=0,0,T3505/Q3505)</f>
        <v/>
      </c>
    </row>
    <row r="3506">
      <c r="A3506" t="n">
        <v>3505</v>
      </c>
      <c r="B3506" t="inlineStr">
        <is>
          <t>CA-2016-150945</t>
        </is>
      </c>
      <c r="C3506" t="inlineStr">
        <is>
          <t>2016-12-18</t>
        </is>
      </c>
      <c r="D3506" t="inlineStr">
        <is>
          <t>2016-12-20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Tennsco Double-Tier Lockers</t>
        </is>
      </c>
      <c r="Q3506" s="2" t="n">
        <v>900.08</v>
      </c>
      <c r="R3506" t="n">
        <v>4</v>
      </c>
      <c r="S3506" s="3" t="n">
        <v>0</v>
      </c>
      <c r="T3506" s="2" t="n">
        <v>117.0104</v>
      </c>
      <c r="U3506">
        <f>D3506-C3506</f>
        <v/>
      </c>
      <c r="V3506" s="3">
        <f>IF(Q3506=0,0,T3506/Q3506)</f>
        <v/>
      </c>
    </row>
    <row r="3507">
      <c r="A3507" t="n">
        <v>3506</v>
      </c>
      <c r="B3507" t="inlineStr">
        <is>
          <t>CA-2014-166863</t>
        </is>
      </c>
      <c r="C3507" t="inlineStr">
        <is>
          <t>2014-06-20</t>
        </is>
      </c>
      <c r="D3507" t="inlineStr">
        <is>
          <t>2014-06-24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Technology</t>
        </is>
      </c>
      <c r="O3507" t="inlineStr">
        <is>
          <t>Phones</t>
        </is>
      </c>
      <c r="P3507" t="inlineStr">
        <is>
          <t>HTC One Mini</t>
        </is>
      </c>
      <c r="Q3507" s="2" t="n">
        <v>201.584</v>
      </c>
      <c r="R3507" t="n">
        <v>2</v>
      </c>
      <c r="S3507" s="3" t="n">
        <v>0.2</v>
      </c>
      <c r="T3507" s="2" t="n">
        <v>20.1584</v>
      </c>
      <c r="U3507">
        <f>D3507-C3507</f>
        <v/>
      </c>
      <c r="V3507" s="3">
        <f>IF(Q3507=0,0,T3507/Q3507)</f>
        <v/>
      </c>
    </row>
    <row r="3508">
      <c r="A3508" t="n">
        <v>3507</v>
      </c>
      <c r="B3508" t="inlineStr">
        <is>
          <t>CA-2014-166863</t>
        </is>
      </c>
      <c r="C3508" t="inlineStr">
        <is>
          <t>2014-06-20</t>
        </is>
      </c>
      <c r="D3508" t="inlineStr">
        <is>
          <t>2014-06-24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Office Supplies</t>
        </is>
      </c>
      <c r="O3508" t="inlineStr">
        <is>
          <t>Binders</t>
        </is>
      </c>
      <c r="P3508" t="inlineStr">
        <is>
          <t>Storex DuraTech Recycled Plastic Frosted Binders</t>
        </is>
      </c>
      <c r="Q3508" s="2" t="n">
        <v>3.392</v>
      </c>
      <c r="R3508" t="n">
        <v>4</v>
      </c>
      <c r="S3508" s="3" t="n">
        <v>0.8</v>
      </c>
      <c r="T3508" s="2" t="n">
        <v>-5.088</v>
      </c>
      <c r="U3508">
        <f>D3508-C3508</f>
        <v/>
      </c>
      <c r="V3508" s="3">
        <f>IF(Q3508=0,0,T3508/Q3508)</f>
        <v/>
      </c>
    </row>
    <row r="3509">
      <c r="A3509" t="n">
        <v>3508</v>
      </c>
      <c r="B3509" t="inlineStr">
        <is>
          <t>CA-2014-166863</t>
        </is>
      </c>
      <c r="C3509" t="inlineStr">
        <is>
          <t>2014-06-20</t>
        </is>
      </c>
      <c r="D3509" t="inlineStr">
        <is>
          <t>2014-06-24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Hon Metal Bookcases, Black</t>
        </is>
      </c>
      <c r="Q3509" s="2" t="n">
        <v>193.0656</v>
      </c>
      <c r="R3509" t="n">
        <v>4</v>
      </c>
      <c r="S3509" s="3" t="n">
        <v>0.32</v>
      </c>
      <c r="T3509" s="2" t="n">
        <v>-19.8744</v>
      </c>
      <c r="U3509">
        <f>D3509-C3509</f>
        <v/>
      </c>
      <c r="V3509" s="3">
        <f>IF(Q3509=0,0,T3509/Q3509)</f>
        <v/>
      </c>
    </row>
    <row r="3510">
      <c r="A3510" t="n">
        <v>3509</v>
      </c>
      <c r="B3510" t="inlineStr">
        <is>
          <t>CA-2014-166863</t>
        </is>
      </c>
      <c r="C3510" t="inlineStr">
        <is>
          <t>2014-06-20</t>
        </is>
      </c>
      <c r="D3510" t="inlineStr">
        <is>
          <t>2014-06-24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2</t>
        </is>
      </c>
      <c r="Q3510" s="2" t="n">
        <v>15.552</v>
      </c>
      <c r="R3510" t="n">
        <v>3</v>
      </c>
      <c r="S3510" s="3" t="n">
        <v>0.2</v>
      </c>
      <c r="T3510" s="2" t="n">
        <v>5.4432</v>
      </c>
      <c r="U3510">
        <f>D3510-C3510</f>
        <v/>
      </c>
      <c r="V3510" s="3">
        <f>IF(Q3510=0,0,T3510/Q3510)</f>
        <v/>
      </c>
    </row>
    <row r="3511">
      <c r="A3511" t="n">
        <v>3510</v>
      </c>
      <c r="B3511" t="inlineStr">
        <is>
          <t>CA-2014-166863</t>
        </is>
      </c>
      <c r="C3511" t="inlineStr">
        <is>
          <t>2014-06-20</t>
        </is>
      </c>
      <c r="D3511" t="inlineStr">
        <is>
          <t>2014-06-24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Array Parchment Paper, Assorted Colors</t>
        </is>
      </c>
      <c r="Q3511" s="2" t="n">
        <v>11.648</v>
      </c>
      <c r="R3511" t="n">
        <v>2</v>
      </c>
      <c r="S3511" s="3" t="n">
        <v>0.2</v>
      </c>
      <c r="T3511" s="2" t="n">
        <v>4.0768</v>
      </c>
      <c r="U3511">
        <f>D3511-C3511</f>
        <v/>
      </c>
      <c r="V3511" s="3">
        <f>IF(Q3511=0,0,T3511/Q3511)</f>
        <v/>
      </c>
    </row>
    <row r="3512">
      <c r="A3512" t="n">
        <v>3511</v>
      </c>
      <c r="B3512" t="inlineStr">
        <is>
          <t>CA-2014-166863</t>
        </is>
      </c>
      <c r="C3512" t="inlineStr">
        <is>
          <t>2014-06-20</t>
        </is>
      </c>
      <c r="D3512" t="inlineStr">
        <is>
          <t>2014-06-24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Okidata C331dn Printer</t>
        </is>
      </c>
      <c r="Q3512" s="2" t="n">
        <v>418.8</v>
      </c>
      <c r="R3512" t="n">
        <v>2</v>
      </c>
      <c r="S3512" s="3" t="n">
        <v>0.4</v>
      </c>
      <c r="T3512" s="2" t="n">
        <v>-97.72</v>
      </c>
      <c r="U3512">
        <f>D3512-C3512</f>
        <v/>
      </c>
      <c r="V3512" s="3">
        <f>IF(Q3512=0,0,T3512/Q3512)</f>
        <v/>
      </c>
    </row>
    <row r="3513">
      <c r="A3513" t="n">
        <v>3512</v>
      </c>
      <c r="B3513" t="inlineStr">
        <is>
          <t>CA-2014-166863</t>
        </is>
      </c>
      <c r="C3513" t="inlineStr">
        <is>
          <t>2014-06-20</t>
        </is>
      </c>
      <c r="D3513" t="inlineStr">
        <is>
          <t>2014-06-24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Office Supplies</t>
        </is>
      </c>
      <c r="O3513" t="inlineStr">
        <is>
          <t>Storage</t>
        </is>
      </c>
      <c r="P3513" t="inlineStr">
        <is>
          <t>Safco Industrial Wire Shelving System</t>
        </is>
      </c>
      <c r="Q3513" s="2" t="n">
        <v>509.488</v>
      </c>
      <c r="R3513" t="n">
        <v>7</v>
      </c>
      <c r="S3513" s="3" t="n">
        <v>0.2</v>
      </c>
      <c r="T3513" s="2" t="n">
        <v>-127.372</v>
      </c>
      <c r="U3513">
        <f>D3513-C3513</f>
        <v/>
      </c>
      <c r="V3513" s="3">
        <f>IF(Q3513=0,0,T3513/Q3513)</f>
        <v/>
      </c>
    </row>
    <row r="3514">
      <c r="A3514" t="n">
        <v>3513</v>
      </c>
      <c r="B3514" t="inlineStr">
        <is>
          <t>CA-2017-140326</t>
        </is>
      </c>
      <c r="C3514" t="inlineStr">
        <is>
          <t>2017-09-04</t>
        </is>
      </c>
      <c r="D3514" t="inlineStr">
        <is>
          <t>2017-09-06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Furniture</t>
        </is>
      </c>
      <c r="O3514" t="inlineStr">
        <is>
          <t>Bookcases</t>
        </is>
      </c>
      <c r="P3514" t="inlineStr">
        <is>
          <t>Bush Birmingham Collection Bookcase, Dark Cherry</t>
        </is>
      </c>
      <c r="Q3514" s="2" t="n">
        <v>825.174</v>
      </c>
      <c r="R3514" t="n">
        <v>9</v>
      </c>
      <c r="S3514" s="3" t="n">
        <v>0.3</v>
      </c>
      <c r="T3514" s="2" t="n">
        <v>-117.882</v>
      </c>
      <c r="U3514">
        <f>D3514-C3514</f>
        <v/>
      </c>
      <c r="V3514" s="3">
        <f>IF(Q3514=0,0,T3514/Q3514)</f>
        <v/>
      </c>
    </row>
    <row r="3515">
      <c r="A3515" t="n">
        <v>3514</v>
      </c>
      <c r="B3515" t="inlineStr">
        <is>
          <t>CA-2017-140326</t>
        </is>
      </c>
      <c r="C3515" t="inlineStr">
        <is>
          <t>2017-09-04</t>
        </is>
      </c>
      <c r="D3515" t="inlineStr">
        <is>
          <t>2017-09-06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It's Hot Message Books with Stickers, 2 3/4" x 5"</t>
        </is>
      </c>
      <c r="Q3515" s="2" t="n">
        <v>17.76</v>
      </c>
      <c r="R3515" t="n">
        <v>3</v>
      </c>
      <c r="S3515" s="3" t="n">
        <v>0.2</v>
      </c>
      <c r="T3515" s="2" t="n">
        <v>5.55</v>
      </c>
      <c r="U3515">
        <f>D3515-C3515</f>
        <v/>
      </c>
      <c r="V3515" s="3">
        <f>IF(Q3515=0,0,T3515/Q3515)</f>
        <v/>
      </c>
    </row>
    <row r="3516">
      <c r="A3516" t="n">
        <v>3515</v>
      </c>
      <c r="B3516" t="inlineStr">
        <is>
          <t>CA-2017-140326</t>
        </is>
      </c>
      <c r="C3516" t="inlineStr">
        <is>
          <t>2017-09-04</t>
        </is>
      </c>
      <c r="D3516" t="inlineStr">
        <is>
          <t>2017-09-06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Office Supplies</t>
        </is>
      </c>
      <c r="O3516" t="inlineStr">
        <is>
          <t>Art</t>
        </is>
      </c>
      <c r="P3516" t="inlineStr">
        <is>
          <t>Sanford Colorific Colored Pencils, 12/Box</t>
        </is>
      </c>
      <c r="Q3516" s="2" t="n">
        <v>6.912</v>
      </c>
      <c r="R3516" t="n">
        <v>3</v>
      </c>
      <c r="S3516" s="3" t="n">
        <v>0.2</v>
      </c>
      <c r="T3516" s="2" t="n">
        <v>0.864</v>
      </c>
      <c r="U3516">
        <f>D3516-C3516</f>
        <v/>
      </c>
      <c r="V3516" s="3">
        <f>IF(Q3516=0,0,T3516/Q3516)</f>
        <v/>
      </c>
    </row>
    <row r="3517">
      <c r="A3517" t="n">
        <v>3516</v>
      </c>
      <c r="B3517" t="inlineStr">
        <is>
          <t>CA-2016-168536</t>
        </is>
      </c>
      <c r="C3517" t="inlineStr">
        <is>
          <t>2016-12-20</t>
        </is>
      </c>
      <c r="D3517" t="inlineStr">
        <is>
          <t>2016-12-24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Technology</t>
        </is>
      </c>
      <c r="O3517" t="inlineStr">
        <is>
          <t>Accessories</t>
        </is>
      </c>
      <c r="P3517" t="inlineStr">
        <is>
          <t>SanDisk Ultra 32 GB MicroSDHC Class 10 Memory Card</t>
        </is>
      </c>
      <c r="Q3517" s="2" t="n">
        <v>66.3</v>
      </c>
      <c r="R3517" t="n">
        <v>3</v>
      </c>
      <c r="S3517" s="3" t="n">
        <v>0</v>
      </c>
      <c r="T3517" s="2" t="n">
        <v>8.619</v>
      </c>
      <c r="U3517">
        <f>D3517-C3517</f>
        <v/>
      </c>
      <c r="V3517" s="3">
        <f>IF(Q3517=0,0,T3517/Q3517)</f>
        <v/>
      </c>
    </row>
    <row r="3518">
      <c r="A3518" t="n">
        <v>3517</v>
      </c>
      <c r="B3518" t="inlineStr">
        <is>
          <t>US-2016-113649</t>
        </is>
      </c>
      <c r="C3518" t="inlineStr">
        <is>
          <t>2016-08-09</t>
        </is>
      </c>
      <c r="D3518" t="inlineStr">
        <is>
          <t>2016-08-12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Office Supplies</t>
        </is>
      </c>
      <c r="O3518" t="inlineStr">
        <is>
          <t>Paper</t>
        </is>
      </c>
      <c r="P3518" t="inlineStr">
        <is>
          <t>Xerox 199</t>
        </is>
      </c>
      <c r="Q3518" s="2" t="n">
        <v>30.816</v>
      </c>
      <c r="R3518" t="n">
        <v>9</v>
      </c>
      <c r="S3518" s="3" t="n">
        <v>0.2</v>
      </c>
      <c r="T3518" s="2" t="n">
        <v>9.630000000000001</v>
      </c>
      <c r="U3518">
        <f>D3518-C3518</f>
        <v/>
      </c>
      <c r="V3518" s="3">
        <f>IF(Q3518=0,0,T3518/Q3518)</f>
        <v/>
      </c>
    </row>
    <row r="3519">
      <c r="A3519" t="n">
        <v>3518</v>
      </c>
      <c r="B3519" t="inlineStr">
        <is>
          <t>US-2016-113649</t>
        </is>
      </c>
      <c r="C3519" t="inlineStr">
        <is>
          <t>2016-08-09</t>
        </is>
      </c>
      <c r="D3519" t="inlineStr">
        <is>
          <t>2016-08-12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Apple EarPods with Remote and Mic</t>
        </is>
      </c>
      <c r="Q3519" s="2" t="n">
        <v>44.784</v>
      </c>
      <c r="R3519" t="n">
        <v>2</v>
      </c>
      <c r="S3519" s="3" t="n">
        <v>0.2</v>
      </c>
      <c r="T3519" s="2" t="n">
        <v>4.4784</v>
      </c>
      <c r="U3519">
        <f>D3519-C3519</f>
        <v/>
      </c>
      <c r="V3519" s="3">
        <f>IF(Q3519=0,0,T3519/Q3519)</f>
        <v/>
      </c>
    </row>
    <row r="3520">
      <c r="A3520" t="n">
        <v>3519</v>
      </c>
      <c r="B3520" t="inlineStr">
        <is>
          <t>US-2016-113649</t>
        </is>
      </c>
      <c r="C3520" t="inlineStr">
        <is>
          <t>2016-08-09</t>
        </is>
      </c>
      <c r="D3520" t="inlineStr">
        <is>
          <t>2016-08-12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Kensington 7 Outlet MasterPiece Power Center</t>
        </is>
      </c>
      <c r="Q3520" s="2" t="n">
        <v>569.5359999999999</v>
      </c>
      <c r="R3520" t="n">
        <v>4</v>
      </c>
      <c r="S3520" s="3" t="n">
        <v>0.2</v>
      </c>
      <c r="T3520" s="2" t="n">
        <v>64.0728</v>
      </c>
      <c r="U3520">
        <f>D3520-C3520</f>
        <v/>
      </c>
      <c r="V3520" s="3">
        <f>IF(Q3520=0,0,T3520/Q3520)</f>
        <v/>
      </c>
    </row>
    <row r="3521">
      <c r="A3521" t="n">
        <v>3520</v>
      </c>
      <c r="B3521" t="inlineStr">
        <is>
          <t>CA-2015-124975</t>
        </is>
      </c>
      <c r="C3521" t="inlineStr">
        <is>
          <t>2015-06-22</t>
        </is>
      </c>
      <c r="D3521" t="inlineStr">
        <is>
          <t>2015-06-25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Furniture</t>
        </is>
      </c>
      <c r="O3521" t="inlineStr">
        <is>
          <t>Tables</t>
        </is>
      </c>
      <c r="P3521" t="inlineStr">
        <is>
          <t>Hon Rectangular Conference Tables</t>
        </is>
      </c>
      <c r="Q3521" s="2" t="n">
        <v>796.425</v>
      </c>
      <c r="R3521" t="n">
        <v>7</v>
      </c>
      <c r="S3521" s="3" t="n">
        <v>0.5</v>
      </c>
      <c r="T3521" s="2" t="n">
        <v>-525.6405</v>
      </c>
      <c r="U3521">
        <f>D3521-C3521</f>
        <v/>
      </c>
      <c r="V3521" s="3">
        <f>IF(Q3521=0,0,T3521/Q3521)</f>
        <v/>
      </c>
    </row>
    <row r="3522">
      <c r="A3522" t="n">
        <v>3521</v>
      </c>
      <c r="B3522" t="inlineStr">
        <is>
          <t>CA-2015-168767</t>
        </is>
      </c>
      <c r="C3522" t="inlineStr">
        <is>
          <t>2015-04-10</t>
        </is>
      </c>
      <c r="D3522" t="inlineStr">
        <is>
          <t>2015-04-15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Insertable Tab Post Binder Dividers</t>
        </is>
      </c>
      <c r="Q3522" s="2" t="n">
        <v>12.832</v>
      </c>
      <c r="R3522" t="n">
        <v>2</v>
      </c>
      <c r="S3522" s="3" t="n">
        <v>0.2</v>
      </c>
      <c r="T3522" s="2" t="n">
        <v>4.3308</v>
      </c>
      <c r="U3522">
        <f>D3522-C3522</f>
        <v/>
      </c>
      <c r="V3522" s="3">
        <f>IF(Q3522=0,0,T3522/Q3522)</f>
        <v/>
      </c>
    </row>
    <row r="3523">
      <c r="A3523" t="n">
        <v>3522</v>
      </c>
      <c r="B3523" t="inlineStr">
        <is>
          <t>CA-2016-114482</t>
        </is>
      </c>
      <c r="C3523" t="inlineStr">
        <is>
          <t>2016-11-21</t>
        </is>
      </c>
      <c r="D3523" t="inlineStr">
        <is>
          <t>2016-11-25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1987</t>
        </is>
      </c>
      <c r="Q3523" s="2" t="n">
        <v>40.46</v>
      </c>
      <c r="R3523" t="n">
        <v>7</v>
      </c>
      <c r="S3523" s="3" t="n">
        <v>0</v>
      </c>
      <c r="T3523" s="2" t="n">
        <v>19.8254</v>
      </c>
      <c r="U3523">
        <f>D3523-C3523</f>
        <v/>
      </c>
      <c r="V3523" s="3">
        <f>IF(Q3523=0,0,T3523/Q3523)</f>
        <v/>
      </c>
    </row>
    <row r="3524">
      <c r="A3524" t="n">
        <v>3523</v>
      </c>
      <c r="B3524" t="inlineStr">
        <is>
          <t>CA-2016-114482</t>
        </is>
      </c>
      <c r="C3524" t="inlineStr">
        <is>
          <t>2016-11-21</t>
        </is>
      </c>
      <c r="D3524" t="inlineStr">
        <is>
          <t>2016-11-25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Logitech Mobile Speakerphone P710e - speaker phone</t>
        </is>
      </c>
      <c r="Q3524" s="2" t="n">
        <v>404.94</v>
      </c>
      <c r="R3524" t="n">
        <v>3</v>
      </c>
      <c r="S3524" s="3" t="n">
        <v>0</v>
      </c>
      <c r="T3524" s="2" t="n">
        <v>109.3338</v>
      </c>
      <c r="U3524">
        <f>D3524-C3524</f>
        <v/>
      </c>
      <c r="V3524" s="3">
        <f>IF(Q3524=0,0,T3524/Q3524)</f>
        <v/>
      </c>
    </row>
    <row r="3525">
      <c r="A3525" t="n">
        <v>3524</v>
      </c>
      <c r="B3525" t="inlineStr">
        <is>
          <t>CA-2016-137673</t>
        </is>
      </c>
      <c r="C3525" t="inlineStr">
        <is>
          <t>2016-09-05</t>
        </is>
      </c>
      <c r="D3525" t="inlineStr">
        <is>
          <t>2016-09-10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HP Standard 104 key PS/2 Keyboard</t>
        </is>
      </c>
      <c r="Q3525" s="2" t="n">
        <v>116</v>
      </c>
      <c r="R3525" t="n">
        <v>8</v>
      </c>
      <c r="S3525" s="3" t="n">
        <v>0</v>
      </c>
      <c r="T3525" s="2" t="n">
        <v>29</v>
      </c>
      <c r="U3525">
        <f>D3525-C3525</f>
        <v/>
      </c>
      <c r="V3525" s="3">
        <f>IF(Q3525=0,0,T3525/Q3525)</f>
        <v/>
      </c>
    </row>
    <row r="3526">
      <c r="A3526" t="n">
        <v>3525</v>
      </c>
      <c r="B3526" t="inlineStr">
        <is>
          <t>CA-2016-132731</t>
        </is>
      </c>
      <c r="C3526" t="inlineStr">
        <is>
          <t>2016-11-24</t>
        </is>
      </c>
      <c r="D3526" t="inlineStr">
        <is>
          <t>2016-11-28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AT&amp;T 1080 Phone</t>
        </is>
      </c>
      <c r="Q3526" s="2" t="n">
        <v>657.552</v>
      </c>
      <c r="R3526" t="n">
        <v>6</v>
      </c>
      <c r="S3526" s="3" t="n">
        <v>0.2</v>
      </c>
      <c r="T3526" s="2" t="n">
        <v>49.3164</v>
      </c>
      <c r="U3526">
        <f>D3526-C3526</f>
        <v/>
      </c>
      <c r="V3526" s="3">
        <f>IF(Q3526=0,0,T3526/Q3526)</f>
        <v/>
      </c>
    </row>
    <row r="3527">
      <c r="A3527" t="n">
        <v>3526</v>
      </c>
      <c r="B3527" t="inlineStr">
        <is>
          <t>CA-2017-148922</t>
        </is>
      </c>
      <c r="C3527" t="inlineStr">
        <is>
          <t>2017-12-10</t>
        </is>
      </c>
      <c r="D3527" t="inlineStr">
        <is>
          <t>2017-12-15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Razer Tiamat Over Ear 7.1 Surround Sound PC Gaming Headset</t>
        </is>
      </c>
      <c r="Q3527" s="2" t="n">
        <v>599.97</v>
      </c>
      <c r="R3527" t="n">
        <v>3</v>
      </c>
      <c r="S3527" s="3" t="n">
        <v>0</v>
      </c>
      <c r="T3527" s="2" t="n">
        <v>257.9871</v>
      </c>
      <c r="U3527">
        <f>D3527-C3527</f>
        <v/>
      </c>
      <c r="V3527" s="3">
        <f>IF(Q3527=0,0,T3527/Q3527)</f>
        <v/>
      </c>
    </row>
    <row r="3528">
      <c r="A3528" t="n">
        <v>3527</v>
      </c>
      <c r="B3528" t="inlineStr">
        <is>
          <t>CA-2017-148922</t>
        </is>
      </c>
      <c r="C3528" t="inlineStr">
        <is>
          <t>2017-12-10</t>
        </is>
      </c>
      <c r="D3528" t="inlineStr">
        <is>
          <t>2017-12-15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Cyber Acoustics AC-202b Speech Recognition Stereo Headset</t>
        </is>
      </c>
      <c r="Q3528" s="2" t="n">
        <v>38.97</v>
      </c>
      <c r="R3528" t="n">
        <v>3</v>
      </c>
      <c r="S3528" s="3" t="n">
        <v>0</v>
      </c>
      <c r="T3528" s="2" t="n">
        <v>0.7794</v>
      </c>
      <c r="U3528">
        <f>D3528-C3528</f>
        <v/>
      </c>
      <c r="V3528" s="3">
        <f>IF(Q3528=0,0,T3528/Q3528)</f>
        <v/>
      </c>
    </row>
    <row r="3529">
      <c r="A3529" t="n">
        <v>3528</v>
      </c>
      <c r="B3529" t="inlineStr">
        <is>
          <t>CA-2017-148922</t>
        </is>
      </c>
      <c r="C3529" t="inlineStr">
        <is>
          <t>2017-12-10</t>
        </is>
      </c>
      <c r="D3529" t="inlineStr">
        <is>
          <t>2017-12-15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Avery Metallic Poly Binders</t>
        </is>
      </c>
      <c r="Q3529" s="2" t="n">
        <v>45.84</v>
      </c>
      <c r="R3529" t="n">
        <v>8</v>
      </c>
      <c r="S3529" s="3" t="n">
        <v>0</v>
      </c>
      <c r="T3529" s="2" t="n">
        <v>22.0032</v>
      </c>
      <c r="U3529">
        <f>D3529-C3529</f>
        <v/>
      </c>
      <c r="V3529" s="3">
        <f>IF(Q3529=0,0,T3529/Q3529)</f>
        <v/>
      </c>
    </row>
    <row r="3530">
      <c r="A3530" t="n">
        <v>3529</v>
      </c>
      <c r="B3530" t="inlineStr">
        <is>
          <t>CA-2016-130680</t>
        </is>
      </c>
      <c r="C3530" t="inlineStr">
        <is>
          <t>2016-06-24</t>
        </is>
      </c>
      <c r="D3530" t="inlineStr">
        <is>
          <t>2016-06-29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Macally Suction Cup Mount</t>
        </is>
      </c>
      <c r="Q3530" s="2" t="n">
        <v>38.24</v>
      </c>
      <c r="R3530" t="n">
        <v>4</v>
      </c>
      <c r="S3530" s="3" t="n">
        <v>0.2</v>
      </c>
      <c r="T3530" s="2" t="n">
        <v>-9.56</v>
      </c>
      <c r="U3530">
        <f>D3530-C3530</f>
        <v/>
      </c>
      <c r="V3530" s="3">
        <f>IF(Q3530=0,0,T3530/Q3530)</f>
        <v/>
      </c>
    </row>
    <row r="3531">
      <c r="A3531" t="n">
        <v>3530</v>
      </c>
      <c r="B3531" t="inlineStr">
        <is>
          <t>CA-2015-141145</t>
        </is>
      </c>
      <c r="C3531" t="inlineStr">
        <is>
          <t>2015-09-17</t>
        </is>
      </c>
      <c r="D3531" t="inlineStr">
        <is>
          <t>2015-09-23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SanDisk Cruzer 64 GB USB Flash Drive</t>
        </is>
      </c>
      <c r="Q3531" s="2" t="n">
        <v>87.16800000000001</v>
      </c>
      <c r="R3531" t="n">
        <v>3</v>
      </c>
      <c r="S3531" s="3" t="n">
        <v>0.2</v>
      </c>
      <c r="T3531" s="2" t="n">
        <v>10.896</v>
      </c>
      <c r="U3531">
        <f>D3531-C3531</f>
        <v/>
      </c>
      <c r="V3531" s="3">
        <f>IF(Q3531=0,0,T3531/Q3531)</f>
        <v/>
      </c>
    </row>
    <row r="3532">
      <c r="A3532" t="n">
        <v>3531</v>
      </c>
      <c r="B3532" t="inlineStr">
        <is>
          <t>US-2016-152835</t>
        </is>
      </c>
      <c r="C3532" t="inlineStr">
        <is>
          <t>2016-05-19</t>
        </is>
      </c>
      <c r="D3532" t="inlineStr">
        <is>
          <t>2016-05-23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Newell 341</t>
        </is>
      </c>
      <c r="Q3532" s="2" t="n">
        <v>21.4</v>
      </c>
      <c r="R3532" t="n">
        <v>5</v>
      </c>
      <c r="S3532" s="3" t="n">
        <v>0</v>
      </c>
      <c r="T3532" s="2" t="n">
        <v>6.206</v>
      </c>
      <c r="U3532">
        <f>D3532-C3532</f>
        <v/>
      </c>
      <c r="V3532" s="3">
        <f>IF(Q3532=0,0,T3532/Q3532)</f>
        <v/>
      </c>
    </row>
    <row r="3533">
      <c r="A3533" t="n">
        <v>3532</v>
      </c>
      <c r="B3533" t="inlineStr">
        <is>
          <t>CA-2016-155565</t>
        </is>
      </c>
      <c r="C3533" t="inlineStr">
        <is>
          <t>2016-05-28</t>
        </is>
      </c>
      <c r="D3533" t="inlineStr">
        <is>
          <t>2016-05-28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Office Supplies</t>
        </is>
      </c>
      <c r="O3533" t="inlineStr">
        <is>
          <t>Supplies</t>
        </is>
      </c>
      <c r="P3533" t="inlineStr">
        <is>
          <t>Fiskars Softgrip Scissors</t>
        </is>
      </c>
      <c r="Q3533" s="2" t="n">
        <v>54.9</v>
      </c>
      <c r="R3533" t="n">
        <v>5</v>
      </c>
      <c r="S3533" s="3" t="n">
        <v>0</v>
      </c>
      <c r="T3533" s="2" t="n">
        <v>15.372</v>
      </c>
      <c r="U3533">
        <f>D3533-C3533</f>
        <v/>
      </c>
      <c r="V3533" s="3">
        <f>IF(Q3533=0,0,T3533/Q3533)</f>
        <v/>
      </c>
    </row>
    <row r="3534">
      <c r="A3534" t="n">
        <v>3533</v>
      </c>
      <c r="B3534" t="inlineStr">
        <is>
          <t>CA-2014-110849</t>
        </is>
      </c>
      <c r="C3534" t="inlineStr">
        <is>
          <t>2014-04-18</t>
        </is>
      </c>
      <c r="D3534" t="inlineStr">
        <is>
          <t>2014-04-23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Technology</t>
        </is>
      </c>
      <c r="O3534" t="inlineStr">
        <is>
          <t>Machines</t>
        </is>
      </c>
      <c r="P3534" t="inlineStr">
        <is>
          <t>Ativa MDM8000 8-Sheet Micro-Cut Shredder</t>
        </is>
      </c>
      <c r="Q3534" s="2" t="n">
        <v>287.968</v>
      </c>
      <c r="R3534" t="n">
        <v>4</v>
      </c>
      <c r="S3534" s="3" t="n">
        <v>0.2</v>
      </c>
      <c r="T3534" s="2" t="n">
        <v>97.1892</v>
      </c>
      <c r="U3534">
        <f>D3534-C3534</f>
        <v/>
      </c>
      <c r="V3534" s="3">
        <f>IF(Q3534=0,0,T3534/Q3534)</f>
        <v/>
      </c>
    </row>
    <row r="3535">
      <c r="A3535" t="n">
        <v>3534</v>
      </c>
      <c r="B3535" t="inlineStr">
        <is>
          <t>CA-2014-110849</t>
        </is>
      </c>
      <c r="C3535" t="inlineStr">
        <is>
          <t>2014-04-18</t>
        </is>
      </c>
      <c r="D3535" t="inlineStr">
        <is>
          <t>2014-04-23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Newell 351</t>
        </is>
      </c>
      <c r="Q3535" s="2" t="n">
        <v>13.12</v>
      </c>
      <c r="R3535" t="n">
        <v>4</v>
      </c>
      <c r="S3535" s="3" t="n">
        <v>0</v>
      </c>
      <c r="T3535" s="2" t="n">
        <v>3.8048</v>
      </c>
      <c r="U3535">
        <f>D3535-C3535</f>
        <v/>
      </c>
      <c r="V3535" s="3">
        <f>IF(Q3535=0,0,T3535/Q3535)</f>
        <v/>
      </c>
    </row>
    <row r="3536">
      <c r="A3536" t="n">
        <v>3535</v>
      </c>
      <c r="B3536" t="inlineStr">
        <is>
          <t>CA-2014-110849</t>
        </is>
      </c>
      <c r="C3536" t="inlineStr">
        <is>
          <t>2014-04-18</t>
        </is>
      </c>
      <c r="D3536" t="inlineStr">
        <is>
          <t>2014-04-23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Binney &amp; Smith inkTank Desk Highlighter, Chisel Tip, Yellow, 12/Box</t>
        </is>
      </c>
      <c r="Q3536" s="2" t="n">
        <v>10.75</v>
      </c>
      <c r="R3536" t="n">
        <v>5</v>
      </c>
      <c r="S3536" s="3" t="n">
        <v>0</v>
      </c>
      <c r="T3536" s="2" t="n">
        <v>3.5475</v>
      </c>
      <c r="U3536">
        <f>D3536-C3536</f>
        <v/>
      </c>
      <c r="V3536" s="3">
        <f>IF(Q3536=0,0,T3536/Q3536)</f>
        <v/>
      </c>
    </row>
    <row r="3537">
      <c r="A3537" t="n">
        <v>3536</v>
      </c>
      <c r="B3537" t="inlineStr">
        <is>
          <t>CA-2014-110849</t>
        </is>
      </c>
      <c r="C3537" t="inlineStr">
        <is>
          <t>2014-04-18</t>
        </is>
      </c>
      <c r="D3537" t="inlineStr">
        <is>
          <t>2014-04-23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Advantus Push Pins, Aluminum Head</t>
        </is>
      </c>
      <c r="Q3537" s="2" t="n">
        <v>11.62</v>
      </c>
      <c r="R3537" t="n">
        <v>2</v>
      </c>
      <c r="S3537" s="3" t="n">
        <v>0</v>
      </c>
      <c r="T3537" s="2" t="n">
        <v>3.6022</v>
      </c>
      <c r="U3537">
        <f>D3537-C3537</f>
        <v/>
      </c>
      <c r="V3537" s="3">
        <f>IF(Q3537=0,0,T3537/Q3537)</f>
        <v/>
      </c>
    </row>
    <row r="3538">
      <c r="A3538" t="n">
        <v>3537</v>
      </c>
      <c r="B3538" t="inlineStr">
        <is>
          <t>CA-2016-145842</t>
        </is>
      </c>
      <c r="C3538" t="inlineStr">
        <is>
          <t>2016-06-17</t>
        </is>
      </c>
      <c r="D3538" t="inlineStr">
        <is>
          <t>2016-06-20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Rogers Jumbo File, Granite</t>
        </is>
      </c>
      <c r="Q3538" s="2" t="n">
        <v>40.74</v>
      </c>
      <c r="R3538" t="n">
        <v>3</v>
      </c>
      <c r="S3538" s="3" t="n">
        <v>0</v>
      </c>
      <c r="T3538" s="2" t="n">
        <v>0.4074</v>
      </c>
      <c r="U3538">
        <f>D3538-C3538</f>
        <v/>
      </c>
      <c r="V3538" s="3">
        <f>IF(Q3538=0,0,T3538/Q3538)</f>
        <v/>
      </c>
    </row>
    <row r="3539">
      <c r="A3539" t="n">
        <v>3538</v>
      </c>
      <c r="B3539" t="inlineStr">
        <is>
          <t>CA-2014-158771</t>
        </is>
      </c>
      <c r="C3539" t="inlineStr">
        <is>
          <t>2014-05-09</t>
        </is>
      </c>
      <c r="D3539" t="inlineStr">
        <is>
          <t>2014-05-09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Office Supplies</t>
        </is>
      </c>
      <c r="O3539" t="inlineStr">
        <is>
          <t>Storage</t>
        </is>
      </c>
      <c r="P3539" t="inlineStr">
        <is>
          <t>Fellowes Super Stor/Drawer</t>
        </is>
      </c>
      <c r="Q3539" s="2" t="n">
        <v>83.25</v>
      </c>
      <c r="R3539" t="n">
        <v>3</v>
      </c>
      <c r="S3539" s="3" t="n">
        <v>0</v>
      </c>
      <c r="T3539" s="2" t="n">
        <v>14.985</v>
      </c>
      <c r="U3539">
        <f>D3539-C3539</f>
        <v/>
      </c>
      <c r="V3539" s="3">
        <f>IF(Q3539=0,0,T3539/Q3539)</f>
        <v/>
      </c>
    </row>
    <row r="3540">
      <c r="A3540" t="n">
        <v>3539</v>
      </c>
      <c r="B3540" t="inlineStr">
        <is>
          <t>CA-2014-158771</t>
        </is>
      </c>
      <c r="C3540" t="inlineStr">
        <is>
          <t>2014-05-09</t>
        </is>
      </c>
      <c r="D3540" t="inlineStr">
        <is>
          <t>2014-05-09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518</t>
        </is>
      </c>
      <c r="Q3540" s="2" t="n">
        <v>9.449999999999999</v>
      </c>
      <c r="R3540" t="n">
        <v>3</v>
      </c>
      <c r="S3540" s="3" t="n">
        <v>0</v>
      </c>
      <c r="T3540" s="2" t="n">
        <v>4.536</v>
      </c>
      <c r="U3540">
        <f>D3540-C3540</f>
        <v/>
      </c>
      <c r="V3540" s="3">
        <f>IF(Q3540=0,0,T3540/Q3540)</f>
        <v/>
      </c>
    </row>
    <row r="3541">
      <c r="A3541" t="n">
        <v>3540</v>
      </c>
      <c r="B3541" t="inlineStr">
        <is>
          <t>CA-2014-158771</t>
        </is>
      </c>
      <c r="C3541" t="inlineStr">
        <is>
          <t>2014-05-09</t>
        </is>
      </c>
      <c r="D3541" t="inlineStr">
        <is>
          <t>2014-05-09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Office Supplies</t>
        </is>
      </c>
      <c r="O3541" t="inlineStr">
        <is>
          <t>Labels</t>
        </is>
      </c>
      <c r="P3541" t="inlineStr">
        <is>
          <t>Avery 506</t>
        </is>
      </c>
      <c r="Q3541" s="2" t="n">
        <v>20.65</v>
      </c>
      <c r="R3541" t="n">
        <v>5</v>
      </c>
      <c r="S3541" s="3" t="n">
        <v>0</v>
      </c>
      <c r="T3541" s="2" t="n">
        <v>9.499000000000001</v>
      </c>
      <c r="U3541">
        <f>D3541-C3541</f>
        <v/>
      </c>
      <c r="V3541" s="3">
        <f>IF(Q3541=0,0,T3541/Q3541)</f>
        <v/>
      </c>
    </row>
    <row r="3542">
      <c r="A3542" t="n">
        <v>3541</v>
      </c>
      <c r="B3542" t="inlineStr">
        <is>
          <t>CA-2014-158771</t>
        </is>
      </c>
      <c r="C3542" t="inlineStr">
        <is>
          <t>2014-05-09</t>
        </is>
      </c>
      <c r="D3542" t="inlineStr">
        <is>
          <t>2014-05-09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Weyerhaeuser First Choice Laser/Copy Paper (20Lb. and 88 Bright)</t>
        </is>
      </c>
      <c r="Q3542" s="2" t="n">
        <v>45.36</v>
      </c>
      <c r="R3542" t="n">
        <v>7</v>
      </c>
      <c r="S3542" s="3" t="n">
        <v>0</v>
      </c>
      <c r="T3542" s="2" t="n">
        <v>21.7728</v>
      </c>
      <c r="U3542">
        <f>D3542-C3542</f>
        <v/>
      </c>
      <c r="V3542" s="3">
        <f>IF(Q3542=0,0,T3542/Q3542)</f>
        <v/>
      </c>
    </row>
    <row r="3543">
      <c r="A3543" t="n">
        <v>3542</v>
      </c>
      <c r="B3543" t="inlineStr">
        <is>
          <t>CA-2016-157511</t>
        </is>
      </c>
      <c r="C3543" t="inlineStr">
        <is>
          <t>2016-09-18</t>
        </is>
      </c>
      <c r="D3543" t="inlineStr">
        <is>
          <t>2016-09-20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Furniture</t>
        </is>
      </c>
      <c r="O3543" t="inlineStr">
        <is>
          <t>Furnishings</t>
        </is>
      </c>
      <c r="P3543" t="inlineStr">
        <is>
          <t>Eldon Pizzaz Desk Accessories</t>
        </is>
      </c>
      <c r="Q3543" s="2" t="n">
        <v>5.352</v>
      </c>
      <c r="R3543" t="n">
        <v>3</v>
      </c>
      <c r="S3543" s="3" t="n">
        <v>0.2</v>
      </c>
      <c r="T3543" s="2" t="n">
        <v>1.6056</v>
      </c>
      <c r="U3543">
        <f>D3543-C3543</f>
        <v/>
      </c>
      <c r="V3543" s="3">
        <f>IF(Q3543=0,0,T3543/Q3543)</f>
        <v/>
      </c>
    </row>
    <row r="3544">
      <c r="A3544" t="n">
        <v>3543</v>
      </c>
      <c r="B3544" t="inlineStr">
        <is>
          <t>CA-2016-157511</t>
        </is>
      </c>
      <c r="C3544" t="inlineStr">
        <is>
          <t>2016-09-18</t>
        </is>
      </c>
      <c r="D3544" t="inlineStr">
        <is>
          <t>2016-09-20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Furniture</t>
        </is>
      </c>
      <c r="O3544" t="inlineStr">
        <is>
          <t>Chairs</t>
        </is>
      </c>
      <c r="P3544" t="inlineStr">
        <is>
          <t>Situations Contoured Folding Chairs, 4/Set</t>
        </is>
      </c>
      <c r="Q3544" s="2" t="n">
        <v>99.372</v>
      </c>
      <c r="R3544" t="n">
        <v>2</v>
      </c>
      <c r="S3544" s="3" t="n">
        <v>0.3</v>
      </c>
      <c r="T3544" s="2" t="n">
        <v>-7.098</v>
      </c>
      <c r="U3544">
        <f>D3544-C3544</f>
        <v/>
      </c>
      <c r="V3544" s="3">
        <f>IF(Q3544=0,0,T3544/Q3544)</f>
        <v/>
      </c>
    </row>
    <row r="3545">
      <c r="A3545" t="n">
        <v>3544</v>
      </c>
      <c r="B3545" t="inlineStr">
        <is>
          <t>CA-2016-157511</t>
        </is>
      </c>
      <c r="C3545" t="inlineStr">
        <is>
          <t>2016-09-18</t>
        </is>
      </c>
      <c r="D3545" t="inlineStr">
        <is>
          <t>2016-09-20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Office Supplies</t>
        </is>
      </c>
      <c r="O3545" t="inlineStr">
        <is>
          <t>Art</t>
        </is>
      </c>
      <c r="P3545" t="inlineStr">
        <is>
          <t>Eldon Spacemaker Box, Quick-Snap Lid, Clear</t>
        </is>
      </c>
      <c r="Q3545" s="2" t="n">
        <v>2.672</v>
      </c>
      <c r="R3545" t="n">
        <v>1</v>
      </c>
      <c r="S3545" s="3" t="n">
        <v>0.2</v>
      </c>
      <c r="T3545" s="2" t="n">
        <v>0.3674</v>
      </c>
      <c r="U3545">
        <f>D3545-C3545</f>
        <v/>
      </c>
      <c r="V3545" s="3">
        <f>IF(Q3545=0,0,T3545/Q3545)</f>
        <v/>
      </c>
    </row>
    <row r="3546">
      <c r="A3546" t="n">
        <v>3545</v>
      </c>
      <c r="B3546" t="inlineStr">
        <is>
          <t>CA-2017-121216</t>
        </is>
      </c>
      <c r="C3546" t="inlineStr">
        <is>
          <t>2017-12-23</t>
        </is>
      </c>
      <c r="D3546" t="inlineStr">
        <is>
          <t>2017-12-25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Spiral Phone Message Books with Labels by Adams</t>
        </is>
      </c>
      <c r="Q3546" s="2" t="n">
        <v>28.672</v>
      </c>
      <c r="R3546" t="n">
        <v>8</v>
      </c>
      <c r="S3546" s="3" t="n">
        <v>0.2</v>
      </c>
      <c r="T3546" s="2" t="n">
        <v>10.3936</v>
      </c>
      <c r="U3546">
        <f>D3546-C3546</f>
        <v/>
      </c>
      <c r="V3546" s="3">
        <f>IF(Q3546=0,0,T3546/Q3546)</f>
        <v/>
      </c>
    </row>
    <row r="3547">
      <c r="A3547" t="n">
        <v>3546</v>
      </c>
      <c r="B3547" t="inlineStr">
        <is>
          <t>CA-2017-121216</t>
        </is>
      </c>
      <c r="C3547" t="inlineStr">
        <is>
          <t>2017-12-23</t>
        </is>
      </c>
      <c r="D3547" t="inlineStr">
        <is>
          <t>2017-12-25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Acco 6 Outlet Guardian Premium Plus Surge Suppressor</t>
        </is>
      </c>
      <c r="Q3547" s="2" t="n">
        <v>29.312</v>
      </c>
      <c r="R3547" t="n">
        <v>8</v>
      </c>
      <c r="S3547" s="3" t="n">
        <v>0.8</v>
      </c>
      <c r="T3547" s="2" t="n">
        <v>-74.7456</v>
      </c>
      <c r="U3547">
        <f>D3547-C3547</f>
        <v/>
      </c>
      <c r="V3547" s="3">
        <f>IF(Q3547=0,0,T3547/Q3547)</f>
        <v/>
      </c>
    </row>
    <row r="3548">
      <c r="A3548" t="n">
        <v>3547</v>
      </c>
      <c r="B3548" t="inlineStr">
        <is>
          <t>CA-2017-155292</t>
        </is>
      </c>
      <c r="C3548" t="inlineStr">
        <is>
          <t>2017-10-30</t>
        </is>
      </c>
      <c r="D3548" t="inlineStr">
        <is>
          <t>2017-11-01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Office Supplies</t>
        </is>
      </c>
      <c r="O3548" t="inlineStr">
        <is>
          <t>Storage</t>
        </is>
      </c>
      <c r="P3548" t="inlineStr">
        <is>
          <t>Eldon Gobal File Keepers</t>
        </is>
      </c>
      <c r="Q3548" s="2" t="n">
        <v>105.98</v>
      </c>
      <c r="R3548" t="n">
        <v>7</v>
      </c>
      <c r="S3548" s="3" t="n">
        <v>0</v>
      </c>
      <c r="T3548" s="2" t="n">
        <v>4.2392</v>
      </c>
      <c r="U3548">
        <f>D3548-C3548</f>
        <v/>
      </c>
      <c r="V3548" s="3">
        <f>IF(Q3548=0,0,T3548/Q3548)</f>
        <v/>
      </c>
    </row>
    <row r="3549">
      <c r="A3549" t="n">
        <v>3548</v>
      </c>
      <c r="B3549" t="inlineStr">
        <is>
          <t>CA-2017-155292</t>
        </is>
      </c>
      <c r="C3549" t="inlineStr">
        <is>
          <t>2017-10-30</t>
        </is>
      </c>
      <c r="D3549" t="inlineStr">
        <is>
          <t>2017-11-01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Acme 10" Easy Grip Assistive Scissors</t>
        </is>
      </c>
      <c r="Q3549" s="2" t="n">
        <v>35.06</v>
      </c>
      <c r="R3549" t="n">
        <v>2</v>
      </c>
      <c r="S3549" s="3" t="n">
        <v>0</v>
      </c>
      <c r="T3549" s="2" t="n">
        <v>10.518</v>
      </c>
      <c r="U3549">
        <f>D3549-C3549</f>
        <v/>
      </c>
      <c r="V3549" s="3">
        <f>IF(Q3549=0,0,T3549/Q3549)</f>
        <v/>
      </c>
    </row>
    <row r="3550">
      <c r="A3550" t="n">
        <v>3549</v>
      </c>
      <c r="B3550" t="inlineStr">
        <is>
          <t>CA-2017-155292</t>
        </is>
      </c>
      <c r="C3550" t="inlineStr">
        <is>
          <t>2017-10-30</t>
        </is>
      </c>
      <c r="D3550" t="inlineStr">
        <is>
          <t>2017-11-01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Furniture</t>
        </is>
      </c>
      <c r="O3550" t="inlineStr">
        <is>
          <t>Chairs</t>
        </is>
      </c>
      <c r="P3550" t="inlineStr">
        <is>
          <t>Metal Folding Chairs, Beige, 4/Carton</t>
        </is>
      </c>
      <c r="Q3550" s="2" t="n">
        <v>33.94</v>
      </c>
      <c r="R3550" t="n">
        <v>1</v>
      </c>
      <c r="S3550" s="3" t="n">
        <v>0</v>
      </c>
      <c r="T3550" s="2" t="n">
        <v>9.1638</v>
      </c>
      <c r="U3550">
        <f>D3550-C3550</f>
        <v/>
      </c>
      <c r="V3550" s="3">
        <f>IF(Q3550=0,0,T3550/Q3550)</f>
        <v/>
      </c>
    </row>
    <row r="3551">
      <c r="A3551" t="n">
        <v>3550</v>
      </c>
      <c r="B3551" t="inlineStr">
        <is>
          <t>CA-2017-155292</t>
        </is>
      </c>
      <c r="C3551" t="inlineStr">
        <is>
          <t>2017-10-30</t>
        </is>
      </c>
      <c r="D3551" t="inlineStr">
        <is>
          <t>2017-11-01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Office Supplies</t>
        </is>
      </c>
      <c r="O3551" t="inlineStr">
        <is>
          <t>Labels</t>
        </is>
      </c>
      <c r="P3551" t="inlineStr">
        <is>
          <t>Smead Alpha-Z Color-Coded Name Labels First Letter Starter Set</t>
        </is>
      </c>
      <c r="Q3551" s="2" t="n">
        <v>30</v>
      </c>
      <c r="R3551" t="n">
        <v>8</v>
      </c>
      <c r="S3551" s="3" t="n">
        <v>0</v>
      </c>
      <c r="T3551" s="2" t="n">
        <v>14.4</v>
      </c>
      <c r="U3551">
        <f>D3551-C3551</f>
        <v/>
      </c>
      <c r="V3551" s="3">
        <f>IF(Q3551=0,0,T3551/Q3551)</f>
        <v/>
      </c>
    </row>
    <row r="3552">
      <c r="A3552" t="n">
        <v>3551</v>
      </c>
      <c r="B3552" t="inlineStr">
        <is>
          <t>CA-2016-152555</t>
        </is>
      </c>
      <c r="C3552" t="inlineStr">
        <is>
          <t>2016-03-29</t>
        </is>
      </c>
      <c r="D3552" t="inlineStr">
        <is>
          <t>2016-04-02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Computer Printout Paper with Letter-Trim Perforations</t>
        </is>
      </c>
      <c r="Q3552" s="2" t="n">
        <v>45.528</v>
      </c>
      <c r="R3552" t="n">
        <v>3</v>
      </c>
      <c r="S3552" s="3" t="n">
        <v>0.2</v>
      </c>
      <c r="T3552" s="2" t="n">
        <v>15.9348</v>
      </c>
      <c r="U3552">
        <f>D3552-C3552</f>
        <v/>
      </c>
      <c r="V3552" s="3">
        <f>IF(Q3552=0,0,T3552/Q3552)</f>
        <v/>
      </c>
    </row>
    <row r="3553">
      <c r="A3553" t="n">
        <v>3552</v>
      </c>
      <c r="B3553" t="inlineStr">
        <is>
          <t>CA-2016-152555</t>
        </is>
      </c>
      <c r="C3553" t="inlineStr">
        <is>
          <t>2016-03-29</t>
        </is>
      </c>
      <c r="D3553" t="inlineStr">
        <is>
          <t>2016-04-02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Global Leather Highback Executive Chair with Pneumatic Height Adjustment, Black</t>
        </is>
      </c>
      <c r="Q3553" s="2" t="n">
        <v>844.116</v>
      </c>
      <c r="R3553" t="n">
        <v>6</v>
      </c>
      <c r="S3553" s="3" t="n">
        <v>0.3</v>
      </c>
      <c r="T3553" s="2" t="n">
        <v>-36.1764</v>
      </c>
      <c r="U3553">
        <f>D3553-C3553</f>
        <v/>
      </c>
      <c r="V3553" s="3">
        <f>IF(Q3553=0,0,T3553/Q3553)</f>
        <v/>
      </c>
    </row>
    <row r="3554">
      <c r="A3554" t="n">
        <v>3553</v>
      </c>
      <c r="B3554" t="inlineStr">
        <is>
          <t>CA-2016-152555</t>
        </is>
      </c>
      <c r="C3554" t="inlineStr">
        <is>
          <t>2016-03-29</t>
        </is>
      </c>
      <c r="D3554" t="inlineStr">
        <is>
          <t>2016-04-02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Jabra BIZ 2300 Duo QD Duo Corded Headset</t>
        </is>
      </c>
      <c r="Q3554" s="2" t="n">
        <v>812.736</v>
      </c>
      <c r="R3554" t="n">
        <v>8</v>
      </c>
      <c r="S3554" s="3" t="n">
        <v>0.2</v>
      </c>
      <c r="T3554" s="2" t="n">
        <v>60.9552</v>
      </c>
      <c r="U3554">
        <f>D3554-C3554</f>
        <v/>
      </c>
      <c r="V3554" s="3">
        <f>IF(Q3554=0,0,T3554/Q3554)</f>
        <v/>
      </c>
    </row>
    <row r="3555">
      <c r="A3555" t="n">
        <v>3554</v>
      </c>
      <c r="B3555" t="inlineStr">
        <is>
          <t>CA-2017-107832</t>
        </is>
      </c>
      <c r="C3555" t="inlineStr">
        <is>
          <t>2017-11-23</t>
        </is>
      </c>
      <c r="D3555" t="inlineStr">
        <is>
          <t>2017-11-26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Standard Therm-A-Bind Covers</t>
        </is>
      </c>
      <c r="Q3555" s="2" t="n">
        <v>7.476</v>
      </c>
      <c r="R3555" t="n">
        <v>1</v>
      </c>
      <c r="S3555" s="3" t="n">
        <v>0.7</v>
      </c>
      <c r="T3555" s="2" t="n">
        <v>-5.9808</v>
      </c>
      <c r="U3555">
        <f>D3555-C3555</f>
        <v/>
      </c>
      <c r="V3555" s="3">
        <f>IF(Q3555=0,0,T3555/Q3555)</f>
        <v/>
      </c>
    </row>
    <row r="3556">
      <c r="A3556" t="n">
        <v>3555</v>
      </c>
      <c r="B3556" t="inlineStr">
        <is>
          <t>CA-2014-120838</t>
        </is>
      </c>
      <c r="C3556" t="inlineStr">
        <is>
          <t>2014-03-23</t>
        </is>
      </c>
      <c r="D3556" t="inlineStr">
        <is>
          <t>2014-03-26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Economy Rollaway Files</t>
        </is>
      </c>
      <c r="Q3556" s="2" t="n">
        <v>330.4</v>
      </c>
      <c r="R3556" t="n">
        <v>2</v>
      </c>
      <c r="S3556" s="3" t="n">
        <v>0</v>
      </c>
      <c r="T3556" s="2" t="n">
        <v>85.904</v>
      </c>
      <c r="U3556">
        <f>D3556-C3556</f>
        <v/>
      </c>
      <c r="V3556" s="3">
        <f>IF(Q3556=0,0,T3556/Q3556)</f>
        <v/>
      </c>
    </row>
    <row r="3557">
      <c r="A3557" t="n">
        <v>3556</v>
      </c>
      <c r="B3557" t="inlineStr">
        <is>
          <t>CA-2014-120838</t>
        </is>
      </c>
      <c r="C3557" t="inlineStr">
        <is>
          <t>2014-03-23</t>
        </is>
      </c>
      <c r="D3557" t="inlineStr">
        <is>
          <t>2014-03-26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Ooma Telo VoIP Home Phone System</t>
        </is>
      </c>
      <c r="Q3557" s="2" t="n">
        <v>604.752</v>
      </c>
      <c r="R3557" t="n">
        <v>6</v>
      </c>
      <c r="S3557" s="3" t="n">
        <v>0.2</v>
      </c>
      <c r="T3557" s="2" t="n">
        <v>37.797</v>
      </c>
      <c r="U3557">
        <f>D3557-C3557</f>
        <v/>
      </c>
      <c r="V3557" s="3">
        <f>IF(Q3557=0,0,T3557/Q3557)</f>
        <v/>
      </c>
    </row>
    <row r="3558">
      <c r="A3558" t="n">
        <v>3557</v>
      </c>
      <c r="B3558" t="inlineStr">
        <is>
          <t>CA-2017-118542</t>
        </is>
      </c>
      <c r="C3558" t="inlineStr">
        <is>
          <t>2017-12-01</t>
        </is>
      </c>
      <c r="D3558" t="inlineStr">
        <is>
          <t>2017-12-05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Office Supplies</t>
        </is>
      </c>
      <c r="O3558" t="inlineStr">
        <is>
          <t>Paper</t>
        </is>
      </c>
      <c r="P3558" t="inlineStr">
        <is>
          <t>Xerox 1905</t>
        </is>
      </c>
      <c r="Q3558" s="2" t="n">
        <v>45.36</v>
      </c>
      <c r="R3558" t="n">
        <v>7</v>
      </c>
      <c r="S3558" s="3" t="n">
        <v>0</v>
      </c>
      <c r="T3558" s="2" t="n">
        <v>21.7728</v>
      </c>
      <c r="U3558">
        <f>D3558-C3558</f>
        <v/>
      </c>
      <c r="V3558" s="3">
        <f>IF(Q3558=0,0,T3558/Q3558)</f>
        <v/>
      </c>
    </row>
    <row r="3559">
      <c r="A3559" t="n">
        <v>3558</v>
      </c>
      <c r="B3559" t="inlineStr">
        <is>
          <t>CA-2017-118542</t>
        </is>
      </c>
      <c r="C3559" t="inlineStr">
        <is>
          <t>2017-12-01</t>
        </is>
      </c>
      <c r="D3559" t="inlineStr">
        <is>
          <t>2017-12-05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Cardinal HOLDit! Binder Insert Strips,Extra Strips</t>
        </is>
      </c>
      <c r="Q3559" s="2" t="n">
        <v>10.128</v>
      </c>
      <c r="R3559" t="n">
        <v>2</v>
      </c>
      <c r="S3559" s="3" t="n">
        <v>0.2</v>
      </c>
      <c r="T3559" s="2" t="n">
        <v>3.6714</v>
      </c>
      <c r="U3559">
        <f>D3559-C3559</f>
        <v/>
      </c>
      <c r="V3559" s="3">
        <f>IF(Q3559=0,0,T3559/Q3559)</f>
        <v/>
      </c>
    </row>
    <row r="3560">
      <c r="A3560" t="n">
        <v>3559</v>
      </c>
      <c r="B3560" t="inlineStr">
        <is>
          <t>CA-2017-152737</t>
        </is>
      </c>
      <c r="C3560" t="inlineStr">
        <is>
          <t>2017-11-07</t>
        </is>
      </c>
      <c r="D3560" t="inlineStr">
        <is>
          <t>2017-11-12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Avery Self-Adhesive Photo Pockets for Polaroid Photos</t>
        </is>
      </c>
      <c r="Q3560" s="2" t="n">
        <v>21.792</v>
      </c>
      <c r="R3560" t="n">
        <v>4</v>
      </c>
      <c r="S3560" s="3" t="n">
        <v>0.2</v>
      </c>
      <c r="T3560" s="2" t="n">
        <v>7.6272</v>
      </c>
      <c r="U3560">
        <f>D3560-C3560</f>
        <v/>
      </c>
      <c r="V3560" s="3">
        <f>IF(Q3560=0,0,T3560/Q3560)</f>
        <v/>
      </c>
    </row>
    <row r="3561">
      <c r="A3561" t="n">
        <v>3560</v>
      </c>
      <c r="B3561" t="inlineStr">
        <is>
          <t>CA-2017-152737</t>
        </is>
      </c>
      <c r="C3561" t="inlineStr">
        <is>
          <t>2017-11-07</t>
        </is>
      </c>
      <c r="D3561" t="inlineStr">
        <is>
          <t>2017-11-12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Technology</t>
        </is>
      </c>
      <c r="O3561" t="inlineStr">
        <is>
          <t>Accessories</t>
        </is>
      </c>
      <c r="P3561" t="inlineStr">
        <is>
          <t>Plantronics Audio 995 Wireless Stereo Headset</t>
        </is>
      </c>
      <c r="Q3561" s="2" t="n">
        <v>439.8</v>
      </c>
      <c r="R3561" t="n">
        <v>4</v>
      </c>
      <c r="S3561" s="3" t="n">
        <v>0</v>
      </c>
      <c r="T3561" s="2" t="n">
        <v>145.134</v>
      </c>
      <c r="U3561">
        <f>D3561-C3561</f>
        <v/>
      </c>
      <c r="V3561" s="3">
        <f>IF(Q3561=0,0,T3561/Q3561)</f>
        <v/>
      </c>
    </row>
    <row r="3562">
      <c r="A3562" t="n">
        <v>3561</v>
      </c>
      <c r="B3562" t="inlineStr">
        <is>
          <t>CA-2017-109757</t>
        </is>
      </c>
      <c r="C3562" t="inlineStr">
        <is>
          <t>2017-09-04</t>
        </is>
      </c>
      <c r="D3562" t="inlineStr">
        <is>
          <t>2017-09-09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DIXON Oriole Pencils</t>
        </is>
      </c>
      <c r="Q3562" s="2" t="n">
        <v>8.256</v>
      </c>
      <c r="R3562" t="n">
        <v>4</v>
      </c>
      <c r="S3562" s="3" t="n">
        <v>0.2</v>
      </c>
      <c r="T3562" s="2" t="n">
        <v>0.6192</v>
      </c>
      <c r="U3562">
        <f>D3562-C3562</f>
        <v/>
      </c>
      <c r="V3562" s="3">
        <f>IF(Q3562=0,0,T3562/Q3562)</f>
        <v/>
      </c>
    </row>
    <row r="3563">
      <c r="A3563" t="n">
        <v>3562</v>
      </c>
      <c r="B3563" t="inlineStr">
        <is>
          <t>CA-2017-109757</t>
        </is>
      </c>
      <c r="C3563" t="inlineStr">
        <is>
          <t>2017-09-04</t>
        </is>
      </c>
      <c r="D3563" t="inlineStr">
        <is>
          <t>2017-09-09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GBC Recycled VeloBinder Covers</t>
        </is>
      </c>
      <c r="Q3563" s="2" t="n">
        <v>25.56</v>
      </c>
      <c r="R3563" t="n">
        <v>5</v>
      </c>
      <c r="S3563" s="3" t="n">
        <v>0.7</v>
      </c>
      <c r="T3563" s="2" t="n">
        <v>-20.448</v>
      </c>
      <c r="U3563">
        <f>D3563-C3563</f>
        <v/>
      </c>
      <c r="V3563" s="3">
        <f>IF(Q3563=0,0,T3563/Q3563)</f>
        <v/>
      </c>
    </row>
    <row r="3564">
      <c r="A3564" t="n">
        <v>3563</v>
      </c>
      <c r="B3564" t="inlineStr">
        <is>
          <t>CA-2017-109757</t>
        </is>
      </c>
      <c r="C3564" t="inlineStr">
        <is>
          <t>2017-09-04</t>
        </is>
      </c>
      <c r="D3564" t="inlineStr">
        <is>
          <t>2017-09-09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Active Use Binders</t>
        </is>
      </c>
      <c r="Q3564" s="2" t="n">
        <v>4.368</v>
      </c>
      <c r="R3564" t="n">
        <v>2</v>
      </c>
      <c r="S3564" s="3" t="n">
        <v>0.7</v>
      </c>
      <c r="T3564" s="2" t="n">
        <v>-3.0576</v>
      </c>
      <c r="U3564">
        <f>D3564-C3564</f>
        <v/>
      </c>
      <c r="V3564" s="3">
        <f>IF(Q3564=0,0,T3564/Q3564)</f>
        <v/>
      </c>
    </row>
    <row r="3565">
      <c r="A3565" t="n">
        <v>3564</v>
      </c>
      <c r="B3565" t="inlineStr">
        <is>
          <t>CA-2017-109757</t>
        </is>
      </c>
      <c r="C3565" t="inlineStr">
        <is>
          <t>2017-09-04</t>
        </is>
      </c>
      <c r="D3565" t="inlineStr">
        <is>
          <t>2017-09-09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Telephone Message Books with Fax/Mobile Section, 4 1/4" x 6"</t>
        </is>
      </c>
      <c r="Q3565" s="2" t="n">
        <v>11.52</v>
      </c>
      <c r="R3565" t="n">
        <v>4</v>
      </c>
      <c r="S3565" s="3" t="n">
        <v>0.2</v>
      </c>
      <c r="T3565" s="2" t="n">
        <v>3.744</v>
      </c>
      <c r="U3565">
        <f>D3565-C3565</f>
        <v/>
      </c>
      <c r="V3565" s="3">
        <f>IF(Q3565=0,0,T3565/Q3565)</f>
        <v/>
      </c>
    </row>
    <row r="3566">
      <c r="A3566" t="n">
        <v>3565</v>
      </c>
      <c r="B3566" t="inlineStr">
        <is>
          <t>CA-2016-130029</t>
        </is>
      </c>
      <c r="C3566" t="inlineStr">
        <is>
          <t>2016-07-03</t>
        </is>
      </c>
      <c r="D3566" t="inlineStr">
        <is>
          <t>2016-07-06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200</t>
        </is>
      </c>
      <c r="Q3566" s="2" t="n">
        <v>12.96</v>
      </c>
      <c r="R3566" t="n">
        <v>2</v>
      </c>
      <c r="S3566" s="3" t="n">
        <v>0</v>
      </c>
      <c r="T3566" s="2" t="n">
        <v>6.2208</v>
      </c>
      <c r="U3566">
        <f>D3566-C3566</f>
        <v/>
      </c>
      <c r="V3566" s="3">
        <f>IF(Q3566=0,0,T3566/Q3566)</f>
        <v/>
      </c>
    </row>
    <row r="3567">
      <c r="A3567" t="n">
        <v>3566</v>
      </c>
      <c r="B3567" t="inlineStr">
        <is>
          <t>CA-2016-130029</t>
        </is>
      </c>
      <c r="C3567" t="inlineStr">
        <is>
          <t>2016-07-03</t>
        </is>
      </c>
      <c r="D3567" t="inlineStr">
        <is>
          <t>2016-07-06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Brites Rubber Bands, 1 1/2 oz. Box</t>
        </is>
      </c>
      <c r="Q3567" s="2" t="n">
        <v>3.96</v>
      </c>
      <c r="R3567" t="n">
        <v>2</v>
      </c>
      <c r="S3567" s="3" t="n">
        <v>0</v>
      </c>
      <c r="T3567" s="2" t="n">
        <v>0.07920000000000001</v>
      </c>
      <c r="U3567">
        <f>D3567-C3567</f>
        <v/>
      </c>
      <c r="V3567" s="3">
        <f>IF(Q3567=0,0,T3567/Q3567)</f>
        <v/>
      </c>
    </row>
    <row r="3568">
      <c r="A3568" t="n">
        <v>3567</v>
      </c>
      <c r="B3568" t="inlineStr">
        <is>
          <t>CA-2017-103877</t>
        </is>
      </c>
      <c r="C3568" t="inlineStr">
        <is>
          <t>2017-09-07</t>
        </is>
      </c>
      <c r="D3568" t="inlineStr">
        <is>
          <t>2017-09-14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GBC DocuBind 300 Electric Binding Machine</t>
        </is>
      </c>
      <c r="Q3568" s="2" t="n">
        <v>1577.94</v>
      </c>
      <c r="R3568" t="n">
        <v>3</v>
      </c>
      <c r="S3568" s="3" t="n">
        <v>0</v>
      </c>
      <c r="T3568" s="2" t="n">
        <v>757.4112</v>
      </c>
      <c r="U3568">
        <f>D3568-C3568</f>
        <v/>
      </c>
      <c r="V3568" s="3">
        <f>IF(Q3568=0,0,T3568/Q3568)</f>
        <v/>
      </c>
    </row>
    <row r="3569">
      <c r="A3569" t="n">
        <v>3568</v>
      </c>
      <c r="B3569" t="inlineStr">
        <is>
          <t>CA-2016-137176</t>
        </is>
      </c>
      <c r="C3569" t="inlineStr">
        <is>
          <t>2016-09-09</t>
        </is>
      </c>
      <c r="D3569" t="inlineStr">
        <is>
          <t>2016-09-14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Furniture</t>
        </is>
      </c>
      <c r="O3569" t="inlineStr">
        <is>
          <t>Furnishings</t>
        </is>
      </c>
      <c r="P3569" t="inlineStr">
        <is>
          <t>Eldon Expressions Punched Metal &amp; Wood Desk Accessories, Black &amp; Cherry</t>
        </is>
      </c>
      <c r="Q3569" s="2" t="n">
        <v>15.008</v>
      </c>
      <c r="R3569" t="n">
        <v>4</v>
      </c>
      <c r="S3569" s="3" t="n">
        <v>0.6</v>
      </c>
      <c r="T3569" s="2" t="n">
        <v>-12.0064</v>
      </c>
      <c r="U3569">
        <f>D3569-C3569</f>
        <v/>
      </c>
      <c r="V3569" s="3">
        <f>IF(Q3569=0,0,T3569/Q3569)</f>
        <v/>
      </c>
    </row>
    <row r="3570">
      <c r="A3570" t="n">
        <v>3569</v>
      </c>
      <c r="B3570" t="inlineStr">
        <is>
          <t>CA-2017-168109</t>
        </is>
      </c>
      <c r="C3570" t="inlineStr">
        <is>
          <t>2017-07-03</t>
        </is>
      </c>
      <c r="D3570" t="inlineStr">
        <is>
          <t>2017-07-03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Logitech 910-002974 M325 Wireless Mouse for Web Scrolling</t>
        </is>
      </c>
      <c r="Q3570" s="2" t="n">
        <v>59.98</v>
      </c>
      <c r="R3570" t="n">
        <v>2</v>
      </c>
      <c r="S3570" s="3" t="n">
        <v>0</v>
      </c>
      <c r="T3570" s="2" t="n">
        <v>26.3912</v>
      </c>
      <c r="U3570">
        <f>D3570-C3570</f>
        <v/>
      </c>
      <c r="V3570" s="3">
        <f>IF(Q3570=0,0,T3570/Q3570)</f>
        <v/>
      </c>
    </row>
    <row r="3571">
      <c r="A3571" t="n">
        <v>3570</v>
      </c>
      <c r="B3571" t="inlineStr">
        <is>
          <t>CA-2017-168109</t>
        </is>
      </c>
      <c r="C3571" t="inlineStr">
        <is>
          <t>2017-07-03</t>
        </is>
      </c>
      <c r="D3571" t="inlineStr">
        <is>
          <t>2017-07-03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Technology</t>
        </is>
      </c>
      <c r="O3571" t="inlineStr">
        <is>
          <t>Machines</t>
        </is>
      </c>
      <c r="P3571" t="inlineStr">
        <is>
          <t>Okidata MB491 Multifunction Printer</t>
        </is>
      </c>
      <c r="Q3571" s="2" t="n">
        <v>2395.2</v>
      </c>
      <c r="R3571" t="n">
        <v>6</v>
      </c>
      <c r="S3571" s="3" t="n">
        <v>0.2</v>
      </c>
      <c r="T3571" s="2" t="n">
        <v>209.58</v>
      </c>
      <c r="U3571">
        <f>D3571-C3571</f>
        <v/>
      </c>
      <c r="V3571" s="3">
        <f>IF(Q3571=0,0,T3571/Q3571)</f>
        <v/>
      </c>
    </row>
    <row r="3572">
      <c r="A3572" t="n">
        <v>3571</v>
      </c>
      <c r="B3572" t="inlineStr">
        <is>
          <t>CA-2017-168109</t>
        </is>
      </c>
      <c r="C3572" t="inlineStr">
        <is>
          <t>2017-07-03</t>
        </is>
      </c>
      <c r="D3572" t="inlineStr">
        <is>
          <t>2017-07-03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Plantronics Savi W720 Multi-Device Wireless Headset System</t>
        </is>
      </c>
      <c r="Q3572" s="2" t="n">
        <v>1687.8</v>
      </c>
      <c r="R3572" t="n">
        <v>4</v>
      </c>
      <c r="S3572" s="3" t="n">
        <v>0</v>
      </c>
      <c r="T3572" s="2" t="n">
        <v>742.6319999999999</v>
      </c>
      <c r="U3572">
        <f>D3572-C3572</f>
        <v/>
      </c>
      <c r="V3572" s="3">
        <f>IF(Q3572=0,0,T3572/Q3572)</f>
        <v/>
      </c>
    </row>
    <row r="3573">
      <c r="A3573" t="n">
        <v>3572</v>
      </c>
      <c r="B3573" t="inlineStr">
        <is>
          <t>CA-2017-168109</t>
        </is>
      </c>
      <c r="C3573" t="inlineStr">
        <is>
          <t>2017-07-03</t>
        </is>
      </c>
      <c r="D3573" t="inlineStr">
        <is>
          <t>2017-07-03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Square Credit Card Reader, 4 1/2" x 4 1/2" x 1", White</t>
        </is>
      </c>
      <c r="Q3573" s="2" t="n">
        <v>7.992</v>
      </c>
      <c r="R3573" t="n">
        <v>1</v>
      </c>
      <c r="S3573" s="3" t="n">
        <v>0.2</v>
      </c>
      <c r="T3573" s="2" t="n">
        <v>2.6973</v>
      </c>
      <c r="U3573">
        <f>D3573-C3573</f>
        <v/>
      </c>
      <c r="V3573" s="3">
        <f>IF(Q3573=0,0,T3573/Q3573)</f>
        <v/>
      </c>
    </row>
    <row r="3574">
      <c r="A3574" t="n">
        <v>3573</v>
      </c>
      <c r="B3574" t="inlineStr">
        <is>
          <t>US-2017-126081</t>
        </is>
      </c>
      <c r="C3574" t="inlineStr">
        <is>
          <t>2017-06-29</t>
        </is>
      </c>
      <c r="D3574" t="inlineStr">
        <is>
          <t>2017-07-04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Xerox 218</t>
        </is>
      </c>
      <c r="Q3574" s="2" t="n">
        <v>5.184</v>
      </c>
      <c r="R3574" t="n">
        <v>1</v>
      </c>
      <c r="S3574" s="3" t="n">
        <v>0.2</v>
      </c>
      <c r="T3574" s="2" t="n">
        <v>1.8144</v>
      </c>
      <c r="U3574">
        <f>D3574-C3574</f>
        <v/>
      </c>
      <c r="V3574" s="3">
        <f>IF(Q3574=0,0,T3574/Q3574)</f>
        <v/>
      </c>
    </row>
    <row r="3575">
      <c r="A3575" t="n">
        <v>3574</v>
      </c>
      <c r="B3575" t="inlineStr">
        <is>
          <t>CA-2017-117023</t>
        </is>
      </c>
      <c r="C3575" t="inlineStr">
        <is>
          <t>2017-08-07</t>
        </is>
      </c>
      <c r="D3575" t="inlineStr">
        <is>
          <t>2017-08-12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Quartet Omega Colored Chalk, 12/Pack</t>
        </is>
      </c>
      <c r="Q3575" s="2" t="n">
        <v>11.68</v>
      </c>
      <c r="R3575" t="n">
        <v>2</v>
      </c>
      <c r="S3575" s="3" t="n">
        <v>0</v>
      </c>
      <c r="T3575" s="2" t="n">
        <v>5.4896</v>
      </c>
      <c r="U3575">
        <f>D3575-C3575</f>
        <v/>
      </c>
      <c r="V3575" s="3">
        <f>IF(Q3575=0,0,T3575/Q3575)</f>
        <v/>
      </c>
    </row>
    <row r="3576">
      <c r="A3576" t="n">
        <v>3575</v>
      </c>
      <c r="B3576" t="inlineStr">
        <is>
          <t>CA-2017-117023</t>
        </is>
      </c>
      <c r="C3576" t="inlineStr">
        <is>
          <t>2017-08-07</t>
        </is>
      </c>
      <c r="D3576" t="inlineStr">
        <is>
          <t>2017-08-12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Office Supplies</t>
        </is>
      </c>
      <c r="O3576" t="inlineStr">
        <is>
          <t>Art</t>
        </is>
      </c>
      <c r="P3576" t="inlineStr">
        <is>
          <t>Staples in misc. colors</t>
        </is>
      </c>
      <c r="Q3576" s="2" t="n">
        <v>104.8</v>
      </c>
      <c r="R3576" t="n">
        <v>10</v>
      </c>
      <c r="S3576" s="3" t="n">
        <v>0</v>
      </c>
      <c r="T3576" s="2" t="n">
        <v>26.2</v>
      </c>
      <c r="U3576">
        <f>D3576-C3576</f>
        <v/>
      </c>
      <c r="V3576" s="3">
        <f>IF(Q3576=0,0,T3576/Q3576)</f>
        <v/>
      </c>
    </row>
    <row r="3577">
      <c r="A3577" t="n">
        <v>3576</v>
      </c>
      <c r="B3577" t="inlineStr">
        <is>
          <t>CA-2015-143532</t>
        </is>
      </c>
      <c r="C3577" t="inlineStr">
        <is>
          <t>2015-03-19</t>
        </is>
      </c>
      <c r="D3577" t="inlineStr">
        <is>
          <t>2015-03-24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Adams Telephone Message Books, 5 1/4” x 11”</t>
        </is>
      </c>
      <c r="Q3577" s="2" t="n">
        <v>14.496</v>
      </c>
      <c r="R3577" t="n">
        <v>3</v>
      </c>
      <c r="S3577" s="3" t="n">
        <v>0.2</v>
      </c>
      <c r="T3577" s="2" t="n">
        <v>4.8924</v>
      </c>
      <c r="U3577">
        <f>D3577-C3577</f>
        <v/>
      </c>
      <c r="V3577" s="3">
        <f>IF(Q3577=0,0,T3577/Q3577)</f>
        <v/>
      </c>
    </row>
    <row r="3578">
      <c r="A3578" t="n">
        <v>3577</v>
      </c>
      <c r="B3578" t="inlineStr">
        <is>
          <t>CA-2016-103163</t>
        </is>
      </c>
      <c r="C3578" t="inlineStr">
        <is>
          <t>2016-06-07</t>
        </is>
      </c>
      <c r="D3578" t="inlineStr">
        <is>
          <t>2016-06-11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Avery Hanging File Binders</t>
        </is>
      </c>
      <c r="Q3578" s="2" t="n">
        <v>4.784</v>
      </c>
      <c r="R3578" t="n">
        <v>1</v>
      </c>
      <c r="S3578" s="3" t="n">
        <v>0.2</v>
      </c>
      <c r="T3578" s="2" t="n">
        <v>1.5548</v>
      </c>
      <c r="U3578">
        <f>D3578-C3578</f>
        <v/>
      </c>
      <c r="V3578" s="3">
        <f>IF(Q3578=0,0,T3578/Q3578)</f>
        <v/>
      </c>
    </row>
    <row r="3579">
      <c r="A3579" t="n">
        <v>3578</v>
      </c>
      <c r="B3579" t="inlineStr">
        <is>
          <t>CA-2016-103163</t>
        </is>
      </c>
      <c r="C3579" t="inlineStr">
        <is>
          <t>2016-06-07</t>
        </is>
      </c>
      <c r="D3579" t="inlineStr">
        <is>
          <t>2016-06-11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While You Were Out Pads, 50 per Pad, 4 x 5 1/4, Green Cycle</t>
        </is>
      </c>
      <c r="Q3579" s="2" t="n">
        <v>4.73</v>
      </c>
      <c r="R3579" t="n">
        <v>1</v>
      </c>
      <c r="S3579" s="3" t="n">
        <v>0</v>
      </c>
      <c r="T3579" s="2" t="n">
        <v>2.3177</v>
      </c>
      <c r="U3579">
        <f>D3579-C3579</f>
        <v/>
      </c>
      <c r="V3579" s="3">
        <f>IF(Q3579=0,0,T3579/Q3579)</f>
        <v/>
      </c>
    </row>
    <row r="3580">
      <c r="A3580" t="n">
        <v>3579</v>
      </c>
      <c r="B3580" t="inlineStr">
        <is>
          <t>CA-2016-104157</t>
        </is>
      </c>
      <c r="C3580" t="inlineStr">
        <is>
          <t>2016-07-25</t>
        </is>
      </c>
      <c r="D3580" t="inlineStr">
        <is>
          <t>2016-07-29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Akro Stacking Bins</t>
        </is>
      </c>
      <c r="Q3580" s="2" t="n">
        <v>7.89</v>
      </c>
      <c r="R3580" t="n">
        <v>1</v>
      </c>
      <c r="S3580" s="3" t="n">
        <v>0</v>
      </c>
      <c r="T3580" s="2" t="n">
        <v>0.3156</v>
      </c>
      <c r="U3580">
        <f>D3580-C3580</f>
        <v/>
      </c>
      <c r="V3580" s="3">
        <f>IF(Q3580=0,0,T3580/Q3580)</f>
        <v/>
      </c>
    </row>
    <row r="3581">
      <c r="A3581" t="n">
        <v>3580</v>
      </c>
      <c r="B3581" t="inlineStr">
        <is>
          <t>CA-2016-104157</t>
        </is>
      </c>
      <c r="C3581" t="inlineStr">
        <is>
          <t>2016-07-25</t>
        </is>
      </c>
      <c r="D3581" t="inlineStr">
        <is>
          <t>2016-07-29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Advantus Motivational Note Cards</t>
        </is>
      </c>
      <c r="Q3581" s="2" t="n">
        <v>65.5</v>
      </c>
      <c r="R3581" t="n">
        <v>5</v>
      </c>
      <c r="S3581" s="3" t="n">
        <v>0</v>
      </c>
      <c r="T3581" s="2" t="n">
        <v>32.095</v>
      </c>
      <c r="U3581">
        <f>D3581-C3581</f>
        <v/>
      </c>
      <c r="V3581" s="3">
        <f>IF(Q3581=0,0,T3581/Q3581)</f>
        <v/>
      </c>
    </row>
    <row r="3582">
      <c r="A3582" t="n">
        <v>3581</v>
      </c>
      <c r="B3582" t="inlineStr">
        <is>
          <t>CA-2016-104157</t>
        </is>
      </c>
      <c r="C3582" t="inlineStr">
        <is>
          <t>2016-07-25</t>
        </is>
      </c>
      <c r="D3582" t="inlineStr">
        <is>
          <t>2016-07-29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Furniture</t>
        </is>
      </c>
      <c r="O3582" t="inlineStr">
        <is>
          <t>Tables</t>
        </is>
      </c>
      <c r="P3582" t="inlineStr">
        <is>
          <t>Office Impressions End Table, 20-1/2"H x 24"W x 20"D</t>
        </is>
      </c>
      <c r="Q3582" s="2" t="n">
        <v>2430.08</v>
      </c>
      <c r="R3582" t="n">
        <v>8</v>
      </c>
      <c r="S3582" s="3" t="n">
        <v>0</v>
      </c>
      <c r="T3582" s="2" t="n">
        <v>388.8128</v>
      </c>
      <c r="U3582">
        <f>D3582-C3582</f>
        <v/>
      </c>
      <c r="V3582" s="3">
        <f>IF(Q3582=0,0,T3582/Q3582)</f>
        <v/>
      </c>
    </row>
    <row r="3583">
      <c r="A3583" t="n">
        <v>3582</v>
      </c>
      <c r="B3583" t="inlineStr">
        <is>
          <t>CA-2017-117807</t>
        </is>
      </c>
      <c r="C3583" t="inlineStr">
        <is>
          <t>2017-10-01</t>
        </is>
      </c>
      <c r="D3583" t="inlineStr">
        <is>
          <t>2017-10-07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Xerox 1915</t>
        </is>
      </c>
      <c r="Q3583" s="2" t="n">
        <v>104.85</v>
      </c>
      <c r="R3583" t="n">
        <v>1</v>
      </c>
      <c r="S3583" s="3" t="n">
        <v>0</v>
      </c>
      <c r="T3583" s="2" t="n">
        <v>50.328</v>
      </c>
      <c r="U3583">
        <f>D3583-C3583</f>
        <v/>
      </c>
      <c r="V3583" s="3">
        <f>IF(Q3583=0,0,T3583/Q3583)</f>
        <v/>
      </c>
    </row>
    <row r="3584">
      <c r="A3584" t="n">
        <v>3583</v>
      </c>
      <c r="B3584" t="inlineStr">
        <is>
          <t>CA-2015-121650</t>
        </is>
      </c>
      <c r="C3584" t="inlineStr">
        <is>
          <t>2015-12-10</t>
        </is>
      </c>
      <c r="D3584" t="inlineStr">
        <is>
          <t>2015-12-16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Avery Hi-Liter Comfort Grip Fluorescent Highlighter, Yellow Ink</t>
        </is>
      </c>
      <c r="Q3584" s="2" t="n">
        <v>3.9</v>
      </c>
      <c r="R3584" t="n">
        <v>2</v>
      </c>
      <c r="S3584" s="3" t="n">
        <v>0</v>
      </c>
      <c r="T3584" s="2" t="n">
        <v>1.521</v>
      </c>
      <c r="U3584">
        <f>D3584-C3584</f>
        <v/>
      </c>
      <c r="V3584" s="3">
        <f>IF(Q3584=0,0,T3584/Q3584)</f>
        <v/>
      </c>
    </row>
    <row r="3585">
      <c r="A3585" t="n">
        <v>3584</v>
      </c>
      <c r="B3585" t="inlineStr">
        <is>
          <t>CA-2015-121650</t>
        </is>
      </c>
      <c r="C3585" t="inlineStr">
        <is>
          <t>2015-12-10</t>
        </is>
      </c>
      <c r="D3585" t="inlineStr">
        <is>
          <t>2015-12-16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Bretford CR8500 Series Meeting Room Furniture</t>
        </is>
      </c>
      <c r="Q3585" s="2" t="n">
        <v>801.96</v>
      </c>
      <c r="R3585" t="n">
        <v>2</v>
      </c>
      <c r="S3585" s="3" t="n">
        <v>0</v>
      </c>
      <c r="T3585" s="2" t="n">
        <v>200.49</v>
      </c>
      <c r="U3585">
        <f>D3585-C3585</f>
        <v/>
      </c>
      <c r="V3585" s="3">
        <f>IF(Q3585=0,0,T3585/Q3585)</f>
        <v/>
      </c>
    </row>
    <row r="3586">
      <c r="A3586" t="n">
        <v>3585</v>
      </c>
      <c r="B3586" t="inlineStr">
        <is>
          <t>CA-2015-121650</t>
        </is>
      </c>
      <c r="C3586" t="inlineStr">
        <is>
          <t>2015-12-10</t>
        </is>
      </c>
      <c r="D3586" t="inlineStr">
        <is>
          <t>2015-12-16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Furniture</t>
        </is>
      </c>
      <c r="O3586" t="inlineStr">
        <is>
          <t>Chairs</t>
        </is>
      </c>
      <c r="P3586" t="inlineStr">
        <is>
          <t>Global Super Steno Chair</t>
        </is>
      </c>
      <c r="Q3586" s="2" t="n">
        <v>191.96</v>
      </c>
      <c r="R3586" t="n">
        <v>2</v>
      </c>
      <c r="S3586" s="3" t="n">
        <v>0</v>
      </c>
      <c r="T3586" s="2" t="n">
        <v>32.6332</v>
      </c>
      <c r="U3586">
        <f>D3586-C3586</f>
        <v/>
      </c>
      <c r="V3586" s="3">
        <f>IF(Q3586=0,0,T3586/Q3586)</f>
        <v/>
      </c>
    </row>
    <row r="3587">
      <c r="A3587" t="n">
        <v>3586</v>
      </c>
      <c r="B3587" t="inlineStr">
        <is>
          <t>CA-2015-121650</t>
        </is>
      </c>
      <c r="C3587" t="inlineStr">
        <is>
          <t>2015-12-10</t>
        </is>
      </c>
      <c r="D3587" t="inlineStr">
        <is>
          <t>2015-12-16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Office Supplies</t>
        </is>
      </c>
      <c r="O3587" t="inlineStr">
        <is>
          <t>Labels</t>
        </is>
      </c>
      <c r="P3587" t="inlineStr">
        <is>
          <t>Permanent Self-Adhesive File Folder Labels for Typewriters by Universal</t>
        </is>
      </c>
      <c r="Q3587" s="2" t="n">
        <v>2.61</v>
      </c>
      <c r="R3587" t="n">
        <v>1</v>
      </c>
      <c r="S3587" s="3" t="n">
        <v>0</v>
      </c>
      <c r="T3587" s="2" t="n">
        <v>1.2006</v>
      </c>
      <c r="U3587">
        <f>D3587-C3587</f>
        <v/>
      </c>
      <c r="V3587" s="3">
        <f>IF(Q3587=0,0,T3587/Q3587)</f>
        <v/>
      </c>
    </row>
    <row r="3588">
      <c r="A3588" t="n">
        <v>3587</v>
      </c>
      <c r="B3588" t="inlineStr">
        <is>
          <t>CA-2017-161823</t>
        </is>
      </c>
      <c r="C3588" t="inlineStr">
        <is>
          <t>2017-09-03</t>
        </is>
      </c>
      <c r="D3588" t="inlineStr">
        <is>
          <t>2017-09-08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Office Supplies</t>
        </is>
      </c>
      <c r="O3588" t="inlineStr">
        <is>
          <t>Art</t>
        </is>
      </c>
      <c r="P3588" t="inlineStr">
        <is>
          <t>Premium Writing Pencils, Soft, #2 by Central Association for the Blind</t>
        </is>
      </c>
      <c r="Q3588" s="2" t="n">
        <v>5.96</v>
      </c>
      <c r="R3588" t="n">
        <v>2</v>
      </c>
      <c r="S3588" s="3" t="n">
        <v>0</v>
      </c>
      <c r="T3588" s="2" t="n">
        <v>1.6688</v>
      </c>
      <c r="U3588">
        <f>D3588-C3588</f>
        <v/>
      </c>
      <c r="V3588" s="3">
        <f>IF(Q3588=0,0,T3588/Q3588)</f>
        <v/>
      </c>
    </row>
    <row r="3589">
      <c r="A3589" t="n">
        <v>3588</v>
      </c>
      <c r="B3589" t="inlineStr">
        <is>
          <t>CA-2017-121839</t>
        </is>
      </c>
      <c r="C3589" t="inlineStr">
        <is>
          <t>2017-09-24</t>
        </is>
      </c>
      <c r="D3589" t="inlineStr">
        <is>
          <t>2017-09-28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iPhone 5</t>
        </is>
      </c>
      <c r="Q3589" s="2" t="n">
        <v>1169.694</v>
      </c>
      <c r="R3589" t="n">
        <v>3</v>
      </c>
      <c r="S3589" s="3" t="n">
        <v>0.4</v>
      </c>
      <c r="T3589" s="2" t="n">
        <v>-253.4337</v>
      </c>
      <c r="U3589">
        <f>D3589-C3589</f>
        <v/>
      </c>
      <c r="V3589" s="3">
        <f>IF(Q3589=0,0,T3589/Q3589)</f>
        <v/>
      </c>
    </row>
    <row r="3590">
      <c r="A3590" t="n">
        <v>3589</v>
      </c>
      <c r="B3590" t="inlineStr">
        <is>
          <t>CA-2017-158729</t>
        </is>
      </c>
      <c r="C3590" t="inlineStr">
        <is>
          <t>2017-12-19</t>
        </is>
      </c>
      <c r="D3590" t="inlineStr">
        <is>
          <t>2017-12-21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Office Supplies</t>
        </is>
      </c>
      <c r="O3590" t="inlineStr">
        <is>
          <t>Supplies</t>
        </is>
      </c>
      <c r="P3590" t="inlineStr">
        <is>
          <t>Martin Yale Chadless Opener Electric Letter Opener</t>
        </is>
      </c>
      <c r="Q3590" s="2" t="n">
        <v>1665.62</v>
      </c>
      <c r="R3590" t="n">
        <v>2</v>
      </c>
      <c r="S3590" s="3" t="n">
        <v>0</v>
      </c>
      <c r="T3590" s="2" t="n">
        <v>33.3124</v>
      </c>
      <c r="U3590">
        <f>D3590-C3590</f>
        <v/>
      </c>
      <c r="V3590" s="3">
        <f>IF(Q3590=0,0,T3590/Q3590)</f>
        <v/>
      </c>
    </row>
    <row r="3591">
      <c r="A3591" t="n">
        <v>3590</v>
      </c>
      <c r="B3591" t="inlineStr">
        <is>
          <t>CA-2017-146535</t>
        </is>
      </c>
      <c r="C3591" t="inlineStr">
        <is>
          <t>2017-11-24</t>
        </is>
      </c>
      <c r="D3591" t="inlineStr">
        <is>
          <t>2017-11-30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Avery Durable Binders</t>
        </is>
      </c>
      <c r="Q3591" s="2" t="n">
        <v>2.88</v>
      </c>
      <c r="R3591" t="n">
        <v>1</v>
      </c>
      <c r="S3591" s="3" t="n">
        <v>0</v>
      </c>
      <c r="T3591" s="2" t="n">
        <v>1.4112</v>
      </c>
      <c r="U3591">
        <f>D3591-C3591</f>
        <v/>
      </c>
      <c r="V3591" s="3">
        <f>IF(Q3591=0,0,T3591/Q3591)</f>
        <v/>
      </c>
    </row>
    <row r="3592">
      <c r="A3592" t="n">
        <v>3591</v>
      </c>
      <c r="B3592" t="inlineStr">
        <is>
          <t>CA-2017-146535</t>
        </is>
      </c>
      <c r="C3592" t="inlineStr">
        <is>
          <t>2017-11-24</t>
        </is>
      </c>
      <c r="D3592" t="inlineStr">
        <is>
          <t>2017-11-30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 xml:space="preserve">Iceberg Mobile Mega Data/Printer Cart </t>
        </is>
      </c>
      <c r="Q3592" s="2" t="n">
        <v>1443.96</v>
      </c>
      <c r="R3592" t="n">
        <v>12</v>
      </c>
      <c r="S3592" s="3" t="n">
        <v>0</v>
      </c>
      <c r="T3592" s="2" t="n">
        <v>375.4296</v>
      </c>
      <c r="U3592">
        <f>D3592-C3592</f>
        <v/>
      </c>
      <c r="V3592" s="3">
        <f>IF(Q3592=0,0,T3592/Q3592)</f>
        <v/>
      </c>
    </row>
    <row r="3593">
      <c r="A3593" t="n">
        <v>3592</v>
      </c>
      <c r="B3593" t="inlineStr">
        <is>
          <t>CA-2014-154186</t>
        </is>
      </c>
      <c r="C3593" t="inlineStr">
        <is>
          <t>2014-12-13</t>
        </is>
      </c>
      <c r="D3593" t="inlineStr">
        <is>
          <t>2014-12-15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Office Supplies</t>
        </is>
      </c>
      <c r="O3593" t="inlineStr">
        <is>
          <t>Supplies</t>
        </is>
      </c>
      <c r="P3593" t="inlineStr">
        <is>
          <t>Acme Value Line Scissors</t>
        </is>
      </c>
      <c r="Q3593" s="2" t="n">
        <v>2.92</v>
      </c>
      <c r="R3593" t="n">
        <v>1</v>
      </c>
      <c r="S3593" s="3" t="n">
        <v>0.2</v>
      </c>
      <c r="T3593" s="2" t="n">
        <v>0.365</v>
      </c>
      <c r="U3593">
        <f>D3593-C3593</f>
        <v/>
      </c>
      <c r="V3593" s="3">
        <f>IF(Q3593=0,0,T3593/Q3593)</f>
        <v/>
      </c>
    </row>
    <row r="3594">
      <c r="A3594" t="n">
        <v>3593</v>
      </c>
      <c r="B3594" t="inlineStr">
        <is>
          <t>CA-2016-108434</t>
        </is>
      </c>
      <c r="C3594" t="inlineStr">
        <is>
          <t>2016-12-05</t>
        </is>
      </c>
      <c r="D3594" t="inlineStr">
        <is>
          <t>2016-12-07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Dual Level, Single-Width Filing Carts</t>
        </is>
      </c>
      <c r="Q3594" s="2" t="n">
        <v>465.18</v>
      </c>
      <c r="R3594" t="n">
        <v>3</v>
      </c>
      <c r="S3594" s="3" t="n">
        <v>0</v>
      </c>
      <c r="T3594" s="2" t="n">
        <v>120.9468</v>
      </c>
      <c r="U3594">
        <f>D3594-C3594</f>
        <v/>
      </c>
      <c r="V3594" s="3">
        <f>IF(Q3594=0,0,T3594/Q3594)</f>
        <v/>
      </c>
    </row>
    <row r="3595">
      <c r="A3595" t="n">
        <v>3594</v>
      </c>
      <c r="B3595" t="inlineStr">
        <is>
          <t>CA-2016-164154</t>
        </is>
      </c>
      <c r="C3595" t="inlineStr">
        <is>
          <t>2016-09-11</t>
        </is>
      </c>
      <c r="D3595" t="inlineStr">
        <is>
          <t>2016-09-17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GBC Standard Therm-A-Bind Covers</t>
        </is>
      </c>
      <c r="Q3595" s="2" t="n">
        <v>22.428</v>
      </c>
      <c r="R3595" t="n">
        <v>3</v>
      </c>
      <c r="S3595" s="3" t="n">
        <v>0.7</v>
      </c>
      <c r="T3595" s="2" t="n">
        <v>-17.9424</v>
      </c>
      <c r="U3595">
        <f>D3595-C3595</f>
        <v/>
      </c>
      <c r="V3595" s="3">
        <f>IF(Q3595=0,0,T3595/Q3595)</f>
        <v/>
      </c>
    </row>
    <row r="3596">
      <c r="A3596" t="n">
        <v>3595</v>
      </c>
      <c r="B3596" t="inlineStr">
        <is>
          <t>CA-2016-164154</t>
        </is>
      </c>
      <c r="C3596" t="inlineStr">
        <is>
          <t>2016-09-11</t>
        </is>
      </c>
      <c r="D3596" t="inlineStr">
        <is>
          <t>2016-09-17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Office Supplies</t>
        </is>
      </c>
      <c r="O3596" t="inlineStr">
        <is>
          <t>Storage</t>
        </is>
      </c>
      <c r="P3596" t="inlineStr">
        <is>
          <t>Staple magnet</t>
        </is>
      </c>
      <c r="Q3596" s="2" t="n">
        <v>37.52</v>
      </c>
      <c r="R3596" t="n">
        <v>5</v>
      </c>
      <c r="S3596" s="3" t="n">
        <v>0.2</v>
      </c>
      <c r="T3596" s="2" t="n">
        <v>3.752</v>
      </c>
      <c r="U3596">
        <f>D3596-C3596</f>
        <v/>
      </c>
      <c r="V3596" s="3">
        <f>IF(Q3596=0,0,T3596/Q3596)</f>
        <v/>
      </c>
    </row>
    <row r="3597">
      <c r="A3597" t="n">
        <v>3596</v>
      </c>
      <c r="B3597" t="inlineStr">
        <is>
          <t>CA-2017-148012</t>
        </is>
      </c>
      <c r="C3597" t="inlineStr">
        <is>
          <t>2017-12-09</t>
        </is>
      </c>
      <c r="D3597" t="inlineStr">
        <is>
          <t>2017-12-15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Office Supplies</t>
        </is>
      </c>
      <c r="O3597" t="inlineStr">
        <is>
          <t>Art</t>
        </is>
      </c>
      <c r="P3597" t="inlineStr">
        <is>
          <t>Crayola Colored Pencils</t>
        </is>
      </c>
      <c r="Q3597" s="2" t="n">
        <v>2.624</v>
      </c>
      <c r="R3597" t="n">
        <v>1</v>
      </c>
      <c r="S3597" s="3" t="n">
        <v>0.2</v>
      </c>
      <c r="T3597" s="2" t="n">
        <v>0.4264</v>
      </c>
      <c r="U3597">
        <f>D3597-C3597</f>
        <v/>
      </c>
      <c r="V3597" s="3">
        <f>IF(Q3597=0,0,T3597/Q3597)</f>
        <v/>
      </c>
    </row>
    <row r="3598">
      <c r="A3598" t="n">
        <v>3597</v>
      </c>
      <c r="B3598" t="inlineStr">
        <is>
          <t>CA-2014-102869</t>
        </is>
      </c>
      <c r="C3598" t="inlineStr">
        <is>
          <t>2014-09-09</t>
        </is>
      </c>
      <c r="D3598" t="inlineStr">
        <is>
          <t>2014-09-14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210</t>
        </is>
      </c>
      <c r="Q3598" s="2" t="n">
        <v>15.552</v>
      </c>
      <c r="R3598" t="n">
        <v>3</v>
      </c>
      <c r="S3598" s="3" t="n">
        <v>0.2</v>
      </c>
      <c r="T3598" s="2" t="n">
        <v>5.4432</v>
      </c>
      <c r="U3598">
        <f>D3598-C3598</f>
        <v/>
      </c>
      <c r="V3598" s="3">
        <f>IF(Q3598=0,0,T3598/Q3598)</f>
        <v/>
      </c>
    </row>
    <row r="3599">
      <c r="A3599" t="n">
        <v>3598</v>
      </c>
      <c r="B3599" t="inlineStr">
        <is>
          <t>CA-2014-102869</t>
        </is>
      </c>
      <c r="C3599" t="inlineStr">
        <is>
          <t>2014-09-09</t>
        </is>
      </c>
      <c r="D3599" t="inlineStr">
        <is>
          <t>2014-09-14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Rosewill 107 Normal Keys USB Wired Standard Keyboard</t>
        </is>
      </c>
      <c r="Q3599" s="2" t="n">
        <v>64.70399999999999</v>
      </c>
      <c r="R3599" t="n">
        <v>6</v>
      </c>
      <c r="S3599" s="3" t="n">
        <v>0.2</v>
      </c>
      <c r="T3599" s="2" t="n">
        <v>-4.8528</v>
      </c>
      <c r="U3599">
        <f>D3599-C3599</f>
        <v/>
      </c>
      <c r="V3599" s="3">
        <f>IF(Q3599=0,0,T3599/Q3599)</f>
        <v/>
      </c>
    </row>
    <row r="3600">
      <c r="A3600" t="n">
        <v>3599</v>
      </c>
      <c r="B3600" t="inlineStr">
        <is>
          <t>CA-2014-102869</t>
        </is>
      </c>
      <c r="C3600" t="inlineStr">
        <is>
          <t>2014-09-09</t>
        </is>
      </c>
      <c r="D3600" t="inlineStr">
        <is>
          <t>2014-09-14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Master Caster Door Stop, Large Neon Orange</t>
        </is>
      </c>
      <c r="Q3600" s="2" t="n">
        <v>17.472</v>
      </c>
      <c r="R3600" t="n">
        <v>3</v>
      </c>
      <c r="S3600" s="3" t="n">
        <v>0.2</v>
      </c>
      <c r="T3600" s="2" t="n">
        <v>5.0232</v>
      </c>
      <c r="U3600">
        <f>D3600-C3600</f>
        <v/>
      </c>
      <c r="V3600" s="3">
        <f>IF(Q3600=0,0,T3600/Q3600)</f>
        <v/>
      </c>
    </row>
    <row r="3601">
      <c r="A3601" t="n">
        <v>3600</v>
      </c>
      <c r="B3601" t="inlineStr">
        <is>
          <t>CA-2014-102869</t>
        </is>
      </c>
      <c r="C3601" t="inlineStr">
        <is>
          <t>2014-09-09</t>
        </is>
      </c>
      <c r="D3601" t="inlineStr">
        <is>
          <t>2014-09-14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Technology</t>
        </is>
      </c>
      <c r="O3601" t="inlineStr">
        <is>
          <t>Phones</t>
        </is>
      </c>
      <c r="P3601" t="inlineStr">
        <is>
          <t>Polycom SoundPoint IP 450 VoIP phone</t>
        </is>
      </c>
      <c r="Q3601" s="2" t="n">
        <v>135.516</v>
      </c>
      <c r="R3601" t="n">
        <v>1</v>
      </c>
      <c r="S3601" s="3" t="n">
        <v>0.4</v>
      </c>
      <c r="T3601" s="2" t="n">
        <v>-31.6204</v>
      </c>
      <c r="U3601">
        <f>D3601-C3601</f>
        <v/>
      </c>
      <c r="V3601" s="3">
        <f>IF(Q3601=0,0,T3601/Q3601)</f>
        <v/>
      </c>
    </row>
    <row r="3602">
      <c r="A3602" t="n">
        <v>3601</v>
      </c>
      <c r="B3602" t="inlineStr">
        <is>
          <t>CA-2017-138310</t>
        </is>
      </c>
      <c r="C3602" t="inlineStr">
        <is>
          <t>2017-06-26</t>
        </is>
      </c>
      <c r="D3602" t="inlineStr">
        <is>
          <t>2017-06-30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Technology</t>
        </is>
      </c>
      <c r="O3602" t="inlineStr">
        <is>
          <t>Accessories</t>
        </is>
      </c>
      <c r="P3602" t="inlineStr">
        <is>
          <t>Kensington Orbit Wireless Mobile Trackball for PC and Mac</t>
        </is>
      </c>
      <c r="Q3602" s="2" t="n">
        <v>431.928</v>
      </c>
      <c r="R3602" t="n">
        <v>9</v>
      </c>
      <c r="S3602" s="3" t="n">
        <v>0.2</v>
      </c>
      <c r="T3602" s="2" t="n">
        <v>64.78919999999999</v>
      </c>
      <c r="U3602">
        <f>D3602-C3602</f>
        <v/>
      </c>
      <c r="V3602" s="3">
        <f>IF(Q3602=0,0,T3602/Q3602)</f>
        <v/>
      </c>
    </row>
    <row r="3603">
      <c r="A3603" t="n">
        <v>3602</v>
      </c>
      <c r="B3603" t="inlineStr">
        <is>
          <t>CA-2014-159835</t>
        </is>
      </c>
      <c r="C3603" t="inlineStr">
        <is>
          <t>2014-11-17</t>
        </is>
      </c>
      <c r="D3603" t="inlineStr">
        <is>
          <t>2014-11-24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Southworth 100% Résumé Paper, 24lb.</t>
        </is>
      </c>
      <c r="Q3603" s="2" t="n">
        <v>12.448</v>
      </c>
      <c r="R3603" t="n">
        <v>2</v>
      </c>
      <c r="S3603" s="3" t="n">
        <v>0.2</v>
      </c>
      <c r="T3603" s="2" t="n">
        <v>3.89</v>
      </c>
      <c r="U3603">
        <f>D3603-C3603</f>
        <v/>
      </c>
      <c r="V3603" s="3">
        <f>IF(Q3603=0,0,T3603/Q3603)</f>
        <v/>
      </c>
    </row>
    <row r="3604">
      <c r="A3604" t="n">
        <v>3603</v>
      </c>
      <c r="B3604" t="inlineStr">
        <is>
          <t>CA-2014-159835</t>
        </is>
      </c>
      <c r="C3604" t="inlineStr">
        <is>
          <t>2014-11-17</t>
        </is>
      </c>
      <c r="D3604" t="inlineStr">
        <is>
          <t>2014-11-24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Furniture</t>
        </is>
      </c>
      <c r="O3604" t="inlineStr">
        <is>
          <t>Chairs</t>
        </is>
      </c>
      <c r="P3604" t="inlineStr">
        <is>
          <t>Hon Every-Day Series Multi-Task Chairs</t>
        </is>
      </c>
      <c r="Q3604" s="2" t="n">
        <v>657.9299999999999</v>
      </c>
      <c r="R3604" t="n">
        <v>5</v>
      </c>
      <c r="S3604" s="3" t="n">
        <v>0.3</v>
      </c>
      <c r="T3604" s="2" t="n">
        <v>-93.98999999999999</v>
      </c>
      <c r="U3604">
        <f>D3604-C3604</f>
        <v/>
      </c>
      <c r="V3604" s="3">
        <f>IF(Q3604=0,0,T3604/Q3604)</f>
        <v/>
      </c>
    </row>
    <row r="3605">
      <c r="A3605" t="n">
        <v>3604</v>
      </c>
      <c r="B3605" t="inlineStr">
        <is>
          <t>CA-2017-112956</t>
        </is>
      </c>
      <c r="C3605" t="inlineStr">
        <is>
          <t>2017-08-21</t>
        </is>
      </c>
      <c r="D3605" t="inlineStr">
        <is>
          <t>2017-08-27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1888</t>
        </is>
      </c>
      <c r="Q3605" s="2" t="n">
        <v>277.4</v>
      </c>
      <c r="R3605" t="n">
        <v>5</v>
      </c>
      <c r="S3605" s="3" t="n">
        <v>0</v>
      </c>
      <c r="T3605" s="2" t="n">
        <v>133.152</v>
      </c>
      <c r="U3605">
        <f>D3605-C3605</f>
        <v/>
      </c>
      <c r="V3605" s="3">
        <f>IF(Q3605=0,0,T3605/Q3605)</f>
        <v/>
      </c>
    </row>
    <row r="3606">
      <c r="A3606" t="n">
        <v>3605</v>
      </c>
      <c r="B3606" t="inlineStr">
        <is>
          <t>CA-2017-112956</t>
        </is>
      </c>
      <c r="C3606" t="inlineStr">
        <is>
          <t>2017-08-21</t>
        </is>
      </c>
      <c r="D3606" t="inlineStr">
        <is>
          <t>2017-08-27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DAX Executive Solid Wood Document Frame, Desktop or Hang, Mahogany, 5 x 7</t>
        </is>
      </c>
      <c r="Q3606" s="2" t="n">
        <v>25.16</v>
      </c>
      <c r="R3606" t="n">
        <v>2</v>
      </c>
      <c r="S3606" s="3" t="n">
        <v>0</v>
      </c>
      <c r="T3606" s="2" t="n">
        <v>8.554399999999999</v>
      </c>
      <c r="U3606">
        <f>D3606-C3606</f>
        <v/>
      </c>
      <c r="V3606" s="3">
        <f>IF(Q3606=0,0,T3606/Q3606)</f>
        <v/>
      </c>
    </row>
    <row r="3607">
      <c r="A3607" t="n">
        <v>3606</v>
      </c>
      <c r="B3607" t="inlineStr">
        <is>
          <t>CA-2017-112956</t>
        </is>
      </c>
      <c r="C3607" t="inlineStr">
        <is>
          <t>2017-08-21</t>
        </is>
      </c>
      <c r="D3607" t="inlineStr">
        <is>
          <t>2017-08-27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Seth Thomas 12" Clock w/ Goldtone Case</t>
        </is>
      </c>
      <c r="Q3607" s="2" t="n">
        <v>91.92</v>
      </c>
      <c r="R3607" t="n">
        <v>4</v>
      </c>
      <c r="S3607" s="3" t="n">
        <v>0</v>
      </c>
      <c r="T3607" s="2" t="n">
        <v>31.2528</v>
      </c>
      <c r="U3607">
        <f>D3607-C3607</f>
        <v/>
      </c>
      <c r="V3607" s="3">
        <f>IF(Q3607=0,0,T3607/Q3607)</f>
        <v/>
      </c>
    </row>
    <row r="3608">
      <c r="A3608" t="n">
        <v>3607</v>
      </c>
      <c r="B3608" t="inlineStr">
        <is>
          <t>CA-2016-119683</t>
        </is>
      </c>
      <c r="C3608" t="inlineStr">
        <is>
          <t>2016-03-12</t>
        </is>
      </c>
      <c r="D3608" t="inlineStr">
        <is>
          <t>2016-03-16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Office Supplies</t>
        </is>
      </c>
      <c r="O3608" t="inlineStr">
        <is>
          <t>Envelopes</t>
        </is>
      </c>
      <c r="P3608" t="inlineStr">
        <is>
          <t>Staple envelope</t>
        </is>
      </c>
      <c r="Q3608" s="2" t="n">
        <v>29.34</v>
      </c>
      <c r="R3608" t="n">
        <v>3</v>
      </c>
      <c r="S3608" s="3" t="n">
        <v>0</v>
      </c>
      <c r="T3608" s="2" t="n">
        <v>13.4964</v>
      </c>
      <c r="U3608">
        <f>D3608-C3608</f>
        <v/>
      </c>
      <c r="V3608" s="3">
        <f>IF(Q3608=0,0,T3608/Q3608)</f>
        <v/>
      </c>
    </row>
    <row r="3609">
      <c r="A3609" t="n">
        <v>3608</v>
      </c>
      <c r="B3609" t="inlineStr">
        <is>
          <t>CA-2014-163559</t>
        </is>
      </c>
      <c r="C3609" t="inlineStr">
        <is>
          <t>2014-09-23</t>
        </is>
      </c>
      <c r="D3609" t="inlineStr">
        <is>
          <t>2014-09-28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Avery Arch Ring Binders</t>
        </is>
      </c>
      <c r="Q3609" s="2" t="n">
        <v>139.44</v>
      </c>
      <c r="R3609" t="n">
        <v>3</v>
      </c>
      <c r="S3609" s="3" t="n">
        <v>0.2</v>
      </c>
      <c r="T3609" s="2" t="n">
        <v>47.061</v>
      </c>
      <c r="U3609">
        <f>D3609-C3609</f>
        <v/>
      </c>
      <c r="V3609" s="3">
        <f>IF(Q3609=0,0,T3609/Q3609)</f>
        <v/>
      </c>
    </row>
    <row r="3610">
      <c r="A3610" t="n">
        <v>3609</v>
      </c>
      <c r="B3610" t="inlineStr">
        <is>
          <t>CA-2014-140228</t>
        </is>
      </c>
      <c r="C3610" t="inlineStr">
        <is>
          <t>2014-04-28</t>
        </is>
      </c>
      <c r="D3610" t="inlineStr">
        <is>
          <t>2014-05-03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Office Supplies</t>
        </is>
      </c>
      <c r="O3610" t="inlineStr">
        <is>
          <t>Labels</t>
        </is>
      </c>
      <c r="P3610" t="inlineStr">
        <is>
          <t>Avery File Folder Labels</t>
        </is>
      </c>
      <c r="Q3610" s="2" t="n">
        <v>6.912</v>
      </c>
      <c r="R3610" t="n">
        <v>3</v>
      </c>
      <c r="S3610" s="3" t="n">
        <v>0.2</v>
      </c>
      <c r="T3610" s="2" t="n">
        <v>2.5056</v>
      </c>
      <c r="U3610">
        <f>D3610-C3610</f>
        <v/>
      </c>
      <c r="V3610" s="3">
        <f>IF(Q3610=0,0,T3610/Q3610)</f>
        <v/>
      </c>
    </row>
    <row r="3611">
      <c r="A3611" t="n">
        <v>3610</v>
      </c>
      <c r="B3611" t="inlineStr">
        <is>
          <t>CA-2014-140228</t>
        </is>
      </c>
      <c r="C3611" t="inlineStr">
        <is>
          <t>2014-04-28</t>
        </is>
      </c>
      <c r="D3611" t="inlineStr">
        <is>
          <t>2014-05-03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X-Rack File for Hanging Folders</t>
        </is>
      </c>
      <c r="Q3611" s="2" t="n">
        <v>27.096</v>
      </c>
      <c r="R3611" t="n">
        <v>3</v>
      </c>
      <c r="S3611" s="3" t="n">
        <v>0.2</v>
      </c>
      <c r="T3611" s="2" t="n">
        <v>2.0322</v>
      </c>
      <c r="U3611">
        <f>D3611-C3611</f>
        <v/>
      </c>
      <c r="V3611" s="3">
        <f>IF(Q3611=0,0,T3611/Q3611)</f>
        <v/>
      </c>
    </row>
    <row r="3612">
      <c r="A3612" t="n">
        <v>3611</v>
      </c>
      <c r="B3612" t="inlineStr">
        <is>
          <t>CA-2014-140228</t>
        </is>
      </c>
      <c r="C3612" t="inlineStr">
        <is>
          <t>2014-04-28</t>
        </is>
      </c>
      <c r="D3612" t="inlineStr">
        <is>
          <t>2014-05-03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Carina Mini System Audio Rack, Model AR050B</t>
        </is>
      </c>
      <c r="Q3612" s="2" t="n">
        <v>177.568</v>
      </c>
      <c r="R3612" t="n">
        <v>2</v>
      </c>
      <c r="S3612" s="3" t="n">
        <v>0.2</v>
      </c>
      <c r="T3612" s="2" t="n">
        <v>-37.7332</v>
      </c>
      <c r="U3612">
        <f>D3612-C3612</f>
        <v/>
      </c>
      <c r="V3612" s="3">
        <f>IF(Q3612=0,0,T3612/Q3612)</f>
        <v/>
      </c>
    </row>
    <row r="3613">
      <c r="A3613" t="n">
        <v>3612</v>
      </c>
      <c r="B3613" t="inlineStr">
        <is>
          <t>US-2016-131674</t>
        </is>
      </c>
      <c r="C3613" t="inlineStr">
        <is>
          <t>2016-11-29</t>
        </is>
      </c>
      <c r="D3613" t="inlineStr">
        <is>
          <t>2016-12-01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Memorex Micro Travel Drive 32 GB</t>
        </is>
      </c>
      <c r="Q3613" s="2" t="n">
        <v>58.416</v>
      </c>
      <c r="R3613" t="n">
        <v>2</v>
      </c>
      <c r="S3613" s="3" t="n">
        <v>0.2</v>
      </c>
      <c r="T3613" s="2" t="n">
        <v>16.7946</v>
      </c>
      <c r="U3613">
        <f>D3613-C3613</f>
        <v/>
      </c>
      <c r="V3613" s="3">
        <f>IF(Q3613=0,0,T3613/Q3613)</f>
        <v/>
      </c>
    </row>
    <row r="3614">
      <c r="A3614" t="n">
        <v>3613</v>
      </c>
      <c r="B3614" t="inlineStr">
        <is>
          <t>CA-2015-110093</t>
        </is>
      </c>
      <c r="C3614" t="inlineStr">
        <is>
          <t>2015-12-03</t>
        </is>
      </c>
      <c r="D3614" t="inlineStr">
        <is>
          <t>2015-12-08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Message Book, Wirebound, Four 5 1/2" X 4" Forms/Pg., 200 Dupl. Sets/Book</t>
        </is>
      </c>
      <c r="Q3614" s="2" t="n">
        <v>16.448</v>
      </c>
      <c r="R3614" t="n">
        <v>2</v>
      </c>
      <c r="S3614" s="3" t="n">
        <v>0.2</v>
      </c>
      <c r="T3614" s="2" t="n">
        <v>5.5512</v>
      </c>
      <c r="U3614">
        <f>D3614-C3614</f>
        <v/>
      </c>
      <c r="V3614" s="3">
        <f>IF(Q3614=0,0,T3614/Q3614)</f>
        <v/>
      </c>
    </row>
    <row r="3615">
      <c r="A3615" t="n">
        <v>3614</v>
      </c>
      <c r="B3615" t="inlineStr">
        <is>
          <t>CA-2015-110093</t>
        </is>
      </c>
      <c r="C3615" t="inlineStr">
        <is>
          <t>2015-12-03</t>
        </is>
      </c>
      <c r="D3615" t="inlineStr">
        <is>
          <t>2015-12-08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Verbatim 25 GB 6x Blu-ray Single Layer Recordable Disc, 25/Pack</t>
        </is>
      </c>
      <c r="Q3615" s="2" t="n">
        <v>36.784</v>
      </c>
      <c r="R3615" t="n">
        <v>2</v>
      </c>
      <c r="S3615" s="3" t="n">
        <v>0.2</v>
      </c>
      <c r="T3615" s="2" t="n">
        <v>10.5754</v>
      </c>
      <c r="U3615">
        <f>D3615-C3615</f>
        <v/>
      </c>
      <c r="V3615" s="3">
        <f>IF(Q3615=0,0,T3615/Q3615)</f>
        <v/>
      </c>
    </row>
    <row r="3616">
      <c r="A3616" t="n">
        <v>3615</v>
      </c>
      <c r="B3616" t="inlineStr">
        <is>
          <t>CA-2017-112529</t>
        </is>
      </c>
      <c r="C3616" t="inlineStr">
        <is>
          <t>2017-11-19</t>
        </is>
      </c>
      <c r="D3616" t="inlineStr">
        <is>
          <t>2017-11-21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Bush Andora Conference Table, Maple/Graphite Gray Finish</t>
        </is>
      </c>
      <c r="Q3616" s="2" t="n">
        <v>718.116</v>
      </c>
      <c r="R3616" t="n">
        <v>6</v>
      </c>
      <c r="S3616" s="3" t="n">
        <v>0.3</v>
      </c>
      <c r="T3616" s="2" t="n">
        <v>-71.8116</v>
      </c>
      <c r="U3616">
        <f>D3616-C3616</f>
        <v/>
      </c>
      <c r="V3616" s="3">
        <f>IF(Q3616=0,0,T3616/Q3616)</f>
        <v/>
      </c>
    </row>
    <row r="3617">
      <c r="A3617" t="n">
        <v>3616</v>
      </c>
      <c r="B3617" t="inlineStr">
        <is>
          <t>CA-2017-112529</t>
        </is>
      </c>
      <c r="C3617" t="inlineStr">
        <is>
          <t>2017-11-19</t>
        </is>
      </c>
      <c r="D3617" t="inlineStr">
        <is>
          <t>2017-11-21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Office Supplies</t>
        </is>
      </c>
      <c r="O3617" t="inlineStr">
        <is>
          <t>Art</t>
        </is>
      </c>
      <c r="P3617" t="inlineStr">
        <is>
          <t>Peel-Off China Markers</t>
        </is>
      </c>
      <c r="Q3617" s="2" t="n">
        <v>31.776</v>
      </c>
      <c r="R3617" t="n">
        <v>4</v>
      </c>
      <c r="S3617" s="3" t="n">
        <v>0.2</v>
      </c>
      <c r="T3617" s="2" t="n">
        <v>8.7384</v>
      </c>
      <c r="U3617">
        <f>D3617-C3617</f>
        <v/>
      </c>
      <c r="V3617" s="3">
        <f>IF(Q3617=0,0,T3617/Q3617)</f>
        <v/>
      </c>
    </row>
    <row r="3618">
      <c r="A3618" t="n">
        <v>3617</v>
      </c>
      <c r="B3618" t="inlineStr">
        <is>
          <t>CA-2016-154536</t>
        </is>
      </c>
      <c r="C3618" t="inlineStr">
        <is>
          <t>2016-09-05</t>
        </is>
      </c>
      <c r="D3618" t="inlineStr">
        <is>
          <t>2016-09-09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C-Line Peel &amp; Stick Add-On Filing Pockets, 8-3/4 x 5-1/8, 10/Pack</t>
        </is>
      </c>
      <c r="Q3618" s="2" t="n">
        <v>9.555</v>
      </c>
      <c r="R3618" t="n">
        <v>5</v>
      </c>
      <c r="S3618" s="3" t="n">
        <v>0.7</v>
      </c>
      <c r="T3618" s="2" t="n">
        <v>-7.3255</v>
      </c>
      <c r="U3618">
        <f>D3618-C3618</f>
        <v/>
      </c>
      <c r="V3618" s="3">
        <f>IF(Q3618=0,0,T3618/Q3618)</f>
        <v/>
      </c>
    </row>
    <row r="3619">
      <c r="A3619" t="n">
        <v>3618</v>
      </c>
      <c r="B3619" t="inlineStr">
        <is>
          <t>CA-2017-141929</t>
        </is>
      </c>
      <c r="C3619" t="inlineStr">
        <is>
          <t>2017-09-04</t>
        </is>
      </c>
      <c r="D3619" t="inlineStr">
        <is>
          <t>2017-09-08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Office Supplies</t>
        </is>
      </c>
      <c r="O3619" t="inlineStr">
        <is>
          <t>Binders</t>
        </is>
      </c>
      <c r="P3619" t="inlineStr">
        <is>
          <t>Ibico Hi-Tech Manual Binding System</t>
        </is>
      </c>
      <c r="Q3619" s="2" t="n">
        <v>487.984</v>
      </c>
      <c r="R3619" t="n">
        <v>2</v>
      </c>
      <c r="S3619" s="3" t="n">
        <v>0.2</v>
      </c>
      <c r="T3619" s="2" t="n">
        <v>152.495</v>
      </c>
      <c r="U3619">
        <f>D3619-C3619</f>
        <v/>
      </c>
      <c r="V3619" s="3">
        <f>IF(Q3619=0,0,T3619/Q3619)</f>
        <v/>
      </c>
    </row>
    <row r="3620">
      <c r="A3620" t="n">
        <v>3619</v>
      </c>
      <c r="B3620" t="inlineStr">
        <is>
          <t>CA-2017-141929</t>
        </is>
      </c>
      <c r="C3620" t="inlineStr">
        <is>
          <t>2017-09-04</t>
        </is>
      </c>
      <c r="D3620" t="inlineStr">
        <is>
          <t>2017-09-08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QVS USB Car Charger 2-Port 2.1Amp for iPod/iPhone/iPad/iPad 2/iPad 3</t>
        </is>
      </c>
      <c r="Q3620" s="2" t="n">
        <v>5.56</v>
      </c>
      <c r="R3620" t="n">
        <v>1</v>
      </c>
      <c r="S3620" s="3" t="n">
        <v>0.2</v>
      </c>
      <c r="T3620" s="2" t="n">
        <v>1.7375</v>
      </c>
      <c r="U3620">
        <f>D3620-C3620</f>
        <v/>
      </c>
      <c r="V3620" s="3">
        <f>IF(Q3620=0,0,T3620/Q3620)</f>
        <v/>
      </c>
    </row>
    <row r="3621">
      <c r="A3621" t="n">
        <v>3620</v>
      </c>
      <c r="B3621" t="inlineStr">
        <is>
          <t>CA-2017-141929</t>
        </is>
      </c>
      <c r="C3621" t="inlineStr">
        <is>
          <t>2017-09-04</t>
        </is>
      </c>
      <c r="D3621" t="inlineStr">
        <is>
          <t>2017-09-08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Office Supplies</t>
        </is>
      </c>
      <c r="O3621" t="inlineStr">
        <is>
          <t>Storage</t>
        </is>
      </c>
      <c r="P3621" t="inlineStr">
        <is>
          <t>Trav-L-File Heavy-Duty Shuttle II, Black</t>
        </is>
      </c>
      <c r="Q3621" s="2" t="n">
        <v>217.85</v>
      </c>
      <c r="R3621" t="n">
        <v>5</v>
      </c>
      <c r="S3621" s="3" t="n">
        <v>0</v>
      </c>
      <c r="T3621" s="2" t="n">
        <v>65.355</v>
      </c>
      <c r="U3621">
        <f>D3621-C3621</f>
        <v/>
      </c>
      <c r="V3621" s="3">
        <f>IF(Q3621=0,0,T3621/Q3621)</f>
        <v/>
      </c>
    </row>
    <row r="3622">
      <c r="A3622" t="n">
        <v>3621</v>
      </c>
      <c r="B3622" t="inlineStr">
        <is>
          <t>CA-2016-109743</t>
        </is>
      </c>
      <c r="C3622" t="inlineStr">
        <is>
          <t>2016-09-22</t>
        </is>
      </c>
      <c r="D3622" t="inlineStr">
        <is>
          <t>2016-09-29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Berol Giant Pencil Sharpener</t>
        </is>
      </c>
      <c r="Q3622" s="2" t="n">
        <v>40.776</v>
      </c>
      <c r="R3622" t="n">
        <v>3</v>
      </c>
      <c r="S3622" s="3" t="n">
        <v>0.2</v>
      </c>
      <c r="T3622" s="2" t="n">
        <v>4.5873</v>
      </c>
      <c r="U3622">
        <f>D3622-C3622</f>
        <v/>
      </c>
      <c r="V3622" s="3">
        <f>IF(Q3622=0,0,T3622/Q3622)</f>
        <v/>
      </c>
    </row>
    <row r="3623">
      <c r="A3623" t="n">
        <v>3622</v>
      </c>
      <c r="B3623" t="inlineStr">
        <is>
          <t>CA-2016-109743</t>
        </is>
      </c>
      <c r="C3623" t="inlineStr">
        <is>
          <t>2016-09-22</t>
        </is>
      </c>
      <c r="D3623" t="inlineStr">
        <is>
          <t>2016-09-29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PayAnywhere Card Reader</t>
        </is>
      </c>
      <c r="Q3623" s="2" t="n">
        <v>63.936</v>
      </c>
      <c r="R3623" t="n">
        <v>8</v>
      </c>
      <c r="S3623" s="3" t="n">
        <v>0.2</v>
      </c>
      <c r="T3623" s="2" t="n">
        <v>5.5944</v>
      </c>
      <c r="U3623">
        <f>D3623-C3623</f>
        <v/>
      </c>
      <c r="V3623" s="3">
        <f>IF(Q3623=0,0,T3623/Q3623)</f>
        <v/>
      </c>
    </row>
    <row r="3624">
      <c r="A3624" t="n">
        <v>3623</v>
      </c>
      <c r="B3624" t="inlineStr">
        <is>
          <t>CA-2014-159184</t>
        </is>
      </c>
      <c r="C3624" t="inlineStr">
        <is>
          <t>2014-09-14</t>
        </is>
      </c>
      <c r="D3624" t="inlineStr">
        <is>
          <t>2014-09-19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Seth Thomas 14" Day/Date Wall Clock</t>
        </is>
      </c>
      <c r="Q3624" s="2" t="n">
        <v>142.4</v>
      </c>
      <c r="R3624" t="n">
        <v>5</v>
      </c>
      <c r="S3624" s="3" t="n">
        <v>0</v>
      </c>
      <c r="T3624" s="2" t="n">
        <v>52.688</v>
      </c>
      <c r="U3624">
        <f>D3624-C3624</f>
        <v/>
      </c>
      <c r="V3624" s="3">
        <f>IF(Q3624=0,0,T3624/Q3624)</f>
        <v/>
      </c>
    </row>
    <row r="3625">
      <c r="A3625" t="n">
        <v>3624</v>
      </c>
      <c r="B3625" t="inlineStr">
        <is>
          <t>CA-2014-159184</t>
        </is>
      </c>
      <c r="C3625" t="inlineStr">
        <is>
          <t>2014-09-14</t>
        </is>
      </c>
      <c r="D3625" t="inlineStr">
        <is>
          <t>2014-09-19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Avery Poly Binder Pockets</t>
        </is>
      </c>
      <c r="Q3625" s="2" t="n">
        <v>7.16</v>
      </c>
      <c r="R3625" t="n">
        <v>2</v>
      </c>
      <c r="S3625" s="3" t="n">
        <v>0</v>
      </c>
      <c r="T3625" s="2" t="n">
        <v>3.4368</v>
      </c>
      <c r="U3625">
        <f>D3625-C3625</f>
        <v/>
      </c>
      <c r="V3625" s="3">
        <f>IF(Q3625=0,0,T3625/Q3625)</f>
        <v/>
      </c>
    </row>
    <row r="3626">
      <c r="A3626" t="n">
        <v>3625</v>
      </c>
      <c r="B3626" t="inlineStr">
        <is>
          <t>CA-2017-113530</t>
        </is>
      </c>
      <c r="C3626" t="inlineStr">
        <is>
          <t>2017-05-19</t>
        </is>
      </c>
      <c r="D3626" t="inlineStr">
        <is>
          <t>2017-05-21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Furniture</t>
        </is>
      </c>
      <c r="O3626" t="inlineStr">
        <is>
          <t>Chairs</t>
        </is>
      </c>
      <c r="P3626" t="inlineStr">
        <is>
          <t>Situations Contoured Folding Chairs, 4/Set</t>
        </is>
      </c>
      <c r="Q3626" s="2" t="n">
        <v>681.408</v>
      </c>
      <c r="R3626" t="n">
        <v>12</v>
      </c>
      <c r="S3626" s="3" t="n">
        <v>0.2</v>
      </c>
      <c r="T3626" s="2" t="n">
        <v>42.588</v>
      </c>
      <c r="U3626">
        <f>D3626-C3626</f>
        <v/>
      </c>
      <c r="V3626" s="3">
        <f>IF(Q3626=0,0,T3626/Q3626)</f>
        <v/>
      </c>
    </row>
    <row r="3627">
      <c r="A3627" t="n">
        <v>3626</v>
      </c>
      <c r="B3627" t="inlineStr">
        <is>
          <t>CA-2017-113530</t>
        </is>
      </c>
      <c r="C3627" t="inlineStr">
        <is>
          <t>2017-05-19</t>
        </is>
      </c>
      <c r="D3627" t="inlineStr">
        <is>
          <t>2017-05-21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310</t>
        </is>
      </c>
      <c r="Q3627" s="2" t="n">
        <v>3.52</v>
      </c>
      <c r="R3627" t="n">
        <v>2</v>
      </c>
      <c r="S3627" s="3" t="n">
        <v>0</v>
      </c>
      <c r="T3627" s="2" t="n">
        <v>1.0208</v>
      </c>
      <c r="U3627">
        <f>D3627-C3627</f>
        <v/>
      </c>
      <c r="V3627" s="3">
        <f>IF(Q3627=0,0,T3627/Q3627)</f>
        <v/>
      </c>
    </row>
    <row r="3628">
      <c r="A3628" t="n">
        <v>3627</v>
      </c>
      <c r="B3628" t="inlineStr">
        <is>
          <t>CA-2017-113530</t>
        </is>
      </c>
      <c r="C3628" t="inlineStr">
        <is>
          <t>2017-05-19</t>
        </is>
      </c>
      <c r="D3628" t="inlineStr">
        <is>
          <t>2017-05-21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Office Supplies</t>
        </is>
      </c>
      <c r="O3628" t="inlineStr">
        <is>
          <t>Art</t>
        </is>
      </c>
      <c r="P3628" t="inlineStr">
        <is>
          <t>Newell 314</t>
        </is>
      </c>
      <c r="Q3628" s="2" t="n">
        <v>5.58</v>
      </c>
      <c r="R3628" t="n">
        <v>1</v>
      </c>
      <c r="S3628" s="3" t="n">
        <v>0</v>
      </c>
      <c r="T3628" s="2" t="n">
        <v>1.395</v>
      </c>
      <c r="U3628">
        <f>D3628-C3628</f>
        <v/>
      </c>
      <c r="V3628" s="3">
        <f>IF(Q3628=0,0,T3628/Q3628)</f>
        <v/>
      </c>
    </row>
    <row r="3629">
      <c r="A3629" t="n">
        <v>3628</v>
      </c>
      <c r="B3629" t="inlineStr">
        <is>
          <t>CA-2017-113530</t>
        </is>
      </c>
      <c r="C3629" t="inlineStr">
        <is>
          <t>2017-05-19</t>
        </is>
      </c>
      <c r="D3629" t="inlineStr">
        <is>
          <t>2017-05-21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Technology</t>
        </is>
      </c>
      <c r="O3629" t="inlineStr">
        <is>
          <t>Accessories</t>
        </is>
      </c>
      <c r="P3629" t="inlineStr">
        <is>
          <t>SanDisk Cruzer 64 GB USB Flash Drive</t>
        </is>
      </c>
      <c r="Q3629" s="2" t="n">
        <v>36.32</v>
      </c>
      <c r="R3629" t="n">
        <v>1</v>
      </c>
      <c r="S3629" s="3" t="n">
        <v>0</v>
      </c>
      <c r="T3629" s="2" t="n">
        <v>10.896</v>
      </c>
      <c r="U3629">
        <f>D3629-C3629</f>
        <v/>
      </c>
      <c r="V3629" s="3">
        <f>IF(Q3629=0,0,T3629/Q3629)</f>
        <v/>
      </c>
    </row>
    <row r="3630">
      <c r="A3630" t="n">
        <v>3629</v>
      </c>
      <c r="B3630" t="inlineStr">
        <is>
          <t>CA-2014-169726</t>
        </is>
      </c>
      <c r="C3630" t="inlineStr">
        <is>
          <t>2014-08-09</t>
        </is>
      </c>
      <c r="D3630" t="inlineStr">
        <is>
          <t>2014-08-13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Ibico Ibimaster 300 Manual Binding System</t>
        </is>
      </c>
      <c r="Q3630" s="2" t="n">
        <v>2060.744</v>
      </c>
      <c r="R3630" t="n">
        <v>7</v>
      </c>
      <c r="S3630" s="3" t="n">
        <v>0.2</v>
      </c>
      <c r="T3630" s="2" t="n">
        <v>643.9825</v>
      </c>
      <c r="U3630">
        <f>D3630-C3630</f>
        <v/>
      </c>
      <c r="V3630" s="3">
        <f>IF(Q3630=0,0,T3630/Q3630)</f>
        <v/>
      </c>
    </row>
    <row r="3631">
      <c r="A3631" t="n">
        <v>3630</v>
      </c>
      <c r="B3631" t="inlineStr">
        <is>
          <t>CA-2017-155957</t>
        </is>
      </c>
      <c r="C3631" t="inlineStr">
        <is>
          <t>2017-11-26</t>
        </is>
      </c>
      <c r="D3631" t="inlineStr">
        <is>
          <t>2017-11-30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Holmes HEPA Air Purifier</t>
        </is>
      </c>
      <c r="Q3631" s="2" t="n">
        <v>52.272</v>
      </c>
      <c r="R3631" t="n">
        <v>3</v>
      </c>
      <c r="S3631" s="3" t="n">
        <v>0.2</v>
      </c>
      <c r="T3631" s="2" t="n">
        <v>9.801</v>
      </c>
      <c r="U3631">
        <f>D3631-C3631</f>
        <v/>
      </c>
      <c r="V3631" s="3">
        <f>IF(Q3631=0,0,T3631/Q3631)</f>
        <v/>
      </c>
    </row>
    <row r="3632">
      <c r="A3632" t="n">
        <v>3631</v>
      </c>
      <c r="B3632" t="inlineStr">
        <is>
          <t>CA-2017-155957</t>
        </is>
      </c>
      <c r="C3632" t="inlineStr">
        <is>
          <t>2017-11-26</t>
        </is>
      </c>
      <c r="D3632" t="inlineStr">
        <is>
          <t>2017-11-30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Fellowes Superior 10 Outlet Split Surge Protector</t>
        </is>
      </c>
      <c r="Q3632" s="2" t="n">
        <v>213.136</v>
      </c>
      <c r="R3632" t="n">
        <v>7</v>
      </c>
      <c r="S3632" s="3" t="n">
        <v>0.2</v>
      </c>
      <c r="T3632" s="2" t="n">
        <v>23.9778</v>
      </c>
      <c r="U3632">
        <f>D3632-C3632</f>
        <v/>
      </c>
      <c r="V3632" s="3">
        <f>IF(Q3632=0,0,T3632/Q3632)</f>
        <v/>
      </c>
    </row>
    <row r="3633">
      <c r="A3633" t="n">
        <v>3632</v>
      </c>
      <c r="B3633" t="inlineStr">
        <is>
          <t>CA-2017-132178</t>
        </is>
      </c>
      <c r="C3633" t="inlineStr">
        <is>
          <t>2017-05-03</t>
        </is>
      </c>
      <c r="D3633" t="inlineStr">
        <is>
          <t>2017-05-08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Multi-Use Personal File Cart and Caster Set, Three Stacking Bins</t>
        </is>
      </c>
      <c r="Q3633" s="2" t="n">
        <v>69.52</v>
      </c>
      <c r="R3633" t="n">
        <v>2</v>
      </c>
      <c r="S3633" s="3" t="n">
        <v>0</v>
      </c>
      <c r="T3633" s="2" t="n">
        <v>19.4656</v>
      </c>
      <c r="U3633">
        <f>D3633-C3633</f>
        <v/>
      </c>
      <c r="V3633" s="3">
        <f>IF(Q3633=0,0,T3633/Q3633)</f>
        <v/>
      </c>
    </row>
    <row r="3634">
      <c r="A3634" t="n">
        <v>3633</v>
      </c>
      <c r="B3634" t="inlineStr">
        <is>
          <t>CA-2017-132178</t>
        </is>
      </c>
      <c r="C3634" t="inlineStr">
        <is>
          <t>2017-05-03</t>
        </is>
      </c>
      <c r="D3634" t="inlineStr">
        <is>
          <t>2017-05-08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Office Supplies</t>
        </is>
      </c>
      <c r="O3634" t="inlineStr">
        <is>
          <t>Storage</t>
        </is>
      </c>
      <c r="P3634" t="inlineStr">
        <is>
          <t>Fellowes Stor/Drawer Steel Plus Storage Drawers</t>
        </is>
      </c>
      <c r="Q3634" s="2" t="n">
        <v>763.4400000000001</v>
      </c>
      <c r="R3634" t="n">
        <v>8</v>
      </c>
      <c r="S3634" s="3" t="n">
        <v>0</v>
      </c>
      <c r="T3634" s="2" t="n">
        <v>45.8064</v>
      </c>
      <c r="U3634">
        <f>D3634-C3634</f>
        <v/>
      </c>
      <c r="V3634" s="3">
        <f>IF(Q3634=0,0,T3634/Q3634)</f>
        <v/>
      </c>
    </row>
    <row r="3635">
      <c r="A3635" t="n">
        <v>3634</v>
      </c>
      <c r="B3635" t="inlineStr">
        <is>
          <t>CA-2016-145177</t>
        </is>
      </c>
      <c r="C3635" t="inlineStr">
        <is>
          <t>2016-11-10</t>
        </is>
      </c>
      <c r="D3635" t="inlineStr">
        <is>
          <t>2016-11-14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Office Supplies</t>
        </is>
      </c>
      <c r="O3635" t="inlineStr">
        <is>
          <t>Labels</t>
        </is>
      </c>
      <c r="P3635" t="inlineStr">
        <is>
          <t>Avery File Folder Labels</t>
        </is>
      </c>
      <c r="Q3635" s="2" t="n">
        <v>9.215999999999999</v>
      </c>
      <c r="R3635" t="n">
        <v>4</v>
      </c>
      <c r="S3635" s="3" t="n">
        <v>0.2</v>
      </c>
      <c r="T3635" s="2" t="n">
        <v>3.3408</v>
      </c>
      <c r="U3635">
        <f>D3635-C3635</f>
        <v/>
      </c>
      <c r="V3635" s="3">
        <f>IF(Q3635=0,0,T3635/Q3635)</f>
        <v/>
      </c>
    </row>
    <row r="3636">
      <c r="A3636" t="n">
        <v>3635</v>
      </c>
      <c r="B3636" t="inlineStr">
        <is>
          <t>CA-2016-145177</t>
        </is>
      </c>
      <c r="C3636" t="inlineStr">
        <is>
          <t>2016-11-10</t>
        </is>
      </c>
      <c r="D3636" t="inlineStr">
        <is>
          <t>2016-11-14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Square Credit Card Reader</t>
        </is>
      </c>
      <c r="Q3636" s="2" t="n">
        <v>41.958</v>
      </c>
      <c r="R3636" t="n">
        <v>7</v>
      </c>
      <c r="S3636" s="3" t="n">
        <v>0.4</v>
      </c>
      <c r="T3636" s="2" t="n">
        <v>-9.7902</v>
      </c>
      <c r="U3636">
        <f>D3636-C3636</f>
        <v/>
      </c>
      <c r="V3636" s="3">
        <f>IF(Q3636=0,0,T3636/Q3636)</f>
        <v/>
      </c>
    </row>
    <row r="3637">
      <c r="A3637" t="n">
        <v>3636</v>
      </c>
      <c r="B3637" t="inlineStr">
        <is>
          <t>CA-2016-145177</t>
        </is>
      </c>
      <c r="C3637" t="inlineStr">
        <is>
          <t>2016-11-10</t>
        </is>
      </c>
      <c r="D3637" t="inlineStr">
        <is>
          <t>2016-11-14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1882</t>
        </is>
      </c>
      <c r="Q3637" s="2" t="n">
        <v>89.568</v>
      </c>
      <c r="R3637" t="n">
        <v>2</v>
      </c>
      <c r="S3637" s="3" t="n">
        <v>0.2</v>
      </c>
      <c r="T3637" s="2" t="n">
        <v>32.4684</v>
      </c>
      <c r="U3637">
        <f>D3637-C3637</f>
        <v/>
      </c>
      <c r="V3637" s="3">
        <f>IF(Q3637=0,0,T3637/Q3637)</f>
        <v/>
      </c>
    </row>
    <row r="3638">
      <c r="A3638" t="n">
        <v>3637</v>
      </c>
      <c r="B3638" t="inlineStr">
        <is>
          <t>CA-2016-145177</t>
        </is>
      </c>
      <c r="C3638" t="inlineStr">
        <is>
          <t>2016-11-10</t>
        </is>
      </c>
      <c r="D3638" t="inlineStr">
        <is>
          <t>2016-11-14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Wirebound Message Books, Four 2 3/4" x 5" Forms per Page, 600 Sets per Book</t>
        </is>
      </c>
      <c r="Q3638" s="2" t="n">
        <v>22.248</v>
      </c>
      <c r="R3638" t="n">
        <v>3</v>
      </c>
      <c r="S3638" s="3" t="n">
        <v>0.2</v>
      </c>
      <c r="T3638" s="2" t="n">
        <v>7.5087</v>
      </c>
      <c r="U3638">
        <f>D3638-C3638</f>
        <v/>
      </c>
      <c r="V3638" s="3">
        <f>IF(Q3638=0,0,T3638/Q3638)</f>
        <v/>
      </c>
    </row>
    <row r="3639">
      <c r="A3639" t="n">
        <v>3638</v>
      </c>
      <c r="B3639" t="inlineStr">
        <is>
          <t>CA-2016-145177</t>
        </is>
      </c>
      <c r="C3639" t="inlineStr">
        <is>
          <t>2016-11-10</t>
        </is>
      </c>
      <c r="D3639" t="inlineStr">
        <is>
          <t>2016-11-14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Eureka The Boss Plus 12-Amp Hard Box Upright Vacuum, Red</t>
        </is>
      </c>
      <c r="Q3639" s="2" t="n">
        <v>334.88</v>
      </c>
      <c r="R3639" t="n">
        <v>4</v>
      </c>
      <c r="S3639" s="3" t="n">
        <v>0.2</v>
      </c>
      <c r="T3639" s="2" t="n">
        <v>29.302</v>
      </c>
      <c r="U3639">
        <f>D3639-C3639</f>
        <v/>
      </c>
      <c r="V3639" s="3">
        <f>IF(Q3639=0,0,T3639/Q3639)</f>
        <v/>
      </c>
    </row>
    <row r="3640">
      <c r="A3640" t="n">
        <v>3639</v>
      </c>
      <c r="B3640" t="inlineStr">
        <is>
          <t>CA-2016-145177</t>
        </is>
      </c>
      <c r="C3640" t="inlineStr">
        <is>
          <t>2016-11-10</t>
        </is>
      </c>
      <c r="D3640" t="inlineStr">
        <is>
          <t>2016-11-14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DAX Natural Wood-Tone Poster Frame</t>
        </is>
      </c>
      <c r="Q3640" s="2" t="n">
        <v>148.288</v>
      </c>
      <c r="R3640" t="n">
        <v>7</v>
      </c>
      <c r="S3640" s="3" t="n">
        <v>0.2</v>
      </c>
      <c r="T3640" s="2" t="n">
        <v>29.6576</v>
      </c>
      <c r="U3640">
        <f>D3640-C3640</f>
        <v/>
      </c>
      <c r="V3640" s="3">
        <f>IF(Q3640=0,0,T3640/Q3640)</f>
        <v/>
      </c>
    </row>
    <row r="3641">
      <c r="A3641" t="n">
        <v>3640</v>
      </c>
      <c r="B3641" t="inlineStr">
        <is>
          <t>CA-2016-145177</t>
        </is>
      </c>
      <c r="C3641" t="inlineStr">
        <is>
          <t>2016-11-10</t>
        </is>
      </c>
      <c r="D3641" t="inlineStr">
        <is>
          <t>2016-11-14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Xerox 1924</t>
        </is>
      </c>
      <c r="Q3641" s="2" t="n">
        <v>4.624</v>
      </c>
      <c r="R3641" t="n">
        <v>1</v>
      </c>
      <c r="S3641" s="3" t="n">
        <v>0.2</v>
      </c>
      <c r="T3641" s="2" t="n">
        <v>1.6762</v>
      </c>
      <c r="U3641">
        <f>D3641-C3641</f>
        <v/>
      </c>
      <c r="V3641" s="3">
        <f>IF(Q3641=0,0,T3641/Q3641)</f>
        <v/>
      </c>
    </row>
    <row r="3642">
      <c r="A3642" t="n">
        <v>3641</v>
      </c>
      <c r="B3642" t="inlineStr">
        <is>
          <t>CA-2016-145177</t>
        </is>
      </c>
      <c r="C3642" t="inlineStr">
        <is>
          <t>2016-11-10</t>
        </is>
      </c>
      <c r="D3642" t="inlineStr">
        <is>
          <t>2016-11-14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Technology</t>
        </is>
      </c>
      <c r="O3642" t="inlineStr">
        <is>
          <t>Accessories</t>
        </is>
      </c>
      <c r="P3642" t="inlineStr">
        <is>
          <t>Memorex 25GB 6X Branded Blu-Ray Recordable Disc, 30/Pack</t>
        </is>
      </c>
      <c r="Q3642" s="2" t="n">
        <v>178.92</v>
      </c>
      <c r="R3642" t="n">
        <v>7</v>
      </c>
      <c r="S3642" s="3" t="n">
        <v>0.2</v>
      </c>
      <c r="T3642" s="2" t="n">
        <v>-29.0745</v>
      </c>
      <c r="U3642">
        <f>D3642-C3642</f>
        <v/>
      </c>
      <c r="V3642" s="3">
        <f>IF(Q3642=0,0,T3642/Q3642)</f>
        <v/>
      </c>
    </row>
    <row r="3643">
      <c r="A3643" t="n">
        <v>3642</v>
      </c>
      <c r="B3643" t="inlineStr">
        <is>
          <t>CA-2016-145177</t>
        </is>
      </c>
      <c r="C3643" t="inlineStr">
        <is>
          <t>2016-11-10</t>
        </is>
      </c>
      <c r="D3643" t="inlineStr">
        <is>
          <t>2016-11-14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GBC Twin Loop Wire Binding Elements</t>
        </is>
      </c>
      <c r="Q3643" s="2" t="n">
        <v>69.88800000000001</v>
      </c>
      <c r="R3643" t="n">
        <v>7</v>
      </c>
      <c r="S3643" s="3" t="n">
        <v>0.7</v>
      </c>
      <c r="T3643" s="2" t="n">
        <v>-46.592</v>
      </c>
      <c r="U3643">
        <f>D3643-C3643</f>
        <v/>
      </c>
      <c r="V3643" s="3">
        <f>IF(Q3643=0,0,T3643/Q3643)</f>
        <v/>
      </c>
    </row>
    <row r="3644">
      <c r="A3644" t="n">
        <v>3643</v>
      </c>
      <c r="B3644" t="inlineStr">
        <is>
          <t>CA-2014-156594</t>
        </is>
      </c>
      <c r="C3644" t="inlineStr">
        <is>
          <t>2014-12-20</t>
        </is>
      </c>
      <c r="D3644" t="inlineStr">
        <is>
          <t>2014-12-23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Ibico Hi-Tech Manual Binding System</t>
        </is>
      </c>
      <c r="Q3644" s="2" t="n">
        <v>487.984</v>
      </c>
      <c r="R3644" t="n">
        <v>2</v>
      </c>
      <c r="S3644" s="3" t="n">
        <v>0.2</v>
      </c>
      <c r="T3644" s="2" t="n">
        <v>152.495</v>
      </c>
      <c r="U3644">
        <f>D3644-C3644</f>
        <v/>
      </c>
      <c r="V3644" s="3">
        <f>IF(Q3644=0,0,T3644/Q3644)</f>
        <v/>
      </c>
    </row>
    <row r="3645">
      <c r="A3645" t="n">
        <v>3644</v>
      </c>
      <c r="B3645" t="inlineStr">
        <is>
          <t>CA-2014-156594</t>
        </is>
      </c>
      <c r="C3645" t="inlineStr">
        <is>
          <t>2014-12-20</t>
        </is>
      </c>
      <c r="D3645" t="inlineStr">
        <is>
          <t>2014-12-23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Boston Home &amp; Office Model 2000 Electric Pencil Sharpeners</t>
        </is>
      </c>
      <c r="Q3645" s="2" t="n">
        <v>47.3</v>
      </c>
      <c r="R3645" t="n">
        <v>2</v>
      </c>
      <c r="S3645" s="3" t="n">
        <v>0</v>
      </c>
      <c r="T3645" s="2" t="n">
        <v>12.298</v>
      </c>
      <c r="U3645">
        <f>D3645-C3645</f>
        <v/>
      </c>
      <c r="V3645" s="3">
        <f>IF(Q3645=0,0,T3645/Q3645)</f>
        <v/>
      </c>
    </row>
    <row r="3646">
      <c r="A3646" t="n">
        <v>3645</v>
      </c>
      <c r="B3646" t="inlineStr">
        <is>
          <t>CA-2014-156594</t>
        </is>
      </c>
      <c r="C3646" t="inlineStr">
        <is>
          <t>2014-12-20</t>
        </is>
      </c>
      <c r="D3646" t="inlineStr">
        <is>
          <t>2014-12-23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31</t>
        </is>
      </c>
      <c r="Q3646" s="2" t="n">
        <v>4.13</v>
      </c>
      <c r="R3646" t="n">
        <v>1</v>
      </c>
      <c r="S3646" s="3" t="n">
        <v>0</v>
      </c>
      <c r="T3646" s="2" t="n">
        <v>1.1564</v>
      </c>
      <c r="U3646">
        <f>D3646-C3646</f>
        <v/>
      </c>
      <c r="V3646" s="3">
        <f>IF(Q3646=0,0,T3646/Q3646)</f>
        <v/>
      </c>
    </row>
    <row r="3647">
      <c r="A3647" t="n">
        <v>3646</v>
      </c>
      <c r="B3647" t="inlineStr">
        <is>
          <t>CA-2014-156594</t>
        </is>
      </c>
      <c r="C3647" t="inlineStr">
        <is>
          <t>2014-12-20</t>
        </is>
      </c>
      <c r="D3647" t="inlineStr">
        <is>
          <t>2014-12-23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Office Supplies</t>
        </is>
      </c>
      <c r="O3647" t="inlineStr">
        <is>
          <t>Binders</t>
        </is>
      </c>
      <c r="P3647" t="inlineStr">
        <is>
          <t>Premium Transparent Presentation Covers, No Pattern/Clear, 8 1/2" x 11"</t>
        </is>
      </c>
      <c r="Q3647" s="2" t="n">
        <v>155.12</v>
      </c>
      <c r="R3647" t="n">
        <v>5</v>
      </c>
      <c r="S3647" s="3" t="n">
        <v>0.2</v>
      </c>
      <c r="T3647" s="2" t="n">
        <v>50.414</v>
      </c>
      <c r="U3647">
        <f>D3647-C3647</f>
        <v/>
      </c>
      <c r="V3647" s="3">
        <f>IF(Q3647=0,0,T3647/Q3647)</f>
        <v/>
      </c>
    </row>
    <row r="3648">
      <c r="A3648" t="n">
        <v>3647</v>
      </c>
      <c r="B3648" t="inlineStr">
        <is>
          <t>CA-2014-146528</t>
        </is>
      </c>
      <c r="C3648" t="inlineStr">
        <is>
          <t>2014-07-25</t>
        </is>
      </c>
      <c r="D3648" t="inlineStr">
        <is>
          <t>2014-07-27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Office Supplies</t>
        </is>
      </c>
      <c r="O3648" t="inlineStr">
        <is>
          <t>Paper</t>
        </is>
      </c>
      <c r="P3648" t="inlineStr">
        <is>
          <t>Xerox 1966</t>
        </is>
      </c>
      <c r="Q3648" s="2" t="n">
        <v>6.48</v>
      </c>
      <c r="R3648" t="n">
        <v>1</v>
      </c>
      <c r="S3648" s="3" t="n">
        <v>0</v>
      </c>
      <c r="T3648" s="2" t="n">
        <v>3.1752</v>
      </c>
      <c r="U3648">
        <f>D3648-C3648</f>
        <v/>
      </c>
      <c r="V3648" s="3">
        <f>IF(Q3648=0,0,T3648/Q3648)</f>
        <v/>
      </c>
    </row>
    <row r="3649">
      <c r="A3649" t="n">
        <v>3648</v>
      </c>
      <c r="B3649" t="inlineStr">
        <is>
          <t>CA-2014-146528</t>
        </is>
      </c>
      <c r="C3649" t="inlineStr">
        <is>
          <t>2014-07-25</t>
        </is>
      </c>
      <c r="D3649" t="inlineStr">
        <is>
          <t>2014-07-27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Office Supplies</t>
        </is>
      </c>
      <c r="O3649" t="inlineStr">
        <is>
          <t>Supplies</t>
        </is>
      </c>
      <c r="P3649" t="inlineStr">
        <is>
          <t>Acme Kleen Earth Office Shears</t>
        </is>
      </c>
      <c r="Q3649" s="2" t="n">
        <v>15.52</v>
      </c>
      <c r="R3649" t="n">
        <v>4</v>
      </c>
      <c r="S3649" s="3" t="n">
        <v>0</v>
      </c>
      <c r="T3649" s="2" t="n">
        <v>4.5008</v>
      </c>
      <c r="U3649">
        <f>D3649-C3649</f>
        <v/>
      </c>
      <c r="V3649" s="3">
        <f>IF(Q3649=0,0,T3649/Q3649)</f>
        <v/>
      </c>
    </row>
    <row r="3650">
      <c r="A3650" t="n">
        <v>3649</v>
      </c>
      <c r="B3650" t="inlineStr">
        <is>
          <t>CA-2015-168459</t>
        </is>
      </c>
      <c r="C3650" t="inlineStr">
        <is>
          <t>2015-11-22</t>
        </is>
      </c>
      <c r="D3650" t="inlineStr">
        <is>
          <t>2015-11-27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Acco Pressboard Covers with Storage Hooks, 14 7/8" x 11", Light Blue</t>
        </is>
      </c>
      <c r="Q3650" s="2" t="n">
        <v>2.946</v>
      </c>
      <c r="R3650" t="n">
        <v>2</v>
      </c>
      <c r="S3650" s="3" t="n">
        <v>0.7</v>
      </c>
      <c r="T3650" s="2" t="n">
        <v>-2.0622</v>
      </c>
      <c r="U3650">
        <f>D3650-C3650</f>
        <v/>
      </c>
      <c r="V3650" s="3">
        <f>IF(Q3650=0,0,T3650/Q3650)</f>
        <v/>
      </c>
    </row>
    <row r="3651">
      <c r="A3651" t="n">
        <v>3650</v>
      </c>
      <c r="B3651" t="inlineStr">
        <is>
          <t>CA-2015-168459</t>
        </is>
      </c>
      <c r="C3651" t="inlineStr">
        <is>
          <t>2015-11-22</t>
        </is>
      </c>
      <c r="D3651" t="inlineStr">
        <is>
          <t>2015-11-27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Office Supplies</t>
        </is>
      </c>
      <c r="O3651" t="inlineStr">
        <is>
          <t>Fasteners</t>
        </is>
      </c>
      <c r="P3651" t="inlineStr">
        <is>
          <t>Vinyl Coated Wire Paper Clips in Organizer Box, 800/Box</t>
        </is>
      </c>
      <c r="Q3651" s="2" t="n">
        <v>55.104</v>
      </c>
      <c r="R3651" t="n">
        <v>6</v>
      </c>
      <c r="S3651" s="3" t="n">
        <v>0.2</v>
      </c>
      <c r="T3651" s="2" t="n">
        <v>18.5976</v>
      </c>
      <c r="U3651">
        <f>D3651-C3651</f>
        <v/>
      </c>
      <c r="V3651" s="3">
        <f>IF(Q3651=0,0,T3651/Q3651)</f>
        <v/>
      </c>
    </row>
    <row r="3652">
      <c r="A3652" t="n">
        <v>3651</v>
      </c>
      <c r="B3652" t="inlineStr">
        <is>
          <t>CA-2017-109960</t>
        </is>
      </c>
      <c r="C3652" t="inlineStr">
        <is>
          <t>2017-12-09</t>
        </is>
      </c>
      <c r="D3652" t="inlineStr">
        <is>
          <t>2017-12-11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Maxell Pro 80 Minute CD-R, 10/Pack</t>
        </is>
      </c>
      <c r="Q3652" s="2" t="n">
        <v>104.88</v>
      </c>
      <c r="R3652" t="n">
        <v>6</v>
      </c>
      <c r="S3652" s="3" t="n">
        <v>0</v>
      </c>
      <c r="T3652" s="2" t="n">
        <v>41.952</v>
      </c>
      <c r="U3652">
        <f>D3652-C3652</f>
        <v/>
      </c>
      <c r="V3652" s="3">
        <f>IF(Q3652=0,0,T3652/Q3652)</f>
        <v/>
      </c>
    </row>
    <row r="3653">
      <c r="A3653" t="n">
        <v>3652</v>
      </c>
      <c r="B3653" t="inlineStr">
        <is>
          <t>CA-2017-109960</t>
        </is>
      </c>
      <c r="C3653" t="inlineStr">
        <is>
          <t>2017-12-09</t>
        </is>
      </c>
      <c r="D3653" t="inlineStr">
        <is>
          <t>2017-12-11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BIC Liqua Brite Liner</t>
        </is>
      </c>
      <c r="Q3653" s="2" t="n">
        <v>34.7</v>
      </c>
      <c r="R3653" t="n">
        <v>5</v>
      </c>
      <c r="S3653" s="3" t="n">
        <v>0</v>
      </c>
      <c r="T3653" s="2" t="n">
        <v>12.492</v>
      </c>
      <c r="U3653">
        <f>D3653-C3653</f>
        <v/>
      </c>
      <c r="V3653" s="3">
        <f>IF(Q3653=0,0,T3653/Q3653)</f>
        <v/>
      </c>
    </row>
    <row r="3654">
      <c r="A3654" t="n">
        <v>3653</v>
      </c>
      <c r="B3654" t="inlineStr">
        <is>
          <t>CA-2017-109960</t>
        </is>
      </c>
      <c r="C3654" t="inlineStr">
        <is>
          <t>2017-12-09</t>
        </is>
      </c>
      <c r="D3654" t="inlineStr">
        <is>
          <t>2017-12-11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Ibico Plastic and Wire Spiral Binding Combs</t>
        </is>
      </c>
      <c r="Q3654" s="2" t="n">
        <v>33.72</v>
      </c>
      <c r="R3654" t="n">
        <v>4</v>
      </c>
      <c r="S3654" s="3" t="n">
        <v>0</v>
      </c>
      <c r="T3654" s="2" t="n">
        <v>15.5112</v>
      </c>
      <c r="U3654">
        <f>D3654-C3654</f>
        <v/>
      </c>
      <c r="V3654" s="3">
        <f>IF(Q3654=0,0,T3654/Q3654)</f>
        <v/>
      </c>
    </row>
    <row r="3655">
      <c r="A3655" t="n">
        <v>3654</v>
      </c>
      <c r="B3655" t="inlineStr">
        <is>
          <t>CA-2017-109960</t>
        </is>
      </c>
      <c r="C3655" t="inlineStr">
        <is>
          <t>2017-12-09</t>
        </is>
      </c>
      <c r="D3655" t="inlineStr">
        <is>
          <t>2017-12-11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Easy-staple paper</t>
        </is>
      </c>
      <c r="Q3655" s="2" t="n">
        <v>14.94</v>
      </c>
      <c r="R3655" t="n">
        <v>3</v>
      </c>
      <c r="S3655" s="3" t="n">
        <v>0</v>
      </c>
      <c r="T3655" s="2" t="n">
        <v>7.0218</v>
      </c>
      <c r="U3655">
        <f>D3655-C3655</f>
        <v/>
      </c>
      <c r="V3655" s="3">
        <f>IF(Q3655=0,0,T3655/Q3655)</f>
        <v/>
      </c>
    </row>
    <row r="3656">
      <c r="A3656" t="n">
        <v>3655</v>
      </c>
      <c r="B3656" t="inlineStr">
        <is>
          <t>CA-2017-133004</t>
        </is>
      </c>
      <c r="C3656" t="inlineStr">
        <is>
          <t>2017-08-31</t>
        </is>
      </c>
      <c r="D3656" t="inlineStr">
        <is>
          <t>2017-09-05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Tripp Lite Isotel 8 Ultra 8 Outlet Metal Surge</t>
        </is>
      </c>
      <c r="Q3656" s="2" t="n">
        <v>638.73</v>
      </c>
      <c r="R3656" t="n">
        <v>9</v>
      </c>
      <c r="S3656" s="3" t="n">
        <v>0</v>
      </c>
      <c r="T3656" s="2" t="n">
        <v>166.0698</v>
      </c>
      <c r="U3656">
        <f>D3656-C3656</f>
        <v/>
      </c>
      <c r="V3656" s="3">
        <f>IF(Q3656=0,0,T3656/Q3656)</f>
        <v/>
      </c>
    </row>
    <row r="3657">
      <c r="A3657" t="n">
        <v>3656</v>
      </c>
      <c r="B3657" t="inlineStr">
        <is>
          <t>CA-2017-168102</t>
        </is>
      </c>
      <c r="C3657" t="inlineStr">
        <is>
          <t>2017-04-24</t>
        </is>
      </c>
      <c r="D3657" t="inlineStr">
        <is>
          <t>2017-04-30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Office Supplies</t>
        </is>
      </c>
      <c r="O3657" t="inlineStr">
        <is>
          <t>Storage</t>
        </is>
      </c>
      <c r="P3657" t="inlineStr">
        <is>
          <t>Sensible Storage WireTech Storage Systems</t>
        </is>
      </c>
      <c r="Q3657" s="2" t="n">
        <v>113.568</v>
      </c>
      <c r="R3657" t="n">
        <v>2</v>
      </c>
      <c r="S3657" s="3" t="n">
        <v>0.2</v>
      </c>
      <c r="T3657" s="2" t="n">
        <v>-21.294</v>
      </c>
      <c r="U3657">
        <f>D3657-C3657</f>
        <v/>
      </c>
      <c r="V3657" s="3">
        <f>IF(Q3657=0,0,T3657/Q3657)</f>
        <v/>
      </c>
    </row>
    <row r="3658">
      <c r="A3658" t="n">
        <v>3657</v>
      </c>
      <c r="B3658" t="inlineStr">
        <is>
          <t>CA-2017-158036</t>
        </is>
      </c>
      <c r="C3658" t="inlineStr">
        <is>
          <t>2017-09-08</t>
        </is>
      </c>
      <c r="D3658" t="inlineStr">
        <is>
          <t>2017-09-14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Imation Swivel Flash Drive USB flash drive - 8 GB</t>
        </is>
      </c>
      <c r="Q3658" s="2" t="n">
        <v>9.096</v>
      </c>
      <c r="R3658" t="n">
        <v>1</v>
      </c>
      <c r="S3658" s="3" t="n">
        <v>0.2</v>
      </c>
      <c r="T3658" s="2" t="n">
        <v>1.7055</v>
      </c>
      <c r="U3658">
        <f>D3658-C3658</f>
        <v/>
      </c>
      <c r="V3658" s="3">
        <f>IF(Q3658=0,0,T3658/Q3658)</f>
        <v/>
      </c>
    </row>
    <row r="3659">
      <c r="A3659" t="n">
        <v>3658</v>
      </c>
      <c r="B3659" t="inlineStr">
        <is>
          <t>CA-2015-128083</t>
        </is>
      </c>
      <c r="C3659" t="inlineStr">
        <is>
          <t>2015-03-12</t>
        </is>
      </c>
      <c r="D3659" t="inlineStr">
        <is>
          <t>2015-03-17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Office Supplies</t>
        </is>
      </c>
      <c r="O3659" t="inlineStr">
        <is>
          <t>Envelopes</t>
        </is>
      </c>
      <c r="P3659" t="inlineStr">
        <is>
          <t>Convenience Packs of Business Envelopes</t>
        </is>
      </c>
      <c r="Q3659" s="2" t="n">
        <v>8.688000000000001</v>
      </c>
      <c r="R3659" t="n">
        <v>3</v>
      </c>
      <c r="S3659" s="3" t="n">
        <v>0.2</v>
      </c>
      <c r="T3659" s="2" t="n">
        <v>2.9322</v>
      </c>
      <c r="U3659">
        <f>D3659-C3659</f>
        <v/>
      </c>
      <c r="V3659" s="3">
        <f>IF(Q3659=0,0,T3659/Q3659)</f>
        <v/>
      </c>
    </row>
    <row r="3660">
      <c r="A3660" t="n">
        <v>3659</v>
      </c>
      <c r="B3660" t="inlineStr">
        <is>
          <t>CA-2015-128083</t>
        </is>
      </c>
      <c r="C3660" t="inlineStr">
        <is>
          <t>2015-03-12</t>
        </is>
      </c>
      <c r="D3660" t="inlineStr">
        <is>
          <t>2015-03-17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Eldon Expressions Desk Accessory, Wood Pencil Holder, Oak</t>
        </is>
      </c>
      <c r="Q3660" s="2" t="n">
        <v>30.88</v>
      </c>
      <c r="R3660" t="n">
        <v>4</v>
      </c>
      <c r="S3660" s="3" t="n">
        <v>0.2</v>
      </c>
      <c r="T3660" s="2" t="n">
        <v>3.86</v>
      </c>
      <c r="U3660">
        <f>D3660-C3660</f>
        <v/>
      </c>
      <c r="V3660" s="3">
        <f>IF(Q3660=0,0,T3660/Q3660)</f>
        <v/>
      </c>
    </row>
    <row r="3661">
      <c r="A3661" t="n">
        <v>3660</v>
      </c>
      <c r="B3661" t="inlineStr">
        <is>
          <t>CA-2015-128083</t>
        </is>
      </c>
      <c r="C3661" t="inlineStr">
        <is>
          <t>2015-03-12</t>
        </is>
      </c>
      <c r="D3661" t="inlineStr">
        <is>
          <t>2015-03-17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Furniture</t>
        </is>
      </c>
      <c r="O3661" t="inlineStr">
        <is>
          <t>Furnishings</t>
        </is>
      </c>
      <c r="P3661" t="inlineStr">
        <is>
          <t>Acrylic Self-Standing Desk Frames</t>
        </is>
      </c>
      <c r="Q3661" s="2" t="n">
        <v>6.408</v>
      </c>
      <c r="R3661" t="n">
        <v>3</v>
      </c>
      <c r="S3661" s="3" t="n">
        <v>0.2</v>
      </c>
      <c r="T3661" s="2" t="n">
        <v>1.4418</v>
      </c>
      <c r="U3661">
        <f>D3661-C3661</f>
        <v/>
      </c>
      <c r="V3661" s="3">
        <f>IF(Q3661=0,0,T3661/Q3661)</f>
        <v/>
      </c>
    </row>
    <row r="3662">
      <c r="A3662" t="n">
        <v>3661</v>
      </c>
      <c r="B3662" t="inlineStr">
        <is>
          <t>CA-2016-161676</t>
        </is>
      </c>
      <c r="C3662" t="inlineStr">
        <is>
          <t>2016-07-18</t>
        </is>
      </c>
      <c r="D3662" t="inlineStr">
        <is>
          <t>2016-07-23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Elite 5" Scissors</t>
        </is>
      </c>
      <c r="Q3662" s="2" t="n">
        <v>33.8</v>
      </c>
      <c r="R3662" t="n">
        <v>5</v>
      </c>
      <c r="S3662" s="3" t="n">
        <v>0.2</v>
      </c>
      <c r="T3662" s="2" t="n">
        <v>4.225</v>
      </c>
      <c r="U3662">
        <f>D3662-C3662</f>
        <v/>
      </c>
      <c r="V3662" s="3">
        <f>IF(Q3662=0,0,T3662/Q3662)</f>
        <v/>
      </c>
    </row>
    <row r="3663">
      <c r="A3663" t="n">
        <v>3662</v>
      </c>
      <c r="B3663" t="inlineStr">
        <is>
          <t>CA-2016-155005</t>
        </is>
      </c>
      <c r="C3663" t="inlineStr">
        <is>
          <t>2016-06-13</t>
        </is>
      </c>
      <c r="D3663" t="inlineStr">
        <is>
          <t>2016-06-15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Ooma Telo VoIP Home Phone System</t>
        </is>
      </c>
      <c r="Q3663" s="2" t="n">
        <v>377.97</v>
      </c>
      <c r="R3663" t="n">
        <v>3</v>
      </c>
      <c r="S3663" s="3" t="n">
        <v>0</v>
      </c>
      <c r="T3663" s="2" t="n">
        <v>94.49250000000001</v>
      </c>
      <c r="U3663">
        <f>D3663-C3663</f>
        <v/>
      </c>
      <c r="V3663" s="3">
        <f>IF(Q3663=0,0,T3663/Q3663)</f>
        <v/>
      </c>
    </row>
    <row r="3664">
      <c r="A3664" t="n">
        <v>3663</v>
      </c>
      <c r="B3664" t="inlineStr">
        <is>
          <t>US-2017-129777</t>
        </is>
      </c>
      <c r="C3664" t="inlineStr">
        <is>
          <t>2017-07-03</t>
        </is>
      </c>
      <c r="D3664" t="inlineStr">
        <is>
          <t>2017-07-09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TRENDnet 56K USB 2.0 Phone, Internet and Fax Modem</t>
        </is>
      </c>
      <c r="Q3664" s="2" t="n">
        <v>258.9</v>
      </c>
      <c r="R3664" t="n">
        <v>10</v>
      </c>
      <c r="S3664" s="3" t="n">
        <v>0</v>
      </c>
      <c r="T3664" s="2" t="n">
        <v>93.20399999999999</v>
      </c>
      <c r="U3664">
        <f>D3664-C3664</f>
        <v/>
      </c>
      <c r="V3664" s="3">
        <f>IF(Q3664=0,0,T3664/Q3664)</f>
        <v/>
      </c>
    </row>
    <row r="3665">
      <c r="A3665" t="n">
        <v>3664</v>
      </c>
      <c r="B3665" t="inlineStr">
        <is>
          <t>US-2017-129777</t>
        </is>
      </c>
      <c r="C3665" t="inlineStr">
        <is>
          <t>2017-07-03</t>
        </is>
      </c>
      <c r="D3665" t="inlineStr">
        <is>
          <t>2017-07-09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Xerox 1881</t>
        </is>
      </c>
      <c r="Q3665" s="2" t="n">
        <v>24.56</v>
      </c>
      <c r="R3665" t="n">
        <v>2</v>
      </c>
      <c r="S3665" s="3" t="n">
        <v>0</v>
      </c>
      <c r="T3665" s="2" t="n">
        <v>11.5432</v>
      </c>
      <c r="U3665">
        <f>D3665-C3665</f>
        <v/>
      </c>
      <c r="V3665" s="3">
        <f>IF(Q3665=0,0,T3665/Q3665)</f>
        <v/>
      </c>
    </row>
    <row r="3666">
      <c r="A3666" t="n">
        <v>3665</v>
      </c>
      <c r="B3666" t="inlineStr">
        <is>
          <t>CA-2014-129364</t>
        </is>
      </c>
      <c r="C3666" t="inlineStr">
        <is>
          <t>2014-12-08</t>
        </is>
      </c>
      <c r="D3666" t="inlineStr">
        <is>
          <t>2014-12-13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Office Supplies</t>
        </is>
      </c>
      <c r="O3666" t="inlineStr">
        <is>
          <t>Labels</t>
        </is>
      </c>
      <c r="P3666" t="inlineStr">
        <is>
          <t>Avery 499</t>
        </is>
      </c>
      <c r="Q3666" s="2" t="n">
        <v>27.888</v>
      </c>
      <c r="R3666" t="n">
        <v>7</v>
      </c>
      <c r="S3666" s="3" t="n">
        <v>0.2</v>
      </c>
      <c r="T3666" s="2" t="n">
        <v>9.063599999999999</v>
      </c>
      <c r="U3666">
        <f>D3666-C3666</f>
        <v/>
      </c>
      <c r="V3666" s="3">
        <f>IF(Q3666=0,0,T3666/Q3666)</f>
        <v/>
      </c>
    </row>
    <row r="3667">
      <c r="A3667" t="n">
        <v>3666</v>
      </c>
      <c r="B3667" t="inlineStr">
        <is>
          <t>CA-2014-129364</t>
        </is>
      </c>
      <c r="C3667" t="inlineStr">
        <is>
          <t>2014-12-08</t>
        </is>
      </c>
      <c r="D3667" t="inlineStr">
        <is>
          <t>2014-12-13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Acco PRESSTEX Data Binder with Storage Hooks, Dark Blue, 9 1/2" X 11"</t>
        </is>
      </c>
      <c r="Q3667" s="2" t="n">
        <v>6.456</v>
      </c>
      <c r="R3667" t="n">
        <v>4</v>
      </c>
      <c r="S3667" s="3" t="n">
        <v>0.7</v>
      </c>
      <c r="T3667" s="2" t="n">
        <v>-4.5192</v>
      </c>
      <c r="U3667">
        <f>D3667-C3667</f>
        <v/>
      </c>
      <c r="V3667" s="3">
        <f>IF(Q3667=0,0,T3667/Q3667)</f>
        <v/>
      </c>
    </row>
    <row r="3668">
      <c r="A3668" t="n">
        <v>3667</v>
      </c>
      <c r="B3668" t="inlineStr">
        <is>
          <t>CA-2014-129364</t>
        </is>
      </c>
      <c r="C3668" t="inlineStr">
        <is>
          <t>2014-12-08</t>
        </is>
      </c>
      <c r="D3668" t="inlineStr">
        <is>
          <t>2014-12-13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HM1900 Bluetooth Headset</t>
        </is>
      </c>
      <c r="Q3668" s="2" t="n">
        <v>52.68</v>
      </c>
      <c r="R3668" t="n">
        <v>3</v>
      </c>
      <c r="S3668" s="3" t="n">
        <v>0.2</v>
      </c>
      <c r="T3668" s="2" t="n">
        <v>19.755</v>
      </c>
      <c r="U3668">
        <f>D3668-C3668</f>
        <v/>
      </c>
      <c r="V3668" s="3">
        <f>IF(Q3668=0,0,T3668/Q3668)</f>
        <v/>
      </c>
    </row>
    <row r="3669">
      <c r="A3669" t="n">
        <v>3668</v>
      </c>
      <c r="B3669" t="inlineStr">
        <is>
          <t>CA-2014-129364</t>
        </is>
      </c>
      <c r="C3669" t="inlineStr">
        <is>
          <t>2014-12-08</t>
        </is>
      </c>
      <c r="D3669" t="inlineStr">
        <is>
          <t>2014-12-13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Office Supplies</t>
        </is>
      </c>
      <c r="O3669" t="inlineStr">
        <is>
          <t>Supplies</t>
        </is>
      </c>
      <c r="P3669" t="inlineStr">
        <is>
          <t>Acco Side-Punched Conventional Columnar Pads</t>
        </is>
      </c>
      <c r="Q3669" s="2" t="n">
        <v>13.88</v>
      </c>
      <c r="R3669" t="n">
        <v>5</v>
      </c>
      <c r="S3669" s="3" t="n">
        <v>0.2</v>
      </c>
      <c r="T3669" s="2" t="n">
        <v>-2.6025</v>
      </c>
      <c r="U3669">
        <f>D3669-C3669</f>
        <v/>
      </c>
      <c r="V3669" s="3">
        <f>IF(Q3669=0,0,T3669/Q3669)</f>
        <v/>
      </c>
    </row>
    <row r="3670">
      <c r="A3670" t="n">
        <v>3669</v>
      </c>
      <c r="B3670" t="inlineStr">
        <is>
          <t>CA-2014-129364</t>
        </is>
      </c>
      <c r="C3670" t="inlineStr">
        <is>
          <t>2014-12-08</t>
        </is>
      </c>
      <c r="D3670" t="inlineStr">
        <is>
          <t>2014-12-13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Technology</t>
        </is>
      </c>
      <c r="O3670" t="inlineStr">
        <is>
          <t>Accessories</t>
        </is>
      </c>
      <c r="P3670" t="inlineStr">
        <is>
          <t>SanDisk Ultra 16 GB MicroSDHC Class 10 Memory Card</t>
        </is>
      </c>
      <c r="Q3670" s="2" t="n">
        <v>103.92</v>
      </c>
      <c r="R3670" t="n">
        <v>10</v>
      </c>
      <c r="S3670" s="3" t="n">
        <v>0.2</v>
      </c>
      <c r="T3670" s="2" t="n">
        <v>-18.186</v>
      </c>
      <c r="U3670">
        <f>D3670-C3670</f>
        <v/>
      </c>
      <c r="V3670" s="3">
        <f>IF(Q3670=0,0,T3670/Q3670)</f>
        <v/>
      </c>
    </row>
    <row r="3671">
      <c r="A3671" t="n">
        <v>3670</v>
      </c>
      <c r="B3671" t="inlineStr">
        <is>
          <t>CA-2014-129364</t>
        </is>
      </c>
      <c r="C3671" t="inlineStr">
        <is>
          <t>2014-12-08</t>
        </is>
      </c>
      <c r="D3671" t="inlineStr">
        <is>
          <t>2014-12-13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Office Supplies</t>
        </is>
      </c>
      <c r="O3671" t="inlineStr">
        <is>
          <t>Labels</t>
        </is>
      </c>
      <c r="P3671" t="inlineStr">
        <is>
          <t>Avery 492</t>
        </is>
      </c>
      <c r="Q3671" s="2" t="n">
        <v>11.52</v>
      </c>
      <c r="R3671" t="n">
        <v>5</v>
      </c>
      <c r="S3671" s="3" t="n">
        <v>0.2</v>
      </c>
      <c r="T3671" s="2" t="n">
        <v>3.744</v>
      </c>
      <c r="U3671">
        <f>D3671-C3671</f>
        <v/>
      </c>
      <c r="V3671" s="3">
        <f>IF(Q3671=0,0,T3671/Q3671)</f>
        <v/>
      </c>
    </row>
    <row r="3672">
      <c r="A3672" t="n">
        <v>3671</v>
      </c>
      <c r="B3672" t="inlineStr">
        <is>
          <t>CA-2014-129364</t>
        </is>
      </c>
      <c r="C3672" t="inlineStr">
        <is>
          <t>2014-12-08</t>
        </is>
      </c>
      <c r="D3672" t="inlineStr">
        <is>
          <t>2014-12-13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Xerox 232</t>
        </is>
      </c>
      <c r="Q3672" s="2" t="n">
        <v>10.368</v>
      </c>
      <c r="R3672" t="n">
        <v>2</v>
      </c>
      <c r="S3672" s="3" t="n">
        <v>0.2</v>
      </c>
      <c r="T3672" s="2" t="n">
        <v>3.6288</v>
      </c>
      <c r="U3672">
        <f>D3672-C3672</f>
        <v/>
      </c>
      <c r="V3672" s="3">
        <f>IF(Q3672=0,0,T3672/Q3672)</f>
        <v/>
      </c>
    </row>
    <row r="3673">
      <c r="A3673" t="n">
        <v>3672</v>
      </c>
      <c r="B3673" t="inlineStr">
        <is>
          <t>CA-2014-129364</t>
        </is>
      </c>
      <c r="C3673" t="inlineStr">
        <is>
          <t>2014-12-08</t>
        </is>
      </c>
      <c r="D3673" t="inlineStr">
        <is>
          <t>2014-12-13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Office Supplies</t>
        </is>
      </c>
      <c r="O3673" t="inlineStr">
        <is>
          <t>Storage</t>
        </is>
      </c>
      <c r="P3673" t="inlineStr">
        <is>
          <t>Adjustable Personal File Tote</t>
        </is>
      </c>
      <c r="Q3673" s="2" t="n">
        <v>39.072</v>
      </c>
      <c r="R3673" t="n">
        <v>3</v>
      </c>
      <c r="S3673" s="3" t="n">
        <v>0.2</v>
      </c>
      <c r="T3673" s="2" t="n">
        <v>2.9304</v>
      </c>
      <c r="U3673">
        <f>D3673-C3673</f>
        <v/>
      </c>
      <c r="V3673" s="3">
        <f>IF(Q3673=0,0,T3673/Q3673)</f>
        <v/>
      </c>
    </row>
    <row r="3674">
      <c r="A3674" t="n">
        <v>3673</v>
      </c>
      <c r="B3674" t="inlineStr">
        <is>
          <t>CA-2016-104969</t>
        </is>
      </c>
      <c r="C3674" t="inlineStr">
        <is>
          <t>2016-04-08</t>
        </is>
      </c>
      <c r="D3674" t="inlineStr">
        <is>
          <t>2016-04-14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#10 Self-Seal White Envelopes</t>
        </is>
      </c>
      <c r="Q3674" s="2" t="n">
        <v>8.872</v>
      </c>
      <c r="R3674" t="n">
        <v>1</v>
      </c>
      <c r="S3674" s="3" t="n">
        <v>0.2</v>
      </c>
      <c r="T3674" s="2" t="n">
        <v>3.2161</v>
      </c>
      <c r="U3674">
        <f>D3674-C3674</f>
        <v/>
      </c>
      <c r="V3674" s="3">
        <f>IF(Q3674=0,0,T3674/Q3674)</f>
        <v/>
      </c>
    </row>
    <row r="3675">
      <c r="A3675" t="n">
        <v>3674</v>
      </c>
      <c r="B3675" t="inlineStr">
        <is>
          <t>CA-2016-104969</t>
        </is>
      </c>
      <c r="C3675" t="inlineStr">
        <is>
          <t>2016-04-08</t>
        </is>
      </c>
      <c r="D3675" t="inlineStr">
        <is>
          <t>2016-04-14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Catalog Binders with Expanding Posts</t>
        </is>
      </c>
      <c r="Q3675" s="2" t="n">
        <v>121.104</v>
      </c>
      <c r="R3675" t="n">
        <v>6</v>
      </c>
      <c r="S3675" s="3" t="n">
        <v>0.7</v>
      </c>
      <c r="T3675" s="2" t="n">
        <v>-100.92</v>
      </c>
      <c r="U3675">
        <f>D3675-C3675</f>
        <v/>
      </c>
      <c r="V3675" s="3">
        <f>IF(Q3675=0,0,T3675/Q3675)</f>
        <v/>
      </c>
    </row>
    <row r="3676">
      <c r="A3676" t="n">
        <v>3675</v>
      </c>
      <c r="B3676" t="inlineStr">
        <is>
          <t>CA-2017-154109</t>
        </is>
      </c>
      <c r="C3676" t="inlineStr">
        <is>
          <t>2017-11-06</t>
        </is>
      </c>
      <c r="D3676" t="inlineStr">
        <is>
          <t>2017-11-11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Global Wood Trimmed Manager's Task Chair, Khaki</t>
        </is>
      </c>
      <c r="Q3676" s="2" t="n">
        <v>127.372</v>
      </c>
      <c r="R3676" t="n">
        <v>2</v>
      </c>
      <c r="S3676" s="3" t="n">
        <v>0.3</v>
      </c>
      <c r="T3676" s="2" t="n">
        <v>-30.9332</v>
      </c>
      <c r="U3676">
        <f>D3676-C3676</f>
        <v/>
      </c>
      <c r="V3676" s="3">
        <f>IF(Q3676=0,0,T3676/Q3676)</f>
        <v/>
      </c>
    </row>
    <row r="3677">
      <c r="A3677" t="n">
        <v>3676</v>
      </c>
      <c r="B3677" t="inlineStr">
        <is>
          <t>CA-2017-154109</t>
        </is>
      </c>
      <c r="C3677" t="inlineStr">
        <is>
          <t>2017-11-06</t>
        </is>
      </c>
      <c r="D3677" t="inlineStr">
        <is>
          <t>2017-11-11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Xerox 191</t>
        </is>
      </c>
      <c r="Q3677" s="2" t="n">
        <v>47.952</v>
      </c>
      <c r="R3677" t="n">
        <v>3</v>
      </c>
      <c r="S3677" s="3" t="n">
        <v>0.2</v>
      </c>
      <c r="T3677" s="2" t="n">
        <v>16.1838</v>
      </c>
      <c r="U3677">
        <f>D3677-C3677</f>
        <v/>
      </c>
      <c r="V3677" s="3">
        <f>IF(Q3677=0,0,T3677/Q3677)</f>
        <v/>
      </c>
    </row>
    <row r="3678">
      <c r="A3678" t="n">
        <v>3677</v>
      </c>
      <c r="B3678" t="inlineStr">
        <is>
          <t>CA-2015-156440</t>
        </is>
      </c>
      <c r="C3678" t="inlineStr">
        <is>
          <t>2015-12-05</t>
        </is>
      </c>
      <c r="D3678" t="inlineStr">
        <is>
          <t>2015-12-09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Furniture</t>
        </is>
      </c>
      <c r="O3678" t="inlineStr">
        <is>
          <t>Furnishings</t>
        </is>
      </c>
      <c r="P3678" t="inlineStr">
        <is>
          <t>Executive Impressions 14" Contract Wall Clock</t>
        </is>
      </c>
      <c r="Q3678" s="2" t="n">
        <v>44.46</v>
      </c>
      <c r="R3678" t="n">
        <v>2</v>
      </c>
      <c r="S3678" s="3" t="n">
        <v>0</v>
      </c>
      <c r="T3678" s="2" t="n">
        <v>14.6718</v>
      </c>
      <c r="U3678">
        <f>D3678-C3678</f>
        <v/>
      </c>
      <c r="V3678" s="3">
        <f>IF(Q3678=0,0,T3678/Q3678)</f>
        <v/>
      </c>
    </row>
    <row r="3679">
      <c r="A3679" t="n">
        <v>3678</v>
      </c>
      <c r="B3679" t="inlineStr">
        <is>
          <t>CA-2015-132626</t>
        </is>
      </c>
      <c r="C3679" t="inlineStr">
        <is>
          <t>2015-07-09</t>
        </is>
      </c>
      <c r="D3679" t="inlineStr">
        <is>
          <t>2015-07-14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Advantus Map Pennant Flags and Round Head Tacks</t>
        </is>
      </c>
      <c r="Q3679" s="2" t="n">
        <v>15.8</v>
      </c>
      <c r="R3679" t="n">
        <v>4</v>
      </c>
      <c r="S3679" s="3" t="n">
        <v>0</v>
      </c>
      <c r="T3679" s="2" t="n">
        <v>5.056</v>
      </c>
      <c r="U3679">
        <f>D3679-C3679</f>
        <v/>
      </c>
      <c r="V3679" s="3">
        <f>IF(Q3679=0,0,T3679/Q3679)</f>
        <v/>
      </c>
    </row>
    <row r="3680">
      <c r="A3680" t="n">
        <v>3679</v>
      </c>
      <c r="B3680" t="inlineStr">
        <is>
          <t>CA-2015-132626</t>
        </is>
      </c>
      <c r="C3680" t="inlineStr">
        <is>
          <t>2015-07-09</t>
        </is>
      </c>
      <c r="D3680" t="inlineStr">
        <is>
          <t>2015-07-14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Fellowes Powershred HS-440 4-Sheet High Security Shredder</t>
        </is>
      </c>
      <c r="Q3680" s="2" t="n">
        <v>464.97</v>
      </c>
      <c r="R3680" t="n">
        <v>3</v>
      </c>
      <c r="S3680" s="3" t="n">
        <v>0</v>
      </c>
      <c r="T3680" s="2" t="n">
        <v>209.2365</v>
      </c>
      <c r="U3680">
        <f>D3680-C3680</f>
        <v/>
      </c>
      <c r="V3680" s="3">
        <f>IF(Q3680=0,0,T3680/Q3680)</f>
        <v/>
      </c>
    </row>
    <row r="3681">
      <c r="A3681" t="n">
        <v>3680</v>
      </c>
      <c r="B3681" t="inlineStr">
        <is>
          <t>CA-2015-132626</t>
        </is>
      </c>
      <c r="C3681" t="inlineStr">
        <is>
          <t>2015-07-09</t>
        </is>
      </c>
      <c r="D3681" t="inlineStr">
        <is>
          <t>2015-07-14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Furniture</t>
        </is>
      </c>
      <c r="O3681" t="inlineStr">
        <is>
          <t>Furnishings</t>
        </is>
      </c>
      <c r="P3681" t="inlineStr">
        <is>
          <t>Eldon ClusterMat Chair Mat with Cordless Antistatic Protection</t>
        </is>
      </c>
      <c r="Q3681" s="2" t="n">
        <v>181.96</v>
      </c>
      <c r="R3681" t="n">
        <v>2</v>
      </c>
      <c r="S3681" s="3" t="n">
        <v>0</v>
      </c>
      <c r="T3681" s="2" t="n">
        <v>20.0156</v>
      </c>
      <c r="U3681">
        <f>D3681-C3681</f>
        <v/>
      </c>
      <c r="V3681" s="3">
        <f>IF(Q3681=0,0,T3681/Q3681)</f>
        <v/>
      </c>
    </row>
    <row r="3682">
      <c r="A3682" t="n">
        <v>3681</v>
      </c>
      <c r="B3682" t="inlineStr">
        <is>
          <t>CA-2015-132626</t>
        </is>
      </c>
      <c r="C3682" t="inlineStr">
        <is>
          <t>2015-07-09</t>
        </is>
      </c>
      <c r="D3682" t="inlineStr">
        <is>
          <t>2015-07-14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Office Supplies</t>
        </is>
      </c>
      <c r="O3682" t="inlineStr">
        <is>
          <t>Labels</t>
        </is>
      </c>
      <c r="P3682" t="inlineStr">
        <is>
          <t>Avery 05222 Permanent Self-Adhesive File Folder Labels for Typewriters, on Rolls, White, 250/Roll</t>
        </is>
      </c>
      <c r="Q3682" s="2" t="n">
        <v>12.39</v>
      </c>
      <c r="R3682" t="n">
        <v>3</v>
      </c>
      <c r="S3682" s="3" t="n">
        <v>0</v>
      </c>
      <c r="T3682" s="2" t="n">
        <v>5.6994</v>
      </c>
      <c r="U3682">
        <f>D3682-C3682</f>
        <v/>
      </c>
      <c r="V3682" s="3">
        <f>IF(Q3682=0,0,T3682/Q3682)</f>
        <v/>
      </c>
    </row>
    <row r="3683">
      <c r="A3683" t="n">
        <v>3682</v>
      </c>
      <c r="B3683" t="inlineStr">
        <is>
          <t>CA-2015-132626</t>
        </is>
      </c>
      <c r="C3683" t="inlineStr">
        <is>
          <t>2015-07-09</t>
        </is>
      </c>
      <c r="D3683" t="inlineStr">
        <is>
          <t>2015-07-14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Performers Binder/Pad Holder, Black</t>
        </is>
      </c>
      <c r="Q3683" s="2" t="n">
        <v>84.09</v>
      </c>
      <c r="R3683" t="n">
        <v>3</v>
      </c>
      <c r="S3683" s="3" t="n">
        <v>0</v>
      </c>
      <c r="T3683" s="2" t="n">
        <v>42.045</v>
      </c>
      <c r="U3683">
        <f>D3683-C3683</f>
        <v/>
      </c>
      <c r="V3683" s="3">
        <f>IF(Q3683=0,0,T3683/Q3683)</f>
        <v/>
      </c>
    </row>
    <row r="3684">
      <c r="A3684" t="n">
        <v>3683</v>
      </c>
      <c r="B3684" t="inlineStr">
        <is>
          <t>CA-2015-132626</t>
        </is>
      </c>
      <c r="C3684" t="inlineStr">
        <is>
          <t>2015-07-09</t>
        </is>
      </c>
      <c r="D3684" t="inlineStr">
        <is>
          <t>2015-07-14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Prismacolor Color Pencil Set</t>
        </is>
      </c>
      <c r="Q3684" s="2" t="n">
        <v>79.36</v>
      </c>
      <c r="R3684" t="n">
        <v>4</v>
      </c>
      <c r="S3684" s="3" t="n">
        <v>0</v>
      </c>
      <c r="T3684" s="2" t="n">
        <v>32.5376</v>
      </c>
      <c r="U3684">
        <f>D3684-C3684</f>
        <v/>
      </c>
      <c r="V3684" s="3">
        <f>IF(Q3684=0,0,T3684/Q3684)</f>
        <v/>
      </c>
    </row>
    <row r="3685">
      <c r="A3685" t="n">
        <v>3684</v>
      </c>
      <c r="B3685" t="inlineStr">
        <is>
          <t>CA-2015-132626</t>
        </is>
      </c>
      <c r="C3685" t="inlineStr">
        <is>
          <t>2015-07-09</t>
        </is>
      </c>
      <c r="D3685" t="inlineStr">
        <is>
          <t>2015-07-14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GBC Recycled VeloBinder Covers</t>
        </is>
      </c>
      <c r="Q3685" s="2" t="n">
        <v>153.36</v>
      </c>
      <c r="R3685" t="n">
        <v>9</v>
      </c>
      <c r="S3685" s="3" t="n">
        <v>0</v>
      </c>
      <c r="T3685" s="2" t="n">
        <v>70.54559999999999</v>
      </c>
      <c r="U3685">
        <f>D3685-C3685</f>
        <v/>
      </c>
      <c r="V3685" s="3">
        <f>IF(Q3685=0,0,T3685/Q3685)</f>
        <v/>
      </c>
    </row>
    <row r="3686">
      <c r="A3686" t="n">
        <v>3685</v>
      </c>
      <c r="B3686" t="inlineStr">
        <is>
          <t>CA-2015-132626</t>
        </is>
      </c>
      <c r="C3686" t="inlineStr">
        <is>
          <t>2015-07-09</t>
        </is>
      </c>
      <c r="D3686" t="inlineStr">
        <is>
          <t>2015-07-14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Wilson Jones Active Use Binders</t>
        </is>
      </c>
      <c r="Q3686" s="2" t="n">
        <v>43.68</v>
      </c>
      <c r="R3686" t="n">
        <v>6</v>
      </c>
      <c r="S3686" s="3" t="n">
        <v>0</v>
      </c>
      <c r="T3686" s="2" t="n">
        <v>21.4032</v>
      </c>
      <c r="U3686">
        <f>D3686-C3686</f>
        <v/>
      </c>
      <c r="V3686" s="3">
        <f>IF(Q3686=0,0,T3686/Q3686)</f>
        <v/>
      </c>
    </row>
    <row r="3687">
      <c r="A3687" t="n">
        <v>3686</v>
      </c>
      <c r="B3687" t="inlineStr">
        <is>
          <t>CA-2015-132626</t>
        </is>
      </c>
      <c r="C3687" t="inlineStr">
        <is>
          <t>2015-07-09</t>
        </is>
      </c>
      <c r="D3687" t="inlineStr">
        <is>
          <t>2015-07-14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Office Supplies</t>
        </is>
      </c>
      <c r="O3687" t="inlineStr">
        <is>
          <t>Storage</t>
        </is>
      </c>
      <c r="P3687" t="inlineStr">
        <is>
          <t>Project Tote Personal File</t>
        </is>
      </c>
      <c r="Q3687" s="2" t="n">
        <v>98.20999999999999</v>
      </c>
      <c r="R3687" t="n">
        <v>7</v>
      </c>
      <c r="S3687" s="3" t="n">
        <v>0</v>
      </c>
      <c r="T3687" s="2" t="n">
        <v>28.4809</v>
      </c>
      <c r="U3687">
        <f>D3687-C3687</f>
        <v/>
      </c>
      <c r="V3687" s="3">
        <f>IF(Q3687=0,0,T3687/Q3687)</f>
        <v/>
      </c>
    </row>
    <row r="3688">
      <c r="A3688" t="n">
        <v>3687</v>
      </c>
      <c r="B3688" t="inlineStr">
        <is>
          <t>CA-2016-102792</t>
        </is>
      </c>
      <c r="C3688" t="inlineStr">
        <is>
          <t>2016-12-13</t>
        </is>
      </c>
      <c r="D3688" t="inlineStr">
        <is>
          <t>2016-12-19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Crayola Colored Pencils</t>
        </is>
      </c>
      <c r="Q3688" s="2" t="n">
        <v>9.84</v>
      </c>
      <c r="R3688" t="n">
        <v>3</v>
      </c>
      <c r="S3688" s="3" t="n">
        <v>0</v>
      </c>
      <c r="T3688" s="2" t="n">
        <v>3.2472</v>
      </c>
      <c r="U3688">
        <f>D3688-C3688</f>
        <v/>
      </c>
      <c r="V3688" s="3">
        <f>IF(Q3688=0,0,T3688/Q3688)</f>
        <v/>
      </c>
    </row>
    <row r="3689">
      <c r="A3689" t="n">
        <v>3688</v>
      </c>
      <c r="B3689" t="inlineStr">
        <is>
          <t>CA-2016-108567</t>
        </is>
      </c>
      <c r="C3689" t="inlineStr">
        <is>
          <t>2016-05-20</t>
        </is>
      </c>
      <c r="D3689" t="inlineStr">
        <is>
          <t>2016-05-24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Office Supplies</t>
        </is>
      </c>
      <c r="O3689" t="inlineStr">
        <is>
          <t>Binders</t>
        </is>
      </c>
      <c r="P3689" t="inlineStr">
        <is>
          <t>Avery Non-Stick Binders</t>
        </is>
      </c>
      <c r="Q3689" s="2" t="n">
        <v>2.694</v>
      </c>
      <c r="R3689" t="n">
        <v>2</v>
      </c>
      <c r="S3689" s="3" t="n">
        <v>0.7</v>
      </c>
      <c r="T3689" s="2" t="n">
        <v>-2.245</v>
      </c>
      <c r="U3689">
        <f>D3689-C3689</f>
        <v/>
      </c>
      <c r="V3689" s="3">
        <f>IF(Q3689=0,0,T3689/Q3689)</f>
        <v/>
      </c>
    </row>
    <row r="3690">
      <c r="A3690" t="n">
        <v>3689</v>
      </c>
      <c r="B3690" t="inlineStr">
        <is>
          <t>CA-2017-140760</t>
        </is>
      </c>
      <c r="C3690" t="inlineStr">
        <is>
          <t>2017-06-02</t>
        </is>
      </c>
      <c r="D3690" t="inlineStr">
        <is>
          <t>2017-06-05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4200 Series MultiUse Premium Copy Paper (20Lb. and 84 Bright)</t>
        </is>
      </c>
      <c r="Q3690" s="2" t="n">
        <v>25.344</v>
      </c>
      <c r="R3690" t="n">
        <v>6</v>
      </c>
      <c r="S3690" s="3" t="n">
        <v>0.2</v>
      </c>
      <c r="T3690" s="2" t="n">
        <v>7.92</v>
      </c>
      <c r="U3690">
        <f>D3690-C3690</f>
        <v/>
      </c>
      <c r="V3690" s="3">
        <f>IF(Q3690=0,0,T3690/Q3690)</f>
        <v/>
      </c>
    </row>
    <row r="3691">
      <c r="A3691" t="n">
        <v>3690</v>
      </c>
      <c r="B3691" t="inlineStr">
        <is>
          <t>CA-2017-140760</t>
        </is>
      </c>
      <c r="C3691" t="inlineStr">
        <is>
          <t>2017-06-02</t>
        </is>
      </c>
      <c r="D3691" t="inlineStr">
        <is>
          <t>2017-06-05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Office Supplies</t>
        </is>
      </c>
      <c r="O3691" t="inlineStr">
        <is>
          <t>Envelopes</t>
        </is>
      </c>
      <c r="P3691" t="inlineStr">
        <is>
          <t>Manila Recycled Extra-Heavyweight Clasp Envelopes, 6" x 9"</t>
        </is>
      </c>
      <c r="Q3691" s="2" t="n">
        <v>43.92</v>
      </c>
      <c r="R3691" t="n">
        <v>5</v>
      </c>
      <c r="S3691" s="3" t="n">
        <v>0.2</v>
      </c>
      <c r="T3691" s="2" t="n">
        <v>15.921</v>
      </c>
      <c r="U3691">
        <f>D3691-C3691</f>
        <v/>
      </c>
      <c r="V3691" s="3">
        <f>IF(Q3691=0,0,T3691/Q3691)</f>
        <v/>
      </c>
    </row>
    <row r="3692">
      <c r="A3692" t="n">
        <v>3691</v>
      </c>
      <c r="B3692" t="inlineStr">
        <is>
          <t>US-2015-131359</t>
        </is>
      </c>
      <c r="C3692" t="inlineStr">
        <is>
          <t>2015-10-30</t>
        </is>
      </c>
      <c r="D3692" t="inlineStr">
        <is>
          <t>2015-11-02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Lexmark S315 Color Inkjet Printer</t>
        </is>
      </c>
      <c r="Q3692" s="2" t="n">
        <v>59.994</v>
      </c>
      <c r="R3692" t="n">
        <v>2</v>
      </c>
      <c r="S3692" s="3" t="n">
        <v>0.7</v>
      </c>
      <c r="T3692" s="2" t="n">
        <v>-45.9954</v>
      </c>
      <c r="U3692">
        <f>D3692-C3692</f>
        <v/>
      </c>
      <c r="V3692" s="3">
        <f>IF(Q3692=0,0,T3692/Q3692)</f>
        <v/>
      </c>
    </row>
    <row r="3693">
      <c r="A3693" t="n">
        <v>3692</v>
      </c>
      <c r="B3693" t="inlineStr">
        <is>
          <t>US-2015-131359</t>
        </is>
      </c>
      <c r="C3693" t="inlineStr">
        <is>
          <t>2015-10-30</t>
        </is>
      </c>
      <c r="D3693" t="inlineStr">
        <is>
          <t>2015-11-02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Technology</t>
        </is>
      </c>
      <c r="O3693" t="inlineStr">
        <is>
          <t>Copiers</t>
        </is>
      </c>
      <c r="P3693" t="inlineStr">
        <is>
          <t>Sharp 1540cs Digital Laser Copier</t>
        </is>
      </c>
      <c r="Q3693" s="2" t="n">
        <v>439.992</v>
      </c>
      <c r="R3693" t="n">
        <v>1</v>
      </c>
      <c r="S3693" s="3" t="n">
        <v>0.2</v>
      </c>
      <c r="T3693" s="2" t="n">
        <v>164.997</v>
      </c>
      <c r="U3693">
        <f>D3693-C3693</f>
        <v/>
      </c>
      <c r="V3693" s="3">
        <f>IF(Q3693=0,0,T3693/Q3693)</f>
        <v/>
      </c>
    </row>
    <row r="3694">
      <c r="A3694" t="n">
        <v>3693</v>
      </c>
      <c r="B3694" t="inlineStr">
        <is>
          <t>US-2015-131359</t>
        </is>
      </c>
      <c r="C3694" t="inlineStr">
        <is>
          <t>2015-10-30</t>
        </is>
      </c>
      <c r="D3694" t="inlineStr">
        <is>
          <t>2015-11-02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OtterBox Commuter Series Case - iPhone 5 &amp; 5s</t>
        </is>
      </c>
      <c r="Q3694" s="2" t="n">
        <v>87.95999999999999</v>
      </c>
      <c r="R3694" t="n">
        <v>5</v>
      </c>
      <c r="S3694" s="3" t="n">
        <v>0.2</v>
      </c>
      <c r="T3694" s="2" t="n">
        <v>30.786</v>
      </c>
      <c r="U3694">
        <f>D3694-C3694</f>
        <v/>
      </c>
      <c r="V3694" s="3">
        <f>IF(Q3694=0,0,T3694/Q3694)</f>
        <v/>
      </c>
    </row>
    <row r="3695">
      <c r="A3695" t="n">
        <v>3694</v>
      </c>
      <c r="B3695" t="inlineStr">
        <is>
          <t>US-2015-131359</t>
        </is>
      </c>
      <c r="C3695" t="inlineStr">
        <is>
          <t>2015-10-30</t>
        </is>
      </c>
      <c r="D3695" t="inlineStr">
        <is>
          <t>2015-11-02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Regeneration Recycled Desk Accessories, Black</t>
        </is>
      </c>
      <c r="Q3695" s="2" t="n">
        <v>15.488</v>
      </c>
      <c r="R3695" t="n">
        <v>4</v>
      </c>
      <c r="S3695" s="3" t="n">
        <v>0.2</v>
      </c>
      <c r="T3695" s="2" t="n">
        <v>3.6784</v>
      </c>
      <c r="U3695">
        <f>D3695-C3695</f>
        <v/>
      </c>
      <c r="V3695" s="3">
        <f>IF(Q3695=0,0,T3695/Q3695)</f>
        <v/>
      </c>
    </row>
    <row r="3696">
      <c r="A3696" t="n">
        <v>3695</v>
      </c>
      <c r="B3696" t="inlineStr">
        <is>
          <t>CA-2016-142097</t>
        </is>
      </c>
      <c r="C3696" t="inlineStr">
        <is>
          <t>2016-10-15</t>
        </is>
      </c>
      <c r="D3696" t="inlineStr">
        <is>
          <t>2016-10-20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GBC Twin Loop Wire Binding Elements</t>
        </is>
      </c>
      <c r="Q3696" s="2" t="n">
        <v>232.96</v>
      </c>
      <c r="R3696" t="n">
        <v>7</v>
      </c>
      <c r="S3696" s="3" t="n">
        <v>0</v>
      </c>
      <c r="T3696" s="2" t="n">
        <v>116.48</v>
      </c>
      <c r="U3696">
        <f>D3696-C3696</f>
        <v/>
      </c>
      <c r="V3696" s="3">
        <f>IF(Q3696=0,0,T3696/Q3696)</f>
        <v/>
      </c>
    </row>
    <row r="3697">
      <c r="A3697" t="n">
        <v>3696</v>
      </c>
      <c r="B3697" t="inlineStr">
        <is>
          <t>CA-2016-142097</t>
        </is>
      </c>
      <c r="C3697" t="inlineStr">
        <is>
          <t>2016-10-15</t>
        </is>
      </c>
      <c r="D3697" t="inlineStr">
        <is>
          <t>2016-10-20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Office Supplies</t>
        </is>
      </c>
      <c r="O3697" t="inlineStr">
        <is>
          <t>Envelopes</t>
        </is>
      </c>
      <c r="P3697" t="inlineStr">
        <is>
          <t>#10 Self-Seal White Envelopes</t>
        </is>
      </c>
      <c r="Q3697" s="2" t="n">
        <v>66.54000000000001</v>
      </c>
      <c r="R3697" t="n">
        <v>6</v>
      </c>
      <c r="S3697" s="3" t="n">
        <v>0</v>
      </c>
      <c r="T3697" s="2" t="n">
        <v>32.6046</v>
      </c>
      <c r="U3697">
        <f>D3697-C3697</f>
        <v/>
      </c>
      <c r="V3697" s="3">
        <f>IF(Q3697=0,0,T3697/Q3697)</f>
        <v/>
      </c>
    </row>
    <row r="3698">
      <c r="A3698" t="n">
        <v>3697</v>
      </c>
      <c r="B3698" t="inlineStr">
        <is>
          <t>CA-2016-142097</t>
        </is>
      </c>
      <c r="C3698" t="inlineStr">
        <is>
          <t>2016-10-15</t>
        </is>
      </c>
      <c r="D3698" t="inlineStr">
        <is>
          <t>2016-10-20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Office Supplies</t>
        </is>
      </c>
      <c r="O3698" t="inlineStr">
        <is>
          <t>Appliances</t>
        </is>
      </c>
      <c r="P3698" t="inlineStr">
        <is>
          <t>Holmes Odor Grabber</t>
        </is>
      </c>
      <c r="Q3698" s="2" t="n">
        <v>43.26</v>
      </c>
      <c r="R3698" t="n">
        <v>3</v>
      </c>
      <c r="S3698" s="3" t="n">
        <v>0</v>
      </c>
      <c r="T3698" s="2" t="n">
        <v>14.2758</v>
      </c>
      <c r="U3698">
        <f>D3698-C3698</f>
        <v/>
      </c>
      <c r="V3698" s="3">
        <f>IF(Q3698=0,0,T3698/Q3698)</f>
        <v/>
      </c>
    </row>
    <row r="3699">
      <c r="A3699" t="n">
        <v>3698</v>
      </c>
      <c r="B3699" t="inlineStr">
        <is>
          <t>CA-2015-151680</t>
        </is>
      </c>
      <c r="C3699" t="inlineStr">
        <is>
          <t>2015-11-19</t>
        </is>
      </c>
      <c r="D3699" t="inlineStr">
        <is>
          <t>2015-11-21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Tenex V2T-RE Standard Weight Series Chair Mat, 45" x 53", Lip 25" x 12"</t>
        </is>
      </c>
      <c r="Q3699" s="2" t="n">
        <v>141.96</v>
      </c>
      <c r="R3699" t="n">
        <v>2</v>
      </c>
      <c r="S3699" s="3" t="n">
        <v>0</v>
      </c>
      <c r="T3699" s="2" t="n">
        <v>22.7136</v>
      </c>
      <c r="U3699">
        <f>D3699-C3699</f>
        <v/>
      </c>
      <c r="V3699" s="3">
        <f>IF(Q3699=0,0,T3699/Q3699)</f>
        <v/>
      </c>
    </row>
    <row r="3700">
      <c r="A3700" t="n">
        <v>3699</v>
      </c>
      <c r="B3700" t="inlineStr">
        <is>
          <t>CA-2014-140039</t>
        </is>
      </c>
      <c r="C3700" t="inlineStr">
        <is>
          <t>2014-09-13</t>
        </is>
      </c>
      <c r="D3700" t="inlineStr">
        <is>
          <t>2014-09-17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Eldon File Chest Portable File</t>
        </is>
      </c>
      <c r="Q3700" s="2" t="n">
        <v>79.40000000000001</v>
      </c>
      <c r="R3700" t="n">
        <v>5</v>
      </c>
      <c r="S3700" s="3" t="n">
        <v>0.2</v>
      </c>
      <c r="T3700" s="2" t="n">
        <v>5.955</v>
      </c>
      <c r="U3700">
        <f>D3700-C3700</f>
        <v/>
      </c>
      <c r="V3700" s="3">
        <f>IF(Q3700=0,0,T3700/Q3700)</f>
        <v/>
      </c>
    </row>
    <row r="3701">
      <c r="A3701" t="n">
        <v>3700</v>
      </c>
      <c r="B3701" t="inlineStr">
        <is>
          <t>CA-2017-160416</t>
        </is>
      </c>
      <c r="C3701" t="inlineStr">
        <is>
          <t>2017-11-13</t>
        </is>
      </c>
      <c r="D3701" t="inlineStr">
        <is>
          <t>2017-11-18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Technology</t>
        </is>
      </c>
      <c r="O3701" t="inlineStr">
        <is>
          <t>Accessories</t>
        </is>
      </c>
      <c r="P3701" t="inlineStr">
        <is>
          <t>KeyTronic 6101 Series - Keyboard - Black</t>
        </is>
      </c>
      <c r="Q3701" s="2" t="n">
        <v>163.96</v>
      </c>
      <c r="R3701" t="n">
        <v>4</v>
      </c>
      <c r="S3701" s="3" t="n">
        <v>0</v>
      </c>
      <c r="T3701" s="2" t="n">
        <v>70.50279999999999</v>
      </c>
      <c r="U3701">
        <f>D3701-C3701</f>
        <v/>
      </c>
      <c r="V3701" s="3">
        <f>IF(Q3701=0,0,T3701/Q3701)</f>
        <v/>
      </c>
    </row>
    <row r="3702">
      <c r="A3702" t="n">
        <v>3701</v>
      </c>
      <c r="B3702" t="inlineStr">
        <is>
          <t>CA-2017-169411</t>
        </is>
      </c>
      <c r="C3702" t="inlineStr">
        <is>
          <t>2017-12-24</t>
        </is>
      </c>
      <c r="D3702" t="inlineStr">
        <is>
          <t>2017-12-29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Eldon Delta Triangular Chair Mat, 52" x 58", Clear</t>
        </is>
      </c>
      <c r="Q3702" s="2" t="n">
        <v>37.93</v>
      </c>
      <c r="R3702" t="n">
        <v>1</v>
      </c>
      <c r="S3702" s="3" t="n">
        <v>0</v>
      </c>
      <c r="T3702" s="2" t="n">
        <v>6.8274</v>
      </c>
      <c r="U3702">
        <f>D3702-C3702</f>
        <v/>
      </c>
      <c r="V3702" s="3">
        <f>IF(Q3702=0,0,T3702/Q3702)</f>
        <v/>
      </c>
    </row>
    <row r="3703">
      <c r="A3703" t="n">
        <v>3702</v>
      </c>
      <c r="B3703" t="inlineStr">
        <is>
          <t>CA-2016-126543</t>
        </is>
      </c>
      <c r="C3703" t="inlineStr">
        <is>
          <t>2016-01-09</t>
        </is>
      </c>
      <c r="D3703" t="inlineStr">
        <is>
          <t>2016-01-13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Furniture</t>
        </is>
      </c>
      <c r="O3703" t="inlineStr">
        <is>
          <t>Furnishings</t>
        </is>
      </c>
      <c r="P3703" t="inlineStr">
        <is>
          <t>DAX Two-Tone Rosewood/Black Document Frame, Desktop, 5 x 7</t>
        </is>
      </c>
      <c r="Q3703" s="2" t="n">
        <v>15.168</v>
      </c>
      <c r="R3703" t="n">
        <v>2</v>
      </c>
      <c r="S3703" s="3" t="n">
        <v>0.2</v>
      </c>
      <c r="T3703" s="2" t="n">
        <v>3.792</v>
      </c>
      <c r="U3703">
        <f>D3703-C3703</f>
        <v/>
      </c>
      <c r="V3703" s="3">
        <f>IF(Q3703=0,0,T3703/Q3703)</f>
        <v/>
      </c>
    </row>
    <row r="3704">
      <c r="A3704" t="n">
        <v>3703</v>
      </c>
      <c r="B3704" t="inlineStr">
        <is>
          <t>CA-2015-104941</t>
        </is>
      </c>
      <c r="C3704" t="inlineStr">
        <is>
          <t>2015-06-13</t>
        </is>
      </c>
      <c r="D3704" t="inlineStr">
        <is>
          <t>2015-06-19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Newell 31</t>
        </is>
      </c>
      <c r="Q3704" s="2" t="n">
        <v>24.78</v>
      </c>
      <c r="R3704" t="n">
        <v>6</v>
      </c>
      <c r="S3704" s="3" t="n">
        <v>0</v>
      </c>
      <c r="T3704" s="2" t="n">
        <v>6.9384</v>
      </c>
      <c r="U3704">
        <f>D3704-C3704</f>
        <v/>
      </c>
      <c r="V3704" s="3">
        <f>IF(Q3704=0,0,T3704/Q3704)</f>
        <v/>
      </c>
    </row>
    <row r="3705">
      <c r="A3705" t="n">
        <v>3704</v>
      </c>
      <c r="B3705" t="inlineStr">
        <is>
          <t>CA-2015-104941</t>
        </is>
      </c>
      <c r="C3705" t="inlineStr">
        <is>
          <t>2015-06-13</t>
        </is>
      </c>
      <c r="D3705" t="inlineStr">
        <is>
          <t>2015-06-19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Avery Heavy-Duty EZD View Binder with Locking Rings</t>
        </is>
      </c>
      <c r="Q3705" s="2" t="n">
        <v>19.14</v>
      </c>
      <c r="R3705" t="n">
        <v>3</v>
      </c>
      <c r="S3705" s="3" t="n">
        <v>0</v>
      </c>
      <c r="T3705" s="2" t="n">
        <v>8.804399999999999</v>
      </c>
      <c r="U3705">
        <f>D3705-C3705</f>
        <v/>
      </c>
      <c r="V3705" s="3">
        <f>IF(Q3705=0,0,T3705/Q3705)</f>
        <v/>
      </c>
    </row>
    <row r="3706">
      <c r="A3706" t="n">
        <v>3705</v>
      </c>
      <c r="B3706" t="inlineStr">
        <is>
          <t>CA-2015-104941</t>
        </is>
      </c>
      <c r="C3706" t="inlineStr">
        <is>
          <t>2015-06-13</t>
        </is>
      </c>
      <c r="D3706" t="inlineStr">
        <is>
          <t>2015-06-19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Technology</t>
        </is>
      </c>
      <c r="O3706" t="inlineStr">
        <is>
          <t>Copiers</t>
        </is>
      </c>
      <c r="P3706" t="inlineStr">
        <is>
          <t>Brother DCP1000 Digital 3 in 1 Multifunction Machine</t>
        </is>
      </c>
      <c r="Q3706" s="2" t="n">
        <v>899.97</v>
      </c>
      <c r="R3706" t="n">
        <v>3</v>
      </c>
      <c r="S3706" s="3" t="n">
        <v>0</v>
      </c>
      <c r="T3706" s="2" t="n">
        <v>314.9895</v>
      </c>
      <c r="U3706">
        <f>D3706-C3706</f>
        <v/>
      </c>
      <c r="V3706" s="3">
        <f>IF(Q3706=0,0,T3706/Q3706)</f>
        <v/>
      </c>
    </row>
    <row r="3707">
      <c r="A3707" t="n">
        <v>3706</v>
      </c>
      <c r="B3707" t="inlineStr">
        <is>
          <t>CA-2015-104941</t>
        </is>
      </c>
      <c r="C3707" t="inlineStr">
        <is>
          <t>2015-06-13</t>
        </is>
      </c>
      <c r="D3707" t="inlineStr">
        <is>
          <t>2015-06-19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204</t>
        </is>
      </c>
      <c r="Q3707" s="2" t="n">
        <v>32.4</v>
      </c>
      <c r="R3707" t="n">
        <v>5</v>
      </c>
      <c r="S3707" s="3" t="n">
        <v>0</v>
      </c>
      <c r="T3707" s="2" t="n">
        <v>15.552</v>
      </c>
      <c r="U3707">
        <f>D3707-C3707</f>
        <v/>
      </c>
      <c r="V3707" s="3">
        <f>IF(Q3707=0,0,T3707/Q3707)</f>
        <v/>
      </c>
    </row>
    <row r="3708">
      <c r="A3708" t="n">
        <v>3707</v>
      </c>
      <c r="B3708" t="inlineStr">
        <is>
          <t>CA-2017-160087</t>
        </is>
      </c>
      <c r="C3708" t="inlineStr">
        <is>
          <t>2017-03-18</t>
        </is>
      </c>
      <c r="D3708" t="inlineStr">
        <is>
          <t>2017-03-22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Peel-Off China Markers</t>
        </is>
      </c>
      <c r="Q3708" s="2" t="n">
        <v>23.832</v>
      </c>
      <c r="R3708" t="n">
        <v>3</v>
      </c>
      <c r="S3708" s="3" t="n">
        <v>0.2</v>
      </c>
      <c r="T3708" s="2" t="n">
        <v>6.5538</v>
      </c>
      <c r="U3708">
        <f>D3708-C3708</f>
        <v/>
      </c>
      <c r="V3708" s="3">
        <f>IF(Q3708=0,0,T3708/Q3708)</f>
        <v/>
      </c>
    </row>
    <row r="3709">
      <c r="A3709" t="n">
        <v>3708</v>
      </c>
      <c r="B3709" t="inlineStr">
        <is>
          <t>CA-2014-120544</t>
        </is>
      </c>
      <c r="C3709" t="inlineStr">
        <is>
          <t>2014-11-23</t>
        </is>
      </c>
      <c r="D3709" t="inlineStr">
        <is>
          <t>2014-11-27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Furniture</t>
        </is>
      </c>
      <c r="O3709" t="inlineStr">
        <is>
          <t>Furnishings</t>
        </is>
      </c>
      <c r="P3709" t="inlineStr">
        <is>
          <t>Staple-based wall hangings</t>
        </is>
      </c>
      <c r="Q3709" s="2" t="n">
        <v>6.368</v>
      </c>
      <c r="R3709" t="n">
        <v>2</v>
      </c>
      <c r="S3709" s="3" t="n">
        <v>0.6</v>
      </c>
      <c r="T3709" s="2" t="n">
        <v>-2.5472</v>
      </c>
      <c r="U3709">
        <f>D3709-C3709</f>
        <v/>
      </c>
      <c r="V3709" s="3">
        <f>IF(Q3709=0,0,T3709/Q3709)</f>
        <v/>
      </c>
    </row>
    <row r="3710">
      <c r="A3710" t="n">
        <v>3709</v>
      </c>
      <c r="B3710" t="inlineStr">
        <is>
          <t>CA-2014-120544</t>
        </is>
      </c>
      <c r="C3710" t="inlineStr">
        <is>
          <t>2014-11-23</t>
        </is>
      </c>
      <c r="D3710" t="inlineStr">
        <is>
          <t>2014-11-27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Office Supplies</t>
        </is>
      </c>
      <c r="O3710" t="inlineStr">
        <is>
          <t>Appliances</t>
        </is>
      </c>
      <c r="P3710" t="inlineStr">
        <is>
          <t>Conquest 14 Commercial Heavy-Duty Upright Vacuum, Collection System, Accessory Kit</t>
        </is>
      </c>
      <c r="Q3710" s="2" t="n">
        <v>34.176</v>
      </c>
      <c r="R3710" t="n">
        <v>3</v>
      </c>
      <c r="S3710" s="3" t="n">
        <v>0.8</v>
      </c>
      <c r="T3710" s="2" t="n">
        <v>-87.14879999999999</v>
      </c>
      <c r="U3710">
        <f>D3710-C3710</f>
        <v/>
      </c>
      <c r="V3710" s="3">
        <f>IF(Q3710=0,0,T3710/Q3710)</f>
        <v/>
      </c>
    </row>
    <row r="3711">
      <c r="A3711" t="n">
        <v>3710</v>
      </c>
      <c r="B3711" t="inlineStr">
        <is>
          <t>CA-2014-120544</t>
        </is>
      </c>
      <c r="C3711" t="inlineStr">
        <is>
          <t>2014-11-23</t>
        </is>
      </c>
      <c r="D3711" t="inlineStr">
        <is>
          <t>2014-11-27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Technology</t>
        </is>
      </c>
      <c r="O3711" t="inlineStr">
        <is>
          <t>Accessories</t>
        </is>
      </c>
      <c r="P3711" t="inlineStr">
        <is>
          <t>Maxell 4.7GB DVD-R 5/Pack</t>
        </is>
      </c>
      <c r="Q3711" s="2" t="n">
        <v>5.544</v>
      </c>
      <c r="R3711" t="n">
        <v>7</v>
      </c>
      <c r="S3711" s="3" t="n">
        <v>0.2</v>
      </c>
      <c r="T3711" s="2" t="n">
        <v>1.6632</v>
      </c>
      <c r="U3711">
        <f>D3711-C3711</f>
        <v/>
      </c>
      <c r="V3711" s="3">
        <f>IF(Q3711=0,0,T3711/Q3711)</f>
        <v/>
      </c>
    </row>
    <row r="3712">
      <c r="A3712" t="n">
        <v>3711</v>
      </c>
      <c r="B3712" t="inlineStr">
        <is>
          <t>CA-2017-113670</t>
        </is>
      </c>
      <c r="C3712" t="inlineStr">
        <is>
          <t>2017-10-15</t>
        </is>
      </c>
      <c r="D3712" t="inlineStr">
        <is>
          <t>2017-10-17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Furniture</t>
        </is>
      </c>
      <c r="O3712" t="inlineStr">
        <is>
          <t>Tables</t>
        </is>
      </c>
      <c r="P3712" t="inlineStr">
        <is>
          <t>Bush Advantage Collection Round Conference Table</t>
        </is>
      </c>
      <c r="Q3712" s="2" t="n">
        <v>510.24</v>
      </c>
      <c r="R3712" t="n">
        <v>3</v>
      </c>
      <c r="S3712" s="3" t="n">
        <v>0.2</v>
      </c>
      <c r="T3712" s="2" t="n">
        <v>6.378</v>
      </c>
      <c r="U3712">
        <f>D3712-C3712</f>
        <v/>
      </c>
      <c r="V3712" s="3">
        <f>IF(Q3712=0,0,T3712/Q3712)</f>
        <v/>
      </c>
    </row>
    <row r="3713">
      <c r="A3713" t="n">
        <v>3712</v>
      </c>
      <c r="B3713" t="inlineStr">
        <is>
          <t>CA-2017-113670</t>
        </is>
      </c>
      <c r="C3713" t="inlineStr">
        <is>
          <t>2017-10-15</t>
        </is>
      </c>
      <c r="D3713" t="inlineStr">
        <is>
          <t>2017-10-17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s="2" t="n">
        <v>204.95</v>
      </c>
      <c r="R3713" t="n">
        <v>5</v>
      </c>
      <c r="S3713" s="3" t="n">
        <v>0</v>
      </c>
      <c r="T3713" s="2" t="n">
        <v>100.4255</v>
      </c>
      <c r="U3713">
        <f>D3713-C3713</f>
        <v/>
      </c>
      <c r="V3713" s="3">
        <f>IF(Q3713=0,0,T3713/Q3713)</f>
        <v/>
      </c>
    </row>
    <row r="3714">
      <c r="A3714" t="n">
        <v>3713</v>
      </c>
      <c r="B3714" t="inlineStr">
        <is>
          <t>CA-2017-166198</t>
        </is>
      </c>
      <c r="C3714" t="inlineStr">
        <is>
          <t>2017-04-21</t>
        </is>
      </c>
      <c r="D3714" t="inlineStr">
        <is>
          <t>2017-04-24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Technology</t>
        </is>
      </c>
      <c r="O3714" t="inlineStr">
        <is>
          <t>Accessories</t>
        </is>
      </c>
      <c r="P3714" t="inlineStr">
        <is>
          <t>Verbatim Slim CD and DVD Storage Cases, 50/Pack</t>
        </is>
      </c>
      <c r="Q3714" s="2" t="n">
        <v>11.54</v>
      </c>
      <c r="R3714" t="n">
        <v>1</v>
      </c>
      <c r="S3714" s="3" t="n">
        <v>0</v>
      </c>
      <c r="T3714" s="2" t="n">
        <v>3.462</v>
      </c>
      <c r="U3714">
        <f>D3714-C3714</f>
        <v/>
      </c>
      <c r="V3714" s="3">
        <f>IF(Q3714=0,0,T3714/Q3714)</f>
        <v/>
      </c>
    </row>
    <row r="3715">
      <c r="A3715" t="n">
        <v>3714</v>
      </c>
      <c r="B3715" t="inlineStr">
        <is>
          <t>CA-2017-166198</t>
        </is>
      </c>
      <c r="C3715" t="inlineStr">
        <is>
          <t>2017-04-21</t>
        </is>
      </c>
      <c r="D3715" t="inlineStr">
        <is>
          <t>2017-04-24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Furniture</t>
        </is>
      </c>
      <c r="O3715" t="inlineStr">
        <is>
          <t>Furnishings</t>
        </is>
      </c>
      <c r="P3715" t="inlineStr">
        <is>
          <t>Eldon Advantage Foldable Chair Mats for Low Pile Carpets</t>
        </is>
      </c>
      <c r="Q3715" s="2" t="n">
        <v>162.6</v>
      </c>
      <c r="R3715" t="n">
        <v>3</v>
      </c>
      <c r="S3715" s="3" t="n">
        <v>0</v>
      </c>
      <c r="T3715" s="2" t="n">
        <v>34.146</v>
      </c>
      <c r="U3715">
        <f>D3715-C3715</f>
        <v/>
      </c>
      <c r="V3715" s="3">
        <f>IF(Q3715=0,0,T3715/Q3715)</f>
        <v/>
      </c>
    </row>
    <row r="3716">
      <c r="A3716" t="n">
        <v>3715</v>
      </c>
      <c r="B3716" t="inlineStr">
        <is>
          <t>CA-2014-135608</t>
        </is>
      </c>
      <c r="C3716" t="inlineStr">
        <is>
          <t>2014-12-08</t>
        </is>
      </c>
      <c r="D3716" t="inlineStr">
        <is>
          <t>2014-12-10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1964</t>
        </is>
      </c>
      <c r="Q3716" s="2" t="n">
        <v>45.68</v>
      </c>
      <c r="R3716" t="n">
        <v>2</v>
      </c>
      <c r="S3716" s="3" t="n">
        <v>0</v>
      </c>
      <c r="T3716" s="2" t="n">
        <v>21.0128</v>
      </c>
      <c r="U3716">
        <f>D3716-C3716</f>
        <v/>
      </c>
      <c r="V3716" s="3">
        <f>IF(Q3716=0,0,T3716/Q3716)</f>
        <v/>
      </c>
    </row>
    <row r="3717">
      <c r="A3717" t="n">
        <v>3716</v>
      </c>
      <c r="B3717" t="inlineStr">
        <is>
          <t>CA-2014-135608</t>
        </is>
      </c>
      <c r="C3717" t="inlineStr">
        <is>
          <t>2014-12-08</t>
        </is>
      </c>
      <c r="D3717" t="inlineStr">
        <is>
          <t>2014-12-10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DMI Arturo Collection Mission-style Design Wood Chair</t>
        </is>
      </c>
      <c r="Q3717" s="2" t="n">
        <v>603.92</v>
      </c>
      <c r="R3717" t="n">
        <v>5</v>
      </c>
      <c r="S3717" s="3" t="n">
        <v>0.2</v>
      </c>
      <c r="T3717" s="2" t="n">
        <v>45.294</v>
      </c>
      <c r="U3717">
        <f>D3717-C3717</f>
        <v/>
      </c>
      <c r="V3717" s="3">
        <f>IF(Q3717=0,0,T3717/Q3717)</f>
        <v/>
      </c>
    </row>
    <row r="3718">
      <c r="A3718" t="n">
        <v>3717</v>
      </c>
      <c r="B3718" t="inlineStr">
        <is>
          <t>CA-2017-144568</t>
        </is>
      </c>
      <c r="C3718" t="inlineStr">
        <is>
          <t>2017-05-29</t>
        </is>
      </c>
      <c r="D3718" t="inlineStr">
        <is>
          <t>2017-06-02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Office Supplies</t>
        </is>
      </c>
      <c r="O3718" t="inlineStr">
        <is>
          <t>Fasteners</t>
        </is>
      </c>
      <c r="P3718" t="inlineStr">
        <is>
          <t>Plymouth Boxed Rubber Bands by Plymouth</t>
        </is>
      </c>
      <c r="Q3718" s="2" t="n">
        <v>23.55</v>
      </c>
      <c r="R3718" t="n">
        <v>5</v>
      </c>
      <c r="S3718" s="3" t="n">
        <v>0</v>
      </c>
      <c r="T3718" s="2" t="n">
        <v>1.1775</v>
      </c>
      <c r="U3718">
        <f>D3718-C3718</f>
        <v/>
      </c>
      <c r="V3718" s="3">
        <f>IF(Q3718=0,0,T3718/Q3718)</f>
        <v/>
      </c>
    </row>
    <row r="3719">
      <c r="A3719" t="n">
        <v>3718</v>
      </c>
      <c r="B3719" t="inlineStr">
        <is>
          <t>CA-2016-142370</t>
        </is>
      </c>
      <c r="C3719" t="inlineStr">
        <is>
          <t>2016-09-19</t>
        </is>
      </c>
      <c r="D3719" t="inlineStr">
        <is>
          <t>2016-09-23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Office Supplies</t>
        </is>
      </c>
      <c r="O3719" t="inlineStr">
        <is>
          <t>Supplies</t>
        </is>
      </c>
      <c r="P3719" t="inlineStr">
        <is>
          <t>Letter Slitter</t>
        </is>
      </c>
      <c r="Q3719" s="2" t="n">
        <v>5.04</v>
      </c>
      <c r="R3719" t="n">
        <v>2</v>
      </c>
      <c r="S3719" s="3" t="n">
        <v>0</v>
      </c>
      <c r="T3719" s="2" t="n">
        <v>0.1512</v>
      </c>
      <c r="U3719">
        <f>D3719-C3719</f>
        <v/>
      </c>
      <c r="V3719" s="3">
        <f>IF(Q3719=0,0,T3719/Q3719)</f>
        <v/>
      </c>
    </row>
    <row r="3720">
      <c r="A3720" t="n">
        <v>3719</v>
      </c>
      <c r="B3720" t="inlineStr">
        <is>
          <t>CA-2016-142370</t>
        </is>
      </c>
      <c r="C3720" t="inlineStr">
        <is>
          <t>2016-09-19</t>
        </is>
      </c>
      <c r="D3720" t="inlineStr">
        <is>
          <t>2016-09-23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Technology</t>
        </is>
      </c>
      <c r="O3720" t="inlineStr">
        <is>
          <t>Accessories</t>
        </is>
      </c>
      <c r="P3720" t="inlineStr">
        <is>
          <t>Logitech Wireless Marathon Mouse M705</t>
        </is>
      </c>
      <c r="Q3720" s="2" t="n">
        <v>249.95</v>
      </c>
      <c r="R3720" t="n">
        <v>5</v>
      </c>
      <c r="S3720" s="3" t="n">
        <v>0</v>
      </c>
      <c r="T3720" s="2" t="n">
        <v>107.4785</v>
      </c>
      <c r="U3720">
        <f>D3720-C3720</f>
        <v/>
      </c>
      <c r="V3720" s="3">
        <f>IF(Q3720=0,0,T3720/Q3720)</f>
        <v/>
      </c>
    </row>
    <row r="3721">
      <c r="A3721" t="n">
        <v>3720</v>
      </c>
      <c r="B3721" t="inlineStr">
        <is>
          <t>CA-2016-105900</t>
        </is>
      </c>
      <c r="C3721" t="inlineStr">
        <is>
          <t>2016-09-17</t>
        </is>
      </c>
      <c r="D3721" t="inlineStr">
        <is>
          <t>2016-09-23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Office Supplies</t>
        </is>
      </c>
      <c r="O3721" t="inlineStr">
        <is>
          <t>Art</t>
        </is>
      </c>
      <c r="P3721" t="inlineStr">
        <is>
          <t>Sanford Liquid Accent Highlighters</t>
        </is>
      </c>
      <c r="Q3721" s="2" t="n">
        <v>33.4</v>
      </c>
      <c r="R3721" t="n">
        <v>5</v>
      </c>
      <c r="S3721" s="3" t="n">
        <v>0</v>
      </c>
      <c r="T3721" s="2" t="n">
        <v>12.358</v>
      </c>
      <c r="U3721">
        <f>D3721-C3721</f>
        <v/>
      </c>
      <c r="V3721" s="3">
        <f>IF(Q3721=0,0,T3721/Q3721)</f>
        <v/>
      </c>
    </row>
    <row r="3722">
      <c r="A3722" t="n">
        <v>3721</v>
      </c>
      <c r="B3722" t="inlineStr">
        <is>
          <t>CA-2016-151155</t>
        </is>
      </c>
      <c r="C3722" t="inlineStr">
        <is>
          <t>2016-12-20</t>
        </is>
      </c>
      <c r="D3722" t="inlineStr">
        <is>
          <t>2016-12-24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C-Line Cubicle Keepers Polyproplyene Holder With Velcro Backings</t>
        </is>
      </c>
      <c r="Q3722" s="2" t="n">
        <v>18.92</v>
      </c>
      <c r="R3722" t="n">
        <v>4</v>
      </c>
      <c r="S3722" s="3" t="n">
        <v>0</v>
      </c>
      <c r="T3722" s="2" t="n">
        <v>7.3788</v>
      </c>
      <c r="U3722">
        <f>D3722-C3722</f>
        <v/>
      </c>
      <c r="V3722" s="3">
        <f>IF(Q3722=0,0,T3722/Q3722)</f>
        <v/>
      </c>
    </row>
    <row r="3723">
      <c r="A3723" t="n">
        <v>3722</v>
      </c>
      <c r="B3723" t="inlineStr">
        <is>
          <t>CA-2016-151155</t>
        </is>
      </c>
      <c r="C3723" t="inlineStr">
        <is>
          <t>2016-12-20</t>
        </is>
      </c>
      <c r="D3723" t="inlineStr">
        <is>
          <t>2016-12-24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DXL Angle-View Binders with Locking Rings by Samsill</t>
        </is>
      </c>
      <c r="Q3723" s="2" t="n">
        <v>15.42</v>
      </c>
      <c r="R3723" t="n">
        <v>2</v>
      </c>
      <c r="S3723" s="3" t="n">
        <v>0</v>
      </c>
      <c r="T3723" s="2" t="n">
        <v>6.939</v>
      </c>
      <c r="U3723">
        <f>D3723-C3723</f>
        <v/>
      </c>
      <c r="V3723" s="3">
        <f>IF(Q3723=0,0,T3723/Q3723)</f>
        <v/>
      </c>
    </row>
    <row r="3724">
      <c r="A3724" t="n">
        <v>3723</v>
      </c>
      <c r="B3724" t="inlineStr">
        <is>
          <t>CA-2017-144036</t>
        </is>
      </c>
      <c r="C3724" t="inlineStr">
        <is>
          <t>2017-11-22</t>
        </is>
      </c>
      <c r="D3724" t="inlineStr">
        <is>
          <t>2017-11-26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314</t>
        </is>
      </c>
      <c r="Q3724" s="2" t="n">
        <v>35.712</v>
      </c>
      <c r="R3724" t="n">
        <v>8</v>
      </c>
      <c r="S3724" s="3" t="n">
        <v>0.2</v>
      </c>
      <c r="T3724" s="2" t="n">
        <v>2.232</v>
      </c>
      <c r="U3724">
        <f>D3724-C3724</f>
        <v/>
      </c>
      <c r="V3724" s="3">
        <f>IF(Q3724=0,0,T3724/Q3724)</f>
        <v/>
      </c>
    </row>
    <row r="3725">
      <c r="A3725" t="n">
        <v>3724</v>
      </c>
      <c r="B3725" t="inlineStr">
        <is>
          <t>US-2014-169789</t>
        </is>
      </c>
      <c r="C3725" t="inlineStr">
        <is>
          <t>2014-12-30</t>
        </is>
      </c>
      <c r="D3725" t="inlineStr">
        <is>
          <t>2015-01-04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Ibico Ibimaster 300 Manual Binding System</t>
        </is>
      </c>
      <c r="Q3725" s="2" t="n">
        <v>551.985</v>
      </c>
      <c r="R3725" t="n">
        <v>5</v>
      </c>
      <c r="S3725" s="3" t="n">
        <v>0.7</v>
      </c>
      <c r="T3725" s="2" t="n">
        <v>-459.9875</v>
      </c>
      <c r="U3725">
        <f>D3725-C3725</f>
        <v/>
      </c>
      <c r="V3725" s="3">
        <f>IF(Q3725=0,0,T3725/Q3725)</f>
        <v/>
      </c>
    </row>
    <row r="3726">
      <c r="A3726" t="n">
        <v>3725</v>
      </c>
      <c r="B3726" t="inlineStr">
        <is>
          <t>CA-2017-127264</t>
        </is>
      </c>
      <c r="C3726" t="inlineStr">
        <is>
          <t>2017-04-03</t>
        </is>
      </c>
      <c r="D3726" t="inlineStr">
        <is>
          <t>2017-04-05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Prang Colored Pencils</t>
        </is>
      </c>
      <c r="Q3726" s="2" t="n">
        <v>7.056</v>
      </c>
      <c r="R3726" t="n">
        <v>3</v>
      </c>
      <c r="S3726" s="3" t="n">
        <v>0.2</v>
      </c>
      <c r="T3726" s="2" t="n">
        <v>2.205</v>
      </c>
      <c r="U3726">
        <f>D3726-C3726</f>
        <v/>
      </c>
      <c r="V3726" s="3">
        <f>IF(Q3726=0,0,T3726/Q3726)</f>
        <v/>
      </c>
    </row>
    <row r="3727">
      <c r="A3727" t="n">
        <v>3726</v>
      </c>
      <c r="B3727" t="inlineStr">
        <is>
          <t>CA-2016-151512</t>
        </is>
      </c>
      <c r="C3727" t="inlineStr">
        <is>
          <t>2016-12-26</t>
        </is>
      </c>
      <c r="D3727" t="inlineStr">
        <is>
          <t>2017-01-02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Office Supplies</t>
        </is>
      </c>
      <c r="O3727" t="inlineStr">
        <is>
          <t>Appliances</t>
        </is>
      </c>
      <c r="P3727" t="inlineStr">
        <is>
          <t>Harmony HEPA Quiet Air Purifiers</t>
        </is>
      </c>
      <c r="Q3727" s="2" t="n">
        <v>18.72</v>
      </c>
      <c r="R3727" t="n">
        <v>2</v>
      </c>
      <c r="S3727" s="3" t="n">
        <v>0.2</v>
      </c>
      <c r="T3727" s="2" t="n">
        <v>3.51</v>
      </c>
      <c r="U3727">
        <f>D3727-C3727</f>
        <v/>
      </c>
      <c r="V3727" s="3">
        <f>IF(Q3727=0,0,T3727/Q3727)</f>
        <v/>
      </c>
    </row>
    <row r="3728">
      <c r="A3728" t="n">
        <v>3727</v>
      </c>
      <c r="B3728" t="inlineStr">
        <is>
          <t>CA-2016-165169</t>
        </is>
      </c>
      <c r="C3728" t="inlineStr">
        <is>
          <t>2016-06-05</t>
        </is>
      </c>
      <c r="D3728" t="inlineStr">
        <is>
          <t>2016-06-11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Standard Rollaway File with Lock</t>
        </is>
      </c>
      <c r="Q3728" s="2" t="n">
        <v>360.38</v>
      </c>
      <c r="R3728" t="n">
        <v>2</v>
      </c>
      <c r="S3728" s="3" t="n">
        <v>0</v>
      </c>
      <c r="T3728" s="2" t="n">
        <v>93.69880000000001</v>
      </c>
      <c r="U3728">
        <f>D3728-C3728</f>
        <v/>
      </c>
      <c r="V3728" s="3">
        <f>IF(Q3728=0,0,T3728/Q3728)</f>
        <v/>
      </c>
    </row>
    <row r="3729">
      <c r="A3729" t="n">
        <v>3728</v>
      </c>
      <c r="B3729" t="inlineStr">
        <is>
          <t>CA-2016-165169</t>
        </is>
      </c>
      <c r="C3729" t="inlineStr">
        <is>
          <t>2016-06-05</t>
        </is>
      </c>
      <c r="D3729" t="inlineStr">
        <is>
          <t>2016-06-11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Office Supplies</t>
        </is>
      </c>
      <c r="O3729" t="inlineStr">
        <is>
          <t>Art</t>
        </is>
      </c>
      <c r="P3729" t="inlineStr">
        <is>
          <t>Newell 314</t>
        </is>
      </c>
      <c r="Q3729" s="2" t="n">
        <v>11.16</v>
      </c>
      <c r="R3729" t="n">
        <v>2</v>
      </c>
      <c r="S3729" s="3" t="n">
        <v>0</v>
      </c>
      <c r="T3729" s="2" t="n">
        <v>2.79</v>
      </c>
      <c r="U3729">
        <f>D3729-C3729</f>
        <v/>
      </c>
      <c r="V3729" s="3">
        <f>IF(Q3729=0,0,T3729/Q3729)</f>
        <v/>
      </c>
    </row>
    <row r="3730">
      <c r="A3730" t="n">
        <v>3729</v>
      </c>
      <c r="B3730" t="inlineStr">
        <is>
          <t>CA-2016-165169</t>
        </is>
      </c>
      <c r="C3730" t="inlineStr">
        <is>
          <t>2016-06-05</t>
        </is>
      </c>
      <c r="D3730" t="inlineStr">
        <is>
          <t>2016-06-11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Avery White Multi-Purpose Labels</t>
        </is>
      </c>
      <c r="Q3730" s="2" t="n">
        <v>14.94</v>
      </c>
      <c r="R3730" t="n">
        <v>3</v>
      </c>
      <c r="S3730" s="3" t="n">
        <v>0</v>
      </c>
      <c r="T3730" s="2" t="n">
        <v>6.8724</v>
      </c>
      <c r="U3730">
        <f>D3730-C3730</f>
        <v/>
      </c>
      <c r="V3730" s="3">
        <f>IF(Q3730=0,0,T3730/Q3730)</f>
        <v/>
      </c>
    </row>
    <row r="3731">
      <c r="A3731" t="n">
        <v>3730</v>
      </c>
      <c r="B3731" t="inlineStr">
        <is>
          <t>CA-2015-109575</t>
        </is>
      </c>
      <c r="C3731" t="inlineStr">
        <is>
          <t>2015-09-18</t>
        </is>
      </c>
      <c r="D3731" t="inlineStr">
        <is>
          <t>2015-09-23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Acco Perma 3000 Stacking Storage Drawers</t>
        </is>
      </c>
      <c r="Q3731" s="2" t="n">
        <v>41.96</v>
      </c>
      <c r="R3731" t="n">
        <v>2</v>
      </c>
      <c r="S3731" s="3" t="n">
        <v>0</v>
      </c>
      <c r="T3731" s="2" t="n">
        <v>7.9724</v>
      </c>
      <c r="U3731">
        <f>D3731-C3731</f>
        <v/>
      </c>
      <c r="V3731" s="3">
        <f>IF(Q3731=0,0,T3731/Q3731)</f>
        <v/>
      </c>
    </row>
    <row r="3732">
      <c r="A3732" t="n">
        <v>3731</v>
      </c>
      <c r="B3732" t="inlineStr">
        <is>
          <t>CA-2015-109575</t>
        </is>
      </c>
      <c r="C3732" t="inlineStr">
        <is>
          <t>2015-09-18</t>
        </is>
      </c>
      <c r="D3732" t="inlineStr">
        <is>
          <t>2015-09-23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Office Supplies</t>
        </is>
      </c>
      <c r="O3732" t="inlineStr">
        <is>
          <t>Storage</t>
        </is>
      </c>
      <c r="P3732" t="inlineStr">
        <is>
          <t>Safco Industrial Wire Shelving System</t>
        </is>
      </c>
      <c r="Q3732" s="2" t="n">
        <v>636.86</v>
      </c>
      <c r="R3732" t="n">
        <v>7</v>
      </c>
      <c r="S3732" s="3" t="n">
        <v>0</v>
      </c>
      <c r="T3732" s="2" t="n">
        <v>0</v>
      </c>
      <c r="U3732">
        <f>D3732-C3732</f>
        <v/>
      </c>
      <c r="V3732" s="3">
        <f>IF(Q3732=0,0,T3732/Q3732)</f>
        <v/>
      </c>
    </row>
    <row r="3733">
      <c r="A3733" t="n">
        <v>3732</v>
      </c>
      <c r="B3733" t="inlineStr">
        <is>
          <t>CA-2015-109575</t>
        </is>
      </c>
      <c r="C3733" t="inlineStr">
        <is>
          <t>2015-09-18</t>
        </is>
      </c>
      <c r="D3733" t="inlineStr">
        <is>
          <t>2015-09-23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Samsung Galaxy S4 Active</t>
        </is>
      </c>
      <c r="Q3733" s="2" t="n">
        <v>499.99</v>
      </c>
      <c r="R3733" t="n">
        <v>1</v>
      </c>
      <c r="S3733" s="3" t="n">
        <v>0</v>
      </c>
      <c r="T3733" s="2" t="n">
        <v>129.9974</v>
      </c>
      <c r="U3733">
        <f>D3733-C3733</f>
        <v/>
      </c>
      <c r="V3733" s="3">
        <f>IF(Q3733=0,0,T3733/Q3733)</f>
        <v/>
      </c>
    </row>
    <row r="3734">
      <c r="A3734" t="n">
        <v>3733</v>
      </c>
      <c r="B3734" t="inlineStr">
        <is>
          <t>CA-2015-109575</t>
        </is>
      </c>
      <c r="C3734" t="inlineStr">
        <is>
          <t>2015-09-18</t>
        </is>
      </c>
      <c r="D3734" t="inlineStr">
        <is>
          <t>2015-09-23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Polycom VVX 310 VoIP phone</t>
        </is>
      </c>
      <c r="Q3734" s="2" t="n">
        <v>1259.93</v>
      </c>
      <c r="R3734" t="n">
        <v>7</v>
      </c>
      <c r="S3734" s="3" t="n">
        <v>0</v>
      </c>
      <c r="T3734" s="2" t="n">
        <v>327.5818</v>
      </c>
      <c r="U3734">
        <f>D3734-C3734</f>
        <v/>
      </c>
      <c r="V3734" s="3">
        <f>IF(Q3734=0,0,T3734/Q3734)</f>
        <v/>
      </c>
    </row>
    <row r="3735">
      <c r="A3735" t="n">
        <v>3734</v>
      </c>
      <c r="B3735" t="inlineStr">
        <is>
          <t>CA-2015-109575</t>
        </is>
      </c>
      <c r="C3735" t="inlineStr">
        <is>
          <t>2015-09-18</t>
        </is>
      </c>
      <c r="D3735" t="inlineStr">
        <is>
          <t>2015-09-23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s="2" t="n">
        <v>65.08</v>
      </c>
      <c r="R3735" t="n">
        <v>4</v>
      </c>
      <c r="S3735" s="3" t="n">
        <v>0</v>
      </c>
      <c r="T3735" s="2" t="n">
        <v>31.8892</v>
      </c>
      <c r="U3735">
        <f>D3735-C3735</f>
        <v/>
      </c>
      <c r="V3735" s="3">
        <f>IF(Q3735=0,0,T3735/Q3735)</f>
        <v/>
      </c>
    </row>
    <row r="3736">
      <c r="A3736" t="n">
        <v>3735</v>
      </c>
      <c r="B3736" t="inlineStr">
        <is>
          <t>CA-2017-168193</t>
        </is>
      </c>
      <c r="C3736" t="inlineStr">
        <is>
          <t>2017-03-06</t>
        </is>
      </c>
      <c r="D3736" t="inlineStr">
        <is>
          <t>2017-03-11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Xerox 1883</t>
        </is>
      </c>
      <c r="Q3736" s="2" t="n">
        <v>26.38</v>
      </c>
      <c r="R3736" t="n">
        <v>1</v>
      </c>
      <c r="S3736" s="3" t="n">
        <v>0</v>
      </c>
      <c r="T3736" s="2" t="n">
        <v>12.1348</v>
      </c>
      <c r="U3736">
        <f>D3736-C3736</f>
        <v/>
      </c>
      <c r="V3736" s="3">
        <f>IF(Q3736=0,0,T3736/Q3736)</f>
        <v/>
      </c>
    </row>
    <row r="3737">
      <c r="A3737" t="n">
        <v>3736</v>
      </c>
      <c r="B3737" t="inlineStr">
        <is>
          <t>CA-2017-168193</t>
        </is>
      </c>
      <c r="C3737" t="inlineStr">
        <is>
          <t>2017-03-06</t>
        </is>
      </c>
      <c r="D3737" t="inlineStr">
        <is>
          <t>2017-03-11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Furniture</t>
        </is>
      </c>
      <c r="O3737" t="inlineStr">
        <is>
          <t>Furnishings</t>
        </is>
      </c>
      <c r="P3737" t="inlineStr">
        <is>
          <t>Westinghouse Floor Lamp with Metal Mesh Shade, Black</t>
        </is>
      </c>
      <c r="Q3737" s="2" t="n">
        <v>71.97</v>
      </c>
      <c r="R3737" t="n">
        <v>3</v>
      </c>
      <c r="S3737" s="3" t="n">
        <v>0</v>
      </c>
      <c r="T3737" s="2" t="n">
        <v>16.5531</v>
      </c>
      <c r="U3737">
        <f>D3737-C3737</f>
        <v/>
      </c>
      <c r="V3737" s="3">
        <f>IF(Q3737=0,0,T3737/Q3737)</f>
        <v/>
      </c>
    </row>
    <row r="3738">
      <c r="A3738" t="n">
        <v>3737</v>
      </c>
      <c r="B3738" t="inlineStr">
        <is>
          <t>CA-2016-115476</t>
        </is>
      </c>
      <c r="C3738" t="inlineStr">
        <is>
          <t>2016-03-17</t>
        </is>
      </c>
      <c r="D3738" t="inlineStr">
        <is>
          <t>2016-03-17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Plantronics Voyager Pro HD - Bluetooth Headset</t>
        </is>
      </c>
      <c r="Q3738" s="2" t="n">
        <v>129.98</v>
      </c>
      <c r="R3738" t="n">
        <v>2</v>
      </c>
      <c r="S3738" s="3" t="n">
        <v>0</v>
      </c>
      <c r="T3738" s="2" t="n">
        <v>62.3904</v>
      </c>
      <c r="U3738">
        <f>D3738-C3738</f>
        <v/>
      </c>
      <c r="V3738" s="3">
        <f>IF(Q3738=0,0,T3738/Q3738)</f>
        <v/>
      </c>
    </row>
    <row r="3739">
      <c r="A3739" t="n">
        <v>3738</v>
      </c>
      <c r="B3739" t="inlineStr">
        <is>
          <t>CA-2016-115476</t>
        </is>
      </c>
      <c r="C3739" t="inlineStr">
        <is>
          <t>2016-03-17</t>
        </is>
      </c>
      <c r="D3739" t="inlineStr">
        <is>
          <t>2016-03-17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Acco Flexible ACCOHIDE Square Ring Data Binder, Dark Blue, 11 1/2" X 14" 7/8"</t>
        </is>
      </c>
      <c r="Q3739" s="2" t="n">
        <v>32.54</v>
      </c>
      <c r="R3739" t="n">
        <v>2</v>
      </c>
      <c r="S3739" s="3" t="n">
        <v>0</v>
      </c>
      <c r="T3739" s="2" t="n">
        <v>15.9446</v>
      </c>
      <c r="U3739">
        <f>D3739-C3739</f>
        <v/>
      </c>
      <c r="V3739" s="3">
        <f>IF(Q3739=0,0,T3739/Q3739)</f>
        <v/>
      </c>
    </row>
    <row r="3740">
      <c r="A3740" t="n">
        <v>3739</v>
      </c>
      <c r="B3740" t="inlineStr">
        <is>
          <t>CA-2016-133340</t>
        </is>
      </c>
      <c r="C3740" t="inlineStr">
        <is>
          <t>2016-12-09</t>
        </is>
      </c>
      <c r="D3740" t="inlineStr">
        <is>
          <t>2016-12-13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LF Elite 3D Dazzle Designer Hard Case Cover, Lf Stylus Pen and Wiper For Apple Iphone 5c Mini Lite</t>
        </is>
      </c>
      <c r="Q3740" s="2" t="n">
        <v>10.9</v>
      </c>
      <c r="R3740" t="n">
        <v>1</v>
      </c>
      <c r="S3740" s="3" t="n">
        <v>0</v>
      </c>
      <c r="T3740" s="2" t="n">
        <v>3.052</v>
      </c>
      <c r="U3740">
        <f>D3740-C3740</f>
        <v/>
      </c>
      <c r="V3740" s="3">
        <f>IF(Q3740=0,0,T3740/Q3740)</f>
        <v/>
      </c>
    </row>
    <row r="3741">
      <c r="A3741" t="n">
        <v>3740</v>
      </c>
      <c r="B3741" t="inlineStr">
        <is>
          <t>CA-2016-133340</t>
        </is>
      </c>
      <c r="C3741" t="inlineStr">
        <is>
          <t>2016-12-09</t>
        </is>
      </c>
      <c r="D3741" t="inlineStr">
        <is>
          <t>2016-12-13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Trackman Marble Mouse</t>
        </is>
      </c>
      <c r="Q3741" s="2" t="n">
        <v>59.98</v>
      </c>
      <c r="R3741" t="n">
        <v>2</v>
      </c>
      <c r="S3741" s="3" t="n">
        <v>0</v>
      </c>
      <c r="T3741" s="2" t="n">
        <v>25.1916</v>
      </c>
      <c r="U3741">
        <f>D3741-C3741</f>
        <v/>
      </c>
      <c r="V3741" s="3">
        <f>IF(Q3741=0,0,T3741/Q3741)</f>
        <v/>
      </c>
    </row>
    <row r="3742">
      <c r="A3742" t="n">
        <v>3741</v>
      </c>
      <c r="B3742" t="inlineStr">
        <is>
          <t>CA-2016-133340</t>
        </is>
      </c>
      <c r="C3742" t="inlineStr">
        <is>
          <t>2016-12-09</t>
        </is>
      </c>
      <c r="D3742" t="inlineStr">
        <is>
          <t>2016-12-13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Office Supplies</t>
        </is>
      </c>
      <c r="O3742" t="inlineStr">
        <is>
          <t>Appliances</t>
        </is>
      </c>
      <c r="P3742" t="inlineStr">
        <is>
          <t>Holmes Replacement Filter for HEPA Air Cleaner, Very Large Room, HEPA Filter</t>
        </is>
      </c>
      <c r="Q3742" s="2" t="n">
        <v>61.929</v>
      </c>
      <c r="R3742" t="n">
        <v>1</v>
      </c>
      <c r="S3742" s="3" t="n">
        <v>0.1</v>
      </c>
      <c r="T3742" s="2" t="n">
        <v>23.3954</v>
      </c>
      <c r="U3742">
        <f>D3742-C3742</f>
        <v/>
      </c>
      <c r="V3742" s="3">
        <f>IF(Q3742=0,0,T3742/Q3742)</f>
        <v/>
      </c>
    </row>
    <row r="3743">
      <c r="A3743" t="n">
        <v>3742</v>
      </c>
      <c r="B3743" t="inlineStr">
        <is>
          <t>CA-2016-137848</t>
        </is>
      </c>
      <c r="C3743" t="inlineStr">
        <is>
          <t>2016-01-15</t>
        </is>
      </c>
      <c r="D3743" t="inlineStr">
        <is>
          <t>2016-01-21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Office Supplies</t>
        </is>
      </c>
      <c r="O3743" t="inlineStr">
        <is>
          <t>Envelopes</t>
        </is>
      </c>
      <c r="P3743" t="inlineStr">
        <is>
          <t>#10 Gummed Flap White Envelopes, 100/Box</t>
        </is>
      </c>
      <c r="Q3743" s="2" t="n">
        <v>16.52</v>
      </c>
      <c r="R3743" t="n">
        <v>4</v>
      </c>
      <c r="S3743" s="3" t="n">
        <v>0</v>
      </c>
      <c r="T3743" s="2" t="n">
        <v>7.5992</v>
      </c>
      <c r="U3743">
        <f>D3743-C3743</f>
        <v/>
      </c>
      <c r="V3743" s="3">
        <f>IF(Q3743=0,0,T3743/Q3743)</f>
        <v/>
      </c>
    </row>
    <row r="3744">
      <c r="A3744" t="n">
        <v>3743</v>
      </c>
      <c r="B3744" t="inlineStr">
        <is>
          <t>CA-2016-137848</t>
        </is>
      </c>
      <c r="C3744" t="inlineStr">
        <is>
          <t>2016-01-15</t>
        </is>
      </c>
      <c r="D3744" t="inlineStr">
        <is>
          <t>2016-01-21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Office Supplies</t>
        </is>
      </c>
      <c r="O3744" t="inlineStr">
        <is>
          <t>Paper</t>
        </is>
      </c>
      <c r="P3744" t="inlineStr">
        <is>
          <t>Xerox 1959</t>
        </is>
      </c>
      <c r="Q3744" s="2" t="n">
        <v>60.12</v>
      </c>
      <c r="R3744" t="n">
        <v>9</v>
      </c>
      <c r="S3744" s="3" t="n">
        <v>0</v>
      </c>
      <c r="T3744" s="2" t="n">
        <v>28.8576</v>
      </c>
      <c r="U3744">
        <f>D3744-C3744</f>
        <v/>
      </c>
      <c r="V3744" s="3">
        <f>IF(Q3744=0,0,T3744/Q3744)</f>
        <v/>
      </c>
    </row>
    <row r="3745">
      <c r="A3745" t="n">
        <v>3744</v>
      </c>
      <c r="B3745" t="inlineStr">
        <is>
          <t>CA-2016-137848</t>
        </is>
      </c>
      <c r="C3745" t="inlineStr">
        <is>
          <t>2016-01-15</t>
        </is>
      </c>
      <c r="D3745" t="inlineStr">
        <is>
          <t>2016-01-21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Office Supplies</t>
        </is>
      </c>
      <c r="O3745" t="inlineStr">
        <is>
          <t>Binders</t>
        </is>
      </c>
      <c r="P3745" t="inlineStr">
        <is>
          <t>Square Ring Data Binders, Rigid 75 Pt. Covers, 11" x 14-7/8"</t>
        </is>
      </c>
      <c r="Q3745" s="2" t="n">
        <v>49.536</v>
      </c>
      <c r="R3745" t="n">
        <v>3</v>
      </c>
      <c r="S3745" s="3" t="n">
        <v>0.2</v>
      </c>
      <c r="T3745" s="2" t="n">
        <v>17.3376</v>
      </c>
      <c r="U3745">
        <f>D3745-C3745</f>
        <v/>
      </c>
      <c r="V3745" s="3">
        <f>IF(Q3745=0,0,T3745/Q3745)</f>
        <v/>
      </c>
    </row>
    <row r="3746">
      <c r="A3746" t="n">
        <v>3745</v>
      </c>
      <c r="B3746" t="inlineStr">
        <is>
          <t>CA-2014-113047</t>
        </is>
      </c>
      <c r="C3746" t="inlineStr">
        <is>
          <t>2014-10-24</t>
        </is>
      </c>
      <c r="D3746" t="inlineStr">
        <is>
          <t>2014-10-24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Office Supplies</t>
        </is>
      </c>
      <c r="O3746" t="inlineStr">
        <is>
          <t>Fasteners</t>
        </is>
      </c>
      <c r="P3746" t="inlineStr">
        <is>
          <t>Advantus Map Pennant Flags and Round Head Tacks</t>
        </is>
      </c>
      <c r="Q3746" s="2" t="n">
        <v>11.85</v>
      </c>
      <c r="R3746" t="n">
        <v>3</v>
      </c>
      <c r="S3746" s="3" t="n">
        <v>0</v>
      </c>
      <c r="T3746" s="2" t="n">
        <v>3.792</v>
      </c>
      <c r="U3746">
        <f>D3746-C3746</f>
        <v/>
      </c>
      <c r="V3746" s="3">
        <f>IF(Q3746=0,0,T3746/Q3746)</f>
        <v/>
      </c>
    </row>
    <row r="3747">
      <c r="A3747" t="n">
        <v>3746</v>
      </c>
      <c r="B3747" t="inlineStr">
        <is>
          <t>CA-2016-149979</t>
        </is>
      </c>
      <c r="C3747" t="inlineStr">
        <is>
          <t>2016-09-23</t>
        </is>
      </c>
      <c r="D3747" t="inlineStr">
        <is>
          <t>2016-09-28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Eldon Mobile Mega Data Cart  Mega Stackable  Add-On Trays</t>
        </is>
      </c>
      <c r="Q3747" s="2" t="n">
        <v>118.25</v>
      </c>
      <c r="R3747" t="n">
        <v>5</v>
      </c>
      <c r="S3747" s="3" t="n">
        <v>0</v>
      </c>
      <c r="T3747" s="2" t="n">
        <v>34.2925</v>
      </c>
      <c r="U3747">
        <f>D3747-C3747</f>
        <v/>
      </c>
      <c r="V3747" s="3">
        <f>IF(Q3747=0,0,T3747/Q3747)</f>
        <v/>
      </c>
    </row>
    <row r="3748">
      <c r="A3748" t="n">
        <v>3747</v>
      </c>
      <c r="B3748" t="inlineStr">
        <is>
          <t>CA-2016-149979</t>
        </is>
      </c>
      <c r="C3748" t="inlineStr">
        <is>
          <t>2016-09-23</t>
        </is>
      </c>
      <c r="D3748" t="inlineStr">
        <is>
          <t>2016-09-28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Furniture</t>
        </is>
      </c>
      <c r="O3748" t="inlineStr">
        <is>
          <t>Chairs</t>
        </is>
      </c>
      <c r="P3748" t="inlineStr">
        <is>
          <t>Hon Mobius Operator's Chair</t>
        </is>
      </c>
      <c r="Q3748" s="2" t="n">
        <v>368.97</v>
      </c>
      <c r="R3748" t="n">
        <v>3</v>
      </c>
      <c r="S3748" s="3" t="n">
        <v>0</v>
      </c>
      <c r="T3748" s="2" t="n">
        <v>81.1734</v>
      </c>
      <c r="U3748">
        <f>D3748-C3748</f>
        <v/>
      </c>
      <c r="V3748" s="3">
        <f>IF(Q3748=0,0,T3748/Q3748)</f>
        <v/>
      </c>
    </row>
    <row r="3749">
      <c r="A3749" t="n">
        <v>3748</v>
      </c>
      <c r="B3749" t="inlineStr">
        <is>
          <t>CA-2017-161956</t>
        </is>
      </c>
      <c r="C3749" t="inlineStr">
        <is>
          <t>2017-08-27</t>
        </is>
      </c>
      <c r="D3749" t="inlineStr">
        <is>
          <t>2017-08-29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GE 48" Fluorescent Tube, Cool White Energy Saver, 34 Watts, 30/Box</t>
        </is>
      </c>
      <c r="Q3749" s="2" t="n">
        <v>198.46</v>
      </c>
      <c r="R3749" t="n">
        <v>2</v>
      </c>
      <c r="S3749" s="3" t="n">
        <v>0</v>
      </c>
      <c r="T3749" s="2" t="n">
        <v>99.23</v>
      </c>
      <c r="U3749">
        <f>D3749-C3749</f>
        <v/>
      </c>
      <c r="V3749" s="3">
        <f>IF(Q3749=0,0,T3749/Q3749)</f>
        <v/>
      </c>
    </row>
    <row r="3750">
      <c r="A3750" t="n">
        <v>3749</v>
      </c>
      <c r="B3750" t="inlineStr">
        <is>
          <t>CA-2017-161956</t>
        </is>
      </c>
      <c r="C3750" t="inlineStr">
        <is>
          <t>2017-08-27</t>
        </is>
      </c>
      <c r="D3750" t="inlineStr">
        <is>
          <t>2017-08-29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Office Supplies</t>
        </is>
      </c>
      <c r="O3750" t="inlineStr">
        <is>
          <t>Appliances</t>
        </is>
      </c>
      <c r="P3750" t="inlineStr">
        <is>
          <t>APC 7 Outlet Network SurgeArrest Surge Protector</t>
        </is>
      </c>
      <c r="Q3750" s="2" t="n">
        <v>321.92</v>
      </c>
      <c r="R3750" t="n">
        <v>4</v>
      </c>
      <c r="S3750" s="3" t="n">
        <v>0</v>
      </c>
      <c r="T3750" s="2" t="n">
        <v>96.57599999999999</v>
      </c>
      <c r="U3750">
        <f>D3750-C3750</f>
        <v/>
      </c>
      <c r="V3750" s="3">
        <f>IF(Q3750=0,0,T3750/Q3750)</f>
        <v/>
      </c>
    </row>
    <row r="3751">
      <c r="A3751" t="n">
        <v>3750</v>
      </c>
      <c r="B3751" t="inlineStr">
        <is>
          <t>CA-2017-161956</t>
        </is>
      </c>
      <c r="C3751" t="inlineStr">
        <is>
          <t>2017-08-27</t>
        </is>
      </c>
      <c r="D3751" t="inlineStr">
        <is>
          <t>2017-08-29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Technology</t>
        </is>
      </c>
      <c r="O3751" t="inlineStr">
        <is>
          <t>Copiers</t>
        </is>
      </c>
      <c r="P3751" t="inlineStr">
        <is>
          <t>Sharp 1540cs Digital Laser Copier</t>
        </is>
      </c>
      <c r="Q3751" s="2" t="n">
        <v>879.984</v>
      </c>
      <c r="R3751" t="n">
        <v>2</v>
      </c>
      <c r="S3751" s="3" t="n">
        <v>0.2</v>
      </c>
      <c r="T3751" s="2" t="n">
        <v>329.994</v>
      </c>
      <c r="U3751">
        <f>D3751-C3751</f>
        <v/>
      </c>
      <c r="V3751" s="3">
        <f>IF(Q3751=0,0,T3751/Q3751)</f>
        <v/>
      </c>
    </row>
    <row r="3752">
      <c r="A3752" t="n">
        <v>3751</v>
      </c>
      <c r="B3752" t="inlineStr">
        <is>
          <t>CA-2017-161956</t>
        </is>
      </c>
      <c r="C3752" t="inlineStr">
        <is>
          <t>2017-08-27</t>
        </is>
      </c>
      <c r="D3752" t="inlineStr">
        <is>
          <t>2017-08-29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Office Supplies</t>
        </is>
      </c>
      <c r="O3752" t="inlineStr">
        <is>
          <t>Supplies</t>
        </is>
      </c>
      <c r="P3752" t="inlineStr">
        <is>
          <t>Acme Preferred Stainless Steel Scissors</t>
        </is>
      </c>
      <c r="Q3752" s="2" t="n">
        <v>28.4</v>
      </c>
      <c r="R3752" t="n">
        <v>5</v>
      </c>
      <c r="S3752" s="3" t="n">
        <v>0</v>
      </c>
      <c r="T3752" s="2" t="n">
        <v>8.236000000000001</v>
      </c>
      <c r="U3752">
        <f>D3752-C3752</f>
        <v/>
      </c>
      <c r="V3752" s="3">
        <f>IF(Q3752=0,0,T3752/Q3752)</f>
        <v/>
      </c>
    </row>
    <row r="3753">
      <c r="A3753" t="n">
        <v>3752</v>
      </c>
      <c r="B3753" t="inlineStr">
        <is>
          <t>CA-2017-161956</t>
        </is>
      </c>
      <c r="C3753" t="inlineStr">
        <is>
          <t>2017-08-27</t>
        </is>
      </c>
      <c r="D3753" t="inlineStr">
        <is>
          <t>2017-08-29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Bevis Steel Folding Chairs</t>
        </is>
      </c>
      <c r="Q3753" s="2" t="n">
        <v>230.28</v>
      </c>
      <c r="R3753" t="n">
        <v>3</v>
      </c>
      <c r="S3753" s="3" t="n">
        <v>0.2</v>
      </c>
      <c r="T3753" s="2" t="n">
        <v>23.028</v>
      </c>
      <c r="U3753">
        <f>D3753-C3753</f>
        <v/>
      </c>
      <c r="V3753" s="3">
        <f>IF(Q3753=0,0,T3753/Q3753)</f>
        <v/>
      </c>
    </row>
    <row r="3754">
      <c r="A3754" t="n">
        <v>3753</v>
      </c>
      <c r="B3754" t="inlineStr">
        <is>
          <t>CA-2017-161956</t>
        </is>
      </c>
      <c r="C3754" t="inlineStr">
        <is>
          <t>2017-08-27</t>
        </is>
      </c>
      <c r="D3754" t="inlineStr">
        <is>
          <t>2017-08-29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Office Supplies</t>
        </is>
      </c>
      <c r="O3754" t="inlineStr">
        <is>
          <t>Paper</t>
        </is>
      </c>
      <c r="P3754" t="inlineStr">
        <is>
          <t>White Computer Printout Paper by Universal</t>
        </is>
      </c>
      <c r="Q3754" s="2" t="n">
        <v>116.28</v>
      </c>
      <c r="R3754" t="n">
        <v>3</v>
      </c>
      <c r="S3754" s="3" t="n">
        <v>0</v>
      </c>
      <c r="T3754" s="2" t="n">
        <v>56.9772</v>
      </c>
      <c r="U3754">
        <f>D3754-C3754</f>
        <v/>
      </c>
      <c r="V3754" s="3">
        <f>IF(Q3754=0,0,T3754/Q3754)</f>
        <v/>
      </c>
    </row>
    <row r="3755">
      <c r="A3755" t="n">
        <v>3754</v>
      </c>
      <c r="B3755" t="inlineStr">
        <is>
          <t>CA-2017-161956</t>
        </is>
      </c>
      <c r="C3755" t="inlineStr">
        <is>
          <t>2017-08-27</t>
        </is>
      </c>
      <c r="D3755" t="inlineStr">
        <is>
          <t>2017-08-29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DocuBind 300 Electric Binding Machine</t>
        </is>
      </c>
      <c r="Q3755" s="2" t="n">
        <v>841.568</v>
      </c>
      <c r="R3755" t="n">
        <v>2</v>
      </c>
      <c r="S3755" s="3" t="n">
        <v>0.2</v>
      </c>
      <c r="T3755" s="2" t="n">
        <v>294.5488</v>
      </c>
      <c r="U3755">
        <f>D3755-C3755</f>
        <v/>
      </c>
      <c r="V3755" s="3">
        <f>IF(Q3755=0,0,T3755/Q3755)</f>
        <v/>
      </c>
    </row>
    <row r="3756">
      <c r="A3756" t="n">
        <v>3755</v>
      </c>
      <c r="B3756" t="inlineStr">
        <is>
          <t>CA-2017-161956</t>
        </is>
      </c>
      <c r="C3756" t="inlineStr">
        <is>
          <t>2017-08-27</t>
        </is>
      </c>
      <c r="D3756" t="inlineStr">
        <is>
          <t>2017-08-29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Sensible Storage WireTech Storage Systems</t>
        </is>
      </c>
      <c r="Q3756" s="2" t="n">
        <v>354.9</v>
      </c>
      <c r="R3756" t="n">
        <v>5</v>
      </c>
      <c r="S3756" s="3" t="n">
        <v>0</v>
      </c>
      <c r="T3756" s="2" t="n">
        <v>17.745</v>
      </c>
      <c r="U3756">
        <f>D3756-C3756</f>
        <v/>
      </c>
      <c r="V3756" s="3">
        <f>IF(Q3756=0,0,T3756/Q3756)</f>
        <v/>
      </c>
    </row>
    <row r="3757">
      <c r="A3757" t="n">
        <v>3756</v>
      </c>
      <c r="B3757" t="inlineStr">
        <is>
          <t>CA-2016-116799</t>
        </is>
      </c>
      <c r="C3757" t="inlineStr">
        <is>
          <t>2016-03-03</t>
        </is>
      </c>
      <c r="D3757" t="inlineStr">
        <is>
          <t>2016-03-06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Office Supplies</t>
        </is>
      </c>
      <c r="O3757" t="inlineStr">
        <is>
          <t>Paper</t>
        </is>
      </c>
      <c r="P3757" t="inlineStr">
        <is>
          <t>Rediform Wirebound "Phone Memo" Message Book, 11 x 5-3/4</t>
        </is>
      </c>
      <c r="Q3757" s="2" t="n">
        <v>42.784</v>
      </c>
      <c r="R3757" t="n">
        <v>7</v>
      </c>
      <c r="S3757" s="3" t="n">
        <v>0.2</v>
      </c>
      <c r="T3757" s="2" t="n">
        <v>15.5092</v>
      </c>
      <c r="U3757">
        <f>D3757-C3757</f>
        <v/>
      </c>
      <c r="V3757" s="3">
        <f>IF(Q3757=0,0,T3757/Q3757)</f>
        <v/>
      </c>
    </row>
    <row r="3758">
      <c r="A3758" t="n">
        <v>3757</v>
      </c>
      <c r="B3758" t="inlineStr">
        <is>
          <t>CA-2016-116799</t>
        </is>
      </c>
      <c r="C3758" t="inlineStr">
        <is>
          <t>2016-03-03</t>
        </is>
      </c>
      <c r="D3758" t="inlineStr">
        <is>
          <t>2016-03-06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Office Star - Mid Back Dual function Ergonomic High Back Chair with 2-Way Adjustable Arms</t>
        </is>
      </c>
      <c r="Q3758" s="2" t="n">
        <v>563.4299999999999</v>
      </c>
      <c r="R3758" t="n">
        <v>5</v>
      </c>
      <c r="S3758" s="3" t="n">
        <v>0.3</v>
      </c>
      <c r="T3758" s="2" t="n">
        <v>-56.343</v>
      </c>
      <c r="U3758">
        <f>D3758-C3758</f>
        <v/>
      </c>
      <c r="V3758" s="3">
        <f>IF(Q3758=0,0,T3758/Q3758)</f>
        <v/>
      </c>
    </row>
    <row r="3759">
      <c r="A3759" t="n">
        <v>3758</v>
      </c>
      <c r="B3759" t="inlineStr">
        <is>
          <t>CA-2016-111283</t>
        </is>
      </c>
      <c r="C3759" t="inlineStr">
        <is>
          <t>2016-02-29</t>
        </is>
      </c>
      <c r="D3759" t="inlineStr">
        <is>
          <t>2016-03-04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Newell 34</t>
        </is>
      </c>
      <c r="Q3759" s="2" t="n">
        <v>111.104</v>
      </c>
      <c r="R3759" t="n">
        <v>7</v>
      </c>
      <c r="S3759" s="3" t="n">
        <v>0.2</v>
      </c>
      <c r="T3759" s="2" t="n">
        <v>8.332800000000001</v>
      </c>
      <c r="U3759">
        <f>D3759-C3759</f>
        <v/>
      </c>
      <c r="V3759" s="3">
        <f>IF(Q3759=0,0,T3759/Q3759)</f>
        <v/>
      </c>
    </row>
    <row r="3760">
      <c r="A3760" t="n">
        <v>3759</v>
      </c>
      <c r="B3760" t="inlineStr">
        <is>
          <t>CA-2015-167745</t>
        </is>
      </c>
      <c r="C3760" t="inlineStr">
        <is>
          <t>2015-09-18</t>
        </is>
      </c>
      <c r="D3760" t="inlineStr">
        <is>
          <t>2015-09-23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Quartet Omega Colored Chalk, 12/Pack</t>
        </is>
      </c>
      <c r="Q3760" s="2" t="n">
        <v>11.68</v>
      </c>
      <c r="R3760" t="n">
        <v>2</v>
      </c>
      <c r="S3760" s="3" t="n">
        <v>0</v>
      </c>
      <c r="T3760" s="2" t="n">
        <v>5.4896</v>
      </c>
      <c r="U3760">
        <f>D3760-C3760</f>
        <v/>
      </c>
      <c r="V3760" s="3">
        <f>IF(Q3760=0,0,T3760/Q3760)</f>
        <v/>
      </c>
    </row>
    <row r="3761">
      <c r="A3761" t="n">
        <v>3760</v>
      </c>
      <c r="B3761" t="inlineStr">
        <is>
          <t>CA-2015-167745</t>
        </is>
      </c>
      <c r="C3761" t="inlineStr">
        <is>
          <t>2015-09-18</t>
        </is>
      </c>
      <c r="D3761" t="inlineStr">
        <is>
          <t>2015-09-23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Office Supplies</t>
        </is>
      </c>
      <c r="O3761" t="inlineStr">
        <is>
          <t>Supplies</t>
        </is>
      </c>
      <c r="P3761" t="inlineStr">
        <is>
          <t>Elite 5" Scissors</t>
        </is>
      </c>
      <c r="Q3761" s="2" t="n">
        <v>16.9</v>
      </c>
      <c r="R3761" t="n">
        <v>2</v>
      </c>
      <c r="S3761" s="3" t="n">
        <v>0</v>
      </c>
      <c r="T3761" s="2" t="n">
        <v>5.07</v>
      </c>
      <c r="U3761">
        <f>D3761-C3761</f>
        <v/>
      </c>
      <c r="V3761" s="3">
        <f>IF(Q3761=0,0,T3761/Q3761)</f>
        <v/>
      </c>
    </row>
    <row r="3762">
      <c r="A3762" t="n">
        <v>3761</v>
      </c>
      <c r="B3762" t="inlineStr">
        <is>
          <t>CA-2015-167745</t>
        </is>
      </c>
      <c r="C3762" t="inlineStr">
        <is>
          <t>2015-09-18</t>
        </is>
      </c>
      <c r="D3762" t="inlineStr">
        <is>
          <t>2015-09-23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Furniture</t>
        </is>
      </c>
      <c r="O3762" t="inlineStr">
        <is>
          <t>Furnishings</t>
        </is>
      </c>
      <c r="P3762" t="inlineStr">
        <is>
          <t>Advantus Panel Wall Certificate Holder - 8.5x11</t>
        </is>
      </c>
      <c r="Q3762" s="2" t="n">
        <v>24.4</v>
      </c>
      <c r="R3762" t="n">
        <v>2</v>
      </c>
      <c r="S3762" s="3" t="n">
        <v>0</v>
      </c>
      <c r="T3762" s="2" t="n">
        <v>10.248</v>
      </c>
      <c r="U3762">
        <f>D3762-C3762</f>
        <v/>
      </c>
      <c r="V3762" s="3">
        <f>IF(Q3762=0,0,T3762/Q3762)</f>
        <v/>
      </c>
    </row>
    <row r="3763">
      <c r="A3763" t="n">
        <v>3762</v>
      </c>
      <c r="B3763" t="inlineStr">
        <is>
          <t>CA-2017-104577</t>
        </is>
      </c>
      <c r="C3763" t="inlineStr">
        <is>
          <t>2017-05-12</t>
        </is>
      </c>
      <c r="D3763" t="inlineStr">
        <is>
          <t>2017-05-17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Office Supplies</t>
        </is>
      </c>
      <c r="O3763" t="inlineStr">
        <is>
          <t>Paper</t>
        </is>
      </c>
      <c r="P3763" t="inlineStr">
        <is>
          <t>TOPS Carbonless Receipt Book, Four 2-3/4 x 7-1/4 Money Receipts per Page</t>
        </is>
      </c>
      <c r="Q3763" s="2" t="n">
        <v>87.59999999999999</v>
      </c>
      <c r="R3763" t="n">
        <v>5</v>
      </c>
      <c r="S3763" s="3" t="n">
        <v>0</v>
      </c>
      <c r="T3763" s="2" t="n">
        <v>42.048</v>
      </c>
      <c r="U3763">
        <f>D3763-C3763</f>
        <v/>
      </c>
      <c r="V3763" s="3">
        <f>IF(Q3763=0,0,T3763/Q3763)</f>
        <v/>
      </c>
    </row>
    <row r="3764">
      <c r="A3764" t="n">
        <v>3763</v>
      </c>
      <c r="B3764" t="inlineStr">
        <is>
          <t>CA-2016-156251</t>
        </is>
      </c>
      <c r="C3764" t="inlineStr">
        <is>
          <t>2016-08-13</t>
        </is>
      </c>
      <c r="D3764" t="inlineStr">
        <is>
          <t>2016-08-18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O'Sullivan Living Dimensions 2-Shelf Bookcases</t>
        </is>
      </c>
      <c r="Q3764" s="2" t="n">
        <v>241.96</v>
      </c>
      <c r="R3764" t="n">
        <v>2</v>
      </c>
      <c r="S3764" s="3" t="n">
        <v>0</v>
      </c>
      <c r="T3764" s="2" t="n">
        <v>24.196</v>
      </c>
      <c r="U3764">
        <f>D3764-C3764</f>
        <v/>
      </c>
      <c r="V3764" s="3">
        <f>IF(Q3764=0,0,T3764/Q3764)</f>
        <v/>
      </c>
    </row>
    <row r="3765">
      <c r="A3765" t="n">
        <v>3764</v>
      </c>
      <c r="B3765" t="inlineStr">
        <is>
          <t>CA-2016-156251</t>
        </is>
      </c>
      <c r="C3765" t="inlineStr">
        <is>
          <t>2016-08-13</t>
        </is>
      </c>
      <c r="D3765" t="inlineStr">
        <is>
          <t>2016-08-18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Round Ring Poly Binders</t>
        </is>
      </c>
      <c r="Q3765" s="2" t="n">
        <v>8.52</v>
      </c>
      <c r="R3765" t="n">
        <v>3</v>
      </c>
      <c r="S3765" s="3" t="n">
        <v>0</v>
      </c>
      <c r="T3765" s="2" t="n">
        <v>4.1748</v>
      </c>
      <c r="U3765">
        <f>D3765-C3765</f>
        <v/>
      </c>
      <c r="V3765" s="3">
        <f>IF(Q3765=0,0,T3765/Q3765)</f>
        <v/>
      </c>
    </row>
    <row r="3766">
      <c r="A3766" t="n">
        <v>3765</v>
      </c>
      <c r="B3766" t="inlineStr">
        <is>
          <t>CA-2017-125878</t>
        </is>
      </c>
      <c r="C3766" t="inlineStr">
        <is>
          <t>2017-02-25</t>
        </is>
      </c>
      <c r="D3766" t="inlineStr">
        <is>
          <t>2017-03-02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Hidden Tab Dividers for Binding Systems</t>
        </is>
      </c>
      <c r="Q3766" s="2" t="n">
        <v>1.788</v>
      </c>
      <c r="R3766" t="n">
        <v>3</v>
      </c>
      <c r="S3766" s="3" t="n">
        <v>0.8</v>
      </c>
      <c r="T3766" s="2" t="n">
        <v>-3.0396</v>
      </c>
      <c r="U3766">
        <f>D3766-C3766</f>
        <v/>
      </c>
      <c r="V3766" s="3">
        <f>IF(Q3766=0,0,T3766/Q3766)</f>
        <v/>
      </c>
    </row>
    <row r="3767">
      <c r="A3767" t="n">
        <v>3766</v>
      </c>
      <c r="B3767" t="inlineStr">
        <is>
          <t>CA-2016-163153</t>
        </is>
      </c>
      <c r="C3767" t="inlineStr">
        <is>
          <t>2016-03-21</t>
        </is>
      </c>
      <c r="D3767" t="inlineStr">
        <is>
          <t>2016-03-25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Furniture</t>
        </is>
      </c>
      <c r="O3767" t="inlineStr">
        <is>
          <t>Tables</t>
        </is>
      </c>
      <c r="P3767" t="inlineStr">
        <is>
          <t>Safco Drafting Table</t>
        </is>
      </c>
      <c r="Q3767" s="2" t="n">
        <v>99.372</v>
      </c>
      <c r="R3767" t="n">
        <v>2</v>
      </c>
      <c r="S3767" s="3" t="n">
        <v>0.3</v>
      </c>
      <c r="T3767" s="2" t="n">
        <v>-1.4196</v>
      </c>
      <c r="U3767">
        <f>D3767-C3767</f>
        <v/>
      </c>
      <c r="V3767" s="3">
        <f>IF(Q3767=0,0,T3767/Q3767)</f>
        <v/>
      </c>
    </row>
    <row r="3768">
      <c r="A3768" t="n">
        <v>3767</v>
      </c>
      <c r="B3768" t="inlineStr">
        <is>
          <t>CA-2016-163153</t>
        </is>
      </c>
      <c r="C3768" t="inlineStr">
        <is>
          <t>2016-03-21</t>
        </is>
      </c>
      <c r="D3768" t="inlineStr">
        <is>
          <t>2016-03-25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Office Supplies</t>
        </is>
      </c>
      <c r="O3768" t="inlineStr">
        <is>
          <t>Art</t>
        </is>
      </c>
      <c r="P3768" t="inlineStr">
        <is>
          <t>Prang Dustless Chalk Sticks</t>
        </is>
      </c>
      <c r="Q3768" s="2" t="n">
        <v>1.344</v>
      </c>
      <c r="R3768" t="n">
        <v>1</v>
      </c>
      <c r="S3768" s="3" t="n">
        <v>0.2</v>
      </c>
      <c r="T3768" s="2" t="n">
        <v>0.504</v>
      </c>
      <c r="U3768">
        <f>D3768-C3768</f>
        <v/>
      </c>
      <c r="V3768" s="3">
        <f>IF(Q3768=0,0,T3768/Q3768)</f>
        <v/>
      </c>
    </row>
    <row r="3769">
      <c r="A3769" t="n">
        <v>3768</v>
      </c>
      <c r="B3769" t="inlineStr">
        <is>
          <t>CA-2015-103205</t>
        </is>
      </c>
      <c r="C3769" t="inlineStr">
        <is>
          <t>2015-12-08</t>
        </is>
      </c>
      <c r="D3769" t="inlineStr">
        <is>
          <t>2015-12-10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Nokia Lumia 521 (T-Mobile)</t>
        </is>
      </c>
      <c r="Q3769" s="2" t="n">
        <v>119.96</v>
      </c>
      <c r="R3769" t="n">
        <v>5</v>
      </c>
      <c r="S3769" s="3" t="n">
        <v>0.2</v>
      </c>
      <c r="T3769" s="2" t="n">
        <v>11.996</v>
      </c>
      <c r="U3769">
        <f>D3769-C3769</f>
        <v/>
      </c>
      <c r="V3769" s="3">
        <f>IF(Q3769=0,0,T3769/Q3769)</f>
        <v/>
      </c>
    </row>
    <row r="3770">
      <c r="A3770" t="n">
        <v>3769</v>
      </c>
      <c r="B3770" t="inlineStr">
        <is>
          <t>CA-2014-153913</t>
        </is>
      </c>
      <c r="C3770" t="inlineStr">
        <is>
          <t>2014-12-16</t>
        </is>
      </c>
      <c r="D3770" t="inlineStr">
        <is>
          <t>2014-12-20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Furniture</t>
        </is>
      </c>
      <c r="O3770" t="inlineStr">
        <is>
          <t>Chairs</t>
        </is>
      </c>
      <c r="P3770" t="inlineStr">
        <is>
          <t>Hon Olson Stacker Stools</t>
        </is>
      </c>
      <c r="Q3770" s="2" t="n">
        <v>1013.832</v>
      </c>
      <c r="R3770" t="n">
        <v>9</v>
      </c>
      <c r="S3770" s="3" t="n">
        <v>0.2</v>
      </c>
      <c r="T3770" s="2" t="n">
        <v>101.3832</v>
      </c>
      <c r="U3770">
        <f>D3770-C3770</f>
        <v/>
      </c>
      <c r="V3770" s="3">
        <f>IF(Q3770=0,0,T3770/Q3770)</f>
        <v/>
      </c>
    </row>
    <row r="3771">
      <c r="A3771" t="n">
        <v>3770</v>
      </c>
      <c r="B3771" t="inlineStr">
        <is>
          <t>CA-2014-153913</t>
        </is>
      </c>
      <c r="C3771" t="inlineStr">
        <is>
          <t>2014-12-16</t>
        </is>
      </c>
      <c r="D3771" t="inlineStr">
        <is>
          <t>2014-12-20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OIC Binder Clips, Mini, 1/4" Capacity, Black</t>
        </is>
      </c>
      <c r="Q3771" s="2" t="n">
        <v>1.984</v>
      </c>
      <c r="R3771" t="n">
        <v>2</v>
      </c>
      <c r="S3771" s="3" t="n">
        <v>0.2</v>
      </c>
      <c r="T3771" s="2" t="n">
        <v>0.6696</v>
      </c>
      <c r="U3771">
        <f>D3771-C3771</f>
        <v/>
      </c>
      <c r="V3771" s="3">
        <f>IF(Q3771=0,0,T3771/Q3771)</f>
        <v/>
      </c>
    </row>
    <row r="3772">
      <c r="A3772" t="n">
        <v>3771</v>
      </c>
      <c r="B3772" t="inlineStr">
        <is>
          <t>CA-2016-155530</t>
        </is>
      </c>
      <c r="C3772" t="inlineStr">
        <is>
          <t>2016-12-17</t>
        </is>
      </c>
      <c r="D3772" t="inlineStr">
        <is>
          <t>2016-12-21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Furniture</t>
        </is>
      </c>
      <c r="O3772" t="inlineStr">
        <is>
          <t>Tables</t>
        </is>
      </c>
      <c r="P3772" t="inlineStr">
        <is>
          <t>Bretford “Just In Time” Height-Adjustable Multi-Task Work Tables</t>
        </is>
      </c>
      <c r="Q3772" s="2" t="n">
        <v>2003.52</v>
      </c>
      <c r="R3772" t="n">
        <v>6</v>
      </c>
      <c r="S3772" s="3" t="n">
        <v>0.2</v>
      </c>
      <c r="T3772" s="2" t="n">
        <v>-325.572</v>
      </c>
      <c r="U3772">
        <f>D3772-C3772</f>
        <v/>
      </c>
      <c r="V3772" s="3">
        <f>IF(Q3772=0,0,T3772/Q3772)</f>
        <v/>
      </c>
    </row>
    <row r="3773">
      <c r="A3773" t="n">
        <v>3772</v>
      </c>
      <c r="B3773" t="inlineStr">
        <is>
          <t>US-2016-101196</t>
        </is>
      </c>
      <c r="C3773" t="inlineStr">
        <is>
          <t>2016-05-12</t>
        </is>
      </c>
      <c r="D3773" t="inlineStr">
        <is>
          <t>2016-05-17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Office Supplies</t>
        </is>
      </c>
      <c r="O3773" t="inlineStr">
        <is>
          <t>Storage</t>
        </is>
      </c>
      <c r="P3773" t="inlineStr">
        <is>
          <t>Belkin 19" Vented Equipment Shelf, Black</t>
        </is>
      </c>
      <c r="Q3773" s="2" t="n">
        <v>82.36799999999999</v>
      </c>
      <c r="R3773" t="n">
        <v>2</v>
      </c>
      <c r="S3773" s="3" t="n">
        <v>0.2</v>
      </c>
      <c r="T3773" s="2" t="n">
        <v>-19.5624</v>
      </c>
      <c r="U3773">
        <f>D3773-C3773</f>
        <v/>
      </c>
      <c r="V3773" s="3">
        <f>IF(Q3773=0,0,T3773/Q3773)</f>
        <v/>
      </c>
    </row>
    <row r="3774">
      <c r="A3774" t="n">
        <v>3773</v>
      </c>
      <c r="B3774" t="inlineStr">
        <is>
          <t>CA-2014-115357</t>
        </is>
      </c>
      <c r="C3774" t="inlineStr">
        <is>
          <t>2014-08-06</t>
        </is>
      </c>
      <c r="D3774" t="inlineStr">
        <is>
          <t>2014-08-11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Maxell 74 Minute CD-R Spindle, 50/Pack</t>
        </is>
      </c>
      <c r="Q3774" s="2" t="n">
        <v>62.91</v>
      </c>
      <c r="R3774" t="n">
        <v>3</v>
      </c>
      <c r="S3774" s="3" t="n">
        <v>0</v>
      </c>
      <c r="T3774" s="2" t="n">
        <v>22.6476</v>
      </c>
      <c r="U3774">
        <f>D3774-C3774</f>
        <v/>
      </c>
      <c r="V3774" s="3">
        <f>IF(Q3774=0,0,T3774/Q3774)</f>
        <v/>
      </c>
    </row>
    <row r="3775">
      <c r="A3775" t="n">
        <v>3774</v>
      </c>
      <c r="B3775" t="inlineStr">
        <is>
          <t>US-2014-102715</t>
        </is>
      </c>
      <c r="C3775" t="inlineStr">
        <is>
          <t>2014-04-11</t>
        </is>
      </c>
      <c r="D3775" t="inlineStr">
        <is>
          <t>2014-04-13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Office Supplies</t>
        </is>
      </c>
      <c r="O3775" t="inlineStr">
        <is>
          <t>Fasteners</t>
        </is>
      </c>
      <c r="P3775" t="inlineStr">
        <is>
          <t>Acco Banker's Clasps, 5 3/4"-Long</t>
        </is>
      </c>
      <c r="Q3775" s="2" t="n">
        <v>6.912</v>
      </c>
      <c r="R3775" t="n">
        <v>3</v>
      </c>
      <c r="S3775" s="3" t="n">
        <v>0.2</v>
      </c>
      <c r="T3775" s="2" t="n">
        <v>2.3328</v>
      </c>
      <c r="U3775">
        <f>D3775-C3775</f>
        <v/>
      </c>
      <c r="V3775" s="3">
        <f>IF(Q3775=0,0,T3775/Q3775)</f>
        <v/>
      </c>
    </row>
    <row r="3776">
      <c r="A3776" t="n">
        <v>3775</v>
      </c>
      <c r="B3776" t="inlineStr">
        <is>
          <t>US-2014-102715</t>
        </is>
      </c>
      <c r="C3776" t="inlineStr">
        <is>
          <t>2014-04-11</t>
        </is>
      </c>
      <c r="D3776" t="inlineStr">
        <is>
          <t>2014-04-13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Gaming Headset G930</t>
        </is>
      </c>
      <c r="Q3776" s="2" t="n">
        <v>383.976</v>
      </c>
      <c r="R3776" t="n">
        <v>3</v>
      </c>
      <c r="S3776" s="3" t="n">
        <v>0.2</v>
      </c>
      <c r="T3776" s="2" t="n">
        <v>81.5949</v>
      </c>
      <c r="U3776">
        <f>D3776-C3776</f>
        <v/>
      </c>
      <c r="V3776" s="3">
        <f>IF(Q3776=0,0,T3776/Q3776)</f>
        <v/>
      </c>
    </row>
    <row r="3777">
      <c r="A3777" t="n">
        <v>3776</v>
      </c>
      <c r="B3777" t="inlineStr">
        <is>
          <t>US-2014-102715</t>
        </is>
      </c>
      <c r="C3777" t="inlineStr">
        <is>
          <t>2014-04-11</t>
        </is>
      </c>
      <c r="D3777" t="inlineStr">
        <is>
          <t>2014-04-13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224</t>
        </is>
      </c>
      <c r="Q3777" s="2" t="n">
        <v>10.368</v>
      </c>
      <c r="R3777" t="n">
        <v>2</v>
      </c>
      <c r="S3777" s="3" t="n">
        <v>0.2</v>
      </c>
      <c r="T3777" s="2" t="n">
        <v>3.6288</v>
      </c>
      <c r="U3777">
        <f>D3777-C3777</f>
        <v/>
      </c>
      <c r="V3777" s="3">
        <f>IF(Q3777=0,0,T3777/Q3777)</f>
        <v/>
      </c>
    </row>
    <row r="3778">
      <c r="A3778" t="n">
        <v>3777</v>
      </c>
      <c r="B3778" t="inlineStr">
        <is>
          <t>US-2014-102715</t>
        </is>
      </c>
      <c r="C3778" t="inlineStr">
        <is>
          <t>2014-04-11</t>
        </is>
      </c>
      <c r="D3778" t="inlineStr">
        <is>
          <t>2014-04-13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Logitech Wireless Anywhere Mouse MX for PC and Mac</t>
        </is>
      </c>
      <c r="Q3778" s="2" t="n">
        <v>335.944</v>
      </c>
      <c r="R3778" t="n">
        <v>7</v>
      </c>
      <c r="S3778" s="3" t="n">
        <v>0.2</v>
      </c>
      <c r="T3778" s="2" t="n">
        <v>41.993</v>
      </c>
      <c r="U3778">
        <f>D3778-C3778</f>
        <v/>
      </c>
      <c r="V3778" s="3">
        <f>IF(Q3778=0,0,T3778/Q3778)</f>
        <v/>
      </c>
    </row>
    <row r="3779">
      <c r="A3779" t="n">
        <v>3778</v>
      </c>
      <c r="B3779" t="inlineStr">
        <is>
          <t>CA-2015-107937</t>
        </is>
      </c>
      <c r="C3779" t="inlineStr">
        <is>
          <t>2015-05-03</t>
        </is>
      </c>
      <c r="D3779" t="inlineStr">
        <is>
          <t>2015-05-08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Rubbermaid ClusterMat Chairmats, Mat Size- 66" x 60", Lip 20" x 11" -90 Degree Angle</t>
        </is>
      </c>
      <c r="Q3779" s="2" t="n">
        <v>665.88</v>
      </c>
      <c r="R3779" t="n">
        <v>6</v>
      </c>
      <c r="S3779" s="3" t="n">
        <v>0</v>
      </c>
      <c r="T3779" s="2" t="n">
        <v>106.5408</v>
      </c>
      <c r="U3779">
        <f>D3779-C3779</f>
        <v/>
      </c>
      <c r="V3779" s="3">
        <f>IF(Q3779=0,0,T3779/Q3779)</f>
        <v/>
      </c>
    </row>
    <row r="3780">
      <c r="A3780" t="n">
        <v>3779</v>
      </c>
      <c r="B3780" t="inlineStr">
        <is>
          <t>US-2017-148768</t>
        </is>
      </c>
      <c r="C3780" t="inlineStr">
        <is>
          <t>2017-11-30</t>
        </is>
      </c>
      <c r="D3780" t="inlineStr">
        <is>
          <t>2017-12-02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OtterBox Defender Series Case - Samsung Galaxy S4</t>
        </is>
      </c>
      <c r="Q3780" s="2" t="n">
        <v>71.976</v>
      </c>
      <c r="R3780" t="n">
        <v>3</v>
      </c>
      <c r="S3780" s="3" t="n">
        <v>0.2</v>
      </c>
      <c r="T3780" s="2" t="n">
        <v>8.997</v>
      </c>
      <c r="U3780">
        <f>D3780-C3780</f>
        <v/>
      </c>
      <c r="V3780" s="3">
        <f>IF(Q3780=0,0,T3780/Q3780)</f>
        <v/>
      </c>
    </row>
    <row r="3781">
      <c r="A3781" t="n">
        <v>3780</v>
      </c>
      <c r="B3781" t="inlineStr">
        <is>
          <t>CA-2017-118521</t>
        </is>
      </c>
      <c r="C3781" t="inlineStr">
        <is>
          <t>2017-02-16</t>
        </is>
      </c>
      <c r="D3781" t="inlineStr">
        <is>
          <t>2017-02-20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1912</t>
        </is>
      </c>
      <c r="Q3781" s="2" t="n">
        <v>37.94</v>
      </c>
      <c r="R3781" t="n">
        <v>2</v>
      </c>
      <c r="S3781" s="3" t="n">
        <v>0</v>
      </c>
      <c r="T3781" s="2" t="n">
        <v>18.2112</v>
      </c>
      <c r="U3781">
        <f>D3781-C3781</f>
        <v/>
      </c>
      <c r="V3781" s="3">
        <f>IF(Q3781=0,0,T3781/Q3781)</f>
        <v/>
      </c>
    </row>
    <row r="3782">
      <c r="A3782" t="n">
        <v>3781</v>
      </c>
      <c r="B3782" t="inlineStr">
        <is>
          <t>CA-2014-149643</t>
        </is>
      </c>
      <c r="C3782" t="inlineStr">
        <is>
          <t>2014-11-16</t>
        </is>
      </c>
      <c r="D3782" t="inlineStr">
        <is>
          <t>2014-11-20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Jawbone MINI JAMBOX Wireless Bluetooth Speaker</t>
        </is>
      </c>
      <c r="Q3782" s="2" t="n">
        <v>273.96</v>
      </c>
      <c r="R3782" t="n">
        <v>2</v>
      </c>
      <c r="S3782" s="3" t="n">
        <v>0</v>
      </c>
      <c r="T3782" s="2" t="n">
        <v>10.9584</v>
      </c>
      <c r="U3782">
        <f>D3782-C3782</f>
        <v/>
      </c>
      <c r="V3782" s="3">
        <f>IF(Q3782=0,0,T3782/Q3782)</f>
        <v/>
      </c>
    </row>
    <row r="3783">
      <c r="A3783" t="n">
        <v>3782</v>
      </c>
      <c r="B3783" t="inlineStr">
        <is>
          <t>CA-2015-135314</t>
        </is>
      </c>
      <c r="C3783" t="inlineStr">
        <is>
          <t>2015-07-09</t>
        </is>
      </c>
      <c r="D3783" t="inlineStr">
        <is>
          <t>2015-07-14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Panasonic KX-TG9541B DECT 6.0 Digital 2-Line Expandable Cordless Phone With Digital Answering System</t>
        </is>
      </c>
      <c r="Q3783" s="2" t="n">
        <v>269.982</v>
      </c>
      <c r="R3783" t="n">
        <v>3</v>
      </c>
      <c r="S3783" s="3" t="n">
        <v>0.4</v>
      </c>
      <c r="T3783" s="2" t="n">
        <v>40.4973</v>
      </c>
      <c r="U3783">
        <f>D3783-C3783</f>
        <v/>
      </c>
      <c r="V3783" s="3">
        <f>IF(Q3783=0,0,T3783/Q3783)</f>
        <v/>
      </c>
    </row>
    <row r="3784">
      <c r="A3784" t="n">
        <v>3783</v>
      </c>
      <c r="B3784" t="inlineStr">
        <is>
          <t>CA-2017-165204</t>
        </is>
      </c>
      <c r="C3784" t="inlineStr">
        <is>
          <t>2017-11-13</t>
        </is>
      </c>
      <c r="D3784" t="inlineStr">
        <is>
          <t>2017-11-16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"While you Were Out" Message Book, One Form per Page</t>
        </is>
      </c>
      <c r="Q3784" s="2" t="n">
        <v>8.904</v>
      </c>
      <c r="R3784" t="n">
        <v>3</v>
      </c>
      <c r="S3784" s="3" t="n">
        <v>0.2</v>
      </c>
      <c r="T3784" s="2" t="n">
        <v>3.339</v>
      </c>
      <c r="U3784">
        <f>D3784-C3784</f>
        <v/>
      </c>
      <c r="V3784" s="3">
        <f>IF(Q3784=0,0,T3784/Q3784)</f>
        <v/>
      </c>
    </row>
    <row r="3785">
      <c r="A3785" t="n">
        <v>3784</v>
      </c>
      <c r="B3785" t="inlineStr">
        <is>
          <t>CA-2017-165204</t>
        </is>
      </c>
      <c r="C3785" t="inlineStr">
        <is>
          <t>2017-11-13</t>
        </is>
      </c>
      <c r="D3785" t="inlineStr">
        <is>
          <t>2017-11-16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Tennsco Double-Tier Lockers</t>
        </is>
      </c>
      <c r="Q3785" s="2" t="n">
        <v>720.064</v>
      </c>
      <c r="R3785" t="n">
        <v>4</v>
      </c>
      <c r="S3785" s="3" t="n">
        <v>0.2</v>
      </c>
      <c r="T3785" s="2" t="n">
        <v>-63.0056</v>
      </c>
      <c r="U3785">
        <f>D3785-C3785</f>
        <v/>
      </c>
      <c r="V3785" s="3">
        <f>IF(Q3785=0,0,T3785/Q3785)</f>
        <v/>
      </c>
    </row>
    <row r="3786">
      <c r="A3786" t="n">
        <v>3785</v>
      </c>
      <c r="B3786" t="inlineStr">
        <is>
          <t>CA-2017-125752</t>
        </is>
      </c>
      <c r="C3786" t="inlineStr">
        <is>
          <t>2017-07-31</t>
        </is>
      </c>
      <c r="D3786" t="inlineStr">
        <is>
          <t>2017-08-04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TRENDnet 56K USB 2.0 Phone, Internet and Fax Modem</t>
        </is>
      </c>
      <c r="Q3786" s="2" t="n">
        <v>41.424</v>
      </c>
      <c r="R3786" t="n">
        <v>2</v>
      </c>
      <c r="S3786" s="3" t="n">
        <v>0.2</v>
      </c>
      <c r="T3786" s="2" t="n">
        <v>8.284800000000001</v>
      </c>
      <c r="U3786">
        <f>D3786-C3786</f>
        <v/>
      </c>
      <c r="V3786" s="3">
        <f>IF(Q3786=0,0,T3786/Q3786)</f>
        <v/>
      </c>
    </row>
    <row r="3787">
      <c r="A3787" t="n">
        <v>3786</v>
      </c>
      <c r="B3787" t="inlineStr">
        <is>
          <t>CA-2017-112487</t>
        </is>
      </c>
      <c r="C3787" t="inlineStr">
        <is>
          <t>2017-12-26</t>
        </is>
      </c>
      <c r="D3787" t="inlineStr">
        <is>
          <t>2017-12-30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Acco Economy Flexible Poly Round Ring Binder</t>
        </is>
      </c>
      <c r="Q3787" s="2" t="n">
        <v>3.132</v>
      </c>
      <c r="R3787" t="n">
        <v>2</v>
      </c>
      <c r="S3787" s="3" t="n">
        <v>0.7</v>
      </c>
      <c r="T3787" s="2" t="n">
        <v>-2.61</v>
      </c>
      <c r="U3787">
        <f>D3787-C3787</f>
        <v/>
      </c>
      <c r="V3787" s="3">
        <f>IF(Q3787=0,0,T3787/Q3787)</f>
        <v/>
      </c>
    </row>
    <row r="3788">
      <c r="A3788" t="n">
        <v>3787</v>
      </c>
      <c r="B3788" t="inlineStr">
        <is>
          <t>CA-2016-144218</t>
        </is>
      </c>
      <c r="C3788" t="inlineStr">
        <is>
          <t>2016-10-31</t>
        </is>
      </c>
      <c r="D3788" t="inlineStr">
        <is>
          <t>2016-11-04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Office Supplies</t>
        </is>
      </c>
      <c r="O3788" t="inlineStr">
        <is>
          <t>Storage</t>
        </is>
      </c>
      <c r="P3788" t="inlineStr">
        <is>
          <t>Dual Level, Single-Width Filing Carts</t>
        </is>
      </c>
      <c r="Q3788" s="2" t="n">
        <v>1085.42</v>
      </c>
      <c r="R3788" t="n">
        <v>7</v>
      </c>
      <c r="S3788" s="3" t="n">
        <v>0</v>
      </c>
      <c r="T3788" s="2" t="n">
        <v>282.2092</v>
      </c>
      <c r="U3788">
        <f>D3788-C3788</f>
        <v/>
      </c>
      <c r="V3788" s="3">
        <f>IF(Q3788=0,0,T3788/Q3788)</f>
        <v/>
      </c>
    </row>
    <row r="3789">
      <c r="A3789" t="n">
        <v>3788</v>
      </c>
      <c r="B3789" t="inlineStr">
        <is>
          <t>CA-2016-169971</t>
        </is>
      </c>
      <c r="C3789" t="inlineStr">
        <is>
          <t>2016-09-04</t>
        </is>
      </c>
      <c r="D3789" t="inlineStr">
        <is>
          <t>2016-09-09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Faber Castell Col-Erase Pencils</t>
        </is>
      </c>
      <c r="Q3789" s="2" t="n">
        <v>3.912</v>
      </c>
      <c r="R3789" t="n">
        <v>1</v>
      </c>
      <c r="S3789" s="3" t="n">
        <v>0.2</v>
      </c>
      <c r="T3789" s="2" t="n">
        <v>1.0269</v>
      </c>
      <c r="U3789">
        <f>D3789-C3789</f>
        <v/>
      </c>
      <c r="V3789" s="3">
        <f>IF(Q3789=0,0,T3789/Q3789)</f>
        <v/>
      </c>
    </row>
    <row r="3790">
      <c r="A3790" t="n">
        <v>3789</v>
      </c>
      <c r="B3790" t="inlineStr">
        <is>
          <t>CA-2016-169971</t>
        </is>
      </c>
      <c r="C3790" t="inlineStr">
        <is>
          <t>2016-09-04</t>
        </is>
      </c>
      <c r="D3790" t="inlineStr">
        <is>
          <t>2016-09-09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BOSTON Ranger #55 Pencil Sharpener, Black</t>
        </is>
      </c>
      <c r="Q3790" s="2" t="n">
        <v>62.376</v>
      </c>
      <c r="R3790" t="n">
        <v>3</v>
      </c>
      <c r="S3790" s="3" t="n">
        <v>0.2</v>
      </c>
      <c r="T3790" s="2" t="n">
        <v>7.0173</v>
      </c>
      <c r="U3790">
        <f>D3790-C3790</f>
        <v/>
      </c>
      <c r="V3790" s="3">
        <f>IF(Q3790=0,0,T3790/Q3790)</f>
        <v/>
      </c>
    </row>
    <row r="3791">
      <c r="A3791" t="n">
        <v>3790</v>
      </c>
      <c r="B3791" t="inlineStr">
        <is>
          <t>US-2016-133508</t>
        </is>
      </c>
      <c r="C3791" t="inlineStr">
        <is>
          <t>2016-04-17</t>
        </is>
      </c>
      <c r="D3791" t="inlineStr">
        <is>
          <t>2016-04-21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Advantus Push Pins, Aluminum Head</t>
        </is>
      </c>
      <c r="Q3791" s="2" t="n">
        <v>29.05</v>
      </c>
      <c r="R3791" t="n">
        <v>5</v>
      </c>
      <c r="S3791" s="3" t="n">
        <v>0</v>
      </c>
      <c r="T3791" s="2" t="n">
        <v>9.0055</v>
      </c>
      <c r="U3791">
        <f>D3791-C3791</f>
        <v/>
      </c>
      <c r="V3791" s="3">
        <f>IF(Q3791=0,0,T3791/Q3791)</f>
        <v/>
      </c>
    </row>
    <row r="3792">
      <c r="A3792" t="n">
        <v>3791</v>
      </c>
      <c r="B3792" t="inlineStr">
        <is>
          <t>CA-2014-107139</t>
        </is>
      </c>
      <c r="C3792" t="inlineStr">
        <is>
          <t>2014-07-05</t>
        </is>
      </c>
      <c r="D3792" t="inlineStr">
        <is>
          <t>2014-07-11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Vinyl Sectional Post Binders</t>
        </is>
      </c>
      <c r="Q3792" s="2" t="n">
        <v>180.96</v>
      </c>
      <c r="R3792" t="n">
        <v>6</v>
      </c>
      <c r="S3792" s="3" t="n">
        <v>0.2</v>
      </c>
      <c r="T3792" s="2" t="n">
        <v>67.86</v>
      </c>
      <c r="U3792">
        <f>D3792-C3792</f>
        <v/>
      </c>
      <c r="V3792" s="3">
        <f>IF(Q3792=0,0,T3792/Q3792)</f>
        <v/>
      </c>
    </row>
    <row r="3793">
      <c r="A3793" t="n">
        <v>3792</v>
      </c>
      <c r="B3793" t="inlineStr">
        <is>
          <t>CA-2015-111325</t>
        </is>
      </c>
      <c r="C3793" t="inlineStr">
        <is>
          <t>2015-02-27</t>
        </is>
      </c>
      <c r="D3793" t="inlineStr">
        <is>
          <t>2015-02-28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Office Supplies</t>
        </is>
      </c>
      <c r="O3793" t="inlineStr">
        <is>
          <t>Binders</t>
        </is>
      </c>
      <c r="P3793" t="inlineStr">
        <is>
          <t>Pressboard Covers with Storage Hooks, 9 1/2" x 11", Light Blue</t>
        </is>
      </c>
      <c r="Q3793" s="2" t="n">
        <v>4.419</v>
      </c>
      <c r="R3793" t="n">
        <v>3</v>
      </c>
      <c r="S3793" s="3" t="n">
        <v>0.7</v>
      </c>
      <c r="T3793" s="2" t="n">
        <v>-3.3879</v>
      </c>
      <c r="U3793">
        <f>D3793-C3793</f>
        <v/>
      </c>
      <c r="V3793" s="3">
        <f>IF(Q3793=0,0,T3793/Q3793)</f>
        <v/>
      </c>
    </row>
    <row r="3794">
      <c r="A3794" t="n">
        <v>3793</v>
      </c>
      <c r="B3794" t="inlineStr">
        <is>
          <t>CA-2015-111325</t>
        </is>
      </c>
      <c r="C3794" t="inlineStr">
        <is>
          <t>2015-02-27</t>
        </is>
      </c>
      <c r="D3794" t="inlineStr">
        <is>
          <t>2015-02-28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Eldon Spacemaker Box, Quick-Snap Lid, Clear</t>
        </is>
      </c>
      <c r="Q3794" s="2" t="n">
        <v>16.032</v>
      </c>
      <c r="R3794" t="n">
        <v>6</v>
      </c>
      <c r="S3794" s="3" t="n">
        <v>0.2</v>
      </c>
      <c r="T3794" s="2" t="n">
        <v>2.2044</v>
      </c>
      <c r="U3794">
        <f>D3794-C3794</f>
        <v/>
      </c>
      <c r="V3794" s="3">
        <f>IF(Q3794=0,0,T3794/Q3794)</f>
        <v/>
      </c>
    </row>
    <row r="3795">
      <c r="A3795" t="n">
        <v>3794</v>
      </c>
      <c r="B3795" t="inlineStr">
        <is>
          <t>CA-2015-163762</t>
        </is>
      </c>
      <c r="C3795" t="inlineStr">
        <is>
          <t>2015-11-27</t>
        </is>
      </c>
      <c r="D3795" t="inlineStr">
        <is>
          <t>2015-12-01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Office Supplies</t>
        </is>
      </c>
      <c r="O3795" t="inlineStr">
        <is>
          <t>Art</t>
        </is>
      </c>
      <c r="P3795" t="inlineStr">
        <is>
          <t>Peel-Off China Markers</t>
        </is>
      </c>
      <c r="Q3795" s="2" t="n">
        <v>29.79</v>
      </c>
      <c r="R3795" t="n">
        <v>3</v>
      </c>
      <c r="S3795" s="3" t="n">
        <v>0</v>
      </c>
      <c r="T3795" s="2" t="n">
        <v>12.5118</v>
      </c>
      <c r="U3795">
        <f>D3795-C3795</f>
        <v/>
      </c>
      <c r="V3795" s="3">
        <f>IF(Q3795=0,0,T3795/Q3795)</f>
        <v/>
      </c>
    </row>
    <row r="3796">
      <c r="A3796" t="n">
        <v>3795</v>
      </c>
      <c r="B3796" t="inlineStr">
        <is>
          <t>US-2014-117163</t>
        </is>
      </c>
      <c r="C3796" t="inlineStr">
        <is>
          <t>2014-01-27</t>
        </is>
      </c>
      <c r="D3796" t="inlineStr">
        <is>
          <t>2014-02-02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Office Supplies</t>
        </is>
      </c>
      <c r="O3796" t="inlineStr">
        <is>
          <t>Storage</t>
        </is>
      </c>
      <c r="P3796" t="inlineStr">
        <is>
          <t>Recycled Steel Personal File for Hanging File Folders</t>
        </is>
      </c>
      <c r="Q3796" s="2" t="n">
        <v>57.23</v>
      </c>
      <c r="R3796" t="n">
        <v>1</v>
      </c>
      <c r="S3796" s="3" t="n">
        <v>0</v>
      </c>
      <c r="T3796" s="2" t="n">
        <v>14.3075</v>
      </c>
      <c r="U3796">
        <f>D3796-C3796</f>
        <v/>
      </c>
      <c r="V3796" s="3">
        <f>IF(Q3796=0,0,T3796/Q3796)</f>
        <v/>
      </c>
    </row>
    <row r="3797">
      <c r="A3797" t="n">
        <v>3796</v>
      </c>
      <c r="B3797" t="inlineStr">
        <is>
          <t>US-2014-117163</t>
        </is>
      </c>
      <c r="C3797" t="inlineStr">
        <is>
          <t>2014-01-27</t>
        </is>
      </c>
      <c r="D3797" t="inlineStr">
        <is>
          <t>2014-02-02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Furniture</t>
        </is>
      </c>
      <c r="O3797" t="inlineStr">
        <is>
          <t>Tables</t>
        </is>
      </c>
      <c r="P3797" t="inlineStr">
        <is>
          <t>Balt Split Level Computer Training Table</t>
        </is>
      </c>
      <c r="Q3797" s="2" t="n">
        <v>333</v>
      </c>
      <c r="R3797" t="n">
        <v>3</v>
      </c>
      <c r="S3797" s="3" t="n">
        <v>0.2</v>
      </c>
      <c r="T3797" s="2" t="n">
        <v>-16.65</v>
      </c>
      <c r="U3797">
        <f>D3797-C3797</f>
        <v/>
      </c>
      <c r="V3797" s="3">
        <f>IF(Q3797=0,0,T3797/Q3797)</f>
        <v/>
      </c>
    </row>
    <row r="3798">
      <c r="A3798" t="n">
        <v>3797</v>
      </c>
      <c r="B3798" t="inlineStr">
        <is>
          <t>US-2014-117163</t>
        </is>
      </c>
      <c r="C3798" t="inlineStr">
        <is>
          <t>2014-01-27</t>
        </is>
      </c>
      <c r="D3798" t="inlineStr">
        <is>
          <t>2014-02-02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Office Supplies</t>
        </is>
      </c>
      <c r="O3798" t="inlineStr">
        <is>
          <t>Art</t>
        </is>
      </c>
      <c r="P3798" t="inlineStr">
        <is>
          <t>Dixon Ticonderoga Core-Lock Colored Pencils</t>
        </is>
      </c>
      <c r="Q3798" s="2" t="n">
        <v>36.44</v>
      </c>
      <c r="R3798" t="n">
        <v>4</v>
      </c>
      <c r="S3798" s="3" t="n">
        <v>0</v>
      </c>
      <c r="T3798" s="2" t="n">
        <v>12.0252</v>
      </c>
      <c r="U3798">
        <f>D3798-C3798</f>
        <v/>
      </c>
      <c r="V3798" s="3">
        <f>IF(Q3798=0,0,T3798/Q3798)</f>
        <v/>
      </c>
    </row>
    <row r="3799">
      <c r="A3799" t="n">
        <v>3798</v>
      </c>
      <c r="B3799" t="inlineStr">
        <is>
          <t>CA-2017-121314</t>
        </is>
      </c>
      <c r="C3799" t="inlineStr">
        <is>
          <t>2017-09-23</t>
        </is>
      </c>
      <c r="D3799" t="inlineStr">
        <is>
          <t>2017-09-26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Xerox 1941</t>
        </is>
      </c>
      <c r="Q3799" s="2" t="n">
        <v>251.64</v>
      </c>
      <c r="R3799" t="n">
        <v>3</v>
      </c>
      <c r="S3799" s="3" t="n">
        <v>0.2</v>
      </c>
      <c r="T3799" s="2" t="n">
        <v>88.074</v>
      </c>
      <c r="U3799">
        <f>D3799-C3799</f>
        <v/>
      </c>
      <c r="V3799" s="3">
        <f>IF(Q3799=0,0,T3799/Q3799)</f>
        <v/>
      </c>
    </row>
    <row r="3800">
      <c r="A3800" t="n">
        <v>3799</v>
      </c>
      <c r="B3800" t="inlineStr">
        <is>
          <t>CA-2017-147760</t>
        </is>
      </c>
      <c r="C3800" t="inlineStr">
        <is>
          <t>2017-11-04</t>
        </is>
      </c>
      <c r="D3800" t="inlineStr">
        <is>
          <t>2017-11-05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Hon 5100 Series Wood Tables</t>
        </is>
      </c>
      <c r="Q3800" s="2" t="n">
        <v>523.764</v>
      </c>
      <c r="R3800" t="n">
        <v>3</v>
      </c>
      <c r="S3800" s="3" t="n">
        <v>0.4</v>
      </c>
      <c r="T3800" s="2" t="n">
        <v>-192.0468</v>
      </c>
      <c r="U3800">
        <f>D3800-C3800</f>
        <v/>
      </c>
      <c r="V3800" s="3">
        <f>IF(Q3800=0,0,T3800/Q3800)</f>
        <v/>
      </c>
    </row>
    <row r="3801">
      <c r="A3801" t="n">
        <v>3800</v>
      </c>
      <c r="B3801" t="inlineStr">
        <is>
          <t>CA-2017-147760</t>
        </is>
      </c>
      <c r="C3801" t="inlineStr">
        <is>
          <t>2017-11-04</t>
        </is>
      </c>
      <c r="D3801" t="inlineStr">
        <is>
          <t>2017-11-05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Technology</t>
        </is>
      </c>
      <c r="O3801" t="inlineStr">
        <is>
          <t>Phones</t>
        </is>
      </c>
      <c r="P3801" t="inlineStr">
        <is>
          <t>Motorola Moto X</t>
        </is>
      </c>
      <c r="Q3801" s="2" t="n">
        <v>1359.96</v>
      </c>
      <c r="R3801" t="n">
        <v>5</v>
      </c>
      <c r="S3801" s="3" t="n">
        <v>0.2</v>
      </c>
      <c r="T3801" s="2" t="n">
        <v>118.9965</v>
      </c>
      <c r="U3801">
        <f>D3801-C3801</f>
        <v/>
      </c>
      <c r="V3801" s="3">
        <f>IF(Q3801=0,0,T3801/Q3801)</f>
        <v/>
      </c>
    </row>
    <row r="3802">
      <c r="A3802" t="n">
        <v>3801</v>
      </c>
      <c r="B3802" t="inlineStr">
        <is>
          <t>CA-2016-156503</t>
        </is>
      </c>
      <c r="C3802" t="inlineStr">
        <is>
          <t>2016-10-14</t>
        </is>
      </c>
      <c r="D3802" t="inlineStr">
        <is>
          <t>2016-10-20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SAFCO Folding Chair Trolley</t>
        </is>
      </c>
      <c r="Q3802" s="2" t="n">
        <v>102.592</v>
      </c>
      <c r="R3802" t="n">
        <v>1</v>
      </c>
      <c r="S3802" s="3" t="n">
        <v>0.2</v>
      </c>
      <c r="T3802" s="2" t="n">
        <v>10.2592</v>
      </c>
      <c r="U3802">
        <f>D3802-C3802</f>
        <v/>
      </c>
      <c r="V3802" s="3">
        <f>IF(Q3802=0,0,T3802/Q3802)</f>
        <v/>
      </c>
    </row>
    <row r="3803">
      <c r="A3803" t="n">
        <v>3802</v>
      </c>
      <c r="B3803" t="inlineStr">
        <is>
          <t>CA-2016-156503</t>
        </is>
      </c>
      <c r="C3803" t="inlineStr">
        <is>
          <t>2016-10-14</t>
        </is>
      </c>
      <c r="D3803" t="inlineStr">
        <is>
          <t>2016-10-20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Technology</t>
        </is>
      </c>
      <c r="O3803" t="inlineStr">
        <is>
          <t>Accessories</t>
        </is>
      </c>
      <c r="P3803" t="inlineStr">
        <is>
          <t>Maxell 4.7GB DVD-R</t>
        </is>
      </c>
      <c r="Q3803" s="2" t="n">
        <v>22.704</v>
      </c>
      <c r="R3803" t="n">
        <v>1</v>
      </c>
      <c r="S3803" s="3" t="n">
        <v>0.2</v>
      </c>
      <c r="T3803" s="2" t="n">
        <v>5.9598</v>
      </c>
      <c r="U3803">
        <f>D3803-C3803</f>
        <v/>
      </c>
      <c r="V3803" s="3">
        <f>IF(Q3803=0,0,T3803/Q3803)</f>
        <v/>
      </c>
    </row>
    <row r="3804">
      <c r="A3804" t="n">
        <v>3803</v>
      </c>
      <c r="B3804" t="inlineStr">
        <is>
          <t>CA-2016-156503</t>
        </is>
      </c>
      <c r="C3804" t="inlineStr">
        <is>
          <t>2016-10-14</t>
        </is>
      </c>
      <c r="D3804" t="inlineStr">
        <is>
          <t>2016-10-20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Office Supplies</t>
        </is>
      </c>
      <c r="O3804" t="inlineStr">
        <is>
          <t>Paper</t>
        </is>
      </c>
      <c r="P3804" t="inlineStr">
        <is>
          <t>Xerox 1944</t>
        </is>
      </c>
      <c r="Q3804" s="2" t="n">
        <v>93.024</v>
      </c>
      <c r="R3804" t="n">
        <v>3</v>
      </c>
      <c r="S3804" s="3" t="n">
        <v>0.2</v>
      </c>
      <c r="T3804" s="2" t="n">
        <v>33.7212</v>
      </c>
      <c r="U3804">
        <f>D3804-C3804</f>
        <v/>
      </c>
      <c r="V3804" s="3">
        <f>IF(Q3804=0,0,T3804/Q3804)</f>
        <v/>
      </c>
    </row>
    <row r="3805">
      <c r="A3805" t="n">
        <v>3804</v>
      </c>
      <c r="B3805" t="inlineStr">
        <is>
          <t>CA-2016-156503</t>
        </is>
      </c>
      <c r="C3805" t="inlineStr">
        <is>
          <t>2016-10-14</t>
        </is>
      </c>
      <c r="D3805" t="inlineStr">
        <is>
          <t>2016-10-20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Office Supplies</t>
        </is>
      </c>
      <c r="O3805" t="inlineStr">
        <is>
          <t>Supplies</t>
        </is>
      </c>
      <c r="P3805" t="inlineStr">
        <is>
          <t>Staple remover</t>
        </is>
      </c>
      <c r="Q3805" s="2" t="n">
        <v>12.768</v>
      </c>
      <c r="R3805" t="n">
        <v>2</v>
      </c>
      <c r="S3805" s="3" t="n">
        <v>0.2</v>
      </c>
      <c r="T3805" s="2" t="n">
        <v>1.4364</v>
      </c>
      <c r="U3805">
        <f>D3805-C3805</f>
        <v/>
      </c>
      <c r="V3805" s="3">
        <f>IF(Q3805=0,0,T3805/Q3805)</f>
        <v/>
      </c>
    </row>
    <row r="3806">
      <c r="A3806" t="n">
        <v>3805</v>
      </c>
      <c r="B3806" t="inlineStr">
        <is>
          <t>CA-2016-156503</t>
        </is>
      </c>
      <c r="C3806" t="inlineStr">
        <is>
          <t>2016-10-14</t>
        </is>
      </c>
      <c r="D3806" t="inlineStr">
        <is>
          <t>2016-10-20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Office Supplies</t>
        </is>
      </c>
      <c r="O3806" t="inlineStr">
        <is>
          <t>Envelopes</t>
        </is>
      </c>
      <c r="P3806" t="inlineStr">
        <is>
          <t>White Business Envelopes with Contemporary Seam, Recycled White Business Envelopes</t>
        </is>
      </c>
      <c r="Q3806" s="2" t="n">
        <v>35.008</v>
      </c>
      <c r="R3806" t="n">
        <v>4</v>
      </c>
      <c r="S3806" s="3" t="n">
        <v>0.2</v>
      </c>
      <c r="T3806" s="2" t="n">
        <v>13.128</v>
      </c>
      <c r="U3806">
        <f>D3806-C3806</f>
        <v/>
      </c>
      <c r="V3806" s="3">
        <f>IF(Q3806=0,0,T3806/Q3806)</f>
        <v/>
      </c>
    </row>
    <row r="3807">
      <c r="A3807" t="n">
        <v>3806</v>
      </c>
      <c r="B3807" t="inlineStr">
        <is>
          <t>CA-2016-156503</t>
        </is>
      </c>
      <c r="C3807" t="inlineStr">
        <is>
          <t>2016-10-14</t>
        </is>
      </c>
      <c r="D3807" t="inlineStr">
        <is>
          <t>2016-10-20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Xerox 1916</t>
        </is>
      </c>
      <c r="Q3807" s="2" t="n">
        <v>39.152</v>
      </c>
      <c r="R3807" t="n">
        <v>1</v>
      </c>
      <c r="S3807" s="3" t="n">
        <v>0.2</v>
      </c>
      <c r="T3807" s="2" t="n">
        <v>14.682</v>
      </c>
      <c r="U3807">
        <f>D3807-C3807</f>
        <v/>
      </c>
      <c r="V3807" s="3">
        <f>IF(Q3807=0,0,T3807/Q3807)</f>
        <v/>
      </c>
    </row>
    <row r="3808">
      <c r="A3808" t="n">
        <v>3807</v>
      </c>
      <c r="B3808" t="inlineStr">
        <is>
          <t>CA-2015-113628</t>
        </is>
      </c>
      <c r="C3808" t="inlineStr">
        <is>
          <t>2015-11-12</t>
        </is>
      </c>
      <c r="D3808" t="inlineStr">
        <is>
          <t>2015-11-19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Newell 317</t>
        </is>
      </c>
      <c r="Q3808" s="2" t="n">
        <v>11.76</v>
      </c>
      <c r="R3808" t="n">
        <v>5</v>
      </c>
      <c r="S3808" s="3" t="n">
        <v>0.2</v>
      </c>
      <c r="T3808" s="2" t="n">
        <v>1.323</v>
      </c>
      <c r="U3808">
        <f>D3808-C3808</f>
        <v/>
      </c>
      <c r="V3808" s="3">
        <f>IF(Q3808=0,0,T3808/Q3808)</f>
        <v/>
      </c>
    </row>
    <row r="3809">
      <c r="A3809" t="n">
        <v>3808</v>
      </c>
      <c r="B3809" t="inlineStr">
        <is>
          <t>CA-2015-113628</t>
        </is>
      </c>
      <c r="C3809" t="inlineStr">
        <is>
          <t>2015-11-12</t>
        </is>
      </c>
      <c r="D3809" t="inlineStr">
        <is>
          <t>2015-11-19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Wilson Jones Leather-Like Binders with DublLock Round Rings</t>
        </is>
      </c>
      <c r="Q3809" s="2" t="n">
        <v>5.238</v>
      </c>
      <c r="R3809" t="n">
        <v>2</v>
      </c>
      <c r="S3809" s="3" t="n">
        <v>0.7</v>
      </c>
      <c r="T3809" s="2" t="n">
        <v>-4.0158</v>
      </c>
      <c r="U3809">
        <f>D3809-C3809</f>
        <v/>
      </c>
      <c r="V3809" s="3">
        <f>IF(Q3809=0,0,T3809/Q3809)</f>
        <v/>
      </c>
    </row>
    <row r="3810">
      <c r="A3810" t="n">
        <v>3809</v>
      </c>
      <c r="B3810" t="inlineStr">
        <is>
          <t>CA-2015-113628</t>
        </is>
      </c>
      <c r="C3810" t="inlineStr">
        <is>
          <t>2015-11-12</t>
        </is>
      </c>
      <c r="D3810" t="inlineStr">
        <is>
          <t>2015-11-19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SlimView Poly Binder, 3/8"</t>
        </is>
      </c>
      <c r="Q3810" s="2" t="n">
        <v>4.662</v>
      </c>
      <c r="R3810" t="n">
        <v>3</v>
      </c>
      <c r="S3810" s="3" t="n">
        <v>0.7</v>
      </c>
      <c r="T3810" s="2" t="n">
        <v>-3.7296</v>
      </c>
      <c r="U3810">
        <f>D3810-C3810</f>
        <v/>
      </c>
      <c r="V3810" s="3">
        <f>IF(Q3810=0,0,T3810/Q3810)</f>
        <v/>
      </c>
    </row>
    <row r="3811">
      <c r="A3811" t="n">
        <v>3810</v>
      </c>
      <c r="B3811" t="inlineStr">
        <is>
          <t>CA-2015-113628</t>
        </is>
      </c>
      <c r="C3811" t="inlineStr">
        <is>
          <t>2015-11-12</t>
        </is>
      </c>
      <c r="D3811" t="inlineStr">
        <is>
          <t>2015-11-19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Office Star - Contemporary Task Swivel chair with Loop Arms, Charcoal</t>
        </is>
      </c>
      <c r="Q3811" s="2" t="n">
        <v>523.92</v>
      </c>
      <c r="R3811" t="n">
        <v>5</v>
      </c>
      <c r="S3811" s="3" t="n">
        <v>0.2</v>
      </c>
      <c r="T3811" s="2" t="n">
        <v>-72.039</v>
      </c>
      <c r="U3811">
        <f>D3811-C3811</f>
        <v/>
      </c>
      <c r="V3811" s="3">
        <f>IF(Q3811=0,0,T3811/Q3811)</f>
        <v/>
      </c>
    </row>
    <row r="3812">
      <c r="A3812" t="n">
        <v>3811</v>
      </c>
      <c r="B3812" t="inlineStr">
        <is>
          <t>CA-2015-113628</t>
        </is>
      </c>
      <c r="C3812" t="inlineStr">
        <is>
          <t>2015-11-12</t>
        </is>
      </c>
      <c r="D3812" t="inlineStr">
        <is>
          <t>2015-11-19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VTech DS6151</t>
        </is>
      </c>
      <c r="Q3812" s="2" t="n">
        <v>100.792</v>
      </c>
      <c r="R3812" t="n">
        <v>1</v>
      </c>
      <c r="S3812" s="3" t="n">
        <v>0.2</v>
      </c>
      <c r="T3812" s="2" t="n">
        <v>10.0792</v>
      </c>
      <c r="U3812">
        <f>D3812-C3812</f>
        <v/>
      </c>
      <c r="V3812" s="3">
        <f>IF(Q3812=0,0,T3812/Q3812)</f>
        <v/>
      </c>
    </row>
    <row r="3813">
      <c r="A3813" t="n">
        <v>3812</v>
      </c>
      <c r="B3813" t="inlineStr">
        <is>
          <t>CA-2015-113628</t>
        </is>
      </c>
      <c r="C3813" t="inlineStr">
        <is>
          <t>2015-11-12</t>
        </is>
      </c>
      <c r="D3813" t="inlineStr">
        <is>
          <t>2015-11-19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Push Button Manager's Chair, Indigo</t>
        </is>
      </c>
      <c r="Q3813" s="2" t="n">
        <v>146.136</v>
      </c>
      <c r="R3813" t="n">
        <v>3</v>
      </c>
      <c r="S3813" s="3" t="n">
        <v>0.2</v>
      </c>
      <c r="T3813" s="2" t="n">
        <v>16.4403</v>
      </c>
      <c r="U3813">
        <f>D3813-C3813</f>
        <v/>
      </c>
      <c r="V3813" s="3">
        <f>IF(Q3813=0,0,T3813/Q3813)</f>
        <v/>
      </c>
    </row>
    <row r="3814">
      <c r="A3814" t="n">
        <v>3813</v>
      </c>
      <c r="B3814" t="inlineStr">
        <is>
          <t>CA-2017-147753</t>
        </is>
      </c>
      <c r="C3814" t="inlineStr">
        <is>
          <t>2017-03-05</t>
        </is>
      </c>
      <c r="D3814" t="inlineStr">
        <is>
          <t>2017-03-05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515</t>
        </is>
      </c>
      <c r="Q3814" s="2" t="n">
        <v>25.06</v>
      </c>
      <c r="R3814" t="n">
        <v>2</v>
      </c>
      <c r="S3814" s="3" t="n">
        <v>0</v>
      </c>
      <c r="T3814" s="2" t="n">
        <v>11.7782</v>
      </c>
      <c r="U3814">
        <f>D3814-C3814</f>
        <v/>
      </c>
      <c r="V3814" s="3">
        <f>IF(Q3814=0,0,T3814/Q3814)</f>
        <v/>
      </c>
    </row>
    <row r="3815">
      <c r="A3815" t="n">
        <v>3814</v>
      </c>
      <c r="B3815" t="inlineStr">
        <is>
          <t>CA-2015-103961</t>
        </is>
      </c>
      <c r="C3815" t="inlineStr">
        <is>
          <t>2015-11-05</t>
        </is>
      </c>
      <c r="D3815" t="inlineStr">
        <is>
          <t>2015-11-09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Office Supplies</t>
        </is>
      </c>
      <c r="O3815" t="inlineStr">
        <is>
          <t>Labels</t>
        </is>
      </c>
      <c r="P3815" t="inlineStr">
        <is>
          <t>Avery 476</t>
        </is>
      </c>
      <c r="Q3815" s="2" t="n">
        <v>19.824</v>
      </c>
      <c r="R3815" t="n">
        <v>6</v>
      </c>
      <c r="S3815" s="3" t="n">
        <v>0.2</v>
      </c>
      <c r="T3815" s="2" t="n">
        <v>6.4428</v>
      </c>
      <c r="U3815">
        <f>D3815-C3815</f>
        <v/>
      </c>
      <c r="V3815" s="3">
        <f>IF(Q3815=0,0,T3815/Q3815)</f>
        <v/>
      </c>
    </row>
    <row r="3816">
      <c r="A3816" t="n">
        <v>3815</v>
      </c>
      <c r="B3816" t="inlineStr">
        <is>
          <t>CA-2016-152471</t>
        </is>
      </c>
      <c r="C3816" t="inlineStr">
        <is>
          <t>2016-07-08</t>
        </is>
      </c>
      <c r="D3816" t="inlineStr">
        <is>
          <t>2016-07-08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Jabra SPEAK 410 Multidevice Speakerphone</t>
        </is>
      </c>
      <c r="Q3816" s="2" t="n">
        <v>823.96</v>
      </c>
      <c r="R3816" t="n">
        <v>5</v>
      </c>
      <c r="S3816" s="3" t="n">
        <v>0.2</v>
      </c>
      <c r="T3816" s="2" t="n">
        <v>51.4975</v>
      </c>
      <c r="U3816">
        <f>D3816-C3816</f>
        <v/>
      </c>
      <c r="V3816" s="3">
        <f>IF(Q3816=0,0,T3816/Q3816)</f>
        <v/>
      </c>
    </row>
    <row r="3817">
      <c r="A3817" t="n">
        <v>3816</v>
      </c>
      <c r="B3817" t="inlineStr">
        <is>
          <t>CA-2016-152471</t>
        </is>
      </c>
      <c r="C3817" t="inlineStr">
        <is>
          <t>2016-07-08</t>
        </is>
      </c>
      <c r="D3817" t="inlineStr">
        <is>
          <t>2016-07-08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Xerox 1921</t>
        </is>
      </c>
      <c r="Q3817" s="2" t="n">
        <v>15.984</v>
      </c>
      <c r="R3817" t="n">
        <v>2</v>
      </c>
      <c r="S3817" s="3" t="n">
        <v>0.2</v>
      </c>
      <c r="T3817" s="2" t="n">
        <v>4.995</v>
      </c>
      <c r="U3817">
        <f>D3817-C3817</f>
        <v/>
      </c>
      <c r="V3817" s="3">
        <f>IF(Q3817=0,0,T3817/Q3817)</f>
        <v/>
      </c>
    </row>
    <row r="3818">
      <c r="A3818" t="n">
        <v>3817</v>
      </c>
      <c r="B3818" t="inlineStr">
        <is>
          <t>CA-2015-102582</t>
        </is>
      </c>
      <c r="C3818" t="inlineStr">
        <is>
          <t>2015-09-15</t>
        </is>
      </c>
      <c r="D3818" t="inlineStr">
        <is>
          <t>2015-09-19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Furniture</t>
        </is>
      </c>
      <c r="O3818" t="inlineStr">
        <is>
          <t>Tables</t>
        </is>
      </c>
      <c r="P3818" t="inlineStr">
        <is>
          <t>Bretford CR8500 Series Meeting Room Furniture</t>
        </is>
      </c>
      <c r="Q3818" s="2" t="n">
        <v>801.96</v>
      </c>
      <c r="R3818" t="n">
        <v>2</v>
      </c>
      <c r="S3818" s="3" t="n">
        <v>0</v>
      </c>
      <c r="T3818" s="2" t="n">
        <v>200.49</v>
      </c>
      <c r="U3818">
        <f>D3818-C3818</f>
        <v/>
      </c>
      <c r="V3818" s="3">
        <f>IF(Q3818=0,0,T3818/Q3818)</f>
        <v/>
      </c>
    </row>
    <row r="3819">
      <c r="A3819" t="n">
        <v>3818</v>
      </c>
      <c r="B3819" t="inlineStr">
        <is>
          <t>CA-2015-102582</t>
        </is>
      </c>
      <c r="C3819" t="inlineStr">
        <is>
          <t>2015-09-15</t>
        </is>
      </c>
      <c r="D3819" t="inlineStr">
        <is>
          <t>2015-09-19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Anker Astro Mini 3000mAh Ultra-Compact Portable Charger</t>
        </is>
      </c>
      <c r="Q3819" s="2" t="n">
        <v>59.97</v>
      </c>
      <c r="R3819" t="n">
        <v>3</v>
      </c>
      <c r="S3819" s="3" t="n">
        <v>0</v>
      </c>
      <c r="T3819" s="2" t="n">
        <v>0</v>
      </c>
      <c r="U3819">
        <f>D3819-C3819</f>
        <v/>
      </c>
      <c r="V3819" s="3">
        <f>IF(Q3819=0,0,T3819/Q3819)</f>
        <v/>
      </c>
    </row>
    <row r="3820">
      <c r="A3820" t="n">
        <v>3819</v>
      </c>
      <c r="B3820" t="inlineStr">
        <is>
          <t>CA-2015-102582</t>
        </is>
      </c>
      <c r="C3820" t="inlineStr">
        <is>
          <t>2015-09-15</t>
        </is>
      </c>
      <c r="D3820" t="inlineStr">
        <is>
          <t>2015-09-19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Furniture</t>
        </is>
      </c>
      <c r="O3820" t="inlineStr">
        <is>
          <t>Chairs</t>
        </is>
      </c>
      <c r="P3820" t="inlineStr">
        <is>
          <t>Global Manager's Adjustable Task Chair, Storm</t>
        </is>
      </c>
      <c r="Q3820" s="2" t="n">
        <v>1056.86</v>
      </c>
      <c r="R3820" t="n">
        <v>7</v>
      </c>
      <c r="S3820" s="3" t="n">
        <v>0</v>
      </c>
      <c r="T3820" s="2" t="n">
        <v>306.4894</v>
      </c>
      <c r="U3820">
        <f>D3820-C3820</f>
        <v/>
      </c>
      <c r="V3820" s="3">
        <f>IF(Q3820=0,0,T3820/Q3820)</f>
        <v/>
      </c>
    </row>
    <row r="3821">
      <c r="A3821" t="n">
        <v>3820</v>
      </c>
      <c r="B3821" t="inlineStr">
        <is>
          <t>CA-2017-141873</t>
        </is>
      </c>
      <c r="C3821" t="inlineStr">
        <is>
          <t>2017-10-09</t>
        </is>
      </c>
      <c r="D3821" t="inlineStr">
        <is>
          <t>2017-10-14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Office Supplies</t>
        </is>
      </c>
      <c r="O3821" t="inlineStr">
        <is>
          <t>Binders</t>
        </is>
      </c>
      <c r="P3821" t="inlineStr">
        <is>
          <t>Pressboard Data Binders by Wilson Jones</t>
        </is>
      </c>
      <c r="Q3821" s="2" t="n">
        <v>12.816</v>
      </c>
      <c r="R3821" t="n">
        <v>3</v>
      </c>
      <c r="S3821" s="3" t="n">
        <v>0.2</v>
      </c>
      <c r="T3821" s="2" t="n">
        <v>4.3254</v>
      </c>
      <c r="U3821">
        <f>D3821-C3821</f>
        <v/>
      </c>
      <c r="V3821" s="3">
        <f>IF(Q3821=0,0,T3821/Q3821)</f>
        <v/>
      </c>
    </row>
    <row r="3822">
      <c r="A3822" t="n">
        <v>3821</v>
      </c>
      <c r="B3822" t="inlineStr">
        <is>
          <t>CA-2017-141873</t>
        </is>
      </c>
      <c r="C3822" t="inlineStr">
        <is>
          <t>2017-10-09</t>
        </is>
      </c>
      <c r="D3822" t="inlineStr">
        <is>
          <t>2017-10-14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Furniture</t>
        </is>
      </c>
      <c r="O3822" t="inlineStr">
        <is>
          <t>Bookcases</t>
        </is>
      </c>
      <c r="P3822" t="inlineStr">
        <is>
          <t>O'Sullivan Elevations Bookcase, Cherry Finish</t>
        </is>
      </c>
      <c r="Q3822" s="2" t="n">
        <v>314.352</v>
      </c>
      <c r="R3822" t="n">
        <v>3</v>
      </c>
      <c r="S3822" s="3" t="n">
        <v>0.2</v>
      </c>
      <c r="T3822" s="2" t="n">
        <v>-15.7176</v>
      </c>
      <c r="U3822">
        <f>D3822-C3822</f>
        <v/>
      </c>
      <c r="V3822" s="3">
        <f>IF(Q3822=0,0,T3822/Q3822)</f>
        <v/>
      </c>
    </row>
    <row r="3823">
      <c r="A3823" t="n">
        <v>3822</v>
      </c>
      <c r="B3823" t="inlineStr">
        <is>
          <t>CA-2017-141873</t>
        </is>
      </c>
      <c r="C3823" t="inlineStr">
        <is>
          <t>2017-10-09</t>
        </is>
      </c>
      <c r="D3823" t="inlineStr">
        <is>
          <t>2017-10-14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TOPS 4 x 6 Fluorescent Color Memo Sheets, 500 Sheets per Pack</t>
        </is>
      </c>
      <c r="Q3823" s="2" t="n">
        <v>18.98</v>
      </c>
      <c r="R3823" t="n">
        <v>2</v>
      </c>
      <c r="S3823" s="3" t="n">
        <v>0</v>
      </c>
      <c r="T3823" s="2" t="n">
        <v>8.9206</v>
      </c>
      <c r="U3823">
        <f>D3823-C3823</f>
        <v/>
      </c>
      <c r="V3823" s="3">
        <f>IF(Q3823=0,0,T3823/Q3823)</f>
        <v/>
      </c>
    </row>
    <row r="3824">
      <c r="A3824" t="n">
        <v>3823</v>
      </c>
      <c r="B3824" t="inlineStr">
        <is>
          <t>CA-2017-141873</t>
        </is>
      </c>
      <c r="C3824" t="inlineStr">
        <is>
          <t>2017-10-09</t>
        </is>
      </c>
      <c r="D3824" t="inlineStr">
        <is>
          <t>2017-10-14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Durable Pressboard Binders</t>
        </is>
      </c>
      <c r="Q3824" s="2" t="n">
        <v>18.24</v>
      </c>
      <c r="R3824" t="n">
        <v>6</v>
      </c>
      <c r="S3824" s="3" t="n">
        <v>0.2</v>
      </c>
      <c r="T3824" s="2" t="n">
        <v>6.156</v>
      </c>
      <c r="U3824">
        <f>D3824-C3824</f>
        <v/>
      </c>
      <c r="V3824" s="3">
        <f>IF(Q3824=0,0,T3824/Q3824)</f>
        <v/>
      </c>
    </row>
    <row r="3825">
      <c r="A3825" t="n">
        <v>3824</v>
      </c>
      <c r="B3825" t="inlineStr">
        <is>
          <t>CA-2015-140984</t>
        </is>
      </c>
      <c r="C3825" t="inlineStr">
        <is>
          <t>2015-09-14</t>
        </is>
      </c>
      <c r="D3825" t="inlineStr">
        <is>
          <t>2015-09-18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Economy Rollaway Files</t>
        </is>
      </c>
      <c r="Q3825" s="2" t="n">
        <v>991.2</v>
      </c>
      <c r="R3825" t="n">
        <v>6</v>
      </c>
      <c r="S3825" s="3" t="n">
        <v>0</v>
      </c>
      <c r="T3825" s="2" t="n">
        <v>257.712</v>
      </c>
      <c r="U3825">
        <f>D3825-C3825</f>
        <v/>
      </c>
      <c r="V3825" s="3">
        <f>IF(Q3825=0,0,T3825/Q3825)</f>
        <v/>
      </c>
    </row>
    <row r="3826">
      <c r="A3826" t="n">
        <v>3825</v>
      </c>
      <c r="B3826" t="inlineStr">
        <is>
          <t>CA-2015-140984</t>
        </is>
      </c>
      <c r="C3826" t="inlineStr">
        <is>
          <t>2015-09-14</t>
        </is>
      </c>
      <c r="D3826" t="inlineStr">
        <is>
          <t>2015-09-18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Technology</t>
        </is>
      </c>
      <c r="O3826" t="inlineStr">
        <is>
          <t>Copiers</t>
        </is>
      </c>
      <c r="P3826" t="inlineStr">
        <is>
          <t>Sharp 1540cs Digital Laser Copier</t>
        </is>
      </c>
      <c r="Q3826" s="2" t="n">
        <v>879.984</v>
      </c>
      <c r="R3826" t="n">
        <v>2</v>
      </c>
      <c r="S3826" s="3" t="n">
        <v>0.2</v>
      </c>
      <c r="T3826" s="2" t="n">
        <v>329.994</v>
      </c>
      <c r="U3826">
        <f>D3826-C3826</f>
        <v/>
      </c>
      <c r="V3826" s="3">
        <f>IF(Q3826=0,0,T3826/Q3826)</f>
        <v/>
      </c>
    </row>
    <row r="3827">
      <c r="A3827" t="n">
        <v>3826</v>
      </c>
      <c r="B3827" t="inlineStr">
        <is>
          <t>CA-2015-140984</t>
        </is>
      </c>
      <c r="C3827" t="inlineStr">
        <is>
          <t>2015-09-14</t>
        </is>
      </c>
      <c r="D3827" t="inlineStr">
        <is>
          <t>2015-09-18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Wilson Jones Easy Flow II Sheet Lifters</t>
        </is>
      </c>
      <c r="Q3827" s="2" t="n">
        <v>12.96</v>
      </c>
      <c r="R3827" t="n">
        <v>9</v>
      </c>
      <c r="S3827" s="3" t="n">
        <v>0.2</v>
      </c>
      <c r="T3827" s="2" t="n">
        <v>4.536</v>
      </c>
      <c r="U3827">
        <f>D3827-C3827</f>
        <v/>
      </c>
      <c r="V3827" s="3">
        <f>IF(Q3827=0,0,T3827/Q3827)</f>
        <v/>
      </c>
    </row>
    <row r="3828">
      <c r="A3828" t="n">
        <v>3827</v>
      </c>
      <c r="B3828" t="inlineStr">
        <is>
          <t>CA-2014-132801</t>
        </is>
      </c>
      <c r="C3828" t="inlineStr">
        <is>
          <t>2014-10-07</t>
        </is>
      </c>
      <c r="D3828" t="inlineStr">
        <is>
          <t>2014-10-12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Fellowes Personal Hanging Folder Files, Navy</t>
        </is>
      </c>
      <c r="Q3828" s="2" t="n">
        <v>107.44</v>
      </c>
      <c r="R3828" t="n">
        <v>10</v>
      </c>
      <c r="S3828" s="3" t="n">
        <v>0.2</v>
      </c>
      <c r="T3828" s="2" t="n">
        <v>10.744</v>
      </c>
      <c r="U3828">
        <f>D3828-C3828</f>
        <v/>
      </c>
      <c r="V3828" s="3">
        <f>IF(Q3828=0,0,T3828/Q3828)</f>
        <v/>
      </c>
    </row>
    <row r="3829">
      <c r="A3829" t="n">
        <v>3828</v>
      </c>
      <c r="B3829" t="inlineStr">
        <is>
          <t>CA-2017-141733</t>
        </is>
      </c>
      <c r="C3829" t="inlineStr">
        <is>
          <t>2017-05-07</t>
        </is>
      </c>
      <c r="D3829" t="inlineStr">
        <is>
          <t>2017-05-11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Hon 4070 Series Pagoda Armless Upholstered Stacking Chairs</t>
        </is>
      </c>
      <c r="Q3829" s="2" t="n">
        <v>1458.65</v>
      </c>
      <c r="R3829" t="n">
        <v>5</v>
      </c>
      <c r="S3829" s="3" t="n">
        <v>0</v>
      </c>
      <c r="T3829" s="2" t="n">
        <v>423.0085</v>
      </c>
      <c r="U3829">
        <f>D3829-C3829</f>
        <v/>
      </c>
      <c r="V3829" s="3">
        <f>IF(Q3829=0,0,T3829/Q3829)</f>
        <v/>
      </c>
    </row>
    <row r="3830">
      <c r="A3830" t="n">
        <v>3829</v>
      </c>
      <c r="B3830" t="inlineStr">
        <is>
          <t>CA-2017-141733</t>
        </is>
      </c>
      <c r="C3830" t="inlineStr">
        <is>
          <t>2017-05-07</t>
        </is>
      </c>
      <c r="D3830" t="inlineStr">
        <is>
          <t>2017-05-11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Optional Arm Kit for Workspace Cribbage Stacking Chair</t>
        </is>
      </c>
      <c r="Q3830" s="2" t="n">
        <v>26.64</v>
      </c>
      <c r="R3830" t="n">
        <v>1</v>
      </c>
      <c r="S3830" s="3" t="n">
        <v>0</v>
      </c>
      <c r="T3830" s="2" t="n">
        <v>7.4592</v>
      </c>
      <c r="U3830">
        <f>D3830-C3830</f>
        <v/>
      </c>
      <c r="V3830" s="3">
        <f>IF(Q3830=0,0,T3830/Q3830)</f>
        <v/>
      </c>
    </row>
    <row r="3831">
      <c r="A3831" t="n">
        <v>3830</v>
      </c>
      <c r="B3831" t="inlineStr">
        <is>
          <t>CA-2017-141733</t>
        </is>
      </c>
      <c r="C3831" t="inlineStr">
        <is>
          <t>2017-05-07</t>
        </is>
      </c>
      <c r="D3831" t="inlineStr">
        <is>
          <t>2017-05-11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Safco Contoured Stacking Chairs</t>
        </is>
      </c>
      <c r="Q3831" s="2" t="n">
        <v>476.8</v>
      </c>
      <c r="R3831" t="n">
        <v>2</v>
      </c>
      <c r="S3831" s="3" t="n">
        <v>0</v>
      </c>
      <c r="T3831" s="2" t="n">
        <v>119.2</v>
      </c>
      <c r="U3831">
        <f>D3831-C3831</f>
        <v/>
      </c>
      <c r="V3831" s="3">
        <f>IF(Q3831=0,0,T3831/Q3831)</f>
        <v/>
      </c>
    </row>
    <row r="3832">
      <c r="A3832" t="n">
        <v>3831</v>
      </c>
      <c r="B3832" t="inlineStr">
        <is>
          <t>CA-2017-141733</t>
        </is>
      </c>
      <c r="C3832" t="inlineStr">
        <is>
          <t>2017-05-07</t>
        </is>
      </c>
      <c r="D3832" t="inlineStr">
        <is>
          <t>2017-05-11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Office Supplies</t>
        </is>
      </c>
      <c r="O3832" t="inlineStr">
        <is>
          <t>Appliances</t>
        </is>
      </c>
      <c r="P3832" t="inlineStr">
        <is>
          <t>Belkin Premiere Surge Master II 8-outlet surge protector</t>
        </is>
      </c>
      <c r="Q3832" s="2" t="n">
        <v>87.444</v>
      </c>
      <c r="R3832" t="n">
        <v>2</v>
      </c>
      <c r="S3832" s="3" t="n">
        <v>0.1</v>
      </c>
      <c r="T3832" s="2" t="n">
        <v>18.4604</v>
      </c>
      <c r="U3832">
        <f>D3832-C3832</f>
        <v/>
      </c>
      <c r="V3832" s="3">
        <f>IF(Q3832=0,0,T3832/Q3832)</f>
        <v/>
      </c>
    </row>
    <row r="3833">
      <c r="A3833" t="n">
        <v>3832</v>
      </c>
      <c r="B3833" t="inlineStr">
        <is>
          <t>US-2015-111927</t>
        </is>
      </c>
      <c r="C3833" t="inlineStr">
        <is>
          <t>2015-11-14</t>
        </is>
      </c>
      <c r="D3833" t="inlineStr">
        <is>
          <t>2015-11-19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Furniture</t>
        </is>
      </c>
      <c r="O3833" t="inlineStr">
        <is>
          <t>Furnishings</t>
        </is>
      </c>
      <c r="P3833" t="inlineStr">
        <is>
          <t>Executive Impressions 13" Chairman Wall Clock</t>
        </is>
      </c>
      <c r="Q3833" s="2" t="n">
        <v>76.14</v>
      </c>
      <c r="R3833" t="n">
        <v>3</v>
      </c>
      <c r="S3833" s="3" t="n">
        <v>0</v>
      </c>
      <c r="T3833" s="2" t="n">
        <v>26.649</v>
      </c>
      <c r="U3833">
        <f>D3833-C3833</f>
        <v/>
      </c>
      <c r="V3833" s="3">
        <f>IF(Q3833=0,0,T3833/Q3833)</f>
        <v/>
      </c>
    </row>
    <row r="3834">
      <c r="A3834" t="n">
        <v>3833</v>
      </c>
      <c r="B3834" t="inlineStr">
        <is>
          <t>US-2015-111927</t>
        </is>
      </c>
      <c r="C3834" t="inlineStr">
        <is>
          <t>2015-11-14</t>
        </is>
      </c>
      <c r="D3834" t="inlineStr">
        <is>
          <t>2015-11-19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Office Supplies</t>
        </is>
      </c>
      <c r="O3834" t="inlineStr">
        <is>
          <t>Binders</t>
        </is>
      </c>
      <c r="P3834" t="inlineStr">
        <is>
          <t>Avery Framed View Binder, EZD Ring (Locking), Navy, 1 1/2"</t>
        </is>
      </c>
      <c r="Q3834" s="2" t="n">
        <v>19.96</v>
      </c>
      <c r="R3834" t="n">
        <v>2</v>
      </c>
      <c r="S3834" s="3" t="n">
        <v>0</v>
      </c>
      <c r="T3834" s="2" t="n">
        <v>9.3812</v>
      </c>
      <c r="U3834">
        <f>D3834-C3834</f>
        <v/>
      </c>
      <c r="V3834" s="3">
        <f>IF(Q3834=0,0,T3834/Q3834)</f>
        <v/>
      </c>
    </row>
    <row r="3835">
      <c r="A3835" t="n">
        <v>3834</v>
      </c>
      <c r="B3835" t="inlineStr">
        <is>
          <t>CA-2014-105984</t>
        </is>
      </c>
      <c r="C3835" t="inlineStr">
        <is>
          <t>2014-11-24</t>
        </is>
      </c>
      <c r="D3835" t="inlineStr">
        <is>
          <t>2014-11-24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Samsung Galaxy S III - 16GB - pebble blue (T-Mobile)</t>
        </is>
      </c>
      <c r="Q3835" s="2" t="n">
        <v>1049.97</v>
      </c>
      <c r="R3835" t="n">
        <v>5</v>
      </c>
      <c r="S3835" s="3" t="n">
        <v>0.4</v>
      </c>
      <c r="T3835" s="2" t="n">
        <v>-209.994</v>
      </c>
      <c r="U3835">
        <f>D3835-C3835</f>
        <v/>
      </c>
      <c r="V3835" s="3">
        <f>IF(Q3835=0,0,T3835/Q3835)</f>
        <v/>
      </c>
    </row>
    <row r="3836">
      <c r="A3836" t="n">
        <v>3835</v>
      </c>
      <c r="B3836" t="inlineStr">
        <is>
          <t>CA-2014-105984</t>
        </is>
      </c>
      <c r="C3836" t="inlineStr">
        <is>
          <t>2014-11-24</t>
        </is>
      </c>
      <c r="D3836" t="inlineStr">
        <is>
          <t>2014-11-24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Global Executive Mid-Back Manager's Chair</t>
        </is>
      </c>
      <c r="Q3836" s="2" t="n">
        <v>611.058</v>
      </c>
      <c r="R3836" t="n">
        <v>3</v>
      </c>
      <c r="S3836" s="3" t="n">
        <v>0.3</v>
      </c>
      <c r="T3836" s="2" t="n">
        <v>-34.9176</v>
      </c>
      <c r="U3836">
        <f>D3836-C3836</f>
        <v/>
      </c>
      <c r="V3836" s="3">
        <f>IF(Q3836=0,0,T3836/Q3836)</f>
        <v/>
      </c>
    </row>
    <row r="3837">
      <c r="A3837" t="n">
        <v>3836</v>
      </c>
      <c r="B3837" t="inlineStr">
        <is>
          <t>CA-2014-100363</t>
        </is>
      </c>
      <c r="C3837" t="inlineStr">
        <is>
          <t>2014-04-08</t>
        </is>
      </c>
      <c r="D3837" t="inlineStr">
        <is>
          <t>2014-04-15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Binder Clips by OIC</t>
        </is>
      </c>
      <c r="Q3837" s="2" t="n">
        <v>2.368</v>
      </c>
      <c r="R3837" t="n">
        <v>2</v>
      </c>
      <c r="S3837" s="3" t="n">
        <v>0.2</v>
      </c>
      <c r="T3837" s="2" t="n">
        <v>0.8288</v>
      </c>
      <c r="U3837">
        <f>D3837-C3837</f>
        <v/>
      </c>
      <c r="V3837" s="3">
        <f>IF(Q3837=0,0,T3837/Q3837)</f>
        <v/>
      </c>
    </row>
    <row r="3838">
      <c r="A3838" t="n">
        <v>3837</v>
      </c>
      <c r="B3838" t="inlineStr">
        <is>
          <t>CA-2014-100363</t>
        </is>
      </c>
      <c r="C3838" t="inlineStr">
        <is>
          <t>2014-04-08</t>
        </is>
      </c>
      <c r="D3838" t="inlineStr">
        <is>
          <t>2014-04-15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Things To Do Today Spiral Book</t>
        </is>
      </c>
      <c r="Q3838" s="2" t="n">
        <v>19.008</v>
      </c>
      <c r="R3838" t="n">
        <v>3</v>
      </c>
      <c r="S3838" s="3" t="n">
        <v>0.2</v>
      </c>
      <c r="T3838" s="2" t="n">
        <v>6.8904</v>
      </c>
      <c r="U3838">
        <f>D3838-C3838</f>
        <v/>
      </c>
      <c r="V3838" s="3">
        <f>IF(Q3838=0,0,T3838/Q3838)</f>
        <v/>
      </c>
    </row>
    <row r="3839">
      <c r="A3839" t="n">
        <v>3838</v>
      </c>
      <c r="B3839" t="inlineStr">
        <is>
          <t>CA-2014-126760</t>
        </is>
      </c>
      <c r="C3839" t="inlineStr">
        <is>
          <t>2014-07-26</t>
        </is>
      </c>
      <c r="D3839" t="inlineStr">
        <is>
          <t>2014-08-02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Technology</t>
        </is>
      </c>
      <c r="O3839" t="inlineStr">
        <is>
          <t>Phones</t>
        </is>
      </c>
      <c r="P3839" t="inlineStr">
        <is>
          <t>Apple iPhone 5S</t>
        </is>
      </c>
      <c r="Q3839" s="2" t="n">
        <v>911.984</v>
      </c>
      <c r="R3839" t="n">
        <v>2</v>
      </c>
      <c r="S3839" s="3" t="n">
        <v>0.2</v>
      </c>
      <c r="T3839" s="2" t="n">
        <v>113.998</v>
      </c>
      <c r="U3839">
        <f>D3839-C3839</f>
        <v/>
      </c>
      <c r="V3839" s="3">
        <f>IF(Q3839=0,0,T3839/Q3839)</f>
        <v/>
      </c>
    </row>
    <row r="3840">
      <c r="A3840" t="n">
        <v>3839</v>
      </c>
      <c r="B3840" t="inlineStr">
        <is>
          <t>CA-2014-126760</t>
        </is>
      </c>
      <c r="C3840" t="inlineStr">
        <is>
          <t>2014-07-26</t>
        </is>
      </c>
      <c r="D3840" t="inlineStr">
        <is>
          <t>2014-08-02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Furniture</t>
        </is>
      </c>
      <c r="O3840" t="inlineStr">
        <is>
          <t>Chairs</t>
        </is>
      </c>
      <c r="P3840" t="inlineStr">
        <is>
          <t>Hon 2090 “Pillow Soft” Series Mid Back Swivel/Tilt Chairs</t>
        </is>
      </c>
      <c r="Q3840" s="2" t="n">
        <v>674.352</v>
      </c>
      <c r="R3840" t="n">
        <v>3</v>
      </c>
      <c r="S3840" s="3" t="n">
        <v>0.2</v>
      </c>
      <c r="T3840" s="2" t="n">
        <v>-109.5822</v>
      </c>
      <c r="U3840">
        <f>D3840-C3840</f>
        <v/>
      </c>
      <c r="V3840" s="3">
        <f>IF(Q3840=0,0,T3840/Q3840)</f>
        <v/>
      </c>
    </row>
    <row r="3841">
      <c r="A3841" t="n">
        <v>3840</v>
      </c>
      <c r="B3841" t="inlineStr">
        <is>
          <t>CA-2014-126760</t>
        </is>
      </c>
      <c r="C3841" t="inlineStr">
        <is>
          <t>2014-07-26</t>
        </is>
      </c>
      <c r="D3841" t="inlineStr">
        <is>
          <t>2014-08-02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Tensor Computer Mounted Lamp</t>
        </is>
      </c>
      <c r="Q3841" s="2" t="n">
        <v>134.01</v>
      </c>
      <c r="R3841" t="n">
        <v>9</v>
      </c>
      <c r="S3841" s="3" t="n">
        <v>0</v>
      </c>
      <c r="T3841" s="2" t="n">
        <v>36.1827</v>
      </c>
      <c r="U3841">
        <f>D3841-C3841</f>
        <v/>
      </c>
      <c r="V3841" s="3">
        <f>IF(Q3841=0,0,T3841/Q3841)</f>
        <v/>
      </c>
    </row>
    <row r="3842">
      <c r="A3842" t="n">
        <v>3841</v>
      </c>
      <c r="B3842" t="inlineStr">
        <is>
          <t>CA-2014-126760</t>
        </is>
      </c>
      <c r="C3842" t="inlineStr">
        <is>
          <t>2014-07-26</t>
        </is>
      </c>
      <c r="D3842" t="inlineStr">
        <is>
          <t>2014-08-02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Logitech Illuminated Ultrathin Keyboard with Backlighting</t>
        </is>
      </c>
      <c r="Q3842" s="2" t="n">
        <v>170.97</v>
      </c>
      <c r="R3842" t="n">
        <v>3</v>
      </c>
      <c r="S3842" s="3" t="n">
        <v>0</v>
      </c>
      <c r="T3842" s="2" t="n">
        <v>70.0977</v>
      </c>
      <c r="U3842">
        <f>D3842-C3842</f>
        <v/>
      </c>
      <c r="V3842" s="3">
        <f>IF(Q3842=0,0,T3842/Q3842)</f>
        <v/>
      </c>
    </row>
    <row r="3843">
      <c r="A3843" t="n">
        <v>3842</v>
      </c>
      <c r="B3843" t="inlineStr">
        <is>
          <t>US-2014-109162</t>
        </is>
      </c>
      <c r="C3843" t="inlineStr">
        <is>
          <t>2014-06-08</t>
        </is>
      </c>
      <c r="D3843" t="inlineStr">
        <is>
          <t>2014-06-12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Furniture</t>
        </is>
      </c>
      <c r="O3843" t="inlineStr">
        <is>
          <t>Chairs</t>
        </is>
      </c>
      <c r="P3843" t="inlineStr">
        <is>
          <t>Situations Contoured Folding Chairs, 4/Set</t>
        </is>
      </c>
      <c r="Q3843" s="2" t="n">
        <v>170.352</v>
      </c>
      <c r="R3843" t="n">
        <v>3</v>
      </c>
      <c r="S3843" s="3" t="n">
        <v>0.2</v>
      </c>
      <c r="T3843" s="2" t="n">
        <v>10.647</v>
      </c>
      <c r="U3843">
        <f>D3843-C3843</f>
        <v/>
      </c>
      <c r="V3843" s="3">
        <f>IF(Q3843=0,0,T3843/Q3843)</f>
        <v/>
      </c>
    </row>
    <row r="3844">
      <c r="A3844" t="n">
        <v>3843</v>
      </c>
      <c r="B3844" t="inlineStr">
        <is>
          <t>CA-2014-101931</t>
        </is>
      </c>
      <c r="C3844" t="inlineStr">
        <is>
          <t>2014-10-28</t>
        </is>
      </c>
      <c r="D3844" t="inlineStr">
        <is>
          <t>2014-10-31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Avery Non-Stick Binders</t>
        </is>
      </c>
      <c r="Q3844" s="2" t="n">
        <v>7.184</v>
      </c>
      <c r="R3844" t="n">
        <v>2</v>
      </c>
      <c r="S3844" s="3" t="n">
        <v>0.2</v>
      </c>
      <c r="T3844" s="2" t="n">
        <v>2.245</v>
      </c>
      <c r="U3844">
        <f>D3844-C3844</f>
        <v/>
      </c>
      <c r="V3844" s="3">
        <f>IF(Q3844=0,0,T3844/Q3844)</f>
        <v/>
      </c>
    </row>
    <row r="3845">
      <c r="A3845" t="n">
        <v>3844</v>
      </c>
      <c r="B3845" t="inlineStr">
        <is>
          <t>CA-2014-101931</t>
        </is>
      </c>
      <c r="C3845" t="inlineStr">
        <is>
          <t>2014-10-28</t>
        </is>
      </c>
      <c r="D3845" t="inlineStr">
        <is>
          <t>2014-10-31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Serrated Blade or Curved Handle Hand Letter Openers</t>
        </is>
      </c>
      <c r="Q3845" s="2" t="n">
        <v>6.28</v>
      </c>
      <c r="R3845" t="n">
        <v>2</v>
      </c>
      <c r="S3845" s="3" t="n">
        <v>0</v>
      </c>
      <c r="T3845" s="2" t="n">
        <v>0.06279999999999999</v>
      </c>
      <c r="U3845">
        <f>D3845-C3845</f>
        <v/>
      </c>
      <c r="V3845" s="3">
        <f>IF(Q3845=0,0,T3845/Q3845)</f>
        <v/>
      </c>
    </row>
    <row r="3846">
      <c r="A3846" t="n">
        <v>3845</v>
      </c>
      <c r="B3846" t="inlineStr">
        <is>
          <t>CA-2014-101931</t>
        </is>
      </c>
      <c r="C3846" t="inlineStr">
        <is>
          <t>2014-10-28</t>
        </is>
      </c>
      <c r="D3846" t="inlineStr">
        <is>
          <t>2014-10-31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Premier Automatic Letter Opener</t>
        </is>
      </c>
      <c r="Q3846" s="2" t="n">
        <v>480.74</v>
      </c>
      <c r="R3846" t="n">
        <v>2</v>
      </c>
      <c r="S3846" s="3" t="n">
        <v>0</v>
      </c>
      <c r="T3846" s="2" t="n">
        <v>14.4222</v>
      </c>
      <c r="U3846">
        <f>D3846-C3846</f>
        <v/>
      </c>
      <c r="V3846" s="3">
        <f>IF(Q3846=0,0,T3846/Q3846)</f>
        <v/>
      </c>
    </row>
    <row r="3847">
      <c r="A3847" t="n">
        <v>3846</v>
      </c>
      <c r="B3847" t="inlineStr">
        <is>
          <t>CA-2014-101931</t>
        </is>
      </c>
      <c r="C3847" t="inlineStr">
        <is>
          <t>2014-10-28</t>
        </is>
      </c>
      <c r="D3847" t="inlineStr">
        <is>
          <t>2014-10-31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O'Sullivan Living Dimensions 2-Shelf Bookcases</t>
        </is>
      </c>
      <c r="Q3847" s="2" t="n">
        <v>616.998</v>
      </c>
      <c r="R3847" t="n">
        <v>6</v>
      </c>
      <c r="S3847" s="3" t="n">
        <v>0.15</v>
      </c>
      <c r="T3847" s="2" t="n">
        <v>-36.294</v>
      </c>
      <c r="U3847">
        <f>D3847-C3847</f>
        <v/>
      </c>
      <c r="V3847" s="3">
        <f>IF(Q3847=0,0,T3847/Q3847)</f>
        <v/>
      </c>
    </row>
    <row r="3848">
      <c r="A3848" t="n">
        <v>3847</v>
      </c>
      <c r="B3848" t="inlineStr">
        <is>
          <t>CA-2014-101931</t>
        </is>
      </c>
      <c r="C3848" t="inlineStr">
        <is>
          <t>2014-10-28</t>
        </is>
      </c>
      <c r="D3848" t="inlineStr">
        <is>
          <t>2014-10-31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Eldon Portable Mobile Manager</t>
        </is>
      </c>
      <c r="Q3848" s="2" t="n">
        <v>141.4</v>
      </c>
      <c r="R3848" t="n">
        <v>5</v>
      </c>
      <c r="S3848" s="3" t="n">
        <v>0</v>
      </c>
      <c r="T3848" s="2" t="n">
        <v>38.178</v>
      </c>
      <c r="U3848">
        <f>D3848-C3848</f>
        <v/>
      </c>
      <c r="V3848" s="3">
        <f>IF(Q3848=0,0,T3848/Q3848)</f>
        <v/>
      </c>
    </row>
    <row r="3849">
      <c r="A3849" t="n">
        <v>3848</v>
      </c>
      <c r="B3849" t="inlineStr">
        <is>
          <t>CA-2017-129000</t>
        </is>
      </c>
      <c r="C3849" t="inlineStr">
        <is>
          <t>2017-11-25</t>
        </is>
      </c>
      <c r="D3849" t="inlineStr">
        <is>
          <t>2017-11-27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Office Impressions Heavy Duty Welded Shelving &amp; Multimedia Storage Drawers</t>
        </is>
      </c>
      <c r="Q3849" s="2" t="n">
        <v>501.81</v>
      </c>
      <c r="R3849" t="n">
        <v>3</v>
      </c>
      <c r="S3849" s="3" t="n">
        <v>0</v>
      </c>
      <c r="T3849" s="2" t="n">
        <v>0</v>
      </c>
      <c r="U3849">
        <f>D3849-C3849</f>
        <v/>
      </c>
      <c r="V3849" s="3">
        <f>IF(Q3849=0,0,T3849/Q3849)</f>
        <v/>
      </c>
    </row>
    <row r="3850">
      <c r="A3850" t="n">
        <v>3849</v>
      </c>
      <c r="B3850" t="inlineStr">
        <is>
          <t>CA-2017-161053</t>
        </is>
      </c>
      <c r="C3850" t="inlineStr">
        <is>
          <t>2017-09-22</t>
        </is>
      </c>
      <c r="D3850" t="inlineStr">
        <is>
          <t>2017-09-23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Ibico EB-19 Dual Function Manual Binding System</t>
        </is>
      </c>
      <c r="Q3850" s="2" t="n">
        <v>691.96</v>
      </c>
      <c r="R3850" t="n">
        <v>4</v>
      </c>
      <c r="S3850" s="3" t="n">
        <v>0</v>
      </c>
      <c r="T3850" s="2" t="n">
        <v>318.3016</v>
      </c>
      <c r="U3850">
        <f>D3850-C3850</f>
        <v/>
      </c>
      <c r="V3850" s="3">
        <f>IF(Q3850=0,0,T3850/Q3850)</f>
        <v/>
      </c>
    </row>
    <row r="3851">
      <c r="A3851" t="n">
        <v>3850</v>
      </c>
      <c r="B3851" t="inlineStr">
        <is>
          <t>CA-2017-161053</t>
        </is>
      </c>
      <c r="C3851" t="inlineStr">
        <is>
          <t>2017-09-22</t>
        </is>
      </c>
      <c r="D3851" t="inlineStr">
        <is>
          <t>2017-09-23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Technology</t>
        </is>
      </c>
      <c r="O3851" t="inlineStr">
        <is>
          <t>Accessories</t>
        </is>
      </c>
      <c r="P3851" t="inlineStr">
        <is>
          <t>Verbatim 25 GB 6x Blu-ray Single Layer Recordable Disc, 3/Pack</t>
        </is>
      </c>
      <c r="Q3851" s="2" t="n">
        <v>34.95</v>
      </c>
      <c r="R3851" t="n">
        <v>5</v>
      </c>
      <c r="S3851" s="3" t="n">
        <v>0</v>
      </c>
      <c r="T3851" s="2" t="n">
        <v>15.378</v>
      </c>
      <c r="U3851">
        <f>D3851-C3851</f>
        <v/>
      </c>
      <c r="V3851" s="3">
        <f>IF(Q3851=0,0,T3851/Q3851)</f>
        <v/>
      </c>
    </row>
    <row r="3852">
      <c r="A3852" t="n">
        <v>3851</v>
      </c>
      <c r="B3852" t="inlineStr">
        <is>
          <t>CA-2015-142377</t>
        </is>
      </c>
      <c r="C3852" t="inlineStr">
        <is>
          <t>2015-12-04</t>
        </is>
      </c>
      <c r="D3852" t="inlineStr">
        <is>
          <t>2015-12-09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Xerox 1881</t>
        </is>
      </c>
      <c r="Q3852" s="2" t="n">
        <v>85.95999999999999</v>
      </c>
      <c r="R3852" t="n">
        <v>7</v>
      </c>
      <c r="S3852" s="3" t="n">
        <v>0</v>
      </c>
      <c r="T3852" s="2" t="n">
        <v>40.4012</v>
      </c>
      <c r="U3852">
        <f>D3852-C3852</f>
        <v/>
      </c>
      <c r="V3852" s="3">
        <f>IF(Q3852=0,0,T3852/Q3852)</f>
        <v/>
      </c>
    </row>
    <row r="3853">
      <c r="A3853" t="n">
        <v>3852</v>
      </c>
      <c r="B3853" t="inlineStr">
        <is>
          <t>CA-2015-127593</t>
        </is>
      </c>
      <c r="C3853" t="inlineStr">
        <is>
          <t>2015-09-21</t>
        </is>
      </c>
      <c r="D3853" t="inlineStr">
        <is>
          <t>2015-09-21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Deflect-o DuraMat Lighweight, Studded, Beveled Mat for Low Pile Carpeting</t>
        </is>
      </c>
      <c r="Q3853" s="2" t="n">
        <v>85.3</v>
      </c>
      <c r="R3853" t="n">
        <v>2</v>
      </c>
      <c r="S3853" s="3" t="n">
        <v>0</v>
      </c>
      <c r="T3853" s="2" t="n">
        <v>14.501</v>
      </c>
      <c r="U3853">
        <f>D3853-C3853</f>
        <v/>
      </c>
      <c r="V3853" s="3">
        <f>IF(Q3853=0,0,T3853/Q3853)</f>
        <v/>
      </c>
    </row>
    <row r="3854">
      <c r="A3854" t="n">
        <v>3853</v>
      </c>
      <c r="B3854" t="inlineStr">
        <is>
          <t>CA-2017-130526</t>
        </is>
      </c>
      <c r="C3854" t="inlineStr">
        <is>
          <t>2017-11-26</t>
        </is>
      </c>
      <c r="D3854" t="inlineStr">
        <is>
          <t>2017-11-29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Office Supplies</t>
        </is>
      </c>
      <c r="O3854" t="inlineStr">
        <is>
          <t>Binders</t>
        </is>
      </c>
      <c r="P3854" t="inlineStr">
        <is>
          <t>GBC Premium Transparent Covers with Diagonal Lined Pattern</t>
        </is>
      </c>
      <c r="Q3854" s="2" t="n">
        <v>33.568</v>
      </c>
      <c r="R3854" t="n">
        <v>8</v>
      </c>
      <c r="S3854" s="3" t="n">
        <v>0.8</v>
      </c>
      <c r="T3854" s="2" t="n">
        <v>-53.7088</v>
      </c>
      <c r="U3854">
        <f>D3854-C3854</f>
        <v/>
      </c>
      <c r="V3854" s="3">
        <f>IF(Q3854=0,0,T3854/Q3854)</f>
        <v/>
      </c>
    </row>
    <row r="3855">
      <c r="A3855" t="n">
        <v>3854</v>
      </c>
      <c r="B3855" t="inlineStr">
        <is>
          <t>US-2017-131849</t>
        </is>
      </c>
      <c r="C3855" t="inlineStr">
        <is>
          <t>2017-06-06</t>
        </is>
      </c>
      <c r="D3855" t="inlineStr">
        <is>
          <t>2017-06-10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Eldon 300 Class Desk Accessories, Black</t>
        </is>
      </c>
      <c r="Q3855" s="2" t="n">
        <v>4.95</v>
      </c>
      <c r="R3855" t="n">
        <v>1</v>
      </c>
      <c r="S3855" s="3" t="n">
        <v>0</v>
      </c>
      <c r="T3855" s="2" t="n">
        <v>2.178</v>
      </c>
      <c r="U3855">
        <f>D3855-C3855</f>
        <v/>
      </c>
      <c r="V3855" s="3">
        <f>IF(Q3855=0,0,T3855/Q3855)</f>
        <v/>
      </c>
    </row>
    <row r="3856">
      <c r="A3856" t="n">
        <v>3855</v>
      </c>
      <c r="B3856" t="inlineStr">
        <is>
          <t>US-2017-131849</t>
        </is>
      </c>
      <c r="C3856" t="inlineStr">
        <is>
          <t>2017-06-06</t>
        </is>
      </c>
      <c r="D3856" t="inlineStr">
        <is>
          <t>2017-06-10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Office Supplies</t>
        </is>
      </c>
      <c r="O3856" t="inlineStr">
        <is>
          <t>Storage</t>
        </is>
      </c>
      <c r="P3856" t="inlineStr">
        <is>
          <t>Sterilite Show Offs Storage Containers</t>
        </is>
      </c>
      <c r="Q3856" s="2" t="n">
        <v>26.4</v>
      </c>
      <c r="R3856" t="n">
        <v>5</v>
      </c>
      <c r="S3856" s="3" t="n">
        <v>0</v>
      </c>
      <c r="T3856" s="2" t="n">
        <v>0</v>
      </c>
      <c r="U3856">
        <f>D3856-C3856</f>
        <v/>
      </c>
      <c r="V3856" s="3">
        <f>IF(Q3856=0,0,T3856/Q3856)</f>
        <v/>
      </c>
    </row>
    <row r="3857">
      <c r="A3857" t="n">
        <v>3856</v>
      </c>
      <c r="B3857" t="inlineStr">
        <is>
          <t>US-2017-105389</t>
        </is>
      </c>
      <c r="C3857" t="inlineStr">
        <is>
          <t>2017-10-23</t>
        </is>
      </c>
      <c r="D3857" t="inlineStr">
        <is>
          <t>2017-10-28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Storex Dura Pro Binders</t>
        </is>
      </c>
      <c r="Q3857" s="2" t="n">
        <v>3.564</v>
      </c>
      <c r="R3857" t="n">
        <v>3</v>
      </c>
      <c r="S3857" s="3" t="n">
        <v>0.8</v>
      </c>
      <c r="T3857" s="2" t="n">
        <v>-6.237</v>
      </c>
      <c r="U3857">
        <f>D3857-C3857</f>
        <v/>
      </c>
      <c r="V3857" s="3">
        <f>IF(Q3857=0,0,T3857/Q3857)</f>
        <v/>
      </c>
    </row>
    <row r="3858">
      <c r="A3858" t="n">
        <v>3857</v>
      </c>
      <c r="B3858" t="inlineStr">
        <is>
          <t>US-2017-105389</t>
        </is>
      </c>
      <c r="C3858" t="inlineStr">
        <is>
          <t>2017-10-23</t>
        </is>
      </c>
      <c r="D3858" t="inlineStr">
        <is>
          <t>2017-10-28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Jabra SPEAK 410 Multidevice Speakerphone</t>
        </is>
      </c>
      <c r="Q3858" s="2" t="n">
        <v>823.96</v>
      </c>
      <c r="R3858" t="n">
        <v>5</v>
      </c>
      <c r="S3858" s="3" t="n">
        <v>0.2</v>
      </c>
      <c r="T3858" s="2" t="n">
        <v>51.4975</v>
      </c>
      <c r="U3858">
        <f>D3858-C3858</f>
        <v/>
      </c>
      <c r="V3858" s="3">
        <f>IF(Q3858=0,0,T3858/Q3858)</f>
        <v/>
      </c>
    </row>
    <row r="3859">
      <c r="A3859" t="n">
        <v>3858</v>
      </c>
      <c r="B3859" t="inlineStr">
        <is>
          <t>US-2017-105389</t>
        </is>
      </c>
      <c r="C3859" t="inlineStr">
        <is>
          <t>2017-10-23</t>
        </is>
      </c>
      <c r="D3859" t="inlineStr">
        <is>
          <t>2017-10-28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Office Supplies</t>
        </is>
      </c>
      <c r="O3859" t="inlineStr">
        <is>
          <t>Art</t>
        </is>
      </c>
      <c r="P3859" t="inlineStr">
        <is>
          <t>Newell 320</t>
        </is>
      </c>
      <c r="Q3859" s="2" t="n">
        <v>10.272</v>
      </c>
      <c r="R3859" t="n">
        <v>3</v>
      </c>
      <c r="S3859" s="3" t="n">
        <v>0.2</v>
      </c>
      <c r="T3859" s="2" t="n">
        <v>0.8988</v>
      </c>
      <c r="U3859">
        <f>D3859-C3859</f>
        <v/>
      </c>
      <c r="V3859" s="3">
        <f>IF(Q3859=0,0,T3859/Q3859)</f>
        <v/>
      </c>
    </row>
    <row r="3860">
      <c r="A3860" t="n">
        <v>3859</v>
      </c>
      <c r="B3860" t="inlineStr">
        <is>
          <t>CA-2014-140816</t>
        </is>
      </c>
      <c r="C3860" t="inlineStr">
        <is>
          <t>2014-12-20</t>
        </is>
      </c>
      <c r="D3860" t="inlineStr">
        <is>
          <t>2014-12-20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Technology</t>
        </is>
      </c>
      <c r="O3860" t="inlineStr">
        <is>
          <t>Accessories</t>
        </is>
      </c>
      <c r="P3860" t="inlineStr">
        <is>
          <t>Logitech G430 Surround Sound Gaming Headset with Dolby 7.1 Technology</t>
        </is>
      </c>
      <c r="Q3860" s="2" t="n">
        <v>447.944</v>
      </c>
      <c r="R3860" t="n">
        <v>7</v>
      </c>
      <c r="S3860" s="3" t="n">
        <v>0.2</v>
      </c>
      <c r="T3860" s="2" t="n">
        <v>89.58880000000001</v>
      </c>
      <c r="U3860">
        <f>D3860-C3860</f>
        <v/>
      </c>
      <c r="V3860" s="3">
        <f>IF(Q3860=0,0,T3860/Q3860)</f>
        <v/>
      </c>
    </row>
    <row r="3861">
      <c r="A3861" t="n">
        <v>3860</v>
      </c>
      <c r="B3861" t="inlineStr">
        <is>
          <t>CA-2017-154039</t>
        </is>
      </c>
      <c r="C3861" t="inlineStr">
        <is>
          <t>2017-02-17</t>
        </is>
      </c>
      <c r="D3861" t="inlineStr">
        <is>
          <t>2017-02-22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Furniture</t>
        </is>
      </c>
      <c r="O3861" t="inlineStr">
        <is>
          <t>Tables</t>
        </is>
      </c>
      <c r="P3861" t="inlineStr">
        <is>
          <t>Chromcraft 48" x 96" Racetrack Double Pedestal Table</t>
        </is>
      </c>
      <c r="Q3861" s="2" t="n">
        <v>480.96</v>
      </c>
      <c r="R3861" t="n">
        <v>3</v>
      </c>
      <c r="S3861" s="3" t="n">
        <v>0.5</v>
      </c>
      <c r="T3861" s="2" t="n">
        <v>-269.3376</v>
      </c>
      <c r="U3861">
        <f>D3861-C3861</f>
        <v/>
      </c>
      <c r="V3861" s="3">
        <f>IF(Q3861=0,0,T3861/Q3861)</f>
        <v/>
      </c>
    </row>
    <row r="3862">
      <c r="A3862" t="n">
        <v>3861</v>
      </c>
      <c r="B3862" t="inlineStr">
        <is>
          <t>CA-2017-154039</t>
        </is>
      </c>
      <c r="C3862" t="inlineStr">
        <is>
          <t>2017-02-17</t>
        </is>
      </c>
      <c r="D3862" t="inlineStr">
        <is>
          <t>2017-02-22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Technology</t>
        </is>
      </c>
      <c r="O3862" t="inlineStr">
        <is>
          <t>Phones</t>
        </is>
      </c>
      <c r="P3862" t="inlineStr">
        <is>
          <t>LG Exalt</t>
        </is>
      </c>
      <c r="Q3862" s="2" t="n">
        <v>124.792</v>
      </c>
      <c r="R3862" t="n">
        <v>1</v>
      </c>
      <c r="S3862" s="3" t="n">
        <v>0.2</v>
      </c>
      <c r="T3862" s="2" t="n">
        <v>10.9193</v>
      </c>
      <c r="U3862">
        <f>D3862-C3862</f>
        <v/>
      </c>
      <c r="V3862" s="3">
        <f>IF(Q3862=0,0,T3862/Q3862)</f>
        <v/>
      </c>
    </row>
    <row r="3863">
      <c r="A3863" t="n">
        <v>3862</v>
      </c>
      <c r="B3863" t="inlineStr">
        <is>
          <t>CA-2014-135755</t>
        </is>
      </c>
      <c r="C3863" t="inlineStr">
        <is>
          <t>2014-05-03</t>
        </is>
      </c>
      <c r="D3863" t="inlineStr">
        <is>
          <t>2014-05-10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Poly Designer Binding Covers</t>
        </is>
      </c>
      <c r="Q3863" s="2" t="n">
        <v>40.176</v>
      </c>
      <c r="R3863" t="n">
        <v>3</v>
      </c>
      <c r="S3863" s="3" t="n">
        <v>0.2</v>
      </c>
      <c r="T3863" s="2" t="n">
        <v>14.5638</v>
      </c>
      <c r="U3863">
        <f>D3863-C3863</f>
        <v/>
      </c>
      <c r="V3863" s="3">
        <f>IF(Q3863=0,0,T3863/Q3863)</f>
        <v/>
      </c>
    </row>
    <row r="3864">
      <c r="A3864" t="n">
        <v>3863</v>
      </c>
      <c r="B3864" t="inlineStr">
        <is>
          <t>CA-2014-135755</t>
        </is>
      </c>
      <c r="C3864" t="inlineStr">
        <is>
          <t>2014-05-03</t>
        </is>
      </c>
      <c r="D3864" t="inlineStr">
        <is>
          <t>2014-05-10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Avery Durable Plastic 1" Binders</t>
        </is>
      </c>
      <c r="Q3864" s="2" t="n">
        <v>10.896</v>
      </c>
      <c r="R3864" t="n">
        <v>3</v>
      </c>
      <c r="S3864" s="3" t="n">
        <v>0.2</v>
      </c>
      <c r="T3864" s="2" t="n">
        <v>3.9498</v>
      </c>
      <c r="U3864">
        <f>D3864-C3864</f>
        <v/>
      </c>
      <c r="V3864" s="3">
        <f>IF(Q3864=0,0,T3864/Q3864)</f>
        <v/>
      </c>
    </row>
    <row r="3865">
      <c r="A3865" t="n">
        <v>3864</v>
      </c>
      <c r="B3865" t="inlineStr">
        <is>
          <t>CA-2017-123246</t>
        </is>
      </c>
      <c r="C3865" t="inlineStr">
        <is>
          <t>2017-10-17</t>
        </is>
      </c>
      <c r="D3865" t="inlineStr">
        <is>
          <t>2017-10-19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Office Supplies</t>
        </is>
      </c>
      <c r="O3865" t="inlineStr">
        <is>
          <t>Art</t>
        </is>
      </c>
      <c r="P3865" t="inlineStr">
        <is>
          <t>Economy #2 Pencils</t>
        </is>
      </c>
      <c r="Q3865" s="2" t="n">
        <v>10.64</v>
      </c>
      <c r="R3865" t="n">
        <v>4</v>
      </c>
      <c r="S3865" s="3" t="n">
        <v>0</v>
      </c>
      <c r="T3865" s="2" t="n">
        <v>2.7664</v>
      </c>
      <c r="U3865">
        <f>D3865-C3865</f>
        <v/>
      </c>
      <c r="V3865" s="3">
        <f>IF(Q3865=0,0,T3865/Q3865)</f>
        <v/>
      </c>
    </row>
    <row r="3866">
      <c r="A3866" t="n">
        <v>3865</v>
      </c>
      <c r="B3866" t="inlineStr">
        <is>
          <t>CA-2015-157133</t>
        </is>
      </c>
      <c r="C3866" t="inlineStr">
        <is>
          <t>2015-11-28</t>
        </is>
      </c>
      <c r="D3866" t="inlineStr">
        <is>
          <t>2015-12-03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Furniture</t>
        </is>
      </c>
      <c r="O3866" t="inlineStr">
        <is>
          <t>Furnishings</t>
        </is>
      </c>
      <c r="P3866" t="inlineStr">
        <is>
          <t>Eldon "L" Workstation Diamond Chairmat</t>
        </is>
      </c>
      <c r="Q3866" s="2" t="n">
        <v>151.96</v>
      </c>
      <c r="R3866" t="n">
        <v>5</v>
      </c>
      <c r="S3866" s="3" t="n">
        <v>0.6</v>
      </c>
      <c r="T3866" s="2" t="n">
        <v>-182.352</v>
      </c>
      <c r="U3866">
        <f>D3866-C3866</f>
        <v/>
      </c>
      <c r="V3866" s="3">
        <f>IF(Q3866=0,0,T3866/Q3866)</f>
        <v/>
      </c>
    </row>
    <row r="3867">
      <c r="A3867" t="n">
        <v>3866</v>
      </c>
      <c r="B3867" t="inlineStr">
        <is>
          <t>CA-2014-124709</t>
        </is>
      </c>
      <c r="C3867" t="inlineStr">
        <is>
          <t>2014-07-27</t>
        </is>
      </c>
      <c r="D3867" t="inlineStr">
        <is>
          <t>2014-07-29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WD My Passport Ultra 2TB Portable External Hard Drive</t>
        </is>
      </c>
      <c r="Q3867" s="2" t="n">
        <v>238</v>
      </c>
      <c r="R3867" t="n">
        <v>2</v>
      </c>
      <c r="S3867" s="3" t="n">
        <v>0</v>
      </c>
      <c r="T3867" s="2" t="n">
        <v>38.08</v>
      </c>
      <c r="U3867">
        <f>D3867-C3867</f>
        <v/>
      </c>
      <c r="V3867" s="3">
        <f>IF(Q3867=0,0,T3867/Q3867)</f>
        <v/>
      </c>
    </row>
    <row r="3868">
      <c r="A3868" t="n">
        <v>3867</v>
      </c>
      <c r="B3868" t="inlineStr">
        <is>
          <t>CA-2017-146360</t>
        </is>
      </c>
      <c r="C3868" t="inlineStr">
        <is>
          <t>2017-04-23</t>
        </is>
      </c>
      <c r="D3868" t="inlineStr">
        <is>
          <t>2017-04-25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TRENDnet 56K USB 2.0 Phone, Internet and Fax Modem</t>
        </is>
      </c>
      <c r="Q3868" s="2" t="n">
        <v>155.34</v>
      </c>
      <c r="R3868" t="n">
        <v>6</v>
      </c>
      <c r="S3868" s="3" t="n">
        <v>0</v>
      </c>
      <c r="T3868" s="2" t="n">
        <v>55.9224</v>
      </c>
      <c r="U3868">
        <f>D3868-C3868</f>
        <v/>
      </c>
      <c r="V3868" s="3">
        <f>IF(Q3868=0,0,T3868/Q3868)</f>
        <v/>
      </c>
    </row>
    <row r="3869">
      <c r="A3869" t="n">
        <v>3868</v>
      </c>
      <c r="B3869" t="inlineStr">
        <is>
          <t>CA-2015-132486</t>
        </is>
      </c>
      <c r="C3869" t="inlineStr">
        <is>
          <t>2015-10-23</t>
        </is>
      </c>
      <c r="D3869" t="inlineStr">
        <is>
          <t>2015-10-27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Maxell DVD-RAM Discs</t>
        </is>
      </c>
      <c r="Q3869" s="2" t="n">
        <v>148.32</v>
      </c>
      <c r="R3869" t="n">
        <v>9</v>
      </c>
      <c r="S3869" s="3" t="n">
        <v>0</v>
      </c>
      <c r="T3869" s="2" t="n">
        <v>63.7776</v>
      </c>
      <c r="U3869">
        <f>D3869-C3869</f>
        <v/>
      </c>
      <c r="V3869" s="3">
        <f>IF(Q3869=0,0,T3869/Q3869)</f>
        <v/>
      </c>
    </row>
    <row r="3870">
      <c r="A3870" t="n">
        <v>3869</v>
      </c>
      <c r="B3870" t="inlineStr">
        <is>
          <t>CA-2015-132486</t>
        </is>
      </c>
      <c r="C3870" t="inlineStr">
        <is>
          <t>2015-10-23</t>
        </is>
      </c>
      <c r="D3870" t="inlineStr">
        <is>
          <t>2015-10-27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Leather and Oak Executive Chair, Black</t>
        </is>
      </c>
      <c r="Q3870" s="2" t="n">
        <v>240.784</v>
      </c>
      <c r="R3870" t="n">
        <v>1</v>
      </c>
      <c r="S3870" s="3" t="n">
        <v>0.2</v>
      </c>
      <c r="T3870" s="2" t="n">
        <v>27.0882</v>
      </c>
      <c r="U3870">
        <f>D3870-C3870</f>
        <v/>
      </c>
      <c r="V3870" s="3">
        <f>IF(Q3870=0,0,T3870/Q3870)</f>
        <v/>
      </c>
    </row>
    <row r="3871">
      <c r="A3871" t="n">
        <v>3870</v>
      </c>
      <c r="B3871" t="inlineStr">
        <is>
          <t>CA-2015-132486</t>
        </is>
      </c>
      <c r="C3871" t="inlineStr">
        <is>
          <t>2015-10-23</t>
        </is>
      </c>
      <c r="D3871" t="inlineStr">
        <is>
          <t>2015-10-27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Furniture</t>
        </is>
      </c>
      <c r="O3871" t="inlineStr">
        <is>
          <t>Chairs</t>
        </is>
      </c>
      <c r="P3871" t="inlineStr">
        <is>
          <t>Global Chrome Stack Chair</t>
        </is>
      </c>
      <c r="Q3871" s="2" t="n">
        <v>191.968</v>
      </c>
      <c r="R3871" t="n">
        <v>7</v>
      </c>
      <c r="S3871" s="3" t="n">
        <v>0.2</v>
      </c>
      <c r="T3871" s="2" t="n">
        <v>16.7972</v>
      </c>
      <c r="U3871">
        <f>D3871-C3871</f>
        <v/>
      </c>
      <c r="V3871" s="3">
        <f>IF(Q3871=0,0,T3871/Q3871)</f>
        <v/>
      </c>
    </row>
    <row r="3872">
      <c r="A3872" t="n">
        <v>3871</v>
      </c>
      <c r="B3872" t="inlineStr">
        <is>
          <t>CA-2015-132486</t>
        </is>
      </c>
      <c r="C3872" t="inlineStr">
        <is>
          <t>2015-10-23</t>
        </is>
      </c>
      <c r="D3872" t="inlineStr">
        <is>
          <t>2015-10-27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Xerox 196</t>
        </is>
      </c>
      <c r="Q3872" s="2" t="n">
        <v>11.56</v>
      </c>
      <c r="R3872" t="n">
        <v>2</v>
      </c>
      <c r="S3872" s="3" t="n">
        <v>0</v>
      </c>
      <c r="T3872" s="2" t="n">
        <v>5.6644</v>
      </c>
      <c r="U3872">
        <f>D3872-C3872</f>
        <v/>
      </c>
      <c r="V3872" s="3">
        <f>IF(Q3872=0,0,T3872/Q3872)</f>
        <v/>
      </c>
    </row>
    <row r="3873">
      <c r="A3873" t="n">
        <v>3872</v>
      </c>
      <c r="B3873" t="inlineStr">
        <is>
          <t>CA-2015-132486</t>
        </is>
      </c>
      <c r="C3873" t="inlineStr">
        <is>
          <t>2015-10-23</t>
        </is>
      </c>
      <c r="D3873" t="inlineStr">
        <is>
          <t>2015-10-27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Redi-Strip #10 Envelopes, 4 1/8 x 9 1/2</t>
        </is>
      </c>
      <c r="Q3873" s="2" t="n">
        <v>11.8</v>
      </c>
      <c r="R3873" t="n">
        <v>4</v>
      </c>
      <c r="S3873" s="3" t="n">
        <v>0</v>
      </c>
      <c r="T3873" s="2" t="n">
        <v>5.664</v>
      </c>
      <c r="U3873">
        <f>D3873-C3873</f>
        <v/>
      </c>
      <c r="V3873" s="3">
        <f>IF(Q3873=0,0,T3873/Q3873)</f>
        <v/>
      </c>
    </row>
    <row r="3874">
      <c r="A3874" t="n">
        <v>3873</v>
      </c>
      <c r="B3874" t="inlineStr">
        <is>
          <t>CA-2015-132486</t>
        </is>
      </c>
      <c r="C3874" t="inlineStr">
        <is>
          <t>2015-10-23</t>
        </is>
      </c>
      <c r="D3874" t="inlineStr">
        <is>
          <t>2015-10-27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Furniture</t>
        </is>
      </c>
      <c r="O3874" t="inlineStr">
        <is>
          <t>Chairs</t>
        </is>
      </c>
      <c r="P3874" t="inlineStr">
        <is>
          <t>Office Star - Professional Matrix Back Chair with 2-to-1 Synchro Tilt and Mesh Fabric Seat</t>
        </is>
      </c>
      <c r="Q3874" s="2" t="n">
        <v>842.352</v>
      </c>
      <c r="R3874" t="n">
        <v>3</v>
      </c>
      <c r="S3874" s="3" t="n">
        <v>0.2</v>
      </c>
      <c r="T3874" s="2" t="n">
        <v>42.1176</v>
      </c>
      <c r="U3874">
        <f>D3874-C3874</f>
        <v/>
      </c>
      <c r="V3874" s="3">
        <f>IF(Q3874=0,0,T3874/Q3874)</f>
        <v/>
      </c>
    </row>
    <row r="3875">
      <c r="A3875" t="n">
        <v>3874</v>
      </c>
      <c r="B3875" t="inlineStr">
        <is>
          <t>CA-2016-136231</t>
        </is>
      </c>
      <c r="C3875" t="inlineStr">
        <is>
          <t>2016-09-05</t>
        </is>
      </c>
      <c r="D3875" t="inlineStr">
        <is>
          <t>2016-09-07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Office Supplies</t>
        </is>
      </c>
      <c r="O3875" t="inlineStr">
        <is>
          <t>Envelopes</t>
        </is>
      </c>
      <c r="P3875" t="inlineStr">
        <is>
          <t>Staple envelope</t>
        </is>
      </c>
      <c r="Q3875" s="2" t="n">
        <v>23.472</v>
      </c>
      <c r="R3875" t="n">
        <v>3</v>
      </c>
      <c r="S3875" s="3" t="n">
        <v>0.2</v>
      </c>
      <c r="T3875" s="2" t="n">
        <v>7.6284</v>
      </c>
      <c r="U3875">
        <f>D3875-C3875</f>
        <v/>
      </c>
      <c r="V3875" s="3">
        <f>IF(Q3875=0,0,T3875/Q3875)</f>
        <v/>
      </c>
    </row>
    <row r="3876">
      <c r="A3876" t="n">
        <v>3875</v>
      </c>
      <c r="B3876" t="inlineStr">
        <is>
          <t>CA-2016-136231</t>
        </is>
      </c>
      <c r="C3876" t="inlineStr">
        <is>
          <t>2016-09-05</t>
        </is>
      </c>
      <c r="D3876" t="inlineStr">
        <is>
          <t>2016-09-07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Wilson Jones Ledger-Size, Piano-Hinge Binder, 2", Blue</t>
        </is>
      </c>
      <c r="Q3876" s="2" t="n">
        <v>86.05800000000001</v>
      </c>
      <c r="R3876" t="n">
        <v>7</v>
      </c>
      <c r="S3876" s="3" t="n">
        <v>0.7</v>
      </c>
      <c r="T3876" s="2" t="n">
        <v>-63.1092</v>
      </c>
      <c r="U3876">
        <f>D3876-C3876</f>
        <v/>
      </c>
      <c r="V3876" s="3">
        <f>IF(Q3876=0,0,T3876/Q3876)</f>
        <v/>
      </c>
    </row>
    <row r="3877">
      <c r="A3877" t="n">
        <v>3876</v>
      </c>
      <c r="B3877" t="inlineStr">
        <is>
          <t>CA-2016-136231</t>
        </is>
      </c>
      <c r="C3877" t="inlineStr">
        <is>
          <t>2016-09-05</t>
        </is>
      </c>
      <c r="D3877" t="inlineStr">
        <is>
          <t>2016-09-07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Nortel Networks T7316 E Nt8 B27</t>
        </is>
      </c>
      <c r="Q3877" s="2" t="n">
        <v>108.784</v>
      </c>
      <c r="R3877" t="n">
        <v>2</v>
      </c>
      <c r="S3877" s="3" t="n">
        <v>0.2</v>
      </c>
      <c r="T3877" s="2" t="n">
        <v>6.799</v>
      </c>
      <c r="U3877">
        <f>D3877-C3877</f>
        <v/>
      </c>
      <c r="V3877" s="3">
        <f>IF(Q3877=0,0,T3877/Q3877)</f>
        <v/>
      </c>
    </row>
    <row r="3878">
      <c r="A3878" t="n">
        <v>3877</v>
      </c>
      <c r="B3878" t="inlineStr">
        <is>
          <t>CA-2016-136231</t>
        </is>
      </c>
      <c r="C3878" t="inlineStr">
        <is>
          <t>2016-09-05</t>
        </is>
      </c>
      <c r="D3878" t="inlineStr">
        <is>
          <t>2016-09-07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1971</t>
        </is>
      </c>
      <c r="Q3878" s="2" t="n">
        <v>10.272</v>
      </c>
      <c r="R3878" t="n">
        <v>3</v>
      </c>
      <c r="S3878" s="3" t="n">
        <v>0.2</v>
      </c>
      <c r="T3878" s="2" t="n">
        <v>3.21</v>
      </c>
      <c r="U3878">
        <f>D3878-C3878</f>
        <v/>
      </c>
      <c r="V3878" s="3">
        <f>IF(Q3878=0,0,T3878/Q3878)</f>
        <v/>
      </c>
    </row>
    <row r="3879">
      <c r="A3879" t="n">
        <v>3878</v>
      </c>
      <c r="B3879" t="inlineStr">
        <is>
          <t>CA-2016-140641</t>
        </is>
      </c>
      <c r="C3879" t="inlineStr">
        <is>
          <t>2016-10-28</t>
        </is>
      </c>
      <c r="D3879" t="inlineStr">
        <is>
          <t>2016-11-02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Canvas Sectional Post Binders</t>
        </is>
      </c>
      <c r="Q3879" s="2" t="n">
        <v>38.19</v>
      </c>
      <c r="R3879" t="n">
        <v>5</v>
      </c>
      <c r="S3879" s="3" t="n">
        <v>0.7</v>
      </c>
      <c r="T3879" s="2" t="n">
        <v>-26.733</v>
      </c>
      <c r="U3879">
        <f>D3879-C3879</f>
        <v/>
      </c>
      <c r="V3879" s="3">
        <f>IF(Q3879=0,0,T3879/Q3879)</f>
        <v/>
      </c>
    </row>
    <row r="3880">
      <c r="A3880" t="n">
        <v>3879</v>
      </c>
      <c r="B3880" t="inlineStr">
        <is>
          <t>CA-2014-151001</t>
        </is>
      </c>
      <c r="C3880" t="inlineStr">
        <is>
          <t>2014-04-05</t>
        </is>
      </c>
      <c r="D3880" t="inlineStr">
        <is>
          <t>2014-04-07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Tenex File Box, Personal Filing Tote with Lid, Black</t>
        </is>
      </c>
      <c r="Q3880" s="2" t="n">
        <v>49.632</v>
      </c>
      <c r="R3880" t="n">
        <v>4</v>
      </c>
      <c r="S3880" s="3" t="n">
        <v>0.2</v>
      </c>
      <c r="T3880" s="2" t="n">
        <v>3.7224</v>
      </c>
      <c r="U3880">
        <f>D3880-C3880</f>
        <v/>
      </c>
      <c r="V3880" s="3">
        <f>IF(Q3880=0,0,T3880/Q3880)</f>
        <v/>
      </c>
    </row>
    <row r="3881">
      <c r="A3881" t="n">
        <v>3880</v>
      </c>
      <c r="B3881" t="inlineStr">
        <is>
          <t>CA-2014-151001</t>
        </is>
      </c>
      <c r="C3881" t="inlineStr">
        <is>
          <t>2014-04-05</t>
        </is>
      </c>
      <c r="D3881" t="inlineStr">
        <is>
          <t>2014-04-07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Adjustable Personal File Tote</t>
        </is>
      </c>
      <c r="Q3881" s="2" t="n">
        <v>52.096</v>
      </c>
      <c r="R3881" t="n">
        <v>4</v>
      </c>
      <c r="S3881" s="3" t="n">
        <v>0.2</v>
      </c>
      <c r="T3881" s="2" t="n">
        <v>3.9072</v>
      </c>
      <c r="U3881">
        <f>D3881-C3881</f>
        <v/>
      </c>
      <c r="V3881" s="3">
        <f>IF(Q3881=0,0,T3881/Q3881)</f>
        <v/>
      </c>
    </row>
    <row r="3882">
      <c r="A3882" t="n">
        <v>3881</v>
      </c>
      <c r="B3882" t="inlineStr">
        <is>
          <t>CA-2015-129896</t>
        </is>
      </c>
      <c r="C3882" t="inlineStr">
        <is>
          <t>2015-06-15</t>
        </is>
      </c>
      <c r="D3882" t="inlineStr">
        <is>
          <t>2015-06-20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Xerox 1895</t>
        </is>
      </c>
      <c r="Q3882" s="2" t="n">
        <v>9.568</v>
      </c>
      <c r="R3882" t="n">
        <v>2</v>
      </c>
      <c r="S3882" s="3" t="n">
        <v>0.2</v>
      </c>
      <c r="T3882" s="2" t="n">
        <v>2.99</v>
      </c>
      <c r="U3882">
        <f>D3882-C3882</f>
        <v/>
      </c>
      <c r="V3882" s="3">
        <f>IF(Q3882=0,0,T3882/Q3882)</f>
        <v/>
      </c>
    </row>
    <row r="3883">
      <c r="A3883" t="n">
        <v>3882</v>
      </c>
      <c r="B3883" t="inlineStr">
        <is>
          <t>CA-2015-129896</t>
        </is>
      </c>
      <c r="C3883" t="inlineStr">
        <is>
          <t>2015-06-15</t>
        </is>
      </c>
      <c r="D3883" t="inlineStr">
        <is>
          <t>2015-06-20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Office Supplies</t>
        </is>
      </c>
      <c r="O3883" t="inlineStr">
        <is>
          <t>Storage</t>
        </is>
      </c>
      <c r="P3883" t="inlineStr">
        <is>
          <t>Belkin 19" Vented Equipment Shelf, Black</t>
        </is>
      </c>
      <c r="Q3883" s="2" t="n">
        <v>82.36799999999999</v>
      </c>
      <c r="R3883" t="n">
        <v>2</v>
      </c>
      <c r="S3883" s="3" t="n">
        <v>0.2</v>
      </c>
      <c r="T3883" s="2" t="n">
        <v>-19.5624</v>
      </c>
      <c r="U3883">
        <f>D3883-C3883</f>
        <v/>
      </c>
      <c r="V3883" s="3">
        <f>IF(Q3883=0,0,T3883/Q3883)</f>
        <v/>
      </c>
    </row>
    <row r="3884">
      <c r="A3884" t="n">
        <v>3883</v>
      </c>
      <c r="B3884" t="inlineStr">
        <is>
          <t>CA-2015-129896</t>
        </is>
      </c>
      <c r="C3884" t="inlineStr">
        <is>
          <t>2015-06-15</t>
        </is>
      </c>
      <c r="D3884" t="inlineStr">
        <is>
          <t>2015-06-20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Eldon "L" Workstation Diamond Chairmat</t>
        </is>
      </c>
      <c r="Q3884" s="2" t="n">
        <v>364.704</v>
      </c>
      <c r="R3884" t="n">
        <v>6</v>
      </c>
      <c r="S3884" s="3" t="n">
        <v>0.2</v>
      </c>
      <c r="T3884" s="2" t="n">
        <v>-36.4704</v>
      </c>
      <c r="U3884">
        <f>D3884-C3884</f>
        <v/>
      </c>
      <c r="V3884" s="3">
        <f>IF(Q3884=0,0,T3884/Q3884)</f>
        <v/>
      </c>
    </row>
    <row r="3885">
      <c r="A3885" t="n">
        <v>3884</v>
      </c>
      <c r="B3885" t="inlineStr">
        <is>
          <t>CA-2015-129896</t>
        </is>
      </c>
      <c r="C3885" t="inlineStr">
        <is>
          <t>2015-06-15</t>
        </is>
      </c>
      <c r="D3885" t="inlineStr">
        <is>
          <t>2015-06-20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Furniture</t>
        </is>
      </c>
      <c r="O3885" t="inlineStr">
        <is>
          <t>Furnishings</t>
        </is>
      </c>
      <c r="P3885" t="inlineStr">
        <is>
          <t>DAX Copper Panel Document Frame, 5 x 7 Size</t>
        </is>
      </c>
      <c r="Q3885" s="2" t="n">
        <v>40.256</v>
      </c>
      <c r="R3885" t="n">
        <v>4</v>
      </c>
      <c r="S3885" s="3" t="n">
        <v>0.2</v>
      </c>
      <c r="T3885" s="2" t="n">
        <v>11.0704</v>
      </c>
      <c r="U3885">
        <f>D3885-C3885</f>
        <v/>
      </c>
      <c r="V3885" s="3">
        <f>IF(Q3885=0,0,T3885/Q3885)</f>
        <v/>
      </c>
    </row>
    <row r="3886">
      <c r="A3886" t="n">
        <v>3885</v>
      </c>
      <c r="B3886" t="inlineStr">
        <is>
          <t>CA-2014-152849</t>
        </is>
      </c>
      <c r="C3886" t="inlineStr">
        <is>
          <t>2014-07-05</t>
        </is>
      </c>
      <c r="D3886" t="inlineStr">
        <is>
          <t>2014-07-12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Office Supplies</t>
        </is>
      </c>
      <c r="O3886" t="inlineStr">
        <is>
          <t>Art</t>
        </is>
      </c>
      <c r="P3886" t="inlineStr">
        <is>
          <t>Newell 322</t>
        </is>
      </c>
      <c r="Q3886" s="2" t="n">
        <v>4.368</v>
      </c>
      <c r="R3886" t="n">
        <v>3</v>
      </c>
      <c r="S3886" s="3" t="n">
        <v>0.2</v>
      </c>
      <c r="T3886" s="2" t="n">
        <v>0.3822</v>
      </c>
      <c r="U3886">
        <f>D3886-C3886</f>
        <v/>
      </c>
      <c r="V3886" s="3">
        <f>IF(Q3886=0,0,T3886/Q3886)</f>
        <v/>
      </c>
    </row>
    <row r="3887">
      <c r="A3887" t="n">
        <v>3886</v>
      </c>
      <c r="B3887" t="inlineStr">
        <is>
          <t>US-2017-127341</t>
        </is>
      </c>
      <c r="C3887" t="inlineStr">
        <is>
          <t>2017-01-29</t>
        </is>
      </c>
      <c r="D3887" t="inlineStr">
        <is>
          <t>2017-02-02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Office Supplies</t>
        </is>
      </c>
      <c r="O3887" t="inlineStr">
        <is>
          <t>Binders</t>
        </is>
      </c>
      <c r="P3887" t="inlineStr">
        <is>
          <t>GBC Clear Cover, 8-1/2 x 11, unpunched, 25 covers per pack</t>
        </is>
      </c>
      <c r="Q3887" s="2" t="n">
        <v>12.128</v>
      </c>
      <c r="R3887" t="n">
        <v>4</v>
      </c>
      <c r="S3887" s="3" t="n">
        <v>0.8</v>
      </c>
      <c r="T3887" s="2" t="n">
        <v>-20.6176</v>
      </c>
      <c r="U3887">
        <f>D3887-C3887</f>
        <v/>
      </c>
      <c r="V3887" s="3">
        <f>IF(Q3887=0,0,T3887/Q3887)</f>
        <v/>
      </c>
    </row>
    <row r="3888">
      <c r="A3888" t="n">
        <v>3887</v>
      </c>
      <c r="B3888" t="inlineStr">
        <is>
          <t>CA-2016-167759</t>
        </is>
      </c>
      <c r="C3888" t="inlineStr">
        <is>
          <t>2016-03-03</t>
        </is>
      </c>
      <c r="D3888" t="inlineStr">
        <is>
          <t>2016-03-08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Plantronics Encore H101 Dual Earpieces Headset</t>
        </is>
      </c>
      <c r="Q3888" s="2" t="n">
        <v>134.85</v>
      </c>
      <c r="R3888" t="n">
        <v>3</v>
      </c>
      <c r="S3888" s="3" t="n">
        <v>0</v>
      </c>
      <c r="T3888" s="2" t="n">
        <v>37.758</v>
      </c>
      <c r="U3888">
        <f>D3888-C3888</f>
        <v/>
      </c>
      <c r="V3888" s="3">
        <f>IF(Q3888=0,0,T3888/Q3888)</f>
        <v/>
      </c>
    </row>
    <row r="3889">
      <c r="A3889" t="n">
        <v>3888</v>
      </c>
      <c r="B3889" t="inlineStr">
        <is>
          <t>CA-2014-100895</t>
        </is>
      </c>
      <c r="C3889" t="inlineStr">
        <is>
          <t>2014-06-02</t>
        </is>
      </c>
      <c r="D3889" t="inlineStr">
        <is>
          <t>2014-06-06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Office Supplies</t>
        </is>
      </c>
      <c r="O3889" t="inlineStr">
        <is>
          <t>Art</t>
        </is>
      </c>
      <c r="P3889" t="inlineStr">
        <is>
          <t>Sanford Colorific Scented Colored Pencils, 12/Pack</t>
        </is>
      </c>
      <c r="Q3889" s="2" t="n">
        <v>8.56</v>
      </c>
      <c r="R3889" t="n">
        <v>2</v>
      </c>
      <c r="S3889" s="3" t="n">
        <v>0</v>
      </c>
      <c r="T3889" s="2" t="n">
        <v>2.6536</v>
      </c>
      <c r="U3889">
        <f>D3889-C3889</f>
        <v/>
      </c>
      <c r="V3889" s="3">
        <f>IF(Q3889=0,0,T3889/Q3889)</f>
        <v/>
      </c>
    </row>
    <row r="3890">
      <c r="A3890" t="n">
        <v>3889</v>
      </c>
      <c r="B3890" t="inlineStr">
        <is>
          <t>CA-2014-100895</t>
        </is>
      </c>
      <c r="C3890" t="inlineStr">
        <is>
          <t>2014-06-02</t>
        </is>
      </c>
      <c r="D3890" t="inlineStr">
        <is>
          <t>2014-06-06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Mophie Juice Pack Helium for iPhone</t>
        </is>
      </c>
      <c r="Q3890" s="2" t="n">
        <v>239.97</v>
      </c>
      <c r="R3890" t="n">
        <v>3</v>
      </c>
      <c r="S3890" s="3" t="n">
        <v>0</v>
      </c>
      <c r="T3890" s="2" t="n">
        <v>67.19159999999999</v>
      </c>
      <c r="U3890">
        <f>D3890-C3890</f>
        <v/>
      </c>
      <c r="V3890" s="3">
        <f>IF(Q3890=0,0,T3890/Q3890)</f>
        <v/>
      </c>
    </row>
    <row r="3891">
      <c r="A3891" t="n">
        <v>3890</v>
      </c>
      <c r="B3891" t="inlineStr">
        <is>
          <t>CA-2014-100895</t>
        </is>
      </c>
      <c r="C3891" t="inlineStr">
        <is>
          <t>2014-06-02</t>
        </is>
      </c>
      <c r="D3891" t="inlineStr">
        <is>
          <t>2014-06-06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Hot File 7-Pocket, Floor Stand</t>
        </is>
      </c>
      <c r="Q3891" s="2" t="n">
        <v>356.94</v>
      </c>
      <c r="R3891" t="n">
        <v>2</v>
      </c>
      <c r="S3891" s="3" t="n">
        <v>0</v>
      </c>
      <c r="T3891" s="2" t="n">
        <v>107.082</v>
      </c>
      <c r="U3891">
        <f>D3891-C3891</f>
        <v/>
      </c>
      <c r="V3891" s="3">
        <f>IF(Q3891=0,0,T3891/Q3891)</f>
        <v/>
      </c>
    </row>
    <row r="3892">
      <c r="A3892" t="n">
        <v>3891</v>
      </c>
      <c r="B3892" t="inlineStr">
        <is>
          <t>US-2016-163881</t>
        </is>
      </c>
      <c r="C3892" t="inlineStr">
        <is>
          <t>2016-11-24</t>
        </is>
      </c>
      <c r="D3892" t="inlineStr">
        <is>
          <t>2016-11-30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Plantronics CS510 - Over-the-Head monaural Wireless Headset System</t>
        </is>
      </c>
      <c r="Q3892" s="2" t="n">
        <v>659.9</v>
      </c>
      <c r="R3892" t="n">
        <v>2</v>
      </c>
      <c r="S3892" s="3" t="n">
        <v>0</v>
      </c>
      <c r="T3892" s="2" t="n">
        <v>217.767</v>
      </c>
      <c r="U3892">
        <f>D3892-C3892</f>
        <v/>
      </c>
      <c r="V3892" s="3">
        <f>IF(Q3892=0,0,T3892/Q3892)</f>
        <v/>
      </c>
    </row>
    <row r="3893">
      <c r="A3893" t="n">
        <v>3892</v>
      </c>
      <c r="B3893" t="inlineStr">
        <is>
          <t>US-2016-163881</t>
        </is>
      </c>
      <c r="C3893" t="inlineStr">
        <is>
          <t>2016-11-24</t>
        </is>
      </c>
      <c r="D3893" t="inlineStr">
        <is>
          <t>2016-11-30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Leather Executive Chair</t>
        </is>
      </c>
      <c r="Q3893" s="2" t="n">
        <v>1684.752</v>
      </c>
      <c r="R3893" t="n">
        <v>6</v>
      </c>
      <c r="S3893" s="3" t="n">
        <v>0.2</v>
      </c>
      <c r="T3893" s="2" t="n">
        <v>210.594</v>
      </c>
      <c r="U3893">
        <f>D3893-C3893</f>
        <v/>
      </c>
      <c r="V3893" s="3">
        <f>IF(Q3893=0,0,T3893/Q3893)</f>
        <v/>
      </c>
    </row>
    <row r="3894">
      <c r="A3894" t="n">
        <v>3893</v>
      </c>
      <c r="B3894" t="inlineStr">
        <is>
          <t>US-2016-163881</t>
        </is>
      </c>
      <c r="C3894" t="inlineStr">
        <is>
          <t>2016-11-24</t>
        </is>
      </c>
      <c r="D3894" t="inlineStr">
        <is>
          <t>2016-11-30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G500s Laser Gaming Mouse with Adjustable Weight Tuning</t>
        </is>
      </c>
      <c r="Q3894" s="2" t="n">
        <v>559.92</v>
      </c>
      <c r="R3894" t="n">
        <v>8</v>
      </c>
      <c r="S3894" s="3" t="n">
        <v>0</v>
      </c>
      <c r="T3894" s="2" t="n">
        <v>190.3728</v>
      </c>
      <c r="U3894">
        <f>D3894-C3894</f>
        <v/>
      </c>
      <c r="V3894" s="3">
        <f>IF(Q3894=0,0,T3894/Q3894)</f>
        <v/>
      </c>
    </row>
    <row r="3895">
      <c r="A3895" t="n">
        <v>3894</v>
      </c>
      <c r="B3895" t="inlineStr">
        <is>
          <t>US-2016-144547</t>
        </is>
      </c>
      <c r="C3895" t="inlineStr">
        <is>
          <t>2016-11-10</t>
        </is>
      </c>
      <c r="D3895" t="inlineStr">
        <is>
          <t>2016-11-14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 xml:space="preserve">Kensington SlimBlade Notebook Wireless Mouse with Nano Receiver </t>
        </is>
      </c>
      <c r="Q3895" s="2" t="n">
        <v>279.944</v>
      </c>
      <c r="R3895" t="n">
        <v>7</v>
      </c>
      <c r="S3895" s="3" t="n">
        <v>0.2</v>
      </c>
      <c r="T3895" s="2" t="n">
        <v>48.9902</v>
      </c>
      <c r="U3895">
        <f>D3895-C3895</f>
        <v/>
      </c>
      <c r="V3895" s="3">
        <f>IF(Q3895=0,0,T3895/Q3895)</f>
        <v/>
      </c>
    </row>
    <row r="3896">
      <c r="A3896" t="n">
        <v>3895</v>
      </c>
      <c r="B3896" t="inlineStr">
        <is>
          <t>US-2014-112200</t>
        </is>
      </c>
      <c r="C3896" t="inlineStr">
        <is>
          <t>2014-11-22</t>
        </is>
      </c>
      <c r="D3896" t="inlineStr">
        <is>
          <t>2014-11-28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Avery Framed View Binder, EZD Ring (Locking), Navy, 1 1/2"</t>
        </is>
      </c>
      <c r="Q3896" s="2" t="n">
        <v>9.98</v>
      </c>
      <c r="R3896" t="n">
        <v>5</v>
      </c>
      <c r="S3896" s="3" t="n">
        <v>0.8</v>
      </c>
      <c r="T3896" s="2" t="n">
        <v>-16.467</v>
      </c>
      <c r="U3896">
        <f>D3896-C3896</f>
        <v/>
      </c>
      <c r="V3896" s="3">
        <f>IF(Q3896=0,0,T3896/Q3896)</f>
        <v/>
      </c>
    </row>
    <row r="3897">
      <c r="A3897" t="n">
        <v>3896</v>
      </c>
      <c r="B3897" t="inlineStr">
        <is>
          <t>CA-2017-110212</t>
        </is>
      </c>
      <c r="C3897" t="inlineStr">
        <is>
          <t>2017-05-01</t>
        </is>
      </c>
      <c r="D3897" t="inlineStr">
        <is>
          <t>2017-05-05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Maxell 74 Minute CDR, 10/Pack</t>
        </is>
      </c>
      <c r="Q3897" s="2" t="n">
        <v>48.9</v>
      </c>
      <c r="R3897" t="n">
        <v>5</v>
      </c>
      <c r="S3897" s="3" t="n">
        <v>0</v>
      </c>
      <c r="T3897" s="2" t="n">
        <v>18.093</v>
      </c>
      <c r="U3897">
        <f>D3897-C3897</f>
        <v/>
      </c>
      <c r="V3897" s="3">
        <f>IF(Q3897=0,0,T3897/Q3897)</f>
        <v/>
      </c>
    </row>
    <row r="3898">
      <c r="A3898" t="n">
        <v>3897</v>
      </c>
      <c r="B3898" t="inlineStr">
        <is>
          <t>CA-2017-134285</t>
        </is>
      </c>
      <c r="C3898" t="inlineStr">
        <is>
          <t>2017-12-07</t>
        </is>
      </c>
      <c r="D3898" t="inlineStr">
        <is>
          <t>2017-12-12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s="2" t="n">
        <v>3.552</v>
      </c>
      <c r="R3898" t="n">
        <v>3</v>
      </c>
      <c r="S3898" s="3" t="n">
        <v>0.2</v>
      </c>
      <c r="T3898" s="2" t="n">
        <v>1.2432</v>
      </c>
      <c r="U3898">
        <f>D3898-C3898</f>
        <v/>
      </c>
      <c r="V3898" s="3">
        <f>IF(Q3898=0,0,T3898/Q3898)</f>
        <v/>
      </c>
    </row>
    <row r="3899">
      <c r="A3899" t="n">
        <v>3898</v>
      </c>
      <c r="B3899" t="inlineStr">
        <is>
          <t>CA-2017-134285</t>
        </is>
      </c>
      <c r="C3899" t="inlineStr">
        <is>
          <t>2017-12-07</t>
        </is>
      </c>
      <c r="D3899" t="inlineStr">
        <is>
          <t>2017-12-12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1995</t>
        </is>
      </c>
      <c r="Q3899" s="2" t="n">
        <v>15.552</v>
      </c>
      <c r="R3899" t="n">
        <v>3</v>
      </c>
      <c r="S3899" s="3" t="n">
        <v>0.2</v>
      </c>
      <c r="T3899" s="2" t="n">
        <v>5.4432</v>
      </c>
      <c r="U3899">
        <f>D3899-C3899</f>
        <v/>
      </c>
      <c r="V3899" s="3">
        <f>IF(Q3899=0,0,T3899/Q3899)</f>
        <v/>
      </c>
    </row>
    <row r="3900">
      <c r="A3900" t="n">
        <v>3899</v>
      </c>
      <c r="B3900" t="inlineStr">
        <is>
          <t>CA-2017-102267</t>
        </is>
      </c>
      <c r="C3900" t="inlineStr">
        <is>
          <t>2017-11-30</t>
        </is>
      </c>
      <c r="D3900" t="inlineStr">
        <is>
          <t>2017-12-04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Office Supplies</t>
        </is>
      </c>
      <c r="O3900" t="inlineStr">
        <is>
          <t>Fasteners</t>
        </is>
      </c>
      <c r="P3900" t="inlineStr">
        <is>
          <t>Binder Clips by OIC</t>
        </is>
      </c>
      <c r="Q3900" s="2" t="n">
        <v>2.368</v>
      </c>
      <c r="R3900" t="n">
        <v>2</v>
      </c>
      <c r="S3900" s="3" t="n">
        <v>0.2</v>
      </c>
      <c r="T3900" s="2" t="n">
        <v>0.8288</v>
      </c>
      <c r="U3900">
        <f>D3900-C3900</f>
        <v/>
      </c>
      <c r="V3900" s="3">
        <f>IF(Q3900=0,0,T3900/Q3900)</f>
        <v/>
      </c>
    </row>
    <row r="3901">
      <c r="A3901" t="n">
        <v>3900</v>
      </c>
      <c r="B3901" t="inlineStr">
        <is>
          <t>CA-2017-157980</t>
        </is>
      </c>
      <c r="C3901" t="inlineStr">
        <is>
          <t>2017-12-07</t>
        </is>
      </c>
      <c r="D3901" t="inlineStr">
        <is>
          <t>2017-12-09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Logitech G602 Wireless Gaming Mouse</t>
        </is>
      </c>
      <c r="Q3901" s="2" t="n">
        <v>127.984</v>
      </c>
      <c r="R3901" t="n">
        <v>2</v>
      </c>
      <c r="S3901" s="3" t="n">
        <v>0.2</v>
      </c>
      <c r="T3901" s="2" t="n">
        <v>25.5968</v>
      </c>
      <c r="U3901">
        <f>D3901-C3901</f>
        <v/>
      </c>
      <c r="V3901" s="3">
        <f>IF(Q3901=0,0,T3901/Q3901)</f>
        <v/>
      </c>
    </row>
    <row r="3902">
      <c r="A3902" t="n">
        <v>3901</v>
      </c>
      <c r="B3902" t="inlineStr">
        <is>
          <t>CA-2015-121097</t>
        </is>
      </c>
      <c r="C3902" t="inlineStr">
        <is>
          <t>2015-01-03</t>
        </is>
      </c>
      <c r="D3902" t="inlineStr">
        <is>
          <t>2015-01-08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21</t>
        </is>
      </c>
      <c r="Q3902" s="2" t="n">
        <v>10.368</v>
      </c>
      <c r="R3902" t="n">
        <v>2</v>
      </c>
      <c r="S3902" s="3" t="n">
        <v>0.2</v>
      </c>
      <c r="T3902" s="2" t="n">
        <v>3.6288</v>
      </c>
      <c r="U3902">
        <f>D3902-C3902</f>
        <v/>
      </c>
      <c r="V3902" s="3">
        <f>IF(Q3902=0,0,T3902/Q3902)</f>
        <v/>
      </c>
    </row>
    <row r="3903">
      <c r="A3903" t="n">
        <v>3902</v>
      </c>
      <c r="B3903" t="inlineStr">
        <is>
          <t>CA-2015-151043</t>
        </is>
      </c>
      <c r="C3903" t="inlineStr">
        <is>
          <t>2015-11-14</t>
        </is>
      </c>
      <c r="D3903" t="inlineStr">
        <is>
          <t>2015-11-20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Micro Innovations Wireless Classic Keyboard with Mouse</t>
        </is>
      </c>
      <c r="Q3903" s="2" t="n">
        <v>47.984</v>
      </c>
      <c r="R3903" t="n">
        <v>2</v>
      </c>
      <c r="S3903" s="3" t="n">
        <v>0.2</v>
      </c>
      <c r="T3903" s="2" t="n">
        <v>-1.1996</v>
      </c>
      <c r="U3903">
        <f>D3903-C3903</f>
        <v/>
      </c>
      <c r="V3903" s="3">
        <f>IF(Q3903=0,0,T3903/Q3903)</f>
        <v/>
      </c>
    </row>
    <row r="3904">
      <c r="A3904" t="n">
        <v>3903</v>
      </c>
      <c r="B3904" t="inlineStr">
        <is>
          <t>US-2015-119312</t>
        </is>
      </c>
      <c r="C3904" t="inlineStr">
        <is>
          <t>2015-10-02</t>
        </is>
      </c>
      <c r="D3904" t="inlineStr">
        <is>
          <t>2015-10-07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Eldon ProFile File 'N Store Portable File Tub Letter/Legal Size Black</t>
        </is>
      </c>
      <c r="Q3904" s="2" t="n">
        <v>270.34</v>
      </c>
      <c r="R3904" t="n">
        <v>14</v>
      </c>
      <c r="S3904" s="3" t="n">
        <v>0</v>
      </c>
      <c r="T3904" s="2" t="n">
        <v>75.6952</v>
      </c>
      <c r="U3904">
        <f>D3904-C3904</f>
        <v/>
      </c>
      <c r="V3904" s="3">
        <f>IF(Q3904=0,0,T3904/Q3904)</f>
        <v/>
      </c>
    </row>
    <row r="3905">
      <c r="A3905" t="n">
        <v>3904</v>
      </c>
      <c r="B3905" t="inlineStr">
        <is>
          <t>CA-2015-167010</t>
        </is>
      </c>
      <c r="C3905" t="inlineStr">
        <is>
          <t>2015-04-05</t>
        </is>
      </c>
      <c r="D3905" t="inlineStr">
        <is>
          <t>2015-04-10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Office Supplies</t>
        </is>
      </c>
      <c r="O3905" t="inlineStr">
        <is>
          <t>Appliances</t>
        </is>
      </c>
      <c r="P3905" t="inlineStr">
        <is>
          <t>Bionaire 99.97% HEPA Air Cleaner</t>
        </is>
      </c>
      <c r="Q3905" s="2" t="n">
        <v>98.11199999999999</v>
      </c>
      <c r="R3905" t="n">
        <v>7</v>
      </c>
      <c r="S3905" s="3" t="n">
        <v>0.2</v>
      </c>
      <c r="T3905" s="2" t="n">
        <v>18.396</v>
      </c>
      <c r="U3905">
        <f>D3905-C3905</f>
        <v/>
      </c>
      <c r="V3905" s="3">
        <f>IF(Q3905=0,0,T3905/Q3905)</f>
        <v/>
      </c>
    </row>
    <row r="3906">
      <c r="A3906" t="n">
        <v>3905</v>
      </c>
      <c r="B3906" t="inlineStr">
        <is>
          <t>CA-2015-167010</t>
        </is>
      </c>
      <c r="C3906" t="inlineStr">
        <is>
          <t>2015-04-05</t>
        </is>
      </c>
      <c r="D3906" t="inlineStr">
        <is>
          <t>2015-04-10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Office Supplies</t>
        </is>
      </c>
      <c r="O3906" t="inlineStr">
        <is>
          <t>Storage</t>
        </is>
      </c>
      <c r="P3906" t="inlineStr">
        <is>
          <t>Fellowes High-Stak Drawer Files</t>
        </is>
      </c>
      <c r="Q3906" s="2" t="n">
        <v>563.808</v>
      </c>
      <c r="R3906" t="n">
        <v>4</v>
      </c>
      <c r="S3906" s="3" t="n">
        <v>0.2</v>
      </c>
      <c r="T3906" s="2" t="n">
        <v>21.1428</v>
      </c>
      <c r="U3906">
        <f>D3906-C3906</f>
        <v/>
      </c>
      <c r="V3906" s="3">
        <f>IF(Q3906=0,0,T3906/Q3906)</f>
        <v/>
      </c>
    </row>
    <row r="3907">
      <c r="A3907" t="n">
        <v>3906</v>
      </c>
      <c r="B3907" t="inlineStr">
        <is>
          <t>CA-2015-167010</t>
        </is>
      </c>
      <c r="C3907" t="inlineStr">
        <is>
          <t>2015-04-05</t>
        </is>
      </c>
      <c r="D3907" t="inlineStr">
        <is>
          <t>2015-04-10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Cardinal Slant-D Ring Binders</t>
        </is>
      </c>
      <c r="Q3907" s="2" t="n">
        <v>10.428</v>
      </c>
      <c r="R3907" t="n">
        <v>4</v>
      </c>
      <c r="S3907" s="3" t="n">
        <v>0.7</v>
      </c>
      <c r="T3907" s="2" t="n">
        <v>-6.952</v>
      </c>
      <c r="U3907">
        <f>D3907-C3907</f>
        <v/>
      </c>
      <c r="V3907" s="3">
        <f>IF(Q3907=0,0,T3907/Q3907)</f>
        <v/>
      </c>
    </row>
    <row r="3908">
      <c r="A3908" t="n">
        <v>3907</v>
      </c>
      <c r="B3908" t="inlineStr">
        <is>
          <t>CA-2015-167010</t>
        </is>
      </c>
      <c r="C3908" t="inlineStr">
        <is>
          <t>2015-04-05</t>
        </is>
      </c>
      <c r="D3908" t="inlineStr">
        <is>
          <t>2015-04-10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Tenex Antistatic Computer Chair Mats</t>
        </is>
      </c>
      <c r="Q3908" s="2" t="n">
        <v>547.136</v>
      </c>
      <c r="R3908" t="n">
        <v>4</v>
      </c>
      <c r="S3908" s="3" t="n">
        <v>0.2</v>
      </c>
      <c r="T3908" s="2" t="n">
        <v>-68.392</v>
      </c>
      <c r="U3908">
        <f>D3908-C3908</f>
        <v/>
      </c>
      <c r="V3908" s="3">
        <f>IF(Q3908=0,0,T3908/Q3908)</f>
        <v/>
      </c>
    </row>
    <row r="3909">
      <c r="A3909" t="n">
        <v>3908</v>
      </c>
      <c r="B3909" t="inlineStr">
        <is>
          <t>CA-2015-167010</t>
        </is>
      </c>
      <c r="C3909" t="inlineStr">
        <is>
          <t>2015-04-05</t>
        </is>
      </c>
      <c r="D3909" t="inlineStr">
        <is>
          <t>2015-04-10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Cush Cases Heavy Duty Rugged Cover Case for Samsung Galaxy S5 - Purple</t>
        </is>
      </c>
      <c r="Q3909" s="2" t="n">
        <v>14.85</v>
      </c>
      <c r="R3909" t="n">
        <v>5</v>
      </c>
      <c r="S3909" s="3" t="n">
        <v>0.4</v>
      </c>
      <c r="T3909" s="2" t="n">
        <v>-3.2175</v>
      </c>
      <c r="U3909">
        <f>D3909-C3909</f>
        <v/>
      </c>
      <c r="V3909" s="3">
        <f>IF(Q3909=0,0,T3909/Q3909)</f>
        <v/>
      </c>
    </row>
    <row r="3910">
      <c r="A3910" t="n">
        <v>3909</v>
      </c>
      <c r="B3910" t="inlineStr">
        <is>
          <t>CA-2015-167010</t>
        </is>
      </c>
      <c r="C3910" t="inlineStr">
        <is>
          <t>2015-04-05</t>
        </is>
      </c>
      <c r="D3910" t="inlineStr">
        <is>
          <t>2015-04-10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Technology</t>
        </is>
      </c>
      <c r="O3910" t="inlineStr">
        <is>
          <t>Phones</t>
        </is>
      </c>
      <c r="P3910" t="inlineStr">
        <is>
          <t>Speck Products Candyshell Flip Case</t>
        </is>
      </c>
      <c r="Q3910" s="2" t="n">
        <v>41.988</v>
      </c>
      <c r="R3910" t="n">
        <v>2</v>
      </c>
      <c r="S3910" s="3" t="n">
        <v>0.4</v>
      </c>
      <c r="T3910" s="2" t="n">
        <v>-9.7972</v>
      </c>
      <c r="U3910">
        <f>D3910-C3910</f>
        <v/>
      </c>
      <c r="V3910" s="3">
        <f>IF(Q3910=0,0,T3910/Q3910)</f>
        <v/>
      </c>
    </row>
    <row r="3911">
      <c r="A3911" t="n">
        <v>3910</v>
      </c>
      <c r="B3911" t="inlineStr">
        <is>
          <t>CA-2015-167010</t>
        </is>
      </c>
      <c r="C3911" t="inlineStr">
        <is>
          <t>2015-04-05</t>
        </is>
      </c>
      <c r="D3911" t="inlineStr">
        <is>
          <t>2015-04-10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DAX Charcoal/Nickel-Tone Document Frame, 5 x 7</t>
        </is>
      </c>
      <c r="Q3911" s="2" t="n">
        <v>7.584</v>
      </c>
      <c r="R3911" t="n">
        <v>1</v>
      </c>
      <c r="S3911" s="3" t="n">
        <v>0.2</v>
      </c>
      <c r="T3911" s="2" t="n">
        <v>2.37</v>
      </c>
      <c r="U3911">
        <f>D3911-C3911</f>
        <v/>
      </c>
      <c r="V3911" s="3">
        <f>IF(Q3911=0,0,T3911/Q3911)</f>
        <v/>
      </c>
    </row>
    <row r="3912">
      <c r="A3912" t="n">
        <v>3911</v>
      </c>
      <c r="B3912" t="inlineStr">
        <is>
          <t>CA-2015-167010</t>
        </is>
      </c>
      <c r="C3912" t="inlineStr">
        <is>
          <t>2015-04-05</t>
        </is>
      </c>
      <c r="D3912" t="inlineStr">
        <is>
          <t>2015-04-10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Furniture</t>
        </is>
      </c>
      <c r="O3912" t="inlineStr">
        <is>
          <t>Bookcases</t>
        </is>
      </c>
      <c r="P3912" t="inlineStr">
        <is>
          <t>Bush Heritage Pine Collection 5-Shelf Bookcase, Albany Pine Finish, *Special Order</t>
        </is>
      </c>
      <c r="Q3912" s="2" t="n">
        <v>352.45</v>
      </c>
      <c r="R3912" t="n">
        <v>5</v>
      </c>
      <c r="S3912" s="3" t="n">
        <v>0.5</v>
      </c>
      <c r="T3912" s="2" t="n">
        <v>-211.47</v>
      </c>
      <c r="U3912">
        <f>D3912-C3912</f>
        <v/>
      </c>
      <c r="V3912" s="3">
        <f>IF(Q3912=0,0,T3912/Q3912)</f>
        <v/>
      </c>
    </row>
    <row r="3913">
      <c r="A3913" t="n">
        <v>3912</v>
      </c>
      <c r="B3913" t="inlineStr">
        <is>
          <t>CA-2017-126788</t>
        </is>
      </c>
      <c r="C3913" t="inlineStr">
        <is>
          <t>2017-06-05</t>
        </is>
      </c>
      <c r="D3913" t="inlineStr">
        <is>
          <t>2017-06-06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Technology</t>
        </is>
      </c>
      <c r="O3913" t="inlineStr">
        <is>
          <t>Phones</t>
        </is>
      </c>
      <c r="P3913" t="inlineStr">
        <is>
          <t>LG G3</t>
        </is>
      </c>
      <c r="Q3913" s="2" t="n">
        <v>470.376</v>
      </c>
      <c r="R3913" t="n">
        <v>3</v>
      </c>
      <c r="S3913" s="3" t="n">
        <v>0.2</v>
      </c>
      <c r="T3913" s="2" t="n">
        <v>52.9173</v>
      </c>
      <c r="U3913">
        <f>D3913-C3913</f>
        <v/>
      </c>
      <c r="V3913" s="3">
        <f>IF(Q3913=0,0,T3913/Q3913)</f>
        <v/>
      </c>
    </row>
    <row r="3914">
      <c r="A3914" t="n">
        <v>3913</v>
      </c>
      <c r="B3914" t="inlineStr">
        <is>
          <t>CA-2017-148068</t>
        </is>
      </c>
      <c r="C3914" t="inlineStr">
        <is>
          <t>2017-09-18</t>
        </is>
      </c>
      <c r="D3914" t="inlineStr">
        <is>
          <t>2017-09-25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Xerox 203</t>
        </is>
      </c>
      <c r="Q3914" s="2" t="n">
        <v>19.44</v>
      </c>
      <c r="R3914" t="n">
        <v>3</v>
      </c>
      <c r="S3914" s="3" t="n">
        <v>0</v>
      </c>
      <c r="T3914" s="2" t="n">
        <v>9.331200000000001</v>
      </c>
      <c r="U3914">
        <f>D3914-C3914</f>
        <v/>
      </c>
      <c r="V3914" s="3">
        <f>IF(Q3914=0,0,T3914/Q3914)</f>
        <v/>
      </c>
    </row>
    <row r="3915">
      <c r="A3915" t="n">
        <v>3914</v>
      </c>
      <c r="B3915" t="inlineStr">
        <is>
          <t>CA-2017-148068</t>
        </is>
      </c>
      <c r="C3915" t="inlineStr">
        <is>
          <t>2017-09-18</t>
        </is>
      </c>
      <c r="D3915" t="inlineStr">
        <is>
          <t>2017-09-25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Ultra Door Push Plate</t>
        </is>
      </c>
      <c r="Q3915" s="2" t="n">
        <v>9.82</v>
      </c>
      <c r="R3915" t="n">
        <v>2</v>
      </c>
      <c r="S3915" s="3" t="n">
        <v>0</v>
      </c>
      <c r="T3915" s="2" t="n">
        <v>3.2406</v>
      </c>
      <c r="U3915">
        <f>D3915-C3915</f>
        <v/>
      </c>
      <c r="V3915" s="3">
        <f>IF(Q3915=0,0,T3915/Q3915)</f>
        <v/>
      </c>
    </row>
    <row r="3916">
      <c r="A3916" t="n">
        <v>3915</v>
      </c>
      <c r="B3916" t="inlineStr">
        <is>
          <t>US-2017-142573</t>
        </is>
      </c>
      <c r="C3916" t="inlineStr">
        <is>
          <t>2017-07-18</t>
        </is>
      </c>
      <c r="D3916" t="inlineStr">
        <is>
          <t>2017-07-23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Chromcraft 48" x 96" Racetrack Double Pedestal Table</t>
        </is>
      </c>
      <c r="Q3916" s="2" t="n">
        <v>801.6</v>
      </c>
      <c r="R3916" t="n">
        <v>5</v>
      </c>
      <c r="S3916" s="3" t="n">
        <v>0.5</v>
      </c>
      <c r="T3916" s="2" t="n">
        <v>-448.896</v>
      </c>
      <c r="U3916">
        <f>D3916-C3916</f>
        <v/>
      </c>
      <c r="V3916" s="3">
        <f>IF(Q3916=0,0,T3916/Q3916)</f>
        <v/>
      </c>
    </row>
    <row r="3917">
      <c r="A3917" t="n">
        <v>3916</v>
      </c>
      <c r="B3917" t="inlineStr">
        <is>
          <t>US-2017-142573</t>
        </is>
      </c>
      <c r="C3917" t="inlineStr">
        <is>
          <t>2017-07-18</t>
        </is>
      </c>
      <c r="D3917" t="inlineStr">
        <is>
          <t>2017-07-23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Fabric Manager's Chair, Dark Gray</t>
        </is>
      </c>
      <c r="Q3917" s="2" t="n">
        <v>161.568</v>
      </c>
      <c r="R3917" t="n">
        <v>2</v>
      </c>
      <c r="S3917" s="3" t="n">
        <v>0.2</v>
      </c>
      <c r="T3917" s="2" t="n">
        <v>10.098</v>
      </c>
      <c r="U3917">
        <f>D3917-C3917</f>
        <v/>
      </c>
      <c r="V3917" s="3">
        <f>IF(Q3917=0,0,T3917/Q3917)</f>
        <v/>
      </c>
    </row>
    <row r="3918">
      <c r="A3918" t="n">
        <v>3917</v>
      </c>
      <c r="B3918" t="inlineStr">
        <is>
          <t>US-2017-142573</t>
        </is>
      </c>
      <c r="C3918" t="inlineStr">
        <is>
          <t>2017-07-18</t>
        </is>
      </c>
      <c r="D3918" t="inlineStr">
        <is>
          <t>2017-07-23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Riverleaf Stik-Withit Designer Note Cubes</t>
        </is>
      </c>
      <c r="Q3918" s="2" t="n">
        <v>16.096</v>
      </c>
      <c r="R3918" t="n">
        <v>2</v>
      </c>
      <c r="S3918" s="3" t="n">
        <v>0.2</v>
      </c>
      <c r="T3918" s="2" t="n">
        <v>5.2312</v>
      </c>
      <c r="U3918">
        <f>D3918-C3918</f>
        <v/>
      </c>
      <c r="V3918" s="3">
        <f>IF(Q3918=0,0,T3918/Q3918)</f>
        <v/>
      </c>
    </row>
    <row r="3919">
      <c r="A3919" t="n">
        <v>3918</v>
      </c>
      <c r="B3919" t="inlineStr">
        <is>
          <t>US-2017-142573</t>
        </is>
      </c>
      <c r="C3919" t="inlineStr">
        <is>
          <t>2017-07-18</t>
        </is>
      </c>
      <c r="D3919" t="inlineStr">
        <is>
          <t>2017-07-23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Acco Expandable Hanging Binders</t>
        </is>
      </c>
      <c r="Q3919" s="2" t="n">
        <v>7.656</v>
      </c>
      <c r="R3919" t="n">
        <v>4</v>
      </c>
      <c r="S3919" s="3" t="n">
        <v>0.7</v>
      </c>
      <c r="T3919" s="2" t="n">
        <v>-6.1248</v>
      </c>
      <c r="U3919">
        <f>D3919-C3919</f>
        <v/>
      </c>
      <c r="V3919" s="3">
        <f>IF(Q3919=0,0,T3919/Q3919)</f>
        <v/>
      </c>
    </row>
    <row r="3920">
      <c r="A3920" t="n">
        <v>3919</v>
      </c>
      <c r="B3920" t="inlineStr">
        <is>
          <t>US-2017-142573</t>
        </is>
      </c>
      <c r="C3920" t="inlineStr">
        <is>
          <t>2017-07-18</t>
        </is>
      </c>
      <c r="D3920" t="inlineStr">
        <is>
          <t>2017-07-23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Furniture</t>
        </is>
      </c>
      <c r="O3920" t="inlineStr">
        <is>
          <t>Chairs</t>
        </is>
      </c>
      <c r="P3920" t="inlineStr">
        <is>
          <t>High-Back Leather Manager's Chair</t>
        </is>
      </c>
      <c r="Q3920" s="2" t="n">
        <v>311.976</v>
      </c>
      <c r="R3920" t="n">
        <v>3</v>
      </c>
      <c r="S3920" s="3" t="n">
        <v>0.2</v>
      </c>
      <c r="T3920" s="2" t="n">
        <v>-42.8967</v>
      </c>
      <c r="U3920">
        <f>D3920-C3920</f>
        <v/>
      </c>
      <c r="V3920" s="3">
        <f>IF(Q3920=0,0,T3920/Q3920)</f>
        <v/>
      </c>
    </row>
    <row r="3921">
      <c r="A3921" t="n">
        <v>3920</v>
      </c>
      <c r="B3921" t="inlineStr">
        <is>
          <t>US-2015-148817</t>
        </is>
      </c>
      <c r="C3921" t="inlineStr">
        <is>
          <t>2015-12-01</t>
        </is>
      </c>
      <c r="D3921" t="inlineStr">
        <is>
          <t>2015-12-07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Decoflex Hanging Personal Folder File, Blue</t>
        </is>
      </c>
      <c r="Q3921" s="2" t="n">
        <v>61.68</v>
      </c>
      <c r="R3921" t="n">
        <v>4</v>
      </c>
      <c r="S3921" s="3" t="n">
        <v>0</v>
      </c>
      <c r="T3921" s="2" t="n">
        <v>16.6536</v>
      </c>
      <c r="U3921">
        <f>D3921-C3921</f>
        <v/>
      </c>
      <c r="V3921" s="3">
        <f>IF(Q3921=0,0,T3921/Q3921)</f>
        <v/>
      </c>
    </row>
    <row r="3922">
      <c r="A3922" t="n">
        <v>3921</v>
      </c>
      <c r="B3922" t="inlineStr">
        <is>
          <t>US-2015-148817</t>
        </is>
      </c>
      <c r="C3922" t="inlineStr">
        <is>
          <t>2015-12-01</t>
        </is>
      </c>
      <c r="D3922" t="inlineStr">
        <is>
          <t>2015-12-07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GBC Pre-Punched Binding Paper, Plastic, White, 8-1/2" x 11"</t>
        </is>
      </c>
      <c r="Q3922" s="2" t="n">
        <v>63.96</v>
      </c>
      <c r="R3922" t="n">
        <v>4</v>
      </c>
      <c r="S3922" s="3" t="n">
        <v>0</v>
      </c>
      <c r="T3922" s="2" t="n">
        <v>30.7008</v>
      </c>
      <c r="U3922">
        <f>D3922-C3922</f>
        <v/>
      </c>
      <c r="V3922" s="3">
        <f>IF(Q3922=0,0,T3922/Q3922)</f>
        <v/>
      </c>
    </row>
    <row r="3923">
      <c r="A3923" t="n">
        <v>3922</v>
      </c>
      <c r="B3923" t="inlineStr">
        <is>
          <t>CA-2016-110044</t>
        </is>
      </c>
      <c r="C3923" t="inlineStr">
        <is>
          <t>2016-06-28</t>
        </is>
      </c>
      <c r="D3923" t="inlineStr">
        <is>
          <t>2016-07-02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Technology</t>
        </is>
      </c>
      <c r="O3923" t="inlineStr">
        <is>
          <t>Phones</t>
        </is>
      </c>
      <c r="P3923" t="inlineStr">
        <is>
          <t>Polycom CX300 Desktop Phone USB VoIP phone</t>
        </is>
      </c>
      <c r="Q3923" s="2" t="n">
        <v>359.976</v>
      </c>
      <c r="R3923" t="n">
        <v>3</v>
      </c>
      <c r="S3923" s="3" t="n">
        <v>0.2</v>
      </c>
      <c r="T3923" s="2" t="n">
        <v>35.9976</v>
      </c>
      <c r="U3923">
        <f>D3923-C3923</f>
        <v/>
      </c>
      <c r="V3923" s="3">
        <f>IF(Q3923=0,0,T3923/Q3923)</f>
        <v/>
      </c>
    </row>
    <row r="3924">
      <c r="A3924" t="n">
        <v>3923</v>
      </c>
      <c r="B3924" t="inlineStr">
        <is>
          <t>CA-2017-146920</t>
        </is>
      </c>
      <c r="C3924" t="inlineStr">
        <is>
          <t>2017-08-28</t>
        </is>
      </c>
      <c r="D3924" t="inlineStr">
        <is>
          <t>2017-09-01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4200 Series MultiUse Premium Copy Paper (20Lb. and 84 Bright)</t>
        </is>
      </c>
      <c r="Q3924" s="2" t="n">
        <v>25.344</v>
      </c>
      <c r="R3924" t="n">
        <v>6</v>
      </c>
      <c r="S3924" s="3" t="n">
        <v>0.2</v>
      </c>
      <c r="T3924" s="2" t="n">
        <v>7.92</v>
      </c>
      <c r="U3924">
        <f>D3924-C3924</f>
        <v/>
      </c>
      <c r="V3924" s="3">
        <f>IF(Q3924=0,0,T3924/Q3924)</f>
        <v/>
      </c>
    </row>
    <row r="3925">
      <c r="A3925" t="n">
        <v>3924</v>
      </c>
      <c r="B3925" t="inlineStr">
        <is>
          <t>CA-2017-146920</t>
        </is>
      </c>
      <c r="C3925" t="inlineStr">
        <is>
          <t>2017-08-28</t>
        </is>
      </c>
      <c r="D3925" t="inlineStr">
        <is>
          <t>2017-09-01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HP Office Paper (20Lb. and 87 Bright)</t>
        </is>
      </c>
      <c r="Q3925" s="2" t="n">
        <v>26.72</v>
      </c>
      <c r="R3925" t="n">
        <v>5</v>
      </c>
      <c r="S3925" s="3" t="n">
        <v>0.2</v>
      </c>
      <c r="T3925" s="2" t="n">
        <v>9.352</v>
      </c>
      <c r="U3925">
        <f>D3925-C3925</f>
        <v/>
      </c>
      <c r="V3925" s="3">
        <f>IF(Q3925=0,0,T3925/Q3925)</f>
        <v/>
      </c>
    </row>
    <row r="3926">
      <c r="A3926" t="n">
        <v>3925</v>
      </c>
      <c r="B3926" t="inlineStr">
        <is>
          <t>CA-2014-103940</t>
        </is>
      </c>
      <c r="C3926" t="inlineStr">
        <is>
          <t>2014-09-17</t>
        </is>
      </c>
      <c r="D3926" t="inlineStr">
        <is>
          <t>2014-09-21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Gobal File Keepers</t>
        </is>
      </c>
      <c r="Q3926" s="2" t="n">
        <v>30.28</v>
      </c>
      <c r="R3926" t="n">
        <v>2</v>
      </c>
      <c r="S3926" s="3" t="n">
        <v>0</v>
      </c>
      <c r="T3926" s="2" t="n">
        <v>1.2112</v>
      </c>
      <c r="U3926">
        <f>D3926-C3926</f>
        <v/>
      </c>
      <c r="V3926" s="3">
        <f>IF(Q3926=0,0,T3926/Q3926)</f>
        <v/>
      </c>
    </row>
    <row r="3927">
      <c r="A3927" t="n">
        <v>3926</v>
      </c>
      <c r="B3927" t="inlineStr">
        <is>
          <t>CA-2014-103940</t>
        </is>
      </c>
      <c r="C3927" t="inlineStr">
        <is>
          <t>2014-09-17</t>
        </is>
      </c>
      <c r="D3927" t="inlineStr">
        <is>
          <t>2014-09-21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Office Supplies</t>
        </is>
      </c>
      <c r="O3927" t="inlineStr">
        <is>
          <t>Storage</t>
        </is>
      </c>
      <c r="P3927" t="inlineStr">
        <is>
          <t>Eldon ProFile File 'N Store Portable File Tub Letter/Legal Size Black</t>
        </is>
      </c>
      <c r="Q3927" s="2" t="n">
        <v>57.93</v>
      </c>
      <c r="R3927" t="n">
        <v>3</v>
      </c>
      <c r="S3927" s="3" t="n">
        <v>0</v>
      </c>
      <c r="T3927" s="2" t="n">
        <v>16.2204</v>
      </c>
      <c r="U3927">
        <f>D3927-C3927</f>
        <v/>
      </c>
      <c r="V3927" s="3">
        <f>IF(Q3927=0,0,T3927/Q3927)</f>
        <v/>
      </c>
    </row>
    <row r="3928">
      <c r="A3928" t="n">
        <v>3927</v>
      </c>
      <c r="B3928" t="inlineStr">
        <is>
          <t>CA-2014-103940</t>
        </is>
      </c>
      <c r="C3928" t="inlineStr">
        <is>
          <t>2014-09-17</t>
        </is>
      </c>
      <c r="D3928" t="inlineStr">
        <is>
          <t>2014-09-21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Furniture</t>
        </is>
      </c>
      <c r="O3928" t="inlineStr">
        <is>
          <t>Furnishings</t>
        </is>
      </c>
      <c r="P3928" t="inlineStr">
        <is>
          <t>Executive Impressions 12" Wall Clock</t>
        </is>
      </c>
      <c r="Q3928" s="2" t="n">
        <v>35.34</v>
      </c>
      <c r="R3928" t="n">
        <v>2</v>
      </c>
      <c r="S3928" s="3" t="n">
        <v>0</v>
      </c>
      <c r="T3928" s="2" t="n">
        <v>13.4292</v>
      </c>
      <c r="U3928">
        <f>D3928-C3928</f>
        <v/>
      </c>
      <c r="V3928" s="3">
        <f>IF(Q3928=0,0,T3928/Q3928)</f>
        <v/>
      </c>
    </row>
    <row r="3929">
      <c r="A3929" t="n">
        <v>3928</v>
      </c>
      <c r="B3929" t="inlineStr">
        <is>
          <t>CA-2014-103940</t>
        </is>
      </c>
      <c r="C3929" t="inlineStr">
        <is>
          <t>2014-09-17</t>
        </is>
      </c>
      <c r="D3929" t="inlineStr">
        <is>
          <t>2014-09-21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Office Supplies</t>
        </is>
      </c>
      <c r="O3929" t="inlineStr">
        <is>
          <t>Binders</t>
        </is>
      </c>
      <c r="P3929" t="inlineStr">
        <is>
          <t>GBC Prestige Therm-A-Bind Covers</t>
        </is>
      </c>
      <c r="Q3929" s="2" t="n">
        <v>137.24</v>
      </c>
      <c r="R3929" t="n">
        <v>5</v>
      </c>
      <c r="S3929" s="3" t="n">
        <v>0.2</v>
      </c>
      <c r="T3929" s="2" t="n">
        <v>46.3185</v>
      </c>
      <c r="U3929">
        <f>D3929-C3929</f>
        <v/>
      </c>
      <c r="V3929" s="3">
        <f>IF(Q3929=0,0,T3929/Q3929)</f>
        <v/>
      </c>
    </row>
    <row r="3930">
      <c r="A3930" t="n">
        <v>3929</v>
      </c>
      <c r="B3930" t="inlineStr">
        <is>
          <t>CA-2016-162082</t>
        </is>
      </c>
      <c r="C3930" t="inlineStr">
        <is>
          <t>2016-03-14</t>
        </is>
      </c>
      <c r="D3930" t="inlineStr">
        <is>
          <t>2016-03-17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Safco Value Mate Series Steel Bookcases, Baked Enamel Finish on Steel, Gray</t>
        </is>
      </c>
      <c r="Q3930" s="2" t="n">
        <v>241.332</v>
      </c>
      <c r="R3930" t="n">
        <v>5</v>
      </c>
      <c r="S3930" s="3" t="n">
        <v>0.32</v>
      </c>
      <c r="T3930" s="2" t="n">
        <v>-14.196</v>
      </c>
      <c r="U3930">
        <f>D3930-C3930</f>
        <v/>
      </c>
      <c r="V3930" s="3">
        <f>IF(Q3930=0,0,T3930/Q3930)</f>
        <v/>
      </c>
    </row>
    <row r="3931">
      <c r="A3931" t="n">
        <v>3930</v>
      </c>
      <c r="B3931" t="inlineStr">
        <is>
          <t>CA-2016-162082</t>
        </is>
      </c>
      <c r="C3931" t="inlineStr">
        <is>
          <t>2016-03-14</t>
        </is>
      </c>
      <c r="D3931" t="inlineStr">
        <is>
          <t>2016-03-17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Xerox 1993</t>
        </is>
      </c>
      <c r="Q3931" s="2" t="n">
        <v>5.184</v>
      </c>
      <c r="R3931" t="n">
        <v>1</v>
      </c>
      <c r="S3931" s="3" t="n">
        <v>0.2</v>
      </c>
      <c r="T3931" s="2" t="n">
        <v>1.8792</v>
      </c>
      <c r="U3931">
        <f>D3931-C3931</f>
        <v/>
      </c>
      <c r="V3931" s="3">
        <f>IF(Q3931=0,0,T3931/Q3931)</f>
        <v/>
      </c>
    </row>
    <row r="3932">
      <c r="A3932" t="n">
        <v>3931</v>
      </c>
      <c r="B3932" t="inlineStr">
        <is>
          <t>CA-2016-162082</t>
        </is>
      </c>
      <c r="C3932" t="inlineStr">
        <is>
          <t>2016-03-14</t>
        </is>
      </c>
      <c r="D3932" t="inlineStr">
        <is>
          <t>2016-03-17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BOSTON Ranger #55 Pencil Sharpener, Black</t>
        </is>
      </c>
      <c r="Q3932" s="2" t="n">
        <v>145.544</v>
      </c>
      <c r="R3932" t="n">
        <v>7</v>
      </c>
      <c r="S3932" s="3" t="n">
        <v>0.2</v>
      </c>
      <c r="T3932" s="2" t="n">
        <v>16.3737</v>
      </c>
      <c r="U3932">
        <f>D3932-C3932</f>
        <v/>
      </c>
      <c r="V3932" s="3">
        <f>IF(Q3932=0,0,T3932/Q3932)</f>
        <v/>
      </c>
    </row>
    <row r="3933">
      <c r="A3933" t="n">
        <v>3932</v>
      </c>
      <c r="B3933" t="inlineStr">
        <is>
          <t>CA-2016-132094</t>
        </is>
      </c>
      <c r="C3933" t="inlineStr">
        <is>
          <t>2016-08-26</t>
        </is>
      </c>
      <c r="D3933" t="inlineStr">
        <is>
          <t>2016-09-02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Binney &amp; Smith inkTank Erasable Pocket Highlighter, Chisel Tip, Yellow</t>
        </is>
      </c>
      <c r="Q3933" s="2" t="n">
        <v>5.472</v>
      </c>
      <c r="R3933" t="n">
        <v>3</v>
      </c>
      <c r="S3933" s="3" t="n">
        <v>0.2</v>
      </c>
      <c r="T3933" s="2" t="n">
        <v>1.6416</v>
      </c>
      <c r="U3933">
        <f>D3933-C3933</f>
        <v/>
      </c>
      <c r="V3933" s="3">
        <f>IF(Q3933=0,0,T3933/Q3933)</f>
        <v/>
      </c>
    </row>
    <row r="3934">
      <c r="A3934" t="n">
        <v>3933</v>
      </c>
      <c r="B3934" t="inlineStr">
        <is>
          <t>CA-2016-132094</t>
        </is>
      </c>
      <c r="C3934" t="inlineStr">
        <is>
          <t>2016-08-26</t>
        </is>
      </c>
      <c r="D3934" t="inlineStr">
        <is>
          <t>2016-09-02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Trackman Marble Mouse</t>
        </is>
      </c>
      <c r="Q3934" s="2" t="n">
        <v>47.984</v>
      </c>
      <c r="R3934" t="n">
        <v>2</v>
      </c>
      <c r="S3934" s="3" t="n">
        <v>0.2</v>
      </c>
      <c r="T3934" s="2" t="n">
        <v>13.1956</v>
      </c>
      <c r="U3934">
        <f>D3934-C3934</f>
        <v/>
      </c>
      <c r="V3934" s="3">
        <f>IF(Q3934=0,0,T3934/Q3934)</f>
        <v/>
      </c>
    </row>
    <row r="3935">
      <c r="A3935" t="n">
        <v>3934</v>
      </c>
      <c r="B3935" t="inlineStr">
        <is>
          <t>CA-2017-123001</t>
        </is>
      </c>
      <c r="C3935" t="inlineStr">
        <is>
          <t>2017-09-02</t>
        </is>
      </c>
      <c r="D3935" t="inlineStr">
        <is>
          <t>2017-09-08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Office Supplies</t>
        </is>
      </c>
      <c r="O3935" t="inlineStr">
        <is>
          <t>Art</t>
        </is>
      </c>
      <c r="P3935" t="inlineStr">
        <is>
          <t>OIC #2 Pencils, Medium Soft</t>
        </is>
      </c>
      <c r="Q3935" s="2" t="n">
        <v>9.4</v>
      </c>
      <c r="R3935" t="n">
        <v>5</v>
      </c>
      <c r="S3935" s="3" t="n">
        <v>0</v>
      </c>
      <c r="T3935" s="2" t="n">
        <v>2.726</v>
      </c>
      <c r="U3935">
        <f>D3935-C3935</f>
        <v/>
      </c>
      <c r="V3935" s="3">
        <f>IF(Q3935=0,0,T3935/Q3935)</f>
        <v/>
      </c>
    </row>
    <row r="3936">
      <c r="A3936" t="n">
        <v>3935</v>
      </c>
      <c r="B3936" t="inlineStr">
        <is>
          <t>CA-2017-123001</t>
        </is>
      </c>
      <c r="C3936" t="inlineStr">
        <is>
          <t>2017-09-02</t>
        </is>
      </c>
      <c r="D3936" t="inlineStr">
        <is>
          <t>2017-09-08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Office Supplies</t>
        </is>
      </c>
      <c r="O3936" t="inlineStr">
        <is>
          <t>Labels</t>
        </is>
      </c>
      <c r="P3936" t="inlineStr">
        <is>
          <t>Avery 505</t>
        </is>
      </c>
      <c r="Q3936" s="2" t="n">
        <v>74</v>
      </c>
      <c r="R3936" t="n">
        <v>5</v>
      </c>
      <c r="S3936" s="3" t="n">
        <v>0</v>
      </c>
      <c r="T3936" s="2" t="n">
        <v>37</v>
      </c>
      <c r="U3936">
        <f>D3936-C3936</f>
        <v/>
      </c>
      <c r="V3936" s="3">
        <f>IF(Q3936=0,0,T3936/Q3936)</f>
        <v/>
      </c>
    </row>
    <row r="3937">
      <c r="A3937" t="n">
        <v>3936</v>
      </c>
      <c r="B3937" t="inlineStr">
        <is>
          <t>CA-2017-123001</t>
        </is>
      </c>
      <c r="C3937" t="inlineStr">
        <is>
          <t>2017-09-02</t>
        </is>
      </c>
      <c r="D3937" t="inlineStr">
        <is>
          <t>2017-09-08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Ooma Telo VoIP Home Phone System</t>
        </is>
      </c>
      <c r="Q3937" s="2" t="n">
        <v>201.584</v>
      </c>
      <c r="R3937" t="n">
        <v>2</v>
      </c>
      <c r="S3937" s="3" t="n">
        <v>0.2</v>
      </c>
      <c r="T3937" s="2" t="n">
        <v>12.599</v>
      </c>
      <c r="U3937">
        <f>D3937-C3937</f>
        <v/>
      </c>
      <c r="V3937" s="3">
        <f>IF(Q3937=0,0,T3937/Q3937)</f>
        <v/>
      </c>
    </row>
    <row r="3938">
      <c r="A3938" t="n">
        <v>3937</v>
      </c>
      <c r="B3938" t="inlineStr">
        <is>
          <t>CA-2015-118955</t>
        </is>
      </c>
      <c r="C3938" t="inlineStr">
        <is>
          <t>2015-06-16</t>
        </is>
      </c>
      <c r="D3938" t="inlineStr">
        <is>
          <t>2015-06-20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s="2" t="n">
        <v>28.752</v>
      </c>
      <c r="R3938" t="n">
        <v>3</v>
      </c>
      <c r="S3938" s="3" t="n">
        <v>0.2</v>
      </c>
      <c r="T3938" s="2" t="n">
        <v>9.3444</v>
      </c>
      <c r="U3938">
        <f>D3938-C3938</f>
        <v/>
      </c>
      <c r="V3938" s="3">
        <f>IF(Q3938=0,0,T3938/Q3938)</f>
        <v/>
      </c>
    </row>
    <row r="3939">
      <c r="A3939" t="n">
        <v>3938</v>
      </c>
      <c r="B3939" t="inlineStr">
        <is>
          <t>CA-2015-118955</t>
        </is>
      </c>
      <c r="C3939" t="inlineStr">
        <is>
          <t>2015-06-16</t>
        </is>
      </c>
      <c r="D3939" t="inlineStr">
        <is>
          <t>2015-06-20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188</t>
        </is>
      </c>
      <c r="Q3939" s="2" t="n">
        <v>27.216</v>
      </c>
      <c r="R3939" t="n">
        <v>3</v>
      </c>
      <c r="S3939" s="3" t="n">
        <v>0.2</v>
      </c>
      <c r="T3939" s="2" t="n">
        <v>9.8658</v>
      </c>
      <c r="U3939">
        <f>D3939-C3939</f>
        <v/>
      </c>
      <c r="V3939" s="3">
        <f>IF(Q3939=0,0,T3939/Q3939)</f>
        <v/>
      </c>
    </row>
    <row r="3940">
      <c r="A3940" t="n">
        <v>3939</v>
      </c>
      <c r="B3940" t="inlineStr">
        <is>
          <t>CA-2015-118955</t>
        </is>
      </c>
      <c r="C3940" t="inlineStr">
        <is>
          <t>2015-06-16</t>
        </is>
      </c>
      <c r="D3940" t="inlineStr">
        <is>
          <t>2015-06-20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Office Star - Contemporary Swivel Chair with Padded Adjustable Arms and Flex Back</t>
        </is>
      </c>
      <c r="Q3940" s="2" t="n">
        <v>197.372</v>
      </c>
      <c r="R3940" t="n">
        <v>2</v>
      </c>
      <c r="S3940" s="3" t="n">
        <v>0.3</v>
      </c>
      <c r="T3940" s="2" t="n">
        <v>-25.3764</v>
      </c>
      <c r="U3940">
        <f>D3940-C3940</f>
        <v/>
      </c>
      <c r="V3940" s="3">
        <f>IF(Q3940=0,0,T3940/Q3940)</f>
        <v/>
      </c>
    </row>
    <row r="3941">
      <c r="A3941" t="n">
        <v>3940</v>
      </c>
      <c r="B3941" t="inlineStr">
        <is>
          <t>US-2016-143448</t>
        </is>
      </c>
      <c r="C3941" t="inlineStr">
        <is>
          <t>2016-12-10</t>
        </is>
      </c>
      <c r="D3941" t="inlineStr">
        <is>
          <t>2016-12-10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Furniture</t>
        </is>
      </c>
      <c r="O3941" t="inlineStr">
        <is>
          <t>Chairs</t>
        </is>
      </c>
      <c r="P3941" t="inlineStr">
        <is>
          <t>Global Commerce Series High-Back Swivel/Tilt Chairs</t>
        </is>
      </c>
      <c r="Q3941" s="2" t="n">
        <v>1424.9</v>
      </c>
      <c r="R3941" t="n">
        <v>5</v>
      </c>
      <c r="S3941" s="3" t="n">
        <v>0</v>
      </c>
      <c r="T3941" s="2" t="n">
        <v>356.225</v>
      </c>
      <c r="U3941">
        <f>D3941-C3941</f>
        <v/>
      </c>
      <c r="V3941" s="3">
        <f>IF(Q3941=0,0,T3941/Q3941)</f>
        <v/>
      </c>
    </row>
    <row r="3942">
      <c r="A3942" t="n">
        <v>3941</v>
      </c>
      <c r="B3942" t="inlineStr">
        <is>
          <t>CA-2017-117863</t>
        </is>
      </c>
      <c r="C3942" t="inlineStr">
        <is>
          <t>2017-05-18</t>
        </is>
      </c>
      <c r="D3942" t="inlineStr">
        <is>
          <t>2017-05-23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Furniture</t>
        </is>
      </c>
      <c r="O3942" t="inlineStr">
        <is>
          <t>Furnishings</t>
        </is>
      </c>
      <c r="P3942" t="inlineStr">
        <is>
          <t>Master Caster Door Stop, Large Neon Orange</t>
        </is>
      </c>
      <c r="Q3942" s="2" t="n">
        <v>14.56</v>
      </c>
      <c r="R3942" t="n">
        <v>2</v>
      </c>
      <c r="S3942" s="3" t="n">
        <v>0</v>
      </c>
      <c r="T3942" s="2" t="n">
        <v>6.2608</v>
      </c>
      <c r="U3942">
        <f>D3942-C3942</f>
        <v/>
      </c>
      <c r="V3942" s="3">
        <f>IF(Q3942=0,0,T3942/Q3942)</f>
        <v/>
      </c>
    </row>
    <row r="3943">
      <c r="A3943" t="n">
        <v>3942</v>
      </c>
      <c r="B3943" t="inlineStr">
        <is>
          <t>CA-2017-117863</t>
        </is>
      </c>
      <c r="C3943" t="inlineStr">
        <is>
          <t>2017-05-18</t>
        </is>
      </c>
      <c r="D3943" t="inlineStr">
        <is>
          <t>2017-05-23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Acco Pressboard Covers with Storage Hooks, 9 1/2" x 11", Executive Red</t>
        </is>
      </c>
      <c r="Q3943" s="2" t="n">
        <v>3.048</v>
      </c>
      <c r="R3943" t="n">
        <v>1</v>
      </c>
      <c r="S3943" s="3" t="n">
        <v>0.2</v>
      </c>
      <c r="T3943" s="2" t="n">
        <v>1.0287</v>
      </c>
      <c r="U3943">
        <f>D3943-C3943</f>
        <v/>
      </c>
      <c r="V3943" s="3">
        <f>IF(Q3943=0,0,T3943/Q3943)</f>
        <v/>
      </c>
    </row>
    <row r="3944">
      <c r="A3944" t="n">
        <v>3943</v>
      </c>
      <c r="B3944" t="inlineStr">
        <is>
          <t>CA-2017-160458</t>
        </is>
      </c>
      <c r="C3944" t="inlineStr">
        <is>
          <t>2017-05-27</t>
        </is>
      </c>
      <c r="D3944" t="inlineStr">
        <is>
          <t>2017-05-29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2</t>
        </is>
      </c>
      <c r="Q3944" s="2" t="n">
        <v>25.92</v>
      </c>
      <c r="R3944" t="n">
        <v>5</v>
      </c>
      <c r="S3944" s="3" t="n">
        <v>0.2</v>
      </c>
      <c r="T3944" s="2" t="n">
        <v>9.071999999999999</v>
      </c>
      <c r="U3944">
        <f>D3944-C3944</f>
        <v/>
      </c>
      <c r="V3944" s="3">
        <f>IF(Q3944=0,0,T3944/Q3944)</f>
        <v/>
      </c>
    </row>
    <row r="3945">
      <c r="A3945" t="n">
        <v>3944</v>
      </c>
      <c r="B3945" t="inlineStr">
        <is>
          <t>US-2016-142685</t>
        </is>
      </c>
      <c r="C3945" t="inlineStr">
        <is>
          <t>2016-06-23</t>
        </is>
      </c>
      <c r="D3945" t="inlineStr">
        <is>
          <t>2016-06-30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Office Supplies</t>
        </is>
      </c>
      <c r="O3945" t="inlineStr">
        <is>
          <t>Supplies</t>
        </is>
      </c>
      <c r="P3945" t="inlineStr">
        <is>
          <t>Compact Automatic Electric Letter Opener</t>
        </is>
      </c>
      <c r="Q3945" s="2" t="n">
        <v>835.17</v>
      </c>
      <c r="R3945" t="n">
        <v>7</v>
      </c>
      <c r="S3945" s="3" t="n">
        <v>0</v>
      </c>
      <c r="T3945" s="2" t="n">
        <v>16.7034</v>
      </c>
      <c r="U3945">
        <f>D3945-C3945</f>
        <v/>
      </c>
      <c r="V3945" s="3">
        <f>IF(Q3945=0,0,T3945/Q3945)</f>
        <v/>
      </c>
    </row>
    <row r="3946">
      <c r="A3946" t="n">
        <v>3945</v>
      </c>
      <c r="B3946" t="inlineStr">
        <is>
          <t>CA-2016-133144</t>
        </is>
      </c>
      <c r="C3946" t="inlineStr">
        <is>
          <t>2016-05-16</t>
        </is>
      </c>
      <c r="D3946" t="inlineStr">
        <is>
          <t>2016-05-21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196</t>
        </is>
      </c>
      <c r="Q3946" s="2" t="n">
        <v>17.34</v>
      </c>
      <c r="R3946" t="n">
        <v>3</v>
      </c>
      <c r="S3946" s="3" t="n">
        <v>0</v>
      </c>
      <c r="T3946" s="2" t="n">
        <v>8.496600000000001</v>
      </c>
      <c r="U3946">
        <f>D3946-C3946</f>
        <v/>
      </c>
      <c r="V3946" s="3">
        <f>IF(Q3946=0,0,T3946/Q3946)</f>
        <v/>
      </c>
    </row>
    <row r="3947">
      <c r="A3947" t="n">
        <v>3946</v>
      </c>
      <c r="B3947" t="inlineStr">
        <is>
          <t>CA-2017-167871</t>
        </is>
      </c>
      <c r="C3947" t="inlineStr">
        <is>
          <t>2017-11-18</t>
        </is>
      </c>
      <c r="D3947" t="inlineStr">
        <is>
          <t>2017-11-23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194</t>
        </is>
      </c>
      <c r="Q3947" s="2" t="n">
        <v>44.384</v>
      </c>
      <c r="R3947" t="n">
        <v>1</v>
      </c>
      <c r="S3947" s="3" t="n">
        <v>0.2</v>
      </c>
      <c r="T3947" s="2" t="n">
        <v>15.5344</v>
      </c>
      <c r="U3947">
        <f>D3947-C3947</f>
        <v/>
      </c>
      <c r="V3947" s="3">
        <f>IF(Q3947=0,0,T3947/Q3947)</f>
        <v/>
      </c>
    </row>
    <row r="3948">
      <c r="A3948" t="n">
        <v>3947</v>
      </c>
      <c r="B3948" t="inlineStr">
        <is>
          <t>CA-2017-167871</t>
        </is>
      </c>
      <c r="C3948" t="inlineStr">
        <is>
          <t>2017-11-18</t>
        </is>
      </c>
      <c r="D3948" t="inlineStr">
        <is>
          <t>2017-11-23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Staple remover</t>
        </is>
      </c>
      <c r="Q3948" s="2" t="n">
        <v>2.944</v>
      </c>
      <c r="R3948" t="n">
        <v>1</v>
      </c>
      <c r="S3948" s="3" t="n">
        <v>0.2</v>
      </c>
      <c r="T3948" s="2" t="n">
        <v>-0.6624</v>
      </c>
      <c r="U3948">
        <f>D3948-C3948</f>
        <v/>
      </c>
      <c r="V3948" s="3">
        <f>IF(Q3948=0,0,T3948/Q3948)</f>
        <v/>
      </c>
    </row>
    <row r="3949">
      <c r="A3949" t="n">
        <v>3948</v>
      </c>
      <c r="B3949" t="inlineStr">
        <is>
          <t>CA-2016-119963</t>
        </is>
      </c>
      <c r="C3949" t="inlineStr">
        <is>
          <t>2016-11-18</t>
        </is>
      </c>
      <c r="D3949" t="inlineStr">
        <is>
          <t>2016-11-22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Office Supplies</t>
        </is>
      </c>
      <c r="O3949" t="inlineStr">
        <is>
          <t>Art</t>
        </is>
      </c>
      <c r="P3949" t="inlineStr">
        <is>
          <t>4009 Highlighters by Sanford</t>
        </is>
      </c>
      <c r="Q3949" s="2" t="n">
        <v>6.368</v>
      </c>
      <c r="R3949" t="n">
        <v>2</v>
      </c>
      <c r="S3949" s="3" t="n">
        <v>0.2</v>
      </c>
      <c r="T3949" s="2" t="n">
        <v>1.0348</v>
      </c>
      <c r="U3949">
        <f>D3949-C3949</f>
        <v/>
      </c>
      <c r="V3949" s="3">
        <f>IF(Q3949=0,0,T3949/Q3949)</f>
        <v/>
      </c>
    </row>
    <row r="3950">
      <c r="A3950" t="n">
        <v>3949</v>
      </c>
      <c r="B3950" t="inlineStr">
        <is>
          <t>CA-2016-119963</t>
        </is>
      </c>
      <c r="C3950" t="inlineStr">
        <is>
          <t>2016-11-18</t>
        </is>
      </c>
      <c r="D3950" t="inlineStr">
        <is>
          <t>2016-11-22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Office Supplies</t>
        </is>
      </c>
      <c r="O3950" t="inlineStr">
        <is>
          <t>Labels</t>
        </is>
      </c>
      <c r="P3950" t="inlineStr">
        <is>
          <t>Avery 4027 File Folder Labels for Dot Matrix Printers, 5000 Labels per Box, White</t>
        </is>
      </c>
      <c r="Q3950" s="2" t="n">
        <v>48.848</v>
      </c>
      <c r="R3950" t="n">
        <v>2</v>
      </c>
      <c r="S3950" s="3" t="n">
        <v>0.2</v>
      </c>
      <c r="T3950" s="2" t="n">
        <v>15.8756</v>
      </c>
      <c r="U3950">
        <f>D3950-C3950</f>
        <v/>
      </c>
      <c r="V3950" s="3">
        <f>IF(Q3950=0,0,T3950/Q3950)</f>
        <v/>
      </c>
    </row>
    <row r="3951">
      <c r="A3951" t="n">
        <v>3950</v>
      </c>
      <c r="B3951" t="inlineStr">
        <is>
          <t>CA-2016-119963</t>
        </is>
      </c>
      <c r="C3951" t="inlineStr">
        <is>
          <t>2016-11-18</t>
        </is>
      </c>
      <c r="D3951" t="inlineStr">
        <is>
          <t>2016-11-22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Xerox 1881</t>
        </is>
      </c>
      <c r="Q3951" s="2" t="n">
        <v>19.648</v>
      </c>
      <c r="R3951" t="n">
        <v>2</v>
      </c>
      <c r="S3951" s="3" t="n">
        <v>0.2</v>
      </c>
      <c r="T3951" s="2" t="n">
        <v>6.6312</v>
      </c>
      <c r="U3951">
        <f>D3951-C3951</f>
        <v/>
      </c>
      <c r="V3951" s="3">
        <f>IF(Q3951=0,0,T3951/Q3951)</f>
        <v/>
      </c>
    </row>
    <row r="3952">
      <c r="A3952" t="n">
        <v>3951</v>
      </c>
      <c r="B3952" t="inlineStr">
        <is>
          <t>CA-2016-119963</t>
        </is>
      </c>
      <c r="C3952" t="inlineStr">
        <is>
          <t>2016-11-18</t>
        </is>
      </c>
      <c r="D3952" t="inlineStr">
        <is>
          <t>2016-11-22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Furniture</t>
        </is>
      </c>
      <c r="O3952" t="inlineStr">
        <is>
          <t>Chairs</t>
        </is>
      </c>
      <c r="P3952" t="inlineStr">
        <is>
          <t>Global Value Steno Chair, Gray</t>
        </is>
      </c>
      <c r="Q3952" s="2" t="n">
        <v>255.108</v>
      </c>
      <c r="R3952" t="n">
        <v>6</v>
      </c>
      <c r="S3952" s="3" t="n">
        <v>0.3</v>
      </c>
      <c r="T3952" s="2" t="n">
        <v>-18.222</v>
      </c>
      <c r="U3952">
        <f>D3952-C3952</f>
        <v/>
      </c>
      <c r="V3952" s="3">
        <f>IF(Q3952=0,0,T3952/Q3952)</f>
        <v/>
      </c>
    </row>
    <row r="3953">
      <c r="A3953" t="n">
        <v>3952</v>
      </c>
      <c r="B3953" t="inlineStr">
        <is>
          <t>CA-2014-121167</t>
        </is>
      </c>
      <c r="C3953" t="inlineStr">
        <is>
          <t>2014-11-28</t>
        </is>
      </c>
      <c r="D3953" t="inlineStr">
        <is>
          <t>2014-11-30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GBC Standard Recycled Report Covers, Clear Plastic Sheets</t>
        </is>
      </c>
      <c r="Q3953" s="2" t="n">
        <v>17.248</v>
      </c>
      <c r="R3953" t="n">
        <v>2</v>
      </c>
      <c r="S3953" s="3" t="n">
        <v>0.2</v>
      </c>
      <c r="T3953" s="2" t="n">
        <v>6.0368</v>
      </c>
      <c r="U3953">
        <f>D3953-C3953</f>
        <v/>
      </c>
      <c r="V3953" s="3">
        <f>IF(Q3953=0,0,T3953/Q3953)</f>
        <v/>
      </c>
    </row>
    <row r="3954">
      <c r="A3954" t="n">
        <v>3953</v>
      </c>
      <c r="B3954" t="inlineStr">
        <is>
          <t>US-2016-151862</t>
        </is>
      </c>
      <c r="C3954" t="inlineStr">
        <is>
          <t>2016-03-01</t>
        </is>
      </c>
      <c r="D3954" t="inlineStr">
        <is>
          <t>2016-03-08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Technology</t>
        </is>
      </c>
      <c r="O3954" t="inlineStr">
        <is>
          <t>Phones</t>
        </is>
      </c>
      <c r="P3954" t="inlineStr">
        <is>
          <t>RCA ViSYS 25423RE1 Corded phone</t>
        </is>
      </c>
      <c r="Q3954" s="2" t="n">
        <v>159.984</v>
      </c>
      <c r="R3954" t="n">
        <v>2</v>
      </c>
      <c r="S3954" s="3" t="n">
        <v>0.2</v>
      </c>
      <c r="T3954" s="2" t="n">
        <v>13.9986</v>
      </c>
      <c r="U3954">
        <f>D3954-C3954</f>
        <v/>
      </c>
      <c r="V3954" s="3">
        <f>IF(Q3954=0,0,T3954/Q3954)</f>
        <v/>
      </c>
    </row>
    <row r="3955">
      <c r="A3955" t="n">
        <v>3954</v>
      </c>
      <c r="B3955" t="inlineStr">
        <is>
          <t>CA-2017-152961</t>
        </is>
      </c>
      <c r="C3955" t="inlineStr">
        <is>
          <t>2017-01-15</t>
        </is>
      </c>
      <c r="D3955" t="inlineStr">
        <is>
          <t>2017-01-19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Telephone Message Books with Fax/Mobile Section, 5 1/2" x 3 3/16"</t>
        </is>
      </c>
      <c r="Q3955" s="2" t="n">
        <v>12.7</v>
      </c>
      <c r="R3955" t="n">
        <v>2</v>
      </c>
      <c r="S3955" s="3" t="n">
        <v>0</v>
      </c>
      <c r="T3955" s="2" t="n">
        <v>5.842</v>
      </c>
      <c r="U3955">
        <f>D3955-C3955</f>
        <v/>
      </c>
      <c r="V3955" s="3">
        <f>IF(Q3955=0,0,T3955/Q3955)</f>
        <v/>
      </c>
    </row>
    <row r="3956">
      <c r="A3956" t="n">
        <v>3955</v>
      </c>
      <c r="B3956" t="inlineStr">
        <is>
          <t>CA-2014-133228</t>
        </is>
      </c>
      <c r="C3956" t="inlineStr">
        <is>
          <t>2014-04-04</t>
        </is>
      </c>
      <c r="D3956" t="inlineStr">
        <is>
          <t>2014-04-09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Advantus Panel Wall Acrylic Frame</t>
        </is>
      </c>
      <c r="Q3956" s="2" t="n">
        <v>5.47</v>
      </c>
      <c r="R3956" t="n">
        <v>1</v>
      </c>
      <c r="S3956" s="3" t="n">
        <v>0</v>
      </c>
      <c r="T3956" s="2" t="n">
        <v>2.3521</v>
      </c>
      <c r="U3956">
        <f>D3956-C3956</f>
        <v/>
      </c>
      <c r="V3956" s="3">
        <f>IF(Q3956=0,0,T3956/Q3956)</f>
        <v/>
      </c>
    </row>
    <row r="3957">
      <c r="A3957" t="n">
        <v>3956</v>
      </c>
      <c r="B3957" t="inlineStr">
        <is>
          <t>CA-2014-133228</t>
        </is>
      </c>
      <c r="C3957" t="inlineStr">
        <is>
          <t>2014-04-04</t>
        </is>
      </c>
      <c r="D3957" t="inlineStr">
        <is>
          <t>2014-04-09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Newell 319</t>
        </is>
      </c>
      <c r="Q3957" s="2" t="n">
        <v>79.36</v>
      </c>
      <c r="R3957" t="n">
        <v>4</v>
      </c>
      <c r="S3957" s="3" t="n">
        <v>0</v>
      </c>
      <c r="T3957" s="2" t="n">
        <v>23.808</v>
      </c>
      <c r="U3957">
        <f>D3957-C3957</f>
        <v/>
      </c>
      <c r="V3957" s="3">
        <f>IF(Q3957=0,0,T3957/Q3957)</f>
        <v/>
      </c>
    </row>
    <row r="3958">
      <c r="A3958" t="n">
        <v>3957</v>
      </c>
      <c r="B3958" t="inlineStr">
        <is>
          <t>CA-2016-114951</t>
        </is>
      </c>
      <c r="C3958" t="inlineStr">
        <is>
          <t>2016-06-26</t>
        </is>
      </c>
      <c r="D3958" t="inlineStr">
        <is>
          <t>2016-07-03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Eldon Expressions Wood Desk Accessories, Oak</t>
        </is>
      </c>
      <c r="Q3958" s="2" t="n">
        <v>22.14</v>
      </c>
      <c r="R3958" t="n">
        <v>3</v>
      </c>
      <c r="S3958" s="3" t="n">
        <v>0</v>
      </c>
      <c r="T3958" s="2" t="n">
        <v>6.4206</v>
      </c>
      <c r="U3958">
        <f>D3958-C3958</f>
        <v/>
      </c>
      <c r="V3958" s="3">
        <f>IF(Q3958=0,0,T3958/Q3958)</f>
        <v/>
      </c>
    </row>
    <row r="3959">
      <c r="A3959" t="n">
        <v>3958</v>
      </c>
      <c r="B3959" t="inlineStr">
        <is>
          <t>CA-2016-156573</t>
        </is>
      </c>
      <c r="C3959" t="inlineStr">
        <is>
          <t>2016-05-29</t>
        </is>
      </c>
      <c r="D3959" t="inlineStr">
        <is>
          <t>2016-06-02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Office Supplies</t>
        </is>
      </c>
      <c r="O3959" t="inlineStr">
        <is>
          <t>Binders</t>
        </is>
      </c>
      <c r="P3959" t="inlineStr">
        <is>
          <t>GBC ProClick Spines for 32-Hole Punch</t>
        </is>
      </c>
      <c r="Q3959" s="2" t="n">
        <v>11.277</v>
      </c>
      <c r="R3959" t="n">
        <v>3</v>
      </c>
      <c r="S3959" s="3" t="n">
        <v>0.7</v>
      </c>
      <c r="T3959" s="2" t="n">
        <v>-8.6457</v>
      </c>
      <c r="U3959">
        <f>D3959-C3959</f>
        <v/>
      </c>
      <c r="V3959" s="3">
        <f>IF(Q3959=0,0,T3959/Q3959)</f>
        <v/>
      </c>
    </row>
    <row r="3960">
      <c r="A3960" t="n">
        <v>3959</v>
      </c>
      <c r="B3960" t="inlineStr">
        <is>
          <t>CA-2016-156573</t>
        </is>
      </c>
      <c r="C3960" t="inlineStr">
        <is>
          <t>2016-05-29</t>
        </is>
      </c>
      <c r="D3960" t="inlineStr">
        <is>
          <t>2016-06-02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333</t>
        </is>
      </c>
      <c r="Q3960" s="2" t="n">
        <v>4.448</v>
      </c>
      <c r="R3960" t="n">
        <v>2</v>
      </c>
      <c r="S3960" s="3" t="n">
        <v>0.2</v>
      </c>
      <c r="T3960" s="2" t="n">
        <v>0.3336</v>
      </c>
      <c r="U3960">
        <f>D3960-C3960</f>
        <v/>
      </c>
      <c r="V3960" s="3">
        <f>IF(Q3960=0,0,T3960/Q3960)</f>
        <v/>
      </c>
    </row>
    <row r="3961">
      <c r="A3961" t="n">
        <v>3960</v>
      </c>
      <c r="B3961" t="inlineStr">
        <is>
          <t>CA-2016-156573</t>
        </is>
      </c>
      <c r="C3961" t="inlineStr">
        <is>
          <t>2016-05-29</t>
        </is>
      </c>
      <c r="D3961" t="inlineStr">
        <is>
          <t>2016-06-02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3M Polarizing Light Filter Sleeves</t>
        </is>
      </c>
      <c r="Q3961" s="2" t="n">
        <v>44.76</v>
      </c>
      <c r="R3961" t="n">
        <v>3</v>
      </c>
      <c r="S3961" s="3" t="n">
        <v>0.2</v>
      </c>
      <c r="T3961" s="2" t="n">
        <v>14.547</v>
      </c>
      <c r="U3961">
        <f>D3961-C3961</f>
        <v/>
      </c>
      <c r="V3961" s="3">
        <f>IF(Q3961=0,0,T3961/Q3961)</f>
        <v/>
      </c>
    </row>
    <row r="3962">
      <c r="A3962" t="n">
        <v>3961</v>
      </c>
      <c r="B3962" t="inlineStr">
        <is>
          <t>CA-2015-113901</t>
        </is>
      </c>
      <c r="C3962" t="inlineStr">
        <is>
          <t>2015-10-19</t>
        </is>
      </c>
      <c r="D3962" t="inlineStr">
        <is>
          <t>2015-10-24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Office Supplies</t>
        </is>
      </c>
      <c r="O3962" t="inlineStr">
        <is>
          <t>Binders</t>
        </is>
      </c>
      <c r="P3962" t="inlineStr">
        <is>
          <t>Avery Heavy-Duty EZD View Binder with Locking Rings</t>
        </is>
      </c>
      <c r="Q3962" s="2" t="n">
        <v>38.28</v>
      </c>
      <c r="R3962" t="n">
        <v>6</v>
      </c>
      <c r="S3962" s="3" t="n">
        <v>0</v>
      </c>
      <c r="T3962" s="2" t="n">
        <v>17.6088</v>
      </c>
      <c r="U3962">
        <f>D3962-C3962</f>
        <v/>
      </c>
      <c r="V3962" s="3">
        <f>IF(Q3962=0,0,T3962/Q3962)</f>
        <v/>
      </c>
    </row>
    <row r="3963">
      <c r="A3963" t="n">
        <v>3962</v>
      </c>
      <c r="B3963" t="inlineStr">
        <is>
          <t>CA-2015-113901</t>
        </is>
      </c>
      <c r="C3963" t="inlineStr">
        <is>
          <t>2015-10-19</t>
        </is>
      </c>
      <c r="D3963" t="inlineStr">
        <is>
          <t>2015-10-24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Technology</t>
        </is>
      </c>
      <c r="O3963" t="inlineStr">
        <is>
          <t>Phones</t>
        </is>
      </c>
      <c r="P3963" t="inlineStr">
        <is>
          <t>OtterBox Defender Series Case - Samsung Galaxy S4</t>
        </is>
      </c>
      <c r="Q3963" s="2" t="n">
        <v>149.95</v>
      </c>
      <c r="R3963" t="n">
        <v>5</v>
      </c>
      <c r="S3963" s="3" t="n">
        <v>0</v>
      </c>
      <c r="T3963" s="2" t="n">
        <v>44.985</v>
      </c>
      <c r="U3963">
        <f>D3963-C3963</f>
        <v/>
      </c>
      <c r="V3963" s="3">
        <f>IF(Q3963=0,0,T3963/Q3963)</f>
        <v/>
      </c>
    </row>
    <row r="3964">
      <c r="A3964" t="n">
        <v>3963</v>
      </c>
      <c r="B3964" t="inlineStr">
        <is>
          <t>CA-2017-134838</t>
        </is>
      </c>
      <c r="C3964" t="inlineStr">
        <is>
          <t>2017-02-19</t>
        </is>
      </c>
      <c r="D3964" t="inlineStr">
        <is>
          <t>2017-02-20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320</t>
        </is>
      </c>
      <c r="Q3964" s="2" t="n">
        <v>12.84</v>
      </c>
      <c r="R3964" t="n">
        <v>3</v>
      </c>
      <c r="S3964" s="3" t="n">
        <v>0</v>
      </c>
      <c r="T3964" s="2" t="n">
        <v>3.4668</v>
      </c>
      <c r="U3964">
        <f>D3964-C3964</f>
        <v/>
      </c>
      <c r="V3964" s="3">
        <f>IF(Q3964=0,0,T3964/Q3964)</f>
        <v/>
      </c>
    </row>
    <row r="3965">
      <c r="A3965" t="n">
        <v>3964</v>
      </c>
      <c r="B3965" t="inlineStr">
        <is>
          <t>CA-2017-134838</t>
        </is>
      </c>
      <c r="C3965" t="inlineStr">
        <is>
          <t>2017-02-19</t>
        </is>
      </c>
      <c r="D3965" t="inlineStr">
        <is>
          <t>2017-02-20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Furniture</t>
        </is>
      </c>
      <c r="O3965" t="inlineStr">
        <is>
          <t>Furnishings</t>
        </is>
      </c>
      <c r="P3965" t="inlineStr">
        <is>
          <t>Tensor Computer Mounted Lamp</t>
        </is>
      </c>
      <c r="Q3965" s="2" t="n">
        <v>44.67</v>
      </c>
      <c r="R3965" t="n">
        <v>3</v>
      </c>
      <c r="S3965" s="3" t="n">
        <v>0</v>
      </c>
      <c r="T3965" s="2" t="n">
        <v>12.0609</v>
      </c>
      <c r="U3965">
        <f>D3965-C3965</f>
        <v/>
      </c>
      <c r="V3965" s="3">
        <f>IF(Q3965=0,0,T3965/Q3965)</f>
        <v/>
      </c>
    </row>
    <row r="3966">
      <c r="A3966" t="n">
        <v>3965</v>
      </c>
      <c r="B3966" t="inlineStr">
        <is>
          <t>CA-2016-120257</t>
        </is>
      </c>
      <c r="C3966" t="inlineStr">
        <is>
          <t>2016-09-22</t>
        </is>
      </c>
      <c r="D3966" t="inlineStr">
        <is>
          <t>2016-09-28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348</t>
        </is>
      </c>
      <c r="Q3966" s="2" t="n">
        <v>7.872</v>
      </c>
      <c r="R3966" t="n">
        <v>3</v>
      </c>
      <c r="S3966" s="3" t="n">
        <v>0.2</v>
      </c>
      <c r="T3966" s="2" t="n">
        <v>0.8856000000000001</v>
      </c>
      <c r="U3966">
        <f>D3966-C3966</f>
        <v/>
      </c>
      <c r="V3966" s="3">
        <f>IF(Q3966=0,0,T3966/Q3966)</f>
        <v/>
      </c>
    </row>
    <row r="3967">
      <c r="A3967" t="n">
        <v>3966</v>
      </c>
      <c r="B3967" t="inlineStr">
        <is>
          <t>CA-2014-164910</t>
        </is>
      </c>
      <c r="C3967" t="inlineStr">
        <is>
          <t>2014-11-12</t>
        </is>
      </c>
      <c r="D3967" t="inlineStr">
        <is>
          <t>2014-11-17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Newell 350</t>
        </is>
      </c>
      <c r="Q3967" s="2" t="n">
        <v>7.872</v>
      </c>
      <c r="R3967" t="n">
        <v>3</v>
      </c>
      <c r="S3967" s="3" t="n">
        <v>0.2</v>
      </c>
      <c r="T3967" s="2" t="n">
        <v>0.8856000000000001</v>
      </c>
      <c r="U3967">
        <f>D3967-C3967</f>
        <v/>
      </c>
      <c r="V3967" s="3">
        <f>IF(Q3967=0,0,T3967/Q3967)</f>
        <v/>
      </c>
    </row>
    <row r="3968">
      <c r="A3968" t="n">
        <v>3967</v>
      </c>
      <c r="B3968" t="inlineStr">
        <is>
          <t>CA-2016-149902</t>
        </is>
      </c>
      <c r="C3968" t="inlineStr">
        <is>
          <t>2016-04-01</t>
        </is>
      </c>
      <c r="D3968" t="inlineStr">
        <is>
          <t>2016-04-06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Boston 16801 Nautilus Battery Pencil Sharpener</t>
        </is>
      </c>
      <c r="Q3968" s="2" t="n">
        <v>88.04000000000001</v>
      </c>
      <c r="R3968" t="n">
        <v>4</v>
      </c>
      <c r="S3968" s="3" t="n">
        <v>0</v>
      </c>
      <c r="T3968" s="2" t="n">
        <v>22.8904</v>
      </c>
      <c r="U3968">
        <f>D3968-C3968</f>
        <v/>
      </c>
      <c r="V3968" s="3">
        <f>IF(Q3968=0,0,T3968/Q3968)</f>
        <v/>
      </c>
    </row>
    <row r="3969">
      <c r="A3969" t="n">
        <v>3968</v>
      </c>
      <c r="B3969" t="inlineStr">
        <is>
          <t>CA-2016-146010</t>
        </is>
      </c>
      <c r="C3969" t="inlineStr">
        <is>
          <t>2016-05-20</t>
        </is>
      </c>
      <c r="D3969" t="inlineStr">
        <is>
          <t>2016-05-23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GBC Durable Plastic Covers</t>
        </is>
      </c>
      <c r="Q3969" s="2" t="n">
        <v>40.635</v>
      </c>
      <c r="R3969" t="n">
        <v>7</v>
      </c>
      <c r="S3969" s="3" t="n">
        <v>0.7</v>
      </c>
      <c r="T3969" s="2" t="n">
        <v>-32.508</v>
      </c>
      <c r="U3969">
        <f>D3969-C3969</f>
        <v/>
      </c>
      <c r="V3969" s="3">
        <f>IF(Q3969=0,0,T3969/Q3969)</f>
        <v/>
      </c>
    </row>
    <row r="3970">
      <c r="A3970" t="n">
        <v>3969</v>
      </c>
      <c r="B3970" t="inlineStr">
        <is>
          <t>US-2015-163685</t>
        </is>
      </c>
      <c r="C3970" t="inlineStr">
        <is>
          <t>2015-06-01</t>
        </is>
      </c>
      <c r="D3970" t="inlineStr">
        <is>
          <t>2015-06-05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Avery Poly Binder Pockets</t>
        </is>
      </c>
      <c r="Q3970" s="2" t="n">
        <v>5.728</v>
      </c>
      <c r="R3970" t="n">
        <v>8</v>
      </c>
      <c r="S3970" s="3" t="n">
        <v>0.8</v>
      </c>
      <c r="T3970" s="2" t="n">
        <v>-9.1648</v>
      </c>
      <c r="U3970">
        <f>D3970-C3970</f>
        <v/>
      </c>
      <c r="V3970" s="3">
        <f>IF(Q3970=0,0,T3970/Q3970)</f>
        <v/>
      </c>
    </row>
    <row r="3971">
      <c r="A3971" t="n">
        <v>3970</v>
      </c>
      <c r="B3971" t="inlineStr">
        <is>
          <t>US-2015-163685</t>
        </is>
      </c>
      <c r="C3971" t="inlineStr">
        <is>
          <t>2015-06-01</t>
        </is>
      </c>
      <c r="D3971" t="inlineStr">
        <is>
          <t>2015-06-05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1928</t>
        </is>
      </c>
      <c r="Q3971" s="2" t="n">
        <v>42.24</v>
      </c>
      <c r="R3971" t="n">
        <v>10</v>
      </c>
      <c r="S3971" s="3" t="n">
        <v>0.2</v>
      </c>
      <c r="T3971" s="2" t="n">
        <v>13.2</v>
      </c>
      <c r="U3971">
        <f>D3971-C3971</f>
        <v/>
      </c>
      <c r="V3971" s="3">
        <f>IF(Q3971=0,0,T3971/Q3971)</f>
        <v/>
      </c>
    </row>
    <row r="3972">
      <c r="A3972" t="n">
        <v>3971</v>
      </c>
      <c r="B3972" t="inlineStr">
        <is>
          <t>CA-2014-135090</t>
        </is>
      </c>
      <c r="C3972" t="inlineStr">
        <is>
          <t>2014-11-22</t>
        </is>
      </c>
      <c r="D3972" t="inlineStr">
        <is>
          <t>2014-11-26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Xerox 1895</t>
        </is>
      </c>
      <c r="Q3972" s="2" t="n">
        <v>53.82</v>
      </c>
      <c r="R3972" t="n">
        <v>9</v>
      </c>
      <c r="S3972" s="3" t="n">
        <v>0</v>
      </c>
      <c r="T3972" s="2" t="n">
        <v>24.219</v>
      </c>
      <c r="U3972">
        <f>D3972-C3972</f>
        <v/>
      </c>
      <c r="V3972" s="3">
        <f>IF(Q3972=0,0,T3972/Q3972)</f>
        <v/>
      </c>
    </row>
    <row r="3973">
      <c r="A3973" t="n">
        <v>3972</v>
      </c>
      <c r="B3973" t="inlineStr">
        <is>
          <t>CA-2015-132374</t>
        </is>
      </c>
      <c r="C3973" t="inlineStr">
        <is>
          <t>2015-02-22</t>
        </is>
      </c>
      <c r="D3973" t="inlineStr">
        <is>
          <t>2015-02-24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Office Supplies</t>
        </is>
      </c>
      <c r="O3973" t="inlineStr">
        <is>
          <t>Art</t>
        </is>
      </c>
      <c r="P3973" t="inlineStr">
        <is>
          <t>Newell 34</t>
        </is>
      </c>
      <c r="Q3973" s="2" t="n">
        <v>79.36</v>
      </c>
      <c r="R3973" t="n">
        <v>4</v>
      </c>
      <c r="S3973" s="3" t="n">
        <v>0</v>
      </c>
      <c r="T3973" s="2" t="n">
        <v>20.6336</v>
      </c>
      <c r="U3973">
        <f>D3973-C3973</f>
        <v/>
      </c>
      <c r="V3973" s="3">
        <f>IF(Q3973=0,0,T3973/Q3973)</f>
        <v/>
      </c>
    </row>
    <row r="3974">
      <c r="A3974" t="n">
        <v>3973</v>
      </c>
      <c r="B3974" t="inlineStr">
        <is>
          <t>CA-2016-167556</t>
        </is>
      </c>
      <c r="C3974" t="inlineStr">
        <is>
          <t>2016-03-29</t>
        </is>
      </c>
      <c r="D3974" t="inlineStr">
        <is>
          <t>2016-04-02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Memo Book, 100 Message Capacity, 5 3/8” x 11”</t>
        </is>
      </c>
      <c r="Q3974" s="2" t="n">
        <v>13.48</v>
      </c>
      <c r="R3974" t="n">
        <v>2</v>
      </c>
      <c r="S3974" s="3" t="n">
        <v>0</v>
      </c>
      <c r="T3974" s="2" t="n">
        <v>6.74</v>
      </c>
      <c r="U3974">
        <f>D3974-C3974</f>
        <v/>
      </c>
      <c r="V3974" s="3">
        <f>IF(Q3974=0,0,T3974/Q3974)</f>
        <v/>
      </c>
    </row>
    <row r="3975">
      <c r="A3975" t="n">
        <v>3974</v>
      </c>
      <c r="B3975" t="inlineStr">
        <is>
          <t>CA-2016-167556</t>
        </is>
      </c>
      <c r="C3975" t="inlineStr">
        <is>
          <t>2016-03-29</t>
        </is>
      </c>
      <c r="D3975" t="inlineStr">
        <is>
          <t>2016-04-02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Acco Four Pocket Poly Ring Binder with Label Holder, Smoke, 1"</t>
        </is>
      </c>
      <c r="Q3975" s="2" t="n">
        <v>29.8</v>
      </c>
      <c r="R3975" t="n">
        <v>5</v>
      </c>
      <c r="S3975" s="3" t="n">
        <v>0.2</v>
      </c>
      <c r="T3975" s="2" t="n">
        <v>9.3125</v>
      </c>
      <c r="U3975">
        <f>D3975-C3975</f>
        <v/>
      </c>
      <c r="V3975" s="3">
        <f>IF(Q3975=0,0,T3975/Q3975)</f>
        <v/>
      </c>
    </row>
    <row r="3976">
      <c r="A3976" t="n">
        <v>3975</v>
      </c>
      <c r="B3976" t="inlineStr">
        <is>
          <t>CA-2016-167556</t>
        </is>
      </c>
      <c r="C3976" t="inlineStr">
        <is>
          <t>2016-03-29</t>
        </is>
      </c>
      <c r="D3976" t="inlineStr">
        <is>
          <t>2016-04-02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Howard Miller 13-3/4" Diameter Brushed Chrome Round Wall Clock</t>
        </is>
      </c>
      <c r="Q3976" s="2" t="n">
        <v>414</v>
      </c>
      <c r="R3976" t="n">
        <v>8</v>
      </c>
      <c r="S3976" s="3" t="n">
        <v>0</v>
      </c>
      <c r="T3976" s="2" t="n">
        <v>124.2</v>
      </c>
      <c r="U3976">
        <f>D3976-C3976</f>
        <v/>
      </c>
      <c r="V3976" s="3">
        <f>IF(Q3976=0,0,T3976/Q3976)</f>
        <v/>
      </c>
    </row>
    <row r="3977">
      <c r="A3977" t="n">
        <v>3976</v>
      </c>
      <c r="B3977" t="inlineStr">
        <is>
          <t>CA-2016-167556</t>
        </is>
      </c>
      <c r="C3977" t="inlineStr">
        <is>
          <t>2016-03-29</t>
        </is>
      </c>
      <c r="D3977" t="inlineStr">
        <is>
          <t>2016-04-02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GBC Plastic Binding Combs</t>
        </is>
      </c>
      <c r="Q3977" s="2" t="n">
        <v>41.328</v>
      </c>
      <c r="R3977" t="n">
        <v>7</v>
      </c>
      <c r="S3977" s="3" t="n">
        <v>0.2</v>
      </c>
      <c r="T3977" s="2" t="n">
        <v>14.9814</v>
      </c>
      <c r="U3977">
        <f>D3977-C3977</f>
        <v/>
      </c>
      <c r="V3977" s="3">
        <f>IF(Q3977=0,0,T3977/Q3977)</f>
        <v/>
      </c>
    </row>
    <row r="3978">
      <c r="A3978" t="n">
        <v>3977</v>
      </c>
      <c r="B3978" t="inlineStr">
        <is>
          <t>US-2016-116400</t>
        </is>
      </c>
      <c r="C3978" t="inlineStr">
        <is>
          <t>2016-10-22</t>
        </is>
      </c>
      <c r="D3978" t="inlineStr">
        <is>
          <t>2016-10-24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Furniture</t>
        </is>
      </c>
      <c r="O3978" t="inlineStr">
        <is>
          <t>Furnishings</t>
        </is>
      </c>
      <c r="P3978" t="inlineStr">
        <is>
          <t>Eldon Expressions Wood and Plastic Desk Accessories, Oak</t>
        </is>
      </c>
      <c r="Q3978" s="2" t="n">
        <v>39.92</v>
      </c>
      <c r="R3978" t="n">
        <v>4</v>
      </c>
      <c r="S3978" s="3" t="n">
        <v>0</v>
      </c>
      <c r="T3978" s="2" t="n">
        <v>11.1776</v>
      </c>
      <c r="U3978">
        <f>D3978-C3978</f>
        <v/>
      </c>
      <c r="V3978" s="3">
        <f>IF(Q3978=0,0,T3978/Q3978)</f>
        <v/>
      </c>
    </row>
    <row r="3979">
      <c r="A3979" t="n">
        <v>3978</v>
      </c>
      <c r="B3979" t="inlineStr">
        <is>
          <t>CA-2017-101308</t>
        </is>
      </c>
      <c r="C3979" t="inlineStr">
        <is>
          <t>2017-10-02</t>
        </is>
      </c>
      <c r="D3979" t="inlineStr">
        <is>
          <t>2017-10-07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Office Supplies</t>
        </is>
      </c>
      <c r="O3979" t="inlineStr">
        <is>
          <t>Fasteners</t>
        </is>
      </c>
      <c r="P3979" t="inlineStr">
        <is>
          <t>Staples</t>
        </is>
      </c>
      <c r="Q3979" s="2" t="n">
        <v>8.94</v>
      </c>
      <c r="R3979" t="n">
        <v>3</v>
      </c>
      <c r="S3979" s="3" t="n">
        <v>0</v>
      </c>
      <c r="T3979" s="2" t="n">
        <v>4.1124</v>
      </c>
      <c r="U3979">
        <f>D3979-C3979</f>
        <v/>
      </c>
      <c r="V3979" s="3">
        <f>IF(Q3979=0,0,T3979/Q3979)</f>
        <v/>
      </c>
    </row>
    <row r="3980">
      <c r="A3980" t="n">
        <v>3979</v>
      </c>
      <c r="B3980" t="inlineStr">
        <is>
          <t>CA-2017-101308</t>
        </is>
      </c>
      <c r="C3980" t="inlineStr">
        <is>
          <t>2017-10-02</t>
        </is>
      </c>
      <c r="D3980" t="inlineStr">
        <is>
          <t>2017-10-07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Technology</t>
        </is>
      </c>
      <c r="O3980" t="inlineStr">
        <is>
          <t>Phones</t>
        </is>
      </c>
      <c r="P3980" t="inlineStr">
        <is>
          <t>i.Sound Portable Power - 8000 mAh</t>
        </is>
      </c>
      <c r="Q3980" s="2" t="n">
        <v>84.78400000000001</v>
      </c>
      <c r="R3980" t="n">
        <v>2</v>
      </c>
      <c r="S3980" s="3" t="n">
        <v>0.2</v>
      </c>
      <c r="T3980" s="2" t="n">
        <v>-20.1362</v>
      </c>
      <c r="U3980">
        <f>D3980-C3980</f>
        <v/>
      </c>
      <c r="V3980" s="3">
        <f>IF(Q3980=0,0,T3980/Q3980)</f>
        <v/>
      </c>
    </row>
    <row r="3981">
      <c r="A3981" t="n">
        <v>3980</v>
      </c>
      <c r="B3981" t="inlineStr">
        <is>
          <t>CA-2014-114517</t>
        </is>
      </c>
      <c r="C3981" t="inlineStr">
        <is>
          <t>2014-12-23</t>
        </is>
      </c>
      <c r="D3981" t="inlineStr">
        <is>
          <t>2014-12-27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Furniture</t>
        </is>
      </c>
      <c r="O3981" t="inlineStr">
        <is>
          <t>Tables</t>
        </is>
      </c>
      <c r="P3981" t="inlineStr">
        <is>
          <t>Hon 61000 Series Interactive Training Tables</t>
        </is>
      </c>
      <c r="Q3981" s="2" t="n">
        <v>53.316</v>
      </c>
      <c r="R3981" t="n">
        <v>2</v>
      </c>
      <c r="S3981" s="3" t="n">
        <v>0.4</v>
      </c>
      <c r="T3981" s="2" t="n">
        <v>-19.5492</v>
      </c>
      <c r="U3981">
        <f>D3981-C3981</f>
        <v/>
      </c>
      <c r="V3981" s="3">
        <f>IF(Q3981=0,0,T3981/Q3981)</f>
        <v/>
      </c>
    </row>
    <row r="3982">
      <c r="A3982" t="n">
        <v>3981</v>
      </c>
      <c r="B3982" t="inlineStr">
        <is>
          <t>CA-2014-114517</t>
        </is>
      </c>
      <c r="C3982" t="inlineStr">
        <is>
          <t>2014-12-23</t>
        </is>
      </c>
      <c r="D3982" t="inlineStr">
        <is>
          <t>2014-12-27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Belkin F9H710-06 7 Outlet SurgeMaster Surge Protector</t>
        </is>
      </c>
      <c r="Q3982" s="2" t="n">
        <v>56.52</v>
      </c>
      <c r="R3982" t="n">
        <v>3</v>
      </c>
      <c r="S3982" s="3" t="n">
        <v>0</v>
      </c>
      <c r="T3982" s="2" t="n">
        <v>15.8256</v>
      </c>
      <c r="U3982">
        <f>D3982-C3982</f>
        <v/>
      </c>
      <c r="V3982" s="3">
        <f>IF(Q3982=0,0,T3982/Q3982)</f>
        <v/>
      </c>
    </row>
    <row r="3983">
      <c r="A3983" t="n">
        <v>3982</v>
      </c>
      <c r="B3983" t="inlineStr">
        <is>
          <t>CA-2017-119564</t>
        </is>
      </c>
      <c r="C3983" t="inlineStr">
        <is>
          <t>2017-12-15</t>
        </is>
      </c>
      <c r="D3983" t="inlineStr">
        <is>
          <t>2017-12-20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Master Giant Foot Doorstop, Safety Yellow</t>
        </is>
      </c>
      <c r="Q3983" s="2" t="n">
        <v>22.77</v>
      </c>
      <c r="R3983" t="n">
        <v>3</v>
      </c>
      <c r="S3983" s="3" t="n">
        <v>0</v>
      </c>
      <c r="T3983" s="2" t="n">
        <v>9.7911</v>
      </c>
      <c r="U3983">
        <f>D3983-C3983</f>
        <v/>
      </c>
      <c r="V3983" s="3">
        <f>IF(Q3983=0,0,T3983/Q3983)</f>
        <v/>
      </c>
    </row>
    <row r="3984">
      <c r="A3984" t="n">
        <v>3983</v>
      </c>
      <c r="B3984" t="inlineStr">
        <is>
          <t>CA-2016-135265</t>
        </is>
      </c>
      <c r="C3984" t="inlineStr">
        <is>
          <t>2016-07-07</t>
        </is>
      </c>
      <c r="D3984" t="inlineStr">
        <is>
          <t>2016-07-09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Furniture</t>
        </is>
      </c>
      <c r="O3984" t="inlineStr">
        <is>
          <t>Chairs</t>
        </is>
      </c>
      <c r="P3984" t="inlineStr">
        <is>
          <t>Global Leather Task Chair, Black</t>
        </is>
      </c>
      <c r="Q3984" s="2" t="n">
        <v>287.968</v>
      </c>
      <c r="R3984" t="n">
        <v>4</v>
      </c>
      <c r="S3984" s="3" t="n">
        <v>0.2</v>
      </c>
      <c r="T3984" s="2" t="n">
        <v>-3.5996</v>
      </c>
      <c r="U3984">
        <f>D3984-C3984</f>
        <v/>
      </c>
      <c r="V3984" s="3">
        <f>IF(Q3984=0,0,T3984/Q3984)</f>
        <v/>
      </c>
    </row>
    <row r="3985">
      <c r="A3985" t="n">
        <v>3984</v>
      </c>
      <c r="B3985" t="inlineStr">
        <is>
          <t>CA-2016-135265</t>
        </is>
      </c>
      <c r="C3985" t="inlineStr">
        <is>
          <t>2016-07-07</t>
        </is>
      </c>
      <c r="D3985" t="inlineStr">
        <is>
          <t>2016-07-09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PC1060 Personal Laser Copier</t>
        </is>
      </c>
      <c r="Q3985" s="2" t="n">
        <v>2799.96</v>
      </c>
      <c r="R3985" t="n">
        <v>5</v>
      </c>
      <c r="S3985" s="3" t="n">
        <v>0.2</v>
      </c>
      <c r="T3985" s="2" t="n">
        <v>944.9865</v>
      </c>
      <c r="U3985">
        <f>D3985-C3985</f>
        <v/>
      </c>
      <c r="V3985" s="3">
        <f>IF(Q3985=0,0,T3985/Q3985)</f>
        <v/>
      </c>
    </row>
    <row r="3986">
      <c r="A3986" t="n">
        <v>3985</v>
      </c>
      <c r="B3986" t="inlineStr">
        <is>
          <t>CA-2016-135265</t>
        </is>
      </c>
      <c r="C3986" t="inlineStr">
        <is>
          <t>2016-07-07</t>
        </is>
      </c>
      <c r="D3986" t="inlineStr">
        <is>
          <t>2016-07-09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1942</t>
        </is>
      </c>
      <c r="Q3986" s="2" t="n">
        <v>48.94</v>
      </c>
      <c r="R3986" t="n">
        <v>1</v>
      </c>
      <c r="S3986" s="3" t="n">
        <v>0</v>
      </c>
      <c r="T3986" s="2" t="n">
        <v>24.47</v>
      </c>
      <c r="U3986">
        <f>D3986-C3986</f>
        <v/>
      </c>
      <c r="V3986" s="3">
        <f>IF(Q3986=0,0,T3986/Q3986)</f>
        <v/>
      </c>
    </row>
    <row r="3987">
      <c r="A3987" t="n">
        <v>3986</v>
      </c>
      <c r="B3987" t="inlineStr">
        <is>
          <t>CA-2016-108735</t>
        </is>
      </c>
      <c r="C3987" t="inlineStr">
        <is>
          <t>2016-04-17</t>
        </is>
      </c>
      <c r="D3987" t="inlineStr">
        <is>
          <t>2016-04-21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Furniture</t>
        </is>
      </c>
      <c r="O3987" t="inlineStr">
        <is>
          <t>Bookcases</t>
        </is>
      </c>
      <c r="P3987" t="inlineStr">
        <is>
          <t>Bush Westfield Collection Bookcases, Fully Assembled</t>
        </is>
      </c>
      <c r="Q3987" s="2" t="n">
        <v>257.499</v>
      </c>
      <c r="R3987" t="n">
        <v>3</v>
      </c>
      <c r="S3987" s="3" t="n">
        <v>0.15</v>
      </c>
      <c r="T3987" s="2" t="n">
        <v>24.2352</v>
      </c>
      <c r="U3987">
        <f>D3987-C3987</f>
        <v/>
      </c>
      <c r="V3987" s="3">
        <f>IF(Q3987=0,0,T3987/Q3987)</f>
        <v/>
      </c>
    </row>
    <row r="3988">
      <c r="A3988" t="n">
        <v>3987</v>
      </c>
      <c r="B3988" t="inlineStr">
        <is>
          <t>CA-2017-112333</t>
        </is>
      </c>
      <c r="C3988" t="inlineStr">
        <is>
          <t>2017-04-08</t>
        </is>
      </c>
      <c r="D3988" t="inlineStr">
        <is>
          <t>2017-04-14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Tennsco 16-Compartment Lockers with Coat Rack</t>
        </is>
      </c>
      <c r="Q3988" s="2" t="n">
        <v>2591.56</v>
      </c>
      <c r="R3988" t="n">
        <v>4</v>
      </c>
      <c r="S3988" s="3" t="n">
        <v>0</v>
      </c>
      <c r="T3988" s="2" t="n">
        <v>621.9743999999999</v>
      </c>
      <c r="U3988">
        <f>D3988-C3988</f>
        <v/>
      </c>
      <c r="V3988" s="3">
        <f>IF(Q3988=0,0,T3988/Q3988)</f>
        <v/>
      </c>
    </row>
    <row r="3989">
      <c r="A3989" t="n">
        <v>3988</v>
      </c>
      <c r="B3989" t="inlineStr">
        <is>
          <t>CA-2017-112333</t>
        </is>
      </c>
      <c r="C3989" t="inlineStr">
        <is>
          <t>2017-04-08</t>
        </is>
      </c>
      <c r="D3989" t="inlineStr">
        <is>
          <t>2017-04-14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Black &amp; Decker Filter for Double Action Dustbuster Cordless Vac BLDV7210</t>
        </is>
      </c>
      <c r="Q3989" s="2" t="n">
        <v>41.95</v>
      </c>
      <c r="R3989" t="n">
        <v>5</v>
      </c>
      <c r="S3989" s="3" t="n">
        <v>0</v>
      </c>
      <c r="T3989" s="2" t="n">
        <v>10.4875</v>
      </c>
      <c r="U3989">
        <f>D3989-C3989</f>
        <v/>
      </c>
      <c r="V3989" s="3">
        <f>IF(Q3989=0,0,T3989/Q3989)</f>
        <v/>
      </c>
    </row>
    <row r="3990">
      <c r="A3990" t="n">
        <v>3989</v>
      </c>
      <c r="B3990" t="inlineStr">
        <is>
          <t>US-2016-159415</t>
        </is>
      </c>
      <c r="C3990" t="inlineStr">
        <is>
          <t>2016-04-17</t>
        </is>
      </c>
      <c r="D3990" t="inlineStr">
        <is>
          <t>2016-04-22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Ultra Door Kickplate, 8"H x 34"W</t>
        </is>
      </c>
      <c r="Q3990" s="2" t="n">
        <v>79.12</v>
      </c>
      <c r="R3990" t="n">
        <v>5</v>
      </c>
      <c r="S3990" s="3" t="n">
        <v>0.2</v>
      </c>
      <c r="T3990" s="2" t="n">
        <v>13.846</v>
      </c>
      <c r="U3990">
        <f>D3990-C3990</f>
        <v/>
      </c>
      <c r="V3990" s="3">
        <f>IF(Q3990=0,0,T3990/Q3990)</f>
        <v/>
      </c>
    </row>
    <row r="3991">
      <c r="A3991" t="n">
        <v>3990</v>
      </c>
      <c r="B3991" t="inlineStr">
        <is>
          <t>CA-2014-122588</t>
        </is>
      </c>
      <c r="C3991" t="inlineStr">
        <is>
          <t>2014-11-25</t>
        </is>
      </c>
      <c r="D3991" t="inlineStr">
        <is>
          <t>2014-11-27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s="2" t="n">
        <v>52.96</v>
      </c>
      <c r="R3991" t="n">
        <v>2</v>
      </c>
      <c r="S3991" s="3" t="n">
        <v>0</v>
      </c>
      <c r="T3991" s="2" t="n">
        <v>20.1248</v>
      </c>
      <c r="U3991">
        <f>D3991-C3991</f>
        <v/>
      </c>
      <c r="V3991" s="3">
        <f>IF(Q3991=0,0,T3991/Q3991)</f>
        <v/>
      </c>
    </row>
    <row r="3992">
      <c r="A3992" t="n">
        <v>3991</v>
      </c>
      <c r="B3992" t="inlineStr">
        <is>
          <t>CA-2014-137589</t>
        </is>
      </c>
      <c r="C3992" t="inlineStr">
        <is>
          <t>2014-11-03</t>
        </is>
      </c>
      <c r="D3992" t="inlineStr">
        <is>
          <t>2014-11-08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Compact Automatic Electric Letter Opener</t>
        </is>
      </c>
      <c r="Q3992" s="2" t="n">
        <v>286.344</v>
      </c>
      <c r="R3992" t="n">
        <v>3</v>
      </c>
      <c r="S3992" s="3" t="n">
        <v>0.2</v>
      </c>
      <c r="T3992" s="2" t="n">
        <v>-64.42740000000001</v>
      </c>
      <c r="U3992">
        <f>D3992-C3992</f>
        <v/>
      </c>
      <c r="V3992" s="3">
        <f>IF(Q3992=0,0,T3992/Q3992)</f>
        <v/>
      </c>
    </row>
    <row r="3993">
      <c r="A3993" t="n">
        <v>3992</v>
      </c>
      <c r="B3993" t="inlineStr">
        <is>
          <t>CA-2015-161998</t>
        </is>
      </c>
      <c r="C3993" t="inlineStr">
        <is>
          <t>2015-05-01</t>
        </is>
      </c>
      <c r="D3993" t="inlineStr">
        <is>
          <t>2015-05-05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Furniture</t>
        </is>
      </c>
      <c r="O3993" t="inlineStr">
        <is>
          <t>Furnishings</t>
        </is>
      </c>
      <c r="P3993" t="inlineStr">
        <is>
          <t>DAX Black Cherry Wood-Tone Poster Frame</t>
        </is>
      </c>
      <c r="Q3993" s="2" t="n">
        <v>63.552</v>
      </c>
      <c r="R3993" t="n">
        <v>3</v>
      </c>
      <c r="S3993" s="3" t="n">
        <v>0.2</v>
      </c>
      <c r="T3993" s="2" t="n">
        <v>14.2992</v>
      </c>
      <c r="U3993">
        <f>D3993-C3993</f>
        <v/>
      </c>
      <c r="V3993" s="3">
        <f>IF(Q3993=0,0,T3993/Q3993)</f>
        <v/>
      </c>
    </row>
    <row r="3994">
      <c r="A3994" t="n">
        <v>3993</v>
      </c>
      <c r="B3994" t="inlineStr">
        <is>
          <t>CA-2015-161998</t>
        </is>
      </c>
      <c r="C3994" t="inlineStr">
        <is>
          <t>2015-05-01</t>
        </is>
      </c>
      <c r="D3994" t="inlineStr">
        <is>
          <t>2015-05-05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Office Supplies</t>
        </is>
      </c>
      <c r="O3994" t="inlineStr">
        <is>
          <t>Supplies</t>
        </is>
      </c>
      <c r="P3994" t="inlineStr">
        <is>
          <t>Fiskars 8" Scissors, 2/Pack</t>
        </is>
      </c>
      <c r="Q3994" s="2" t="n">
        <v>41.376</v>
      </c>
      <c r="R3994" t="n">
        <v>3</v>
      </c>
      <c r="S3994" s="3" t="n">
        <v>0.2</v>
      </c>
      <c r="T3994" s="2" t="n">
        <v>4.6548</v>
      </c>
      <c r="U3994">
        <f>D3994-C3994</f>
        <v/>
      </c>
      <c r="V3994" s="3">
        <f>IF(Q3994=0,0,T3994/Q3994)</f>
        <v/>
      </c>
    </row>
    <row r="3995">
      <c r="A3995" t="n">
        <v>3994</v>
      </c>
      <c r="B3995" t="inlineStr">
        <is>
          <t>CA-2015-161998</t>
        </is>
      </c>
      <c r="C3995" t="inlineStr">
        <is>
          <t>2015-05-01</t>
        </is>
      </c>
      <c r="D3995" t="inlineStr">
        <is>
          <t>2015-05-05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Panasonic KP-380BK Classic Electric Pencil Sharpener</t>
        </is>
      </c>
      <c r="Q3995" s="2" t="n">
        <v>172.704</v>
      </c>
      <c r="R3995" t="n">
        <v>6</v>
      </c>
      <c r="S3995" s="3" t="n">
        <v>0.2</v>
      </c>
      <c r="T3995" s="2" t="n">
        <v>10.794</v>
      </c>
      <c r="U3995">
        <f>D3995-C3995</f>
        <v/>
      </c>
      <c r="V3995" s="3">
        <f>IF(Q3995=0,0,T3995/Q3995)</f>
        <v/>
      </c>
    </row>
    <row r="3996">
      <c r="A3996" t="n">
        <v>3995</v>
      </c>
      <c r="B3996" t="inlineStr">
        <is>
          <t>CA-2015-105627</t>
        </is>
      </c>
      <c r="C3996" t="inlineStr">
        <is>
          <t>2015-03-08</t>
        </is>
      </c>
      <c r="D3996" t="inlineStr">
        <is>
          <t>2015-03-12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Furniture</t>
        </is>
      </c>
      <c r="O3996" t="inlineStr">
        <is>
          <t>Bookcases</t>
        </is>
      </c>
      <c r="P3996" t="inlineStr">
        <is>
          <t>Rush Hierlooms Collection 1" Thick Stackable Bookcases</t>
        </is>
      </c>
      <c r="Q3996" s="2" t="n">
        <v>512.9400000000001</v>
      </c>
      <c r="R3996" t="n">
        <v>3</v>
      </c>
      <c r="S3996" s="3" t="n">
        <v>0</v>
      </c>
      <c r="T3996" s="2" t="n">
        <v>97.4586</v>
      </c>
      <c r="U3996">
        <f>D3996-C3996</f>
        <v/>
      </c>
      <c r="V3996" s="3">
        <f>IF(Q3996=0,0,T3996/Q3996)</f>
        <v/>
      </c>
    </row>
    <row r="3997">
      <c r="A3997" t="n">
        <v>3996</v>
      </c>
      <c r="B3997" t="inlineStr">
        <is>
          <t>CA-2015-105627</t>
        </is>
      </c>
      <c r="C3997" t="inlineStr">
        <is>
          <t>2015-03-08</t>
        </is>
      </c>
      <c r="D3997" t="inlineStr">
        <is>
          <t>2015-03-12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Furniture</t>
        </is>
      </c>
      <c r="O3997" t="inlineStr">
        <is>
          <t>Chairs</t>
        </is>
      </c>
      <c r="P3997" t="inlineStr">
        <is>
          <t>Hon Mobius Operator's Chair</t>
        </is>
      </c>
      <c r="Q3997" s="2" t="n">
        <v>860.9299999999999</v>
      </c>
      <c r="R3997" t="n">
        <v>7</v>
      </c>
      <c r="S3997" s="3" t="n">
        <v>0</v>
      </c>
      <c r="T3997" s="2" t="n">
        <v>189.4046</v>
      </c>
      <c r="U3997">
        <f>D3997-C3997</f>
        <v/>
      </c>
      <c r="V3997" s="3">
        <f>IF(Q3997=0,0,T3997/Q3997)</f>
        <v/>
      </c>
    </row>
    <row r="3998">
      <c r="A3998" t="n">
        <v>3997</v>
      </c>
      <c r="B3998" t="inlineStr">
        <is>
          <t>CA-2015-105627</t>
        </is>
      </c>
      <c r="C3998" t="inlineStr">
        <is>
          <t>2015-03-08</t>
        </is>
      </c>
      <c r="D3998" t="inlineStr">
        <is>
          <t>2015-03-12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Technology</t>
        </is>
      </c>
      <c r="O3998" t="inlineStr">
        <is>
          <t>Phones</t>
        </is>
      </c>
      <c r="P3998" t="inlineStr">
        <is>
          <t>Nortel Meridian M3904 Professional Digital phone</t>
        </is>
      </c>
      <c r="Q3998" s="2" t="n">
        <v>769.95</v>
      </c>
      <c r="R3998" t="n">
        <v>5</v>
      </c>
      <c r="S3998" s="3" t="n">
        <v>0</v>
      </c>
      <c r="T3998" s="2" t="n">
        <v>223.2855</v>
      </c>
      <c r="U3998">
        <f>D3998-C3998</f>
        <v/>
      </c>
      <c r="V3998" s="3">
        <f>IF(Q3998=0,0,T3998/Q3998)</f>
        <v/>
      </c>
    </row>
    <row r="3999">
      <c r="A3999" t="n">
        <v>3998</v>
      </c>
      <c r="B3999" t="inlineStr">
        <is>
          <t>CA-2015-105627</t>
        </is>
      </c>
      <c r="C3999" t="inlineStr">
        <is>
          <t>2015-03-08</t>
        </is>
      </c>
      <c r="D3999" t="inlineStr">
        <is>
          <t>2015-03-12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Office Supplies</t>
        </is>
      </c>
      <c r="O3999" t="inlineStr">
        <is>
          <t>Art</t>
        </is>
      </c>
      <c r="P3999" t="inlineStr">
        <is>
          <t>Boston 1900 Electric Pencil Sharpener</t>
        </is>
      </c>
      <c r="Q3999" s="2" t="n">
        <v>14.98</v>
      </c>
      <c r="R3999" t="n">
        <v>1</v>
      </c>
      <c r="S3999" s="3" t="n">
        <v>0</v>
      </c>
      <c r="T3999" s="2" t="n">
        <v>4.494</v>
      </c>
      <c r="U3999">
        <f>D3999-C3999</f>
        <v/>
      </c>
      <c r="V3999" s="3">
        <f>IF(Q3999=0,0,T3999/Q3999)</f>
        <v/>
      </c>
    </row>
    <row r="4000">
      <c r="A4000" t="n">
        <v>3999</v>
      </c>
      <c r="B4000" t="inlineStr">
        <is>
          <t>CA-2015-105627</t>
        </is>
      </c>
      <c r="C4000" t="inlineStr">
        <is>
          <t>2015-03-08</t>
        </is>
      </c>
      <c r="D4000" t="inlineStr">
        <is>
          <t>2015-03-12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Glass Clear Studded Chair Mats</t>
        </is>
      </c>
      <c r="Q4000" s="2" t="n">
        <v>373.08</v>
      </c>
      <c r="R4000" t="n">
        <v>6</v>
      </c>
      <c r="S4000" s="3" t="n">
        <v>0</v>
      </c>
      <c r="T4000" s="2" t="n">
        <v>82.0776</v>
      </c>
      <c r="U4000">
        <f>D4000-C4000</f>
        <v/>
      </c>
      <c r="V4000" s="3">
        <f>IF(Q4000=0,0,T4000/Q4000)</f>
        <v/>
      </c>
    </row>
    <row r="4001">
      <c r="A4001" t="n">
        <v>4000</v>
      </c>
      <c r="B4001" t="inlineStr">
        <is>
          <t>US-2015-149629</t>
        </is>
      </c>
      <c r="C4001" t="inlineStr">
        <is>
          <t>2015-07-17</t>
        </is>
      </c>
      <c r="D4001" t="inlineStr">
        <is>
          <t>2015-07-20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Westfield Collection Bookcases, Medium Cherry Finish</t>
        </is>
      </c>
      <c r="Q4001" s="2" t="n">
        <v>231.92</v>
      </c>
      <c r="R4001" t="n">
        <v>5</v>
      </c>
      <c r="S4001" s="3" t="n">
        <v>0.2</v>
      </c>
      <c r="T4001" s="2" t="n">
        <v>5.798</v>
      </c>
      <c r="U4001">
        <f>D4001-C4001</f>
        <v/>
      </c>
      <c r="V4001" s="3">
        <f>IF(Q4001=0,0,T4001/Q4001)</f>
        <v/>
      </c>
    </row>
    <row r="4002">
      <c r="A4002" t="n">
        <v>4001</v>
      </c>
      <c r="B4002" t="inlineStr">
        <is>
          <t>CA-2014-116834</t>
        </is>
      </c>
      <c r="C4002" t="inlineStr">
        <is>
          <t>2014-10-11</t>
        </is>
      </c>
      <c r="D4002" t="inlineStr">
        <is>
          <t>2014-10-16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DAX Cubicle Frames - 8x10</t>
        </is>
      </c>
      <c r="Q4002" s="2" t="n">
        <v>63.47</v>
      </c>
      <c r="R4002" t="n">
        <v>11</v>
      </c>
      <c r="S4002" s="3" t="n">
        <v>0</v>
      </c>
      <c r="T4002" s="2" t="n">
        <v>19.041</v>
      </c>
      <c r="U4002">
        <f>D4002-C4002</f>
        <v/>
      </c>
      <c r="V4002" s="3">
        <f>IF(Q4002=0,0,T4002/Q4002)</f>
        <v/>
      </c>
    </row>
    <row r="4003">
      <c r="A4003" t="n">
        <v>4002</v>
      </c>
      <c r="B4003" t="inlineStr">
        <is>
          <t>CA-2014-116834</t>
        </is>
      </c>
      <c r="C4003" t="inlineStr">
        <is>
          <t>2014-10-11</t>
        </is>
      </c>
      <c r="D4003" t="inlineStr">
        <is>
          <t>2014-10-16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WD My Passport Ultra 1TB Portable External Hard Drive</t>
        </is>
      </c>
      <c r="Q4003" s="2" t="n">
        <v>345</v>
      </c>
      <c r="R4003" t="n">
        <v>5</v>
      </c>
      <c r="S4003" s="3" t="n">
        <v>0</v>
      </c>
      <c r="T4003" s="2" t="n">
        <v>58.65</v>
      </c>
      <c r="U4003">
        <f>D4003-C4003</f>
        <v/>
      </c>
      <c r="V4003" s="3">
        <f>IF(Q4003=0,0,T4003/Q4003)</f>
        <v/>
      </c>
    </row>
    <row r="4004">
      <c r="A4004" t="n">
        <v>4003</v>
      </c>
      <c r="B4004" t="inlineStr">
        <is>
          <t>CA-2016-145730</t>
        </is>
      </c>
      <c r="C4004" t="inlineStr">
        <is>
          <t>2016-03-03</t>
        </is>
      </c>
      <c r="D4004" t="inlineStr">
        <is>
          <t>2016-03-08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Furniture</t>
        </is>
      </c>
      <c r="O4004" t="inlineStr">
        <is>
          <t>Tables</t>
        </is>
      </c>
      <c r="P4004" t="inlineStr">
        <is>
          <t>Office Impressions End Table, 20-1/2"H x 24"W x 20"D</t>
        </is>
      </c>
      <c r="Q4004" s="2" t="n">
        <v>637.896</v>
      </c>
      <c r="R4004" t="n">
        <v>3</v>
      </c>
      <c r="S4004" s="3" t="n">
        <v>0.3</v>
      </c>
      <c r="T4004" s="2" t="n">
        <v>-127.5792</v>
      </c>
      <c r="U4004">
        <f>D4004-C4004</f>
        <v/>
      </c>
      <c r="V4004" s="3">
        <f>IF(Q4004=0,0,T4004/Q4004)</f>
        <v/>
      </c>
    </row>
    <row r="4005">
      <c r="A4005" t="n">
        <v>4004</v>
      </c>
      <c r="B4005" t="inlineStr">
        <is>
          <t>CA-2016-145730</t>
        </is>
      </c>
      <c r="C4005" t="inlineStr">
        <is>
          <t>2016-03-03</t>
        </is>
      </c>
      <c r="D4005" t="inlineStr">
        <is>
          <t>2016-03-08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Technology</t>
        </is>
      </c>
      <c r="O4005" t="inlineStr">
        <is>
          <t>Machines</t>
        </is>
      </c>
      <c r="P4005" t="inlineStr">
        <is>
          <t>Canon PC170 Desktop Personal Copier</t>
        </is>
      </c>
      <c r="Q4005" s="2" t="n">
        <v>287.91</v>
      </c>
      <c r="R4005" t="n">
        <v>3</v>
      </c>
      <c r="S4005" s="3" t="n">
        <v>0.4</v>
      </c>
      <c r="T4005" s="2" t="n">
        <v>33.5895</v>
      </c>
      <c r="U4005">
        <f>D4005-C4005</f>
        <v/>
      </c>
      <c r="V4005" s="3">
        <f>IF(Q4005=0,0,T4005/Q4005)</f>
        <v/>
      </c>
    </row>
    <row r="4006">
      <c r="A4006" t="n">
        <v>4005</v>
      </c>
      <c r="B4006" t="inlineStr">
        <is>
          <t>CA-2016-145730</t>
        </is>
      </c>
      <c r="C4006" t="inlineStr">
        <is>
          <t>2016-03-03</t>
        </is>
      </c>
      <c r="D4006" t="inlineStr">
        <is>
          <t>2016-03-08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Office Supplies</t>
        </is>
      </c>
      <c r="O4006" t="inlineStr">
        <is>
          <t>Envelopes</t>
        </is>
      </c>
      <c r="P4006" t="inlineStr">
        <is>
          <t>White Envelopes, White Envelopes with Clear Poly Window</t>
        </is>
      </c>
      <c r="Q4006" s="2" t="n">
        <v>36.6</v>
      </c>
      <c r="R4006" t="n">
        <v>3</v>
      </c>
      <c r="S4006" s="3" t="n">
        <v>0.2</v>
      </c>
      <c r="T4006" s="2" t="n">
        <v>11.895</v>
      </c>
      <c r="U4006">
        <f>D4006-C4006</f>
        <v/>
      </c>
      <c r="V4006" s="3">
        <f>IF(Q4006=0,0,T4006/Q4006)</f>
        <v/>
      </c>
    </row>
    <row r="4007">
      <c r="A4007" t="n">
        <v>4006</v>
      </c>
      <c r="B4007" t="inlineStr">
        <is>
          <t>US-2015-168732</t>
        </is>
      </c>
      <c r="C4007" t="inlineStr">
        <is>
          <t>2015-12-10</t>
        </is>
      </c>
      <c r="D4007" t="inlineStr">
        <is>
          <t>2015-12-16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Staples in misc. colors</t>
        </is>
      </c>
      <c r="Q4007" s="2" t="n">
        <v>1.78</v>
      </c>
      <c r="R4007" t="n">
        <v>1</v>
      </c>
      <c r="S4007" s="3" t="n">
        <v>0</v>
      </c>
      <c r="T4007" s="2" t="n">
        <v>0.4984</v>
      </c>
      <c r="U4007">
        <f>D4007-C4007</f>
        <v/>
      </c>
      <c r="V4007" s="3">
        <f>IF(Q4007=0,0,T4007/Q4007)</f>
        <v/>
      </c>
    </row>
    <row r="4008">
      <c r="A4008" t="n">
        <v>4007</v>
      </c>
      <c r="B4008" t="inlineStr">
        <is>
          <t>US-2015-168732</t>
        </is>
      </c>
      <c r="C4008" t="inlineStr">
        <is>
          <t>2015-12-10</t>
        </is>
      </c>
      <c r="D4008" t="inlineStr">
        <is>
          <t>2015-12-16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201</t>
        </is>
      </c>
      <c r="Q4008" s="2" t="n">
        <v>25.92</v>
      </c>
      <c r="R4008" t="n">
        <v>4</v>
      </c>
      <c r="S4008" s="3" t="n">
        <v>0</v>
      </c>
      <c r="T4008" s="2" t="n">
        <v>12.4416</v>
      </c>
      <c r="U4008">
        <f>D4008-C4008</f>
        <v/>
      </c>
      <c r="V4008" s="3">
        <f>IF(Q4008=0,0,T4008/Q4008)</f>
        <v/>
      </c>
    </row>
    <row r="4009">
      <c r="A4009" t="n">
        <v>4008</v>
      </c>
      <c r="B4009" t="inlineStr">
        <is>
          <t>US-2015-168732</t>
        </is>
      </c>
      <c r="C4009" t="inlineStr">
        <is>
          <t>2015-12-10</t>
        </is>
      </c>
      <c r="D4009" t="inlineStr">
        <is>
          <t>2015-12-16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Memorex 25GB 6X Branded Blu-Ray Recordable Disc, 15/Pack</t>
        </is>
      </c>
      <c r="Q4009" s="2" t="n">
        <v>101.94</v>
      </c>
      <c r="R4009" t="n">
        <v>6</v>
      </c>
      <c r="S4009" s="3" t="n">
        <v>0</v>
      </c>
      <c r="T4009" s="2" t="n">
        <v>21.4074</v>
      </c>
      <c r="U4009">
        <f>D4009-C4009</f>
        <v/>
      </c>
      <c r="V4009" s="3">
        <f>IF(Q4009=0,0,T4009/Q4009)</f>
        <v/>
      </c>
    </row>
    <row r="4010">
      <c r="A4010" t="n">
        <v>4009</v>
      </c>
      <c r="B4010" t="inlineStr">
        <is>
          <t>CA-2015-107468</t>
        </is>
      </c>
      <c r="C4010" t="inlineStr">
        <is>
          <t>2015-12-18</t>
        </is>
      </c>
      <c r="D4010" t="inlineStr">
        <is>
          <t>2015-12-22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320</t>
        </is>
      </c>
      <c r="Q4010" s="2" t="n">
        <v>6.848</v>
      </c>
      <c r="R4010" t="n">
        <v>2</v>
      </c>
      <c r="S4010" s="3" t="n">
        <v>0.2</v>
      </c>
      <c r="T4010" s="2" t="n">
        <v>0.5992</v>
      </c>
      <c r="U4010">
        <f>D4010-C4010</f>
        <v/>
      </c>
      <c r="V4010" s="3">
        <f>IF(Q4010=0,0,T4010/Q4010)</f>
        <v/>
      </c>
    </row>
    <row r="4011">
      <c r="A4011" t="n">
        <v>4010</v>
      </c>
      <c r="B4011" t="inlineStr">
        <is>
          <t>CA-2017-144463</t>
        </is>
      </c>
      <c r="C4011" t="inlineStr">
        <is>
          <t>2017-01-01</t>
        </is>
      </c>
      <c r="D4011" t="inlineStr">
        <is>
          <t>2017-01-05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Furniture</t>
        </is>
      </c>
      <c r="O4011" t="inlineStr">
        <is>
          <t>Furnishings</t>
        </is>
      </c>
      <c r="P4011" t="inlineStr">
        <is>
          <t>Howard Miller 11-1/2" Diameter Brentwood Wall Clock</t>
        </is>
      </c>
      <c r="Q4011" s="2" t="n">
        <v>474.43</v>
      </c>
      <c r="R4011" t="n">
        <v>11</v>
      </c>
      <c r="S4011" s="3" t="n">
        <v>0</v>
      </c>
      <c r="T4011" s="2" t="n">
        <v>199.2606</v>
      </c>
      <c r="U4011">
        <f>D4011-C4011</f>
        <v/>
      </c>
      <c r="V4011" s="3">
        <f>IF(Q4011=0,0,T4011/Q4011)</f>
        <v/>
      </c>
    </row>
    <row r="4012">
      <c r="A4012" t="n">
        <v>4011</v>
      </c>
      <c r="B4012" t="inlineStr">
        <is>
          <t>CA-2017-100811</t>
        </is>
      </c>
      <c r="C4012" t="inlineStr">
        <is>
          <t>2017-11-21</t>
        </is>
      </c>
      <c r="D4012" t="inlineStr">
        <is>
          <t>2017-11-24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Xerox 1972</t>
        </is>
      </c>
      <c r="Q4012" s="2" t="n">
        <v>8.448</v>
      </c>
      <c r="R4012" t="n">
        <v>2</v>
      </c>
      <c r="S4012" s="3" t="n">
        <v>0.2</v>
      </c>
      <c r="T4012" s="2" t="n">
        <v>2.64</v>
      </c>
      <c r="U4012">
        <f>D4012-C4012</f>
        <v/>
      </c>
      <c r="V4012" s="3">
        <f>IF(Q4012=0,0,T4012/Q4012)</f>
        <v/>
      </c>
    </row>
    <row r="4013">
      <c r="A4013" t="n">
        <v>4012</v>
      </c>
      <c r="B4013" t="inlineStr">
        <is>
          <t>CA-2017-100811</t>
        </is>
      </c>
      <c r="C4013" t="inlineStr">
        <is>
          <t>2017-11-21</t>
        </is>
      </c>
      <c r="D4013" t="inlineStr">
        <is>
          <t>2017-11-24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Recycled Eldon Regeneration Jumbo File</t>
        </is>
      </c>
      <c r="Q4013" s="2" t="n">
        <v>39.296</v>
      </c>
      <c r="R4013" t="n">
        <v>4</v>
      </c>
      <c r="S4013" s="3" t="n">
        <v>0.2</v>
      </c>
      <c r="T4013" s="2" t="n">
        <v>3.9296</v>
      </c>
      <c r="U4013">
        <f>D4013-C4013</f>
        <v/>
      </c>
      <c r="V4013" s="3">
        <f>IF(Q4013=0,0,T4013/Q4013)</f>
        <v/>
      </c>
    </row>
    <row r="4014">
      <c r="A4014" t="n">
        <v>4013</v>
      </c>
      <c r="B4014" t="inlineStr">
        <is>
          <t>CA-2015-153612</t>
        </is>
      </c>
      <c r="C4014" t="inlineStr">
        <is>
          <t>2015-12-22</t>
        </is>
      </c>
      <c r="D4014" t="inlineStr">
        <is>
          <t>2015-12-27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Office Supplies</t>
        </is>
      </c>
      <c r="O4014" t="inlineStr">
        <is>
          <t>Art</t>
        </is>
      </c>
      <c r="P4014" t="inlineStr">
        <is>
          <t>Newell 336</t>
        </is>
      </c>
      <c r="Q4014" s="2" t="n">
        <v>17.12</v>
      </c>
      <c r="R4014" t="n">
        <v>4</v>
      </c>
      <c r="S4014" s="3" t="n">
        <v>0</v>
      </c>
      <c r="T4014" s="2" t="n">
        <v>4.9648</v>
      </c>
      <c r="U4014">
        <f>D4014-C4014</f>
        <v/>
      </c>
      <c r="V4014" s="3">
        <f>IF(Q4014=0,0,T4014/Q4014)</f>
        <v/>
      </c>
    </row>
    <row r="4015">
      <c r="A4015" t="n">
        <v>4014</v>
      </c>
      <c r="B4015" t="inlineStr">
        <is>
          <t>CA-2015-165624</t>
        </is>
      </c>
      <c r="C4015" t="inlineStr">
        <is>
          <t>2015-08-23</t>
        </is>
      </c>
      <c r="D4015" t="inlineStr">
        <is>
          <t>2015-08-28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Avanti 4.4 Cu. Ft. Refrigerator</t>
        </is>
      </c>
      <c r="Q4015" s="2" t="n">
        <v>542.9400000000001</v>
      </c>
      <c r="R4015" t="n">
        <v>3</v>
      </c>
      <c r="S4015" s="3" t="n">
        <v>0</v>
      </c>
      <c r="T4015" s="2" t="n">
        <v>152.0232</v>
      </c>
      <c r="U4015">
        <f>D4015-C4015</f>
        <v/>
      </c>
      <c r="V4015" s="3">
        <f>IF(Q4015=0,0,T4015/Q4015)</f>
        <v/>
      </c>
    </row>
    <row r="4016">
      <c r="A4016" t="n">
        <v>4015</v>
      </c>
      <c r="B4016" t="inlineStr">
        <is>
          <t>CA-2015-165624</t>
        </is>
      </c>
      <c r="C4016" t="inlineStr">
        <is>
          <t>2015-08-23</t>
        </is>
      </c>
      <c r="D4016" t="inlineStr">
        <is>
          <t>2015-08-28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474</t>
        </is>
      </c>
      <c r="Q4016" s="2" t="n">
        <v>8.640000000000001</v>
      </c>
      <c r="R4016" t="n">
        <v>3</v>
      </c>
      <c r="S4016" s="3" t="n">
        <v>0</v>
      </c>
      <c r="T4016" s="2" t="n">
        <v>4.2336</v>
      </c>
      <c r="U4016">
        <f>D4016-C4016</f>
        <v/>
      </c>
      <c r="V4016" s="3">
        <f>IF(Q4016=0,0,T4016/Q4016)</f>
        <v/>
      </c>
    </row>
    <row r="4017">
      <c r="A4017" t="n">
        <v>4016</v>
      </c>
      <c r="B4017" t="inlineStr">
        <is>
          <t>CA-2015-165624</t>
        </is>
      </c>
      <c r="C4017" t="inlineStr">
        <is>
          <t>2015-08-23</t>
        </is>
      </c>
      <c r="D4017" t="inlineStr">
        <is>
          <t>2015-08-28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1944</t>
        </is>
      </c>
      <c r="Q4017" s="2" t="n">
        <v>193.8</v>
      </c>
      <c r="R4017" t="n">
        <v>5</v>
      </c>
      <c r="S4017" s="3" t="n">
        <v>0</v>
      </c>
      <c r="T4017" s="2" t="n">
        <v>94.962</v>
      </c>
      <c r="U4017">
        <f>D4017-C4017</f>
        <v/>
      </c>
      <c r="V4017" s="3">
        <f>IF(Q4017=0,0,T4017/Q4017)</f>
        <v/>
      </c>
    </row>
    <row r="4018">
      <c r="A4018" t="n">
        <v>4017</v>
      </c>
      <c r="B4018" t="inlineStr">
        <is>
          <t>CA-2015-165624</t>
        </is>
      </c>
      <c r="C4018" t="inlineStr">
        <is>
          <t>2015-08-23</t>
        </is>
      </c>
      <c r="D4018" t="inlineStr">
        <is>
          <t>2015-08-28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1962</t>
        </is>
      </c>
      <c r="Q4018" s="2" t="n">
        <v>21.4</v>
      </c>
      <c r="R4018" t="n">
        <v>5</v>
      </c>
      <c r="S4018" s="3" t="n">
        <v>0</v>
      </c>
      <c r="T4018" s="2" t="n">
        <v>9.630000000000001</v>
      </c>
      <c r="U4018">
        <f>D4018-C4018</f>
        <v/>
      </c>
      <c r="V4018" s="3">
        <f>IF(Q4018=0,0,T4018/Q4018)</f>
        <v/>
      </c>
    </row>
    <row r="4019">
      <c r="A4019" t="n">
        <v>4018</v>
      </c>
      <c r="B4019" t="inlineStr">
        <is>
          <t>CA-2015-165624</t>
        </is>
      </c>
      <c r="C4019" t="inlineStr">
        <is>
          <t>2015-08-23</t>
        </is>
      </c>
      <c r="D4019" t="inlineStr">
        <is>
          <t>2015-08-28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1890</t>
        </is>
      </c>
      <c r="Q4019" s="2" t="n">
        <v>97.88</v>
      </c>
      <c r="R4019" t="n">
        <v>2</v>
      </c>
      <c r="S4019" s="3" t="n">
        <v>0</v>
      </c>
      <c r="T4019" s="2" t="n">
        <v>48.94</v>
      </c>
      <c r="U4019">
        <f>D4019-C4019</f>
        <v/>
      </c>
      <c r="V4019" s="3">
        <f>IF(Q4019=0,0,T4019/Q4019)</f>
        <v/>
      </c>
    </row>
    <row r="4020">
      <c r="A4020" t="n">
        <v>4019</v>
      </c>
      <c r="B4020" t="inlineStr">
        <is>
          <t>CA-2015-165624</t>
        </is>
      </c>
      <c r="C4020" t="inlineStr">
        <is>
          <t>2015-08-23</t>
        </is>
      </c>
      <c r="D4020" t="inlineStr">
        <is>
          <t>2015-08-28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Technology</t>
        </is>
      </c>
      <c r="O4020" t="inlineStr">
        <is>
          <t>Accessories</t>
        </is>
      </c>
      <c r="P4020" t="inlineStr">
        <is>
          <t>Maxell LTO Ultrium - 800 GB</t>
        </is>
      </c>
      <c r="Q4020" s="2" t="n">
        <v>251.91</v>
      </c>
      <c r="R4020" t="n">
        <v>9</v>
      </c>
      <c r="S4020" s="3" t="n">
        <v>0</v>
      </c>
      <c r="T4020" s="2" t="n">
        <v>47.8629</v>
      </c>
      <c r="U4020">
        <f>D4020-C4020</f>
        <v/>
      </c>
      <c r="V4020" s="3">
        <f>IF(Q4020=0,0,T4020/Q4020)</f>
        <v/>
      </c>
    </row>
    <row r="4021">
      <c r="A4021" t="n">
        <v>4020</v>
      </c>
      <c r="B4021" t="inlineStr">
        <is>
          <t>CA-2015-165624</t>
        </is>
      </c>
      <c r="C4021" t="inlineStr">
        <is>
          <t>2015-08-23</t>
        </is>
      </c>
      <c r="D4021" t="inlineStr">
        <is>
          <t>2015-08-28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Acco Six-Outlet Power Strip, 4' Cord Length</t>
        </is>
      </c>
      <c r="Q4021" s="2" t="n">
        <v>25.86</v>
      </c>
      <c r="R4021" t="n">
        <v>3</v>
      </c>
      <c r="S4021" s="3" t="n">
        <v>0</v>
      </c>
      <c r="T4021" s="2" t="n">
        <v>6.7236</v>
      </c>
      <c r="U4021">
        <f>D4021-C4021</f>
        <v/>
      </c>
      <c r="V4021" s="3">
        <f>IF(Q4021=0,0,T4021/Q4021)</f>
        <v/>
      </c>
    </row>
    <row r="4022">
      <c r="A4022" t="n">
        <v>4021</v>
      </c>
      <c r="B4022" t="inlineStr">
        <is>
          <t>CA-2014-154963</t>
        </is>
      </c>
      <c r="C4022" t="inlineStr">
        <is>
          <t>2014-06-22</t>
        </is>
      </c>
      <c r="D4022" t="inlineStr">
        <is>
          <t>2014-06-27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Padded Folding Chairs, Black, 4/Carton</t>
        </is>
      </c>
      <c r="Q4022" s="2" t="n">
        <v>170.058</v>
      </c>
      <c r="R4022" t="n">
        <v>3</v>
      </c>
      <c r="S4022" s="3" t="n">
        <v>0.3</v>
      </c>
      <c r="T4022" s="2" t="n">
        <v>-4.8588</v>
      </c>
      <c r="U4022">
        <f>D4022-C4022</f>
        <v/>
      </c>
      <c r="V4022" s="3">
        <f>IF(Q4022=0,0,T4022/Q4022)</f>
        <v/>
      </c>
    </row>
    <row r="4023">
      <c r="A4023" t="n">
        <v>4022</v>
      </c>
      <c r="B4023" t="inlineStr">
        <is>
          <t>CA-2014-154963</t>
        </is>
      </c>
      <c r="C4023" t="inlineStr">
        <is>
          <t>2014-06-22</t>
        </is>
      </c>
      <c r="D4023" t="inlineStr">
        <is>
          <t>2014-06-27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Panasonic Kx-TS550</t>
        </is>
      </c>
      <c r="Q4023" s="2" t="n">
        <v>82.782</v>
      </c>
      <c r="R4023" t="n">
        <v>3</v>
      </c>
      <c r="S4023" s="3" t="n">
        <v>0.4</v>
      </c>
      <c r="T4023" s="2" t="n">
        <v>-15.1767</v>
      </c>
      <c r="U4023">
        <f>D4023-C4023</f>
        <v/>
      </c>
      <c r="V4023" s="3">
        <f>IF(Q4023=0,0,T4023/Q4023)</f>
        <v/>
      </c>
    </row>
    <row r="4024">
      <c r="A4024" t="n">
        <v>4023</v>
      </c>
      <c r="B4024" t="inlineStr">
        <is>
          <t>CA-2014-154963</t>
        </is>
      </c>
      <c r="C4024" t="inlineStr">
        <is>
          <t>2014-06-22</t>
        </is>
      </c>
      <c r="D4024" t="inlineStr">
        <is>
          <t>2014-06-27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Furniture</t>
        </is>
      </c>
      <c r="O4024" t="inlineStr">
        <is>
          <t>Chairs</t>
        </is>
      </c>
      <c r="P4024" t="inlineStr">
        <is>
          <t>Hon Deluxe Fabric Upholstered Stacking Chairs, Rounded Back</t>
        </is>
      </c>
      <c r="Q4024" s="2" t="n">
        <v>853.9299999999999</v>
      </c>
      <c r="R4024" t="n">
        <v>5</v>
      </c>
      <c r="S4024" s="3" t="n">
        <v>0.3</v>
      </c>
      <c r="T4024" s="2" t="n">
        <v>0</v>
      </c>
      <c r="U4024">
        <f>D4024-C4024</f>
        <v/>
      </c>
      <c r="V4024" s="3">
        <f>IF(Q4024=0,0,T4024/Q4024)</f>
        <v/>
      </c>
    </row>
    <row r="4025">
      <c r="A4025" t="n">
        <v>4024</v>
      </c>
      <c r="B4025" t="inlineStr">
        <is>
          <t>CA-2017-130764</t>
        </is>
      </c>
      <c r="C4025" t="inlineStr">
        <is>
          <t>2017-10-27</t>
        </is>
      </c>
      <c r="D4025" t="inlineStr">
        <is>
          <t>2017-10-28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Furniture</t>
        </is>
      </c>
      <c r="O4025" t="inlineStr">
        <is>
          <t>Bookcases</t>
        </is>
      </c>
      <c r="P4025" t="inlineStr">
        <is>
          <t>O'Sullivan Elevations Bookcase, Cherry Finish</t>
        </is>
      </c>
      <c r="Q4025" s="2" t="n">
        <v>556.665</v>
      </c>
      <c r="R4025" t="n">
        <v>5</v>
      </c>
      <c r="S4025" s="3" t="n">
        <v>0.15</v>
      </c>
      <c r="T4025" s="2" t="n">
        <v>6.549</v>
      </c>
      <c r="U4025">
        <f>D4025-C4025</f>
        <v/>
      </c>
      <c r="V4025" s="3">
        <f>IF(Q4025=0,0,T4025/Q4025)</f>
        <v/>
      </c>
    </row>
    <row r="4026">
      <c r="A4026" t="n">
        <v>4025</v>
      </c>
      <c r="B4026" t="inlineStr">
        <is>
          <t>CA-2017-130764</t>
        </is>
      </c>
      <c r="C4026" t="inlineStr">
        <is>
          <t>2017-10-27</t>
        </is>
      </c>
      <c r="D4026" t="inlineStr">
        <is>
          <t>2017-10-28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Jackery Bar Premium Fast-charging Portable Charger</t>
        </is>
      </c>
      <c r="Q4026" s="2" t="n">
        <v>95.84</v>
      </c>
      <c r="R4026" t="n">
        <v>4</v>
      </c>
      <c r="S4026" s="3" t="n">
        <v>0.2</v>
      </c>
      <c r="T4026" s="2" t="n">
        <v>34.742</v>
      </c>
      <c r="U4026">
        <f>D4026-C4026</f>
        <v/>
      </c>
      <c r="V4026" s="3">
        <f>IF(Q4026=0,0,T4026/Q4026)</f>
        <v/>
      </c>
    </row>
    <row r="4027">
      <c r="A4027" t="n">
        <v>4026</v>
      </c>
      <c r="B4027" t="inlineStr">
        <is>
          <t>CA-2017-139311</t>
        </is>
      </c>
      <c r="C4027" t="inlineStr">
        <is>
          <t>2017-08-11</t>
        </is>
      </c>
      <c r="D4027" t="inlineStr">
        <is>
          <t>2017-08-13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Wirebound Message Books, Four 2 3/4" x 5" Forms per Page, 600 Sets per Book</t>
        </is>
      </c>
      <c r="Q4027" s="2" t="n">
        <v>29.664</v>
      </c>
      <c r="R4027" t="n">
        <v>4</v>
      </c>
      <c r="S4027" s="3" t="n">
        <v>0.2</v>
      </c>
      <c r="T4027" s="2" t="n">
        <v>10.0116</v>
      </c>
      <c r="U4027">
        <f>D4027-C4027</f>
        <v/>
      </c>
      <c r="V4027" s="3">
        <f>IF(Q4027=0,0,T4027/Q4027)</f>
        <v/>
      </c>
    </row>
    <row r="4028">
      <c r="A4028" t="n">
        <v>4027</v>
      </c>
      <c r="B4028" t="inlineStr">
        <is>
          <t>CA-2017-139311</t>
        </is>
      </c>
      <c r="C4028" t="inlineStr">
        <is>
          <t>2017-08-11</t>
        </is>
      </c>
      <c r="D4028" t="inlineStr">
        <is>
          <t>2017-08-13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Office Supplies</t>
        </is>
      </c>
      <c r="O4028" t="inlineStr">
        <is>
          <t>Art</t>
        </is>
      </c>
      <c r="P4028" t="inlineStr">
        <is>
          <t>BIC Brite Liner Grip Highlighters</t>
        </is>
      </c>
      <c r="Q4028" s="2" t="n">
        <v>9.183999999999999</v>
      </c>
      <c r="R4028" t="n">
        <v>7</v>
      </c>
      <c r="S4028" s="3" t="n">
        <v>0.2</v>
      </c>
      <c r="T4028" s="2" t="n">
        <v>2.87</v>
      </c>
      <c r="U4028">
        <f>D4028-C4028</f>
        <v/>
      </c>
      <c r="V4028" s="3">
        <f>IF(Q4028=0,0,T4028/Q4028)</f>
        <v/>
      </c>
    </row>
    <row r="4029">
      <c r="A4029" t="n">
        <v>4028</v>
      </c>
      <c r="B4029" t="inlineStr">
        <is>
          <t>CA-2017-139311</t>
        </is>
      </c>
      <c r="C4029" t="inlineStr">
        <is>
          <t>2017-08-11</t>
        </is>
      </c>
      <c r="D4029" t="inlineStr">
        <is>
          <t>2017-08-13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Technology</t>
        </is>
      </c>
      <c r="O4029" t="inlineStr">
        <is>
          <t>Phones</t>
        </is>
      </c>
      <c r="P4029" t="inlineStr">
        <is>
          <t>Pyle PMP37LED</t>
        </is>
      </c>
      <c r="Q4029" s="2" t="n">
        <v>153.584</v>
      </c>
      <c r="R4029" t="n">
        <v>2</v>
      </c>
      <c r="S4029" s="3" t="n">
        <v>0.2</v>
      </c>
      <c r="T4029" s="2" t="n">
        <v>13.4386</v>
      </c>
      <c r="U4029">
        <f>D4029-C4029</f>
        <v/>
      </c>
      <c r="V4029" s="3">
        <f>IF(Q4029=0,0,T4029/Q4029)</f>
        <v/>
      </c>
    </row>
    <row r="4030">
      <c r="A4030" t="n">
        <v>4029</v>
      </c>
      <c r="B4030" t="inlineStr">
        <is>
          <t>CA-2017-139311</t>
        </is>
      </c>
      <c r="C4030" t="inlineStr">
        <is>
          <t>2017-08-11</t>
        </is>
      </c>
      <c r="D4030" t="inlineStr">
        <is>
          <t>2017-08-13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Office Supplies</t>
        </is>
      </c>
      <c r="O4030" t="inlineStr">
        <is>
          <t>Binders</t>
        </is>
      </c>
      <c r="P4030" t="inlineStr">
        <is>
          <t>Fellowes Twister Kit, Gray/Clear, 3/pkg</t>
        </is>
      </c>
      <c r="Q4030" s="2" t="n">
        <v>12.864</v>
      </c>
      <c r="R4030" t="n">
        <v>8</v>
      </c>
      <c r="S4030" s="3" t="n">
        <v>0.8</v>
      </c>
      <c r="T4030" s="2" t="n">
        <v>-22.512</v>
      </c>
      <c r="U4030">
        <f>D4030-C4030</f>
        <v/>
      </c>
      <c r="V4030" s="3">
        <f>IF(Q4030=0,0,T4030/Q4030)</f>
        <v/>
      </c>
    </row>
    <row r="4031">
      <c r="A4031" t="n">
        <v>4030</v>
      </c>
      <c r="B4031" t="inlineStr">
        <is>
          <t>CA-2017-124296</t>
        </is>
      </c>
      <c r="C4031" t="inlineStr">
        <is>
          <t>2017-12-24</t>
        </is>
      </c>
      <c r="D4031" t="inlineStr">
        <is>
          <t>2017-12-28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Technology</t>
        </is>
      </c>
      <c r="O4031" t="inlineStr">
        <is>
          <t>Machines</t>
        </is>
      </c>
      <c r="P4031" t="inlineStr">
        <is>
          <t>DYMO CardScan Personal V9 Business Card Scanner</t>
        </is>
      </c>
      <c r="Q4031" s="2" t="n">
        <v>479.97</v>
      </c>
      <c r="R4031" t="n">
        <v>3</v>
      </c>
      <c r="S4031" s="3" t="n">
        <v>0</v>
      </c>
      <c r="T4031" s="2" t="n">
        <v>239.985</v>
      </c>
      <c r="U4031">
        <f>D4031-C4031</f>
        <v/>
      </c>
      <c r="V4031" s="3">
        <f>IF(Q4031=0,0,T4031/Q4031)</f>
        <v/>
      </c>
    </row>
    <row r="4032">
      <c r="A4032" t="n">
        <v>4031</v>
      </c>
      <c r="B4032" t="inlineStr">
        <is>
          <t>CA-2017-124296</t>
        </is>
      </c>
      <c r="C4032" t="inlineStr">
        <is>
          <t>2017-12-24</t>
        </is>
      </c>
      <c r="D4032" t="inlineStr">
        <is>
          <t>2017-12-28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Iceberg Nesting Folding Chair, 19w x 6d x 43h</t>
        </is>
      </c>
      <c r="Q4032" s="2" t="n">
        <v>232.88</v>
      </c>
      <c r="R4032" t="n">
        <v>4</v>
      </c>
      <c r="S4032" s="3" t="n">
        <v>0</v>
      </c>
      <c r="T4032" s="2" t="n">
        <v>60.5488</v>
      </c>
      <c r="U4032">
        <f>D4032-C4032</f>
        <v/>
      </c>
      <c r="V4032" s="3">
        <f>IF(Q4032=0,0,T4032/Q4032)</f>
        <v/>
      </c>
    </row>
    <row r="4033">
      <c r="A4033" t="n">
        <v>4032</v>
      </c>
      <c r="B4033" t="inlineStr">
        <is>
          <t>CA-2016-169957</t>
        </is>
      </c>
      <c r="C4033" t="inlineStr">
        <is>
          <t>2016-09-26</t>
        </is>
      </c>
      <c r="D4033" t="inlineStr">
        <is>
          <t>2016-09-30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Belkin 7 Outlet SurgeMaster II</t>
        </is>
      </c>
      <c r="Q4033" s="2" t="n">
        <v>236.88</v>
      </c>
      <c r="R4033" t="n">
        <v>6</v>
      </c>
      <c r="S4033" s="3" t="n">
        <v>0</v>
      </c>
      <c r="T4033" s="2" t="n">
        <v>66.32640000000001</v>
      </c>
      <c r="U4033">
        <f>D4033-C4033</f>
        <v/>
      </c>
      <c r="V4033" s="3">
        <f>IF(Q4033=0,0,T4033/Q4033)</f>
        <v/>
      </c>
    </row>
    <row r="4034">
      <c r="A4034" t="n">
        <v>4033</v>
      </c>
      <c r="B4034" t="inlineStr">
        <is>
          <t>CA-2016-169957</t>
        </is>
      </c>
      <c r="C4034" t="inlineStr">
        <is>
          <t>2016-09-26</t>
        </is>
      </c>
      <c r="D4034" t="inlineStr">
        <is>
          <t>2016-09-30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Office Supplies</t>
        </is>
      </c>
      <c r="O4034" t="inlineStr">
        <is>
          <t>Paper</t>
        </is>
      </c>
      <c r="P4034" t="inlineStr">
        <is>
          <t>Universal Premium White Copier/Laser Paper (20Lb. and 87 Bright)</t>
        </is>
      </c>
      <c r="Q4034" s="2" t="n">
        <v>29.9</v>
      </c>
      <c r="R4034" t="n">
        <v>5</v>
      </c>
      <c r="S4034" s="3" t="n">
        <v>0</v>
      </c>
      <c r="T4034" s="2" t="n">
        <v>14.651</v>
      </c>
      <c r="U4034">
        <f>D4034-C4034</f>
        <v/>
      </c>
      <c r="V4034" s="3">
        <f>IF(Q4034=0,0,T4034/Q4034)</f>
        <v/>
      </c>
    </row>
    <row r="4035">
      <c r="A4035" t="n">
        <v>4034</v>
      </c>
      <c r="B4035" t="inlineStr">
        <is>
          <t>CA-2016-169957</t>
        </is>
      </c>
      <c r="C4035" t="inlineStr">
        <is>
          <t>2016-09-26</t>
        </is>
      </c>
      <c r="D4035" t="inlineStr">
        <is>
          <t>2016-09-30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Micro Innovations USB RF Wireless Keyboard with Mouse</t>
        </is>
      </c>
      <c r="Q4035" s="2" t="n">
        <v>100</v>
      </c>
      <c r="R4035" t="n">
        <v>4</v>
      </c>
      <c r="S4035" s="3" t="n">
        <v>0</v>
      </c>
      <c r="T4035" s="2" t="n">
        <v>21</v>
      </c>
      <c r="U4035">
        <f>D4035-C4035</f>
        <v/>
      </c>
      <c r="V4035" s="3">
        <f>IF(Q4035=0,0,T4035/Q4035)</f>
        <v/>
      </c>
    </row>
    <row r="4036">
      <c r="A4036" t="n">
        <v>4035</v>
      </c>
      <c r="B4036" t="inlineStr">
        <is>
          <t>US-2016-108777</t>
        </is>
      </c>
      <c r="C4036" t="inlineStr">
        <is>
          <t>2016-12-12</t>
        </is>
      </c>
      <c r="D4036" t="inlineStr">
        <is>
          <t>2016-12-12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Wilson Jones Century Plastic Molded Ring Binders</t>
        </is>
      </c>
      <c r="Q4036" s="2" t="n">
        <v>18.693</v>
      </c>
      <c r="R4036" t="n">
        <v>3</v>
      </c>
      <c r="S4036" s="3" t="n">
        <v>0.7</v>
      </c>
      <c r="T4036" s="2" t="n">
        <v>-14.3313</v>
      </c>
      <c r="U4036">
        <f>D4036-C4036</f>
        <v/>
      </c>
      <c r="V4036" s="3">
        <f>IF(Q4036=0,0,T4036/Q4036)</f>
        <v/>
      </c>
    </row>
    <row r="4037">
      <c r="A4037" t="n">
        <v>4036</v>
      </c>
      <c r="B4037" t="inlineStr">
        <is>
          <t>US-2016-108777</t>
        </is>
      </c>
      <c r="C4037" t="inlineStr">
        <is>
          <t>2016-12-12</t>
        </is>
      </c>
      <c r="D4037" t="inlineStr">
        <is>
          <t>2016-12-12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Technology</t>
        </is>
      </c>
      <c r="O4037" t="inlineStr">
        <is>
          <t>Accessories</t>
        </is>
      </c>
      <c r="P4037" t="inlineStr">
        <is>
          <t>Logitech G602 Wireless Gaming Mouse</t>
        </is>
      </c>
      <c r="Q4037" s="2" t="n">
        <v>383.952</v>
      </c>
      <c r="R4037" t="n">
        <v>6</v>
      </c>
      <c r="S4037" s="3" t="n">
        <v>0.2</v>
      </c>
      <c r="T4037" s="2" t="n">
        <v>76.79040000000001</v>
      </c>
      <c r="U4037">
        <f>D4037-C4037</f>
        <v/>
      </c>
      <c r="V4037" s="3">
        <f>IF(Q4037=0,0,T4037/Q4037)</f>
        <v/>
      </c>
    </row>
    <row r="4038">
      <c r="A4038" t="n">
        <v>4037</v>
      </c>
      <c r="B4038" t="inlineStr">
        <is>
          <t>CA-2015-148859</t>
        </is>
      </c>
      <c r="C4038" t="inlineStr">
        <is>
          <t>2015-12-28</t>
        </is>
      </c>
      <c r="D4038" t="inlineStr">
        <is>
          <t>2016-01-01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Office Supplies</t>
        </is>
      </c>
      <c r="O4038" t="inlineStr">
        <is>
          <t>Storage</t>
        </is>
      </c>
      <c r="P4038" t="inlineStr">
        <is>
          <t>Tenex Personal Filing Tote With Secure Closure Lid, Black/Frost</t>
        </is>
      </c>
      <c r="Q4038" s="2" t="n">
        <v>24.816</v>
      </c>
      <c r="R4038" t="n">
        <v>2</v>
      </c>
      <c r="S4038" s="3" t="n">
        <v>0.2</v>
      </c>
      <c r="T4038" s="2" t="n">
        <v>1.551</v>
      </c>
      <c r="U4038">
        <f>D4038-C4038</f>
        <v/>
      </c>
      <c r="V4038" s="3">
        <f>IF(Q4038=0,0,T4038/Q4038)</f>
        <v/>
      </c>
    </row>
    <row r="4039">
      <c r="A4039" t="n">
        <v>4038</v>
      </c>
      <c r="B4039" t="inlineStr">
        <is>
          <t>CA-2014-110786</t>
        </is>
      </c>
      <c r="C4039" t="inlineStr">
        <is>
          <t>2014-12-29</t>
        </is>
      </c>
      <c r="D4039" t="inlineStr">
        <is>
          <t>2015-01-02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Stacking Trays by OIC</t>
        </is>
      </c>
      <c r="Q4039" s="2" t="n">
        <v>24.9</v>
      </c>
      <c r="R4039" t="n">
        <v>5</v>
      </c>
      <c r="S4039" s="3" t="n">
        <v>0</v>
      </c>
      <c r="T4039" s="2" t="n">
        <v>8.217000000000001</v>
      </c>
      <c r="U4039">
        <f>D4039-C4039</f>
        <v/>
      </c>
      <c r="V4039" s="3">
        <f>IF(Q4039=0,0,T4039/Q4039)</f>
        <v/>
      </c>
    </row>
    <row r="4040">
      <c r="A4040" t="n">
        <v>4039</v>
      </c>
      <c r="B4040" t="inlineStr">
        <is>
          <t>CA-2014-110786</t>
        </is>
      </c>
      <c r="C4040" t="inlineStr">
        <is>
          <t>2014-12-29</t>
        </is>
      </c>
      <c r="D4040" t="inlineStr">
        <is>
          <t>2015-01-02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1981</t>
        </is>
      </c>
      <c r="Q4040" s="2" t="n">
        <v>21.12</v>
      </c>
      <c r="R4040" t="n">
        <v>4</v>
      </c>
      <c r="S4040" s="3" t="n">
        <v>0</v>
      </c>
      <c r="T4040" s="2" t="n">
        <v>9.504</v>
      </c>
      <c r="U4040">
        <f>D4040-C4040</f>
        <v/>
      </c>
      <c r="V4040" s="3">
        <f>IF(Q4040=0,0,T4040/Q4040)</f>
        <v/>
      </c>
    </row>
    <row r="4041">
      <c r="A4041" t="n">
        <v>4040</v>
      </c>
      <c r="B4041" t="inlineStr">
        <is>
          <t>CA-2014-110786</t>
        </is>
      </c>
      <c r="C4041" t="inlineStr">
        <is>
          <t>2014-12-29</t>
        </is>
      </c>
      <c r="D4041" t="inlineStr">
        <is>
          <t>2015-01-02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Technology</t>
        </is>
      </c>
      <c r="O4041" t="inlineStr">
        <is>
          <t>Machines</t>
        </is>
      </c>
      <c r="P4041" t="inlineStr">
        <is>
          <t>DYMO CardScan Personal V9 Business Card Scanner</t>
        </is>
      </c>
      <c r="Q4041" s="2" t="n">
        <v>767.952</v>
      </c>
      <c r="R4041" t="n">
        <v>6</v>
      </c>
      <c r="S4041" s="3" t="n">
        <v>0.2</v>
      </c>
      <c r="T4041" s="2" t="n">
        <v>287.982</v>
      </c>
      <c r="U4041">
        <f>D4041-C4041</f>
        <v/>
      </c>
      <c r="V4041" s="3">
        <f>IF(Q4041=0,0,T4041/Q4041)</f>
        <v/>
      </c>
    </row>
    <row r="4042">
      <c r="A4042" t="n">
        <v>4041</v>
      </c>
      <c r="B4042" t="inlineStr">
        <is>
          <t>CA-2014-110786</t>
        </is>
      </c>
      <c r="C4042" t="inlineStr">
        <is>
          <t>2014-12-29</t>
        </is>
      </c>
      <c r="D4042" t="inlineStr">
        <is>
          <t>2015-01-02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Avery Hanging File Binders</t>
        </is>
      </c>
      <c r="Q4042" s="2" t="n">
        <v>14.352</v>
      </c>
      <c r="R4042" t="n">
        <v>3</v>
      </c>
      <c r="S4042" s="3" t="n">
        <v>0.2</v>
      </c>
      <c r="T4042" s="2" t="n">
        <v>4.6644</v>
      </c>
      <c r="U4042">
        <f>D4042-C4042</f>
        <v/>
      </c>
      <c r="V4042" s="3">
        <f>IF(Q4042=0,0,T4042/Q4042)</f>
        <v/>
      </c>
    </row>
    <row r="4043">
      <c r="A4043" t="n">
        <v>4042</v>
      </c>
      <c r="B4043" t="inlineStr">
        <is>
          <t>CA-2014-110786</t>
        </is>
      </c>
      <c r="C4043" t="inlineStr">
        <is>
          <t>2014-12-29</t>
        </is>
      </c>
      <c r="D4043" t="inlineStr">
        <is>
          <t>2015-01-02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Mophie Juice Pack Helium for iPhone</t>
        </is>
      </c>
      <c r="Q4043" s="2" t="n">
        <v>191.976</v>
      </c>
      <c r="R4043" t="n">
        <v>3</v>
      </c>
      <c r="S4043" s="3" t="n">
        <v>0.2</v>
      </c>
      <c r="T4043" s="2" t="n">
        <v>19.1976</v>
      </c>
      <c r="U4043">
        <f>D4043-C4043</f>
        <v/>
      </c>
      <c r="V4043" s="3">
        <f>IF(Q4043=0,0,T4043/Q4043)</f>
        <v/>
      </c>
    </row>
    <row r="4044">
      <c r="A4044" t="n">
        <v>4043</v>
      </c>
      <c r="B4044" t="inlineStr">
        <is>
          <t>CA-2014-110786</t>
        </is>
      </c>
      <c r="C4044" t="inlineStr">
        <is>
          <t>2014-12-29</t>
        </is>
      </c>
      <c r="D4044" t="inlineStr">
        <is>
          <t>2015-01-02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Office Supplies</t>
        </is>
      </c>
      <c r="O4044" t="inlineStr">
        <is>
          <t>Labels</t>
        </is>
      </c>
      <c r="P4044" t="inlineStr">
        <is>
          <t>Avery 477</t>
        </is>
      </c>
      <c r="Q4044" s="2" t="n">
        <v>274.77</v>
      </c>
      <c r="R4044" t="n">
        <v>9</v>
      </c>
      <c r="S4044" s="3" t="n">
        <v>0</v>
      </c>
      <c r="T4044" s="2" t="n">
        <v>126.3942</v>
      </c>
      <c r="U4044">
        <f>D4044-C4044</f>
        <v/>
      </c>
      <c r="V4044" s="3">
        <f>IF(Q4044=0,0,T4044/Q4044)</f>
        <v/>
      </c>
    </row>
    <row r="4045">
      <c r="A4045" t="n">
        <v>4044</v>
      </c>
      <c r="B4045" t="inlineStr">
        <is>
          <t>CA-2014-110786</t>
        </is>
      </c>
      <c r="C4045" t="inlineStr">
        <is>
          <t>2014-12-29</t>
        </is>
      </c>
      <c r="D4045" t="inlineStr">
        <is>
          <t>2015-01-02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Executive Impressions 10" Spectator Wall Clock</t>
        </is>
      </c>
      <c r="Q4045" s="2" t="n">
        <v>70.56</v>
      </c>
      <c r="R4045" t="n">
        <v>6</v>
      </c>
      <c r="S4045" s="3" t="n">
        <v>0</v>
      </c>
      <c r="T4045" s="2" t="n">
        <v>23.9904</v>
      </c>
      <c r="U4045">
        <f>D4045-C4045</f>
        <v/>
      </c>
      <c r="V4045" s="3">
        <f>IF(Q4045=0,0,T4045/Q4045)</f>
        <v/>
      </c>
    </row>
    <row r="4046">
      <c r="A4046" t="n">
        <v>4045</v>
      </c>
      <c r="B4046" t="inlineStr">
        <is>
          <t>CA-2015-137750</t>
        </is>
      </c>
      <c r="C4046" t="inlineStr">
        <is>
          <t>2015-06-25</t>
        </is>
      </c>
      <c r="D4046" t="inlineStr">
        <is>
          <t>2015-06-30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Furniture</t>
        </is>
      </c>
      <c r="O4046" t="inlineStr">
        <is>
          <t>Furnishings</t>
        </is>
      </c>
      <c r="P4046" t="inlineStr">
        <is>
          <t>Dana Halogen Swing-Arm Architect Lamp</t>
        </is>
      </c>
      <c r="Q4046" s="2" t="n">
        <v>204.85</v>
      </c>
      <c r="R4046" t="n">
        <v>5</v>
      </c>
      <c r="S4046" s="3" t="n">
        <v>0</v>
      </c>
      <c r="T4046" s="2" t="n">
        <v>57.358</v>
      </c>
      <c r="U4046">
        <f>D4046-C4046</f>
        <v/>
      </c>
      <c r="V4046" s="3">
        <f>IF(Q4046=0,0,T4046/Q4046)</f>
        <v/>
      </c>
    </row>
    <row r="4047">
      <c r="A4047" t="n">
        <v>4046</v>
      </c>
      <c r="B4047" t="inlineStr">
        <is>
          <t>CA-2015-136378</t>
        </is>
      </c>
      <c r="C4047" t="inlineStr">
        <is>
          <t>2015-04-02</t>
        </is>
      </c>
      <c r="D4047" t="inlineStr">
        <is>
          <t>2015-04-07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Office Supplies</t>
        </is>
      </c>
      <c r="O4047" t="inlineStr">
        <is>
          <t>Binders</t>
        </is>
      </c>
      <c r="P4047" t="inlineStr">
        <is>
          <t>Aluminum Screw Posts</t>
        </is>
      </c>
      <c r="Q4047" s="2" t="n">
        <v>9.156000000000001</v>
      </c>
      <c r="R4047" t="n">
        <v>3</v>
      </c>
      <c r="S4047" s="3" t="n">
        <v>0.8</v>
      </c>
      <c r="T4047" s="2" t="n">
        <v>-13.734</v>
      </c>
      <c r="U4047">
        <f>D4047-C4047</f>
        <v/>
      </c>
      <c r="V4047" s="3">
        <f>IF(Q4047=0,0,T4047/Q4047)</f>
        <v/>
      </c>
    </row>
    <row r="4048">
      <c r="A4048" t="n">
        <v>4047</v>
      </c>
      <c r="B4048" t="inlineStr">
        <is>
          <t>CA-2017-100356</t>
        </is>
      </c>
      <c r="C4048" t="inlineStr">
        <is>
          <t>2017-10-21</t>
        </is>
      </c>
      <c r="D4048" t="inlineStr">
        <is>
          <t>2017-10-25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Office Supplies</t>
        </is>
      </c>
      <c r="O4048" t="inlineStr">
        <is>
          <t>Appliances</t>
        </is>
      </c>
      <c r="P4048" t="inlineStr">
        <is>
          <t>Belkin 8 Outlet SurgeMaster II Gold Surge Protector</t>
        </is>
      </c>
      <c r="Q4048" s="2" t="n">
        <v>23.992</v>
      </c>
      <c r="R4048" t="n">
        <v>2</v>
      </c>
      <c r="S4048" s="3" t="n">
        <v>0.8</v>
      </c>
      <c r="T4048" s="2" t="n">
        <v>-62.3792</v>
      </c>
      <c r="U4048">
        <f>D4048-C4048</f>
        <v/>
      </c>
      <c r="V4048" s="3">
        <f>IF(Q4048=0,0,T4048/Q4048)</f>
        <v/>
      </c>
    </row>
    <row r="4049">
      <c r="A4049" t="n">
        <v>4048</v>
      </c>
      <c r="B4049" t="inlineStr">
        <is>
          <t>US-2015-166520</t>
        </is>
      </c>
      <c r="C4049" t="inlineStr">
        <is>
          <t>2015-07-16</t>
        </is>
      </c>
      <c r="D4049" t="inlineStr">
        <is>
          <t>2015-07-19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Office Supplies</t>
        </is>
      </c>
      <c r="O4049" t="inlineStr">
        <is>
          <t>Paper</t>
        </is>
      </c>
      <c r="P4049" t="inlineStr">
        <is>
          <t>Petty Cash Envelope</t>
        </is>
      </c>
      <c r="Q4049" s="2" t="n">
        <v>80.88</v>
      </c>
      <c r="R4049" t="n">
        <v>3</v>
      </c>
      <c r="S4049" s="3" t="n">
        <v>0</v>
      </c>
      <c r="T4049" s="2" t="n">
        <v>39.6312</v>
      </c>
      <c r="U4049">
        <f>D4049-C4049</f>
        <v/>
      </c>
      <c r="V4049" s="3">
        <f>IF(Q4049=0,0,T4049/Q4049)</f>
        <v/>
      </c>
    </row>
    <row r="4050">
      <c r="A4050" t="n">
        <v>4049</v>
      </c>
      <c r="B4050" t="inlineStr">
        <is>
          <t>US-2015-166520</t>
        </is>
      </c>
      <c r="C4050" t="inlineStr">
        <is>
          <t>2015-07-16</t>
        </is>
      </c>
      <c r="D4050" t="inlineStr">
        <is>
          <t>2015-07-19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Kensington Orbit Wireless Mobile Trackball for PC and Mac</t>
        </is>
      </c>
      <c r="Q4050" s="2" t="n">
        <v>599.9</v>
      </c>
      <c r="R4050" t="n">
        <v>10</v>
      </c>
      <c r="S4050" s="3" t="n">
        <v>0</v>
      </c>
      <c r="T4050" s="2" t="n">
        <v>191.968</v>
      </c>
      <c r="U4050">
        <f>D4050-C4050</f>
        <v/>
      </c>
      <c r="V4050" s="3">
        <f>IF(Q4050=0,0,T4050/Q4050)</f>
        <v/>
      </c>
    </row>
    <row r="4051">
      <c r="A4051" t="n">
        <v>4050</v>
      </c>
      <c r="B4051" t="inlineStr">
        <is>
          <t>CA-2017-136350</t>
        </is>
      </c>
      <c r="C4051" t="inlineStr">
        <is>
          <t>2017-06-24</t>
        </is>
      </c>
      <c r="D4051" t="inlineStr">
        <is>
          <t>2017-06-26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Deflect-o RollaMat Studded, Beveled Mat for Medium Pile Carpeting</t>
        </is>
      </c>
      <c r="Q4051" s="2" t="n">
        <v>276.69</v>
      </c>
      <c r="R4051" t="n">
        <v>3</v>
      </c>
      <c r="S4051" s="3" t="n">
        <v>0</v>
      </c>
      <c r="T4051" s="2" t="n">
        <v>49.8042</v>
      </c>
      <c r="U4051">
        <f>D4051-C4051</f>
        <v/>
      </c>
      <c r="V4051" s="3">
        <f>IF(Q4051=0,0,T4051/Q4051)</f>
        <v/>
      </c>
    </row>
    <row r="4052">
      <c r="A4052" t="n">
        <v>4051</v>
      </c>
      <c r="B4052" t="inlineStr">
        <is>
          <t>CA-2017-136350</t>
        </is>
      </c>
      <c r="C4052" t="inlineStr">
        <is>
          <t>2017-06-24</t>
        </is>
      </c>
      <c r="D4052" t="inlineStr">
        <is>
          <t>2017-06-26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Furniture</t>
        </is>
      </c>
      <c r="O4052" t="inlineStr">
        <is>
          <t>Chairs</t>
        </is>
      </c>
      <c r="P4052" t="inlineStr">
        <is>
          <t>Global Deluxe Office Fabric Chairs</t>
        </is>
      </c>
      <c r="Q4052" s="2" t="n">
        <v>172.764</v>
      </c>
      <c r="R4052" t="n">
        <v>2</v>
      </c>
      <c r="S4052" s="3" t="n">
        <v>0.1</v>
      </c>
      <c r="T4052" s="2" t="n">
        <v>32.6332</v>
      </c>
      <c r="U4052">
        <f>D4052-C4052</f>
        <v/>
      </c>
      <c r="V4052" s="3">
        <f>IF(Q4052=0,0,T4052/Q4052)</f>
        <v/>
      </c>
    </row>
    <row r="4053">
      <c r="A4053" t="n">
        <v>4052</v>
      </c>
      <c r="B4053" t="inlineStr">
        <is>
          <t>CA-2014-122931</t>
        </is>
      </c>
      <c r="C4053" t="inlineStr">
        <is>
          <t>2014-09-29</t>
        </is>
      </c>
      <c r="D4053" t="inlineStr">
        <is>
          <t>2014-10-03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Office Supplies</t>
        </is>
      </c>
      <c r="O4053" t="inlineStr">
        <is>
          <t>Art</t>
        </is>
      </c>
      <c r="P4053" t="inlineStr">
        <is>
          <t>Nontoxic Chalk</t>
        </is>
      </c>
      <c r="Q4053" s="2" t="n">
        <v>4.224</v>
      </c>
      <c r="R4053" t="n">
        <v>3</v>
      </c>
      <c r="S4053" s="3" t="n">
        <v>0.2</v>
      </c>
      <c r="T4053" s="2" t="n">
        <v>1.4784</v>
      </c>
      <c r="U4053">
        <f>D4053-C4053</f>
        <v/>
      </c>
      <c r="V4053" s="3">
        <f>IF(Q4053=0,0,T4053/Q4053)</f>
        <v/>
      </c>
    </row>
    <row r="4054">
      <c r="A4054" t="n">
        <v>4053</v>
      </c>
      <c r="B4054" t="inlineStr">
        <is>
          <t>CA-2014-122931</t>
        </is>
      </c>
      <c r="C4054" t="inlineStr">
        <is>
          <t>2014-09-29</t>
        </is>
      </c>
      <c r="D4054" t="inlineStr">
        <is>
          <t>2014-10-03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30" x 60" Table with Locking Drawer</t>
        </is>
      </c>
      <c r="Q4054" s="2" t="n">
        <v>409.272</v>
      </c>
      <c r="R4054" t="n">
        <v>2</v>
      </c>
      <c r="S4054" s="3" t="n">
        <v>0.4</v>
      </c>
      <c r="T4054" s="2" t="n">
        <v>-81.8544</v>
      </c>
      <c r="U4054">
        <f>D4054-C4054</f>
        <v/>
      </c>
      <c r="V4054" s="3">
        <f>IF(Q4054=0,0,T4054/Q4054)</f>
        <v/>
      </c>
    </row>
    <row r="4055">
      <c r="A4055" t="n">
        <v>4054</v>
      </c>
      <c r="B4055" t="inlineStr">
        <is>
          <t>CA-2014-122931</t>
        </is>
      </c>
      <c r="C4055" t="inlineStr">
        <is>
          <t>2014-09-29</t>
        </is>
      </c>
      <c r="D4055" t="inlineStr">
        <is>
          <t>2014-10-03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Office Supplies</t>
        </is>
      </c>
      <c r="O4055" t="inlineStr">
        <is>
          <t>Labels</t>
        </is>
      </c>
      <c r="P4055" t="inlineStr">
        <is>
          <t>Permanent Self-Adhesive File Folder Labels for Typewriters, 1 1/8 x 3 1/2, White</t>
        </is>
      </c>
      <c r="Q4055" s="2" t="n">
        <v>55.44</v>
      </c>
      <c r="R4055" t="n">
        <v>11</v>
      </c>
      <c r="S4055" s="3" t="n">
        <v>0.2</v>
      </c>
      <c r="T4055" s="2" t="n">
        <v>18.018</v>
      </c>
      <c r="U4055">
        <f>D4055-C4055</f>
        <v/>
      </c>
      <c r="V4055" s="3">
        <f>IF(Q4055=0,0,T4055/Q4055)</f>
        <v/>
      </c>
    </row>
    <row r="4056">
      <c r="A4056" t="n">
        <v>4055</v>
      </c>
      <c r="B4056" t="inlineStr">
        <is>
          <t>CA-2014-122931</t>
        </is>
      </c>
      <c r="C4056" t="inlineStr">
        <is>
          <t>2014-09-29</t>
        </is>
      </c>
      <c r="D4056" t="inlineStr">
        <is>
          <t>2014-10-03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Southworth Parchment Paper &amp; Envelopes</t>
        </is>
      </c>
      <c r="Q4056" s="2" t="n">
        <v>20.928</v>
      </c>
      <c r="R4056" t="n">
        <v>4</v>
      </c>
      <c r="S4056" s="3" t="n">
        <v>0.2</v>
      </c>
      <c r="T4056" s="2" t="n">
        <v>6.8016</v>
      </c>
      <c r="U4056">
        <f>D4056-C4056</f>
        <v/>
      </c>
      <c r="V4056" s="3">
        <f>IF(Q4056=0,0,T4056/Q4056)</f>
        <v/>
      </c>
    </row>
    <row r="4057">
      <c r="A4057" t="n">
        <v>4056</v>
      </c>
      <c r="B4057" t="inlineStr">
        <is>
          <t>CA-2014-122931</t>
        </is>
      </c>
      <c r="C4057" t="inlineStr">
        <is>
          <t>2014-09-29</t>
        </is>
      </c>
      <c r="D4057" t="inlineStr">
        <is>
          <t>2014-10-03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Tennsco Single-Tier Lockers</t>
        </is>
      </c>
      <c r="Q4057" s="2" t="n">
        <v>1801.632</v>
      </c>
      <c r="R4057" t="n">
        <v>6</v>
      </c>
      <c r="S4057" s="3" t="n">
        <v>0.2</v>
      </c>
      <c r="T4057" s="2" t="n">
        <v>-337.806</v>
      </c>
      <c r="U4057">
        <f>D4057-C4057</f>
        <v/>
      </c>
      <c r="V4057" s="3">
        <f>IF(Q4057=0,0,T4057/Q4057)</f>
        <v/>
      </c>
    </row>
    <row r="4058">
      <c r="A4058" t="n">
        <v>4057</v>
      </c>
      <c r="B4058" t="inlineStr">
        <is>
          <t>CA-2014-122931</t>
        </is>
      </c>
      <c r="C4058" t="inlineStr">
        <is>
          <t>2014-09-29</t>
        </is>
      </c>
      <c r="D4058" t="inlineStr">
        <is>
          <t>2014-10-03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Hon 4060 Series Tables</t>
        </is>
      </c>
      <c r="Q4058" s="2" t="n">
        <v>67.176</v>
      </c>
      <c r="R4058" t="n">
        <v>1</v>
      </c>
      <c r="S4058" s="3" t="n">
        <v>0.4</v>
      </c>
      <c r="T4058" s="2" t="n">
        <v>-20.1528</v>
      </c>
      <c r="U4058">
        <f>D4058-C4058</f>
        <v/>
      </c>
      <c r="V4058" s="3">
        <f>IF(Q4058=0,0,T4058/Q4058)</f>
        <v/>
      </c>
    </row>
    <row r="4059">
      <c r="A4059" t="n">
        <v>4058</v>
      </c>
      <c r="B4059" t="inlineStr">
        <is>
          <t>CA-2014-163034</t>
        </is>
      </c>
      <c r="C4059" t="inlineStr">
        <is>
          <t>2014-11-24</t>
        </is>
      </c>
      <c r="D4059" t="inlineStr">
        <is>
          <t>2014-11-28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Fellowes Super Stor/Drawer Files</t>
        </is>
      </c>
      <c r="Q4059" s="2" t="n">
        <v>646.2</v>
      </c>
      <c r="R4059" t="n">
        <v>5</v>
      </c>
      <c r="S4059" s="3" t="n">
        <v>0.2</v>
      </c>
      <c r="T4059" s="2" t="n">
        <v>-8.077500000000001</v>
      </c>
      <c r="U4059">
        <f>D4059-C4059</f>
        <v/>
      </c>
      <c r="V4059" s="3">
        <f>IF(Q4059=0,0,T4059/Q4059)</f>
        <v/>
      </c>
    </row>
    <row r="4060">
      <c r="A4060" t="n">
        <v>4059</v>
      </c>
      <c r="B4060" t="inlineStr">
        <is>
          <t>CA-2015-124058</t>
        </is>
      </c>
      <c r="C4060" t="inlineStr">
        <is>
          <t>2015-11-20</t>
        </is>
      </c>
      <c r="D4060" t="inlineStr">
        <is>
          <t>2015-11-24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Gear Head AU3700S Headset</t>
        </is>
      </c>
      <c r="Q4060" s="2" t="n">
        <v>72.744</v>
      </c>
      <c r="R4060" t="n">
        <v>7</v>
      </c>
      <c r="S4060" s="3" t="n">
        <v>0.2</v>
      </c>
      <c r="T4060" s="2" t="n">
        <v>-15.4581</v>
      </c>
      <c r="U4060">
        <f>D4060-C4060</f>
        <v/>
      </c>
      <c r="V4060" s="3">
        <f>IF(Q4060=0,0,T4060/Q4060)</f>
        <v/>
      </c>
    </row>
    <row r="4061">
      <c r="A4061" t="n">
        <v>4060</v>
      </c>
      <c r="B4061" t="inlineStr">
        <is>
          <t>CA-2015-124058</t>
        </is>
      </c>
      <c r="C4061" t="inlineStr">
        <is>
          <t>2015-11-20</t>
        </is>
      </c>
      <c r="D4061" t="inlineStr">
        <is>
          <t>2015-11-24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Furniture</t>
        </is>
      </c>
      <c r="O4061" t="inlineStr">
        <is>
          <t>Chairs</t>
        </is>
      </c>
      <c r="P4061" t="inlineStr">
        <is>
          <t>Safco Contoured Stacking Chairs</t>
        </is>
      </c>
      <c r="Q4061" s="2" t="n">
        <v>572.16</v>
      </c>
      <c r="R4061" t="n">
        <v>3</v>
      </c>
      <c r="S4061" s="3" t="n">
        <v>0.2</v>
      </c>
      <c r="T4061" s="2" t="n">
        <v>35.76</v>
      </c>
      <c r="U4061">
        <f>D4061-C4061</f>
        <v/>
      </c>
      <c r="V4061" s="3">
        <f>IF(Q4061=0,0,T4061/Q4061)</f>
        <v/>
      </c>
    </row>
    <row r="4062">
      <c r="A4062" t="n">
        <v>4061</v>
      </c>
      <c r="B4062" t="inlineStr">
        <is>
          <t>CA-2016-129196</t>
        </is>
      </c>
      <c r="C4062" t="inlineStr">
        <is>
          <t>2016-11-01</t>
        </is>
      </c>
      <c r="D4062" t="inlineStr">
        <is>
          <t>2016-11-07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</t>
        </is>
      </c>
      <c r="Q4062" s="2" t="n">
        <v>68.11199999999999</v>
      </c>
      <c r="R4062" t="n">
        <v>3</v>
      </c>
      <c r="S4062" s="3" t="n">
        <v>0.2</v>
      </c>
      <c r="T4062" s="2" t="n">
        <v>17.8794</v>
      </c>
      <c r="U4062">
        <f>D4062-C4062</f>
        <v/>
      </c>
      <c r="V4062" s="3">
        <f>IF(Q4062=0,0,T4062/Q4062)</f>
        <v/>
      </c>
    </row>
    <row r="4063">
      <c r="A4063" t="n">
        <v>4062</v>
      </c>
      <c r="B4063" t="inlineStr">
        <is>
          <t>US-2015-138716</t>
        </is>
      </c>
      <c r="C4063" t="inlineStr">
        <is>
          <t>2015-09-17</t>
        </is>
      </c>
      <c r="D4063" t="inlineStr">
        <is>
          <t>2015-09-20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Acco Data Flex Cable Posts For Top &amp; Bottom Load Binders, 6" Capacity</t>
        </is>
      </c>
      <c r="Q4063" s="2" t="n">
        <v>25.032</v>
      </c>
      <c r="R4063" t="n">
        <v>3</v>
      </c>
      <c r="S4063" s="3" t="n">
        <v>0.2</v>
      </c>
      <c r="T4063" s="2" t="n">
        <v>7.8225</v>
      </c>
      <c r="U4063">
        <f>D4063-C4063</f>
        <v/>
      </c>
      <c r="V4063" s="3">
        <f>IF(Q4063=0,0,T4063/Q4063)</f>
        <v/>
      </c>
    </row>
    <row r="4064">
      <c r="A4064" t="n">
        <v>4063</v>
      </c>
      <c r="B4064" t="inlineStr">
        <is>
          <t>US-2016-122182</t>
        </is>
      </c>
      <c r="C4064" t="inlineStr">
        <is>
          <t>2016-03-10</t>
        </is>
      </c>
      <c r="D4064" t="inlineStr">
        <is>
          <t>2016-03-14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Technology</t>
        </is>
      </c>
      <c r="O4064" t="inlineStr">
        <is>
          <t>Accessories</t>
        </is>
      </c>
      <c r="P4064" t="inlineStr">
        <is>
          <t>Plantronics Audio 478 Stereo USB Headset</t>
        </is>
      </c>
      <c r="Q4064" s="2" t="n">
        <v>39.992</v>
      </c>
      <c r="R4064" t="n">
        <v>1</v>
      </c>
      <c r="S4064" s="3" t="n">
        <v>0.2</v>
      </c>
      <c r="T4064" s="2" t="n">
        <v>7.4985</v>
      </c>
      <c r="U4064">
        <f>D4064-C4064</f>
        <v/>
      </c>
      <c r="V4064" s="3">
        <f>IF(Q4064=0,0,T4064/Q4064)</f>
        <v/>
      </c>
    </row>
    <row r="4065">
      <c r="A4065" t="n">
        <v>4064</v>
      </c>
      <c r="B4065" t="inlineStr">
        <is>
          <t>US-2014-130358</t>
        </is>
      </c>
      <c r="C4065" t="inlineStr">
        <is>
          <t>2014-06-23</t>
        </is>
      </c>
      <c r="D4065" t="inlineStr">
        <is>
          <t>2014-06-26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Prang Drawing Pencil Set</t>
        </is>
      </c>
      <c r="Q4065" s="2" t="n">
        <v>20.016</v>
      </c>
      <c r="R4065" t="n">
        <v>9</v>
      </c>
      <c r="S4065" s="3" t="n">
        <v>0.2</v>
      </c>
      <c r="T4065" s="2" t="n">
        <v>1.7514</v>
      </c>
      <c r="U4065">
        <f>D4065-C4065</f>
        <v/>
      </c>
      <c r="V4065" s="3">
        <f>IF(Q4065=0,0,T4065/Q4065)</f>
        <v/>
      </c>
    </row>
    <row r="4066">
      <c r="A4066" t="n">
        <v>4065</v>
      </c>
      <c r="B4066" t="inlineStr">
        <is>
          <t>US-2014-130358</t>
        </is>
      </c>
      <c r="C4066" t="inlineStr">
        <is>
          <t>2014-06-23</t>
        </is>
      </c>
      <c r="D4066" t="inlineStr">
        <is>
          <t>2014-06-26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Office Supplies</t>
        </is>
      </c>
      <c r="O4066" t="inlineStr">
        <is>
          <t>Supplies</t>
        </is>
      </c>
      <c r="P4066" t="inlineStr">
        <is>
          <t>Acme Kleen Earth Office Shears</t>
        </is>
      </c>
      <c r="Q4066" s="2" t="n">
        <v>3.104</v>
      </c>
      <c r="R4066" t="n">
        <v>1</v>
      </c>
      <c r="S4066" s="3" t="n">
        <v>0.2</v>
      </c>
      <c r="T4066" s="2" t="n">
        <v>0.3492</v>
      </c>
      <c r="U4066">
        <f>D4066-C4066</f>
        <v/>
      </c>
      <c r="V4066" s="3">
        <f>IF(Q4066=0,0,T4066/Q4066)</f>
        <v/>
      </c>
    </row>
    <row r="4067">
      <c r="A4067" t="n">
        <v>4066</v>
      </c>
      <c r="B4067" t="inlineStr">
        <is>
          <t>CA-2014-102673</t>
        </is>
      </c>
      <c r="C4067" t="inlineStr">
        <is>
          <t>2014-11-01</t>
        </is>
      </c>
      <c r="D4067" t="inlineStr">
        <is>
          <t>2014-11-05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Staples</t>
        </is>
      </c>
      <c r="Q4067" s="2" t="n">
        <v>7.52</v>
      </c>
      <c r="R4067" t="n">
        <v>5</v>
      </c>
      <c r="S4067" s="3" t="n">
        <v>0.2</v>
      </c>
      <c r="T4067" s="2" t="n">
        <v>1.41</v>
      </c>
      <c r="U4067">
        <f>D4067-C4067</f>
        <v/>
      </c>
      <c r="V4067" s="3">
        <f>IF(Q4067=0,0,T4067/Q4067)</f>
        <v/>
      </c>
    </row>
    <row r="4068">
      <c r="A4068" t="n">
        <v>4067</v>
      </c>
      <c r="B4068" t="inlineStr">
        <is>
          <t>CA-2014-102673</t>
        </is>
      </c>
      <c r="C4068" t="inlineStr">
        <is>
          <t>2014-11-01</t>
        </is>
      </c>
      <c r="D4068" t="inlineStr">
        <is>
          <t>2014-11-05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Office Supplies</t>
        </is>
      </c>
      <c r="O4068" t="inlineStr">
        <is>
          <t>Art</t>
        </is>
      </c>
      <c r="P4068" t="inlineStr">
        <is>
          <t>Newell 320</t>
        </is>
      </c>
      <c r="Q4068" s="2" t="n">
        <v>10.272</v>
      </c>
      <c r="R4068" t="n">
        <v>3</v>
      </c>
      <c r="S4068" s="3" t="n">
        <v>0.2</v>
      </c>
      <c r="T4068" s="2" t="n">
        <v>0.8988</v>
      </c>
      <c r="U4068">
        <f>D4068-C4068</f>
        <v/>
      </c>
      <c r="V4068" s="3">
        <f>IF(Q4068=0,0,T4068/Q4068)</f>
        <v/>
      </c>
    </row>
    <row r="4069">
      <c r="A4069" t="n">
        <v>4068</v>
      </c>
      <c r="B4069" t="inlineStr">
        <is>
          <t>CA-2014-102673</t>
        </is>
      </c>
      <c r="C4069" t="inlineStr">
        <is>
          <t>2014-11-01</t>
        </is>
      </c>
      <c r="D4069" t="inlineStr">
        <is>
          <t>2014-11-05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Office Supplies</t>
        </is>
      </c>
      <c r="O4069" t="inlineStr">
        <is>
          <t>Labels</t>
        </is>
      </c>
      <c r="P4069" t="inlineStr">
        <is>
          <t>Avery 513</t>
        </is>
      </c>
      <c r="Q4069" s="2" t="n">
        <v>47.808</v>
      </c>
      <c r="R4069" t="n">
        <v>12</v>
      </c>
      <c r="S4069" s="3" t="n">
        <v>0.2</v>
      </c>
      <c r="T4069" s="2" t="n">
        <v>15.5376</v>
      </c>
      <c r="U4069">
        <f>D4069-C4069</f>
        <v/>
      </c>
      <c r="V4069" s="3">
        <f>IF(Q4069=0,0,T4069/Q4069)</f>
        <v/>
      </c>
    </row>
    <row r="4070">
      <c r="A4070" t="n">
        <v>4069</v>
      </c>
      <c r="B4070" t="inlineStr">
        <is>
          <t>CA-2014-102673</t>
        </is>
      </c>
      <c r="C4070" t="inlineStr">
        <is>
          <t>2014-11-01</t>
        </is>
      </c>
      <c r="D4070" t="inlineStr">
        <is>
          <t>2014-11-05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Cisco IP Phone 7961G VoIP phone - Dark gray</t>
        </is>
      </c>
      <c r="Q4070" s="2" t="n">
        <v>978.84</v>
      </c>
      <c r="R4070" t="n">
        <v>9</v>
      </c>
      <c r="S4070" s="3" t="n">
        <v>0.2</v>
      </c>
      <c r="T4070" s="2" t="n">
        <v>110.1195</v>
      </c>
      <c r="U4070">
        <f>D4070-C4070</f>
        <v/>
      </c>
      <c r="V4070" s="3">
        <f>IF(Q4070=0,0,T4070/Q4070)</f>
        <v/>
      </c>
    </row>
    <row r="4071">
      <c r="A4071" t="n">
        <v>4070</v>
      </c>
      <c r="B4071" t="inlineStr">
        <is>
          <t>CA-2016-145303</t>
        </is>
      </c>
      <c r="C4071" t="inlineStr">
        <is>
          <t>2016-08-28</t>
        </is>
      </c>
      <c r="D4071" t="inlineStr">
        <is>
          <t>2016-08-31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Angle-D Binders with Locking Rings, Label Holders</t>
        </is>
      </c>
      <c r="Q4071" s="2" t="n">
        <v>13.14</v>
      </c>
      <c r="R4071" t="n">
        <v>9</v>
      </c>
      <c r="S4071" s="3" t="n">
        <v>0.8</v>
      </c>
      <c r="T4071" s="2" t="n">
        <v>-21.681</v>
      </c>
      <c r="U4071">
        <f>D4071-C4071</f>
        <v/>
      </c>
      <c r="V4071" s="3">
        <f>IF(Q4071=0,0,T4071/Q4071)</f>
        <v/>
      </c>
    </row>
    <row r="4072">
      <c r="A4072" t="n">
        <v>4071</v>
      </c>
      <c r="B4072" t="inlineStr">
        <is>
          <t>CA-2016-145303</t>
        </is>
      </c>
      <c r="C4072" t="inlineStr">
        <is>
          <t>2016-08-28</t>
        </is>
      </c>
      <c r="D4072" t="inlineStr">
        <is>
          <t>2016-08-31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Office Supplies</t>
        </is>
      </c>
      <c r="O4072" t="inlineStr">
        <is>
          <t>Binders</t>
        </is>
      </c>
      <c r="P4072" t="inlineStr">
        <is>
          <t>GBC ProClick Spines for 32-Hole Punch</t>
        </is>
      </c>
      <c r="Q4072" s="2" t="n">
        <v>10.024</v>
      </c>
      <c r="R4072" t="n">
        <v>4</v>
      </c>
      <c r="S4072" s="3" t="n">
        <v>0.8</v>
      </c>
      <c r="T4072" s="2" t="n">
        <v>-16.5396</v>
      </c>
      <c r="U4072">
        <f>D4072-C4072</f>
        <v/>
      </c>
      <c r="V4072" s="3">
        <f>IF(Q4072=0,0,T4072/Q4072)</f>
        <v/>
      </c>
    </row>
    <row r="4073">
      <c r="A4073" t="n">
        <v>4072</v>
      </c>
      <c r="B4073" t="inlineStr">
        <is>
          <t>CA-2016-145303</t>
        </is>
      </c>
      <c r="C4073" t="inlineStr">
        <is>
          <t>2016-08-28</t>
        </is>
      </c>
      <c r="D4073" t="inlineStr">
        <is>
          <t>2016-08-31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Sauder Camden County Collection Libraries, Planked Cherry Finish</t>
        </is>
      </c>
      <c r="Q4073" s="2" t="n">
        <v>156.3728</v>
      </c>
      <c r="R4073" t="n">
        <v>2</v>
      </c>
      <c r="S4073" s="3" t="n">
        <v>0.32</v>
      </c>
      <c r="T4073" s="2" t="n">
        <v>-52.8908</v>
      </c>
      <c r="U4073">
        <f>D4073-C4073</f>
        <v/>
      </c>
      <c r="V4073" s="3">
        <f>IF(Q4073=0,0,T4073/Q4073)</f>
        <v/>
      </c>
    </row>
    <row r="4074">
      <c r="A4074" t="n">
        <v>4073</v>
      </c>
      <c r="B4074" t="inlineStr">
        <is>
          <t>CA-2015-156104</t>
        </is>
      </c>
      <c r="C4074" t="inlineStr">
        <is>
          <t>2015-12-06</t>
        </is>
      </c>
      <c r="D4074" t="inlineStr">
        <is>
          <t>2015-12-08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Technology</t>
        </is>
      </c>
      <c r="O4074" t="inlineStr">
        <is>
          <t>Copiers</t>
        </is>
      </c>
      <c r="P4074" t="inlineStr">
        <is>
          <t>Hewlett Packard 610 Color Digital Copier / Printer</t>
        </is>
      </c>
      <c r="Q4074" s="2" t="n">
        <v>999.98</v>
      </c>
      <c r="R4074" t="n">
        <v>2</v>
      </c>
      <c r="S4074" s="3" t="n">
        <v>0</v>
      </c>
      <c r="T4074" s="2" t="n">
        <v>449.991</v>
      </c>
      <c r="U4074">
        <f>D4074-C4074</f>
        <v/>
      </c>
      <c r="V4074" s="3">
        <f>IF(Q4074=0,0,T4074/Q4074)</f>
        <v/>
      </c>
    </row>
    <row r="4075">
      <c r="A4075" t="n">
        <v>4074</v>
      </c>
      <c r="B4075" t="inlineStr">
        <is>
          <t>US-2015-164308</t>
        </is>
      </c>
      <c r="C4075" t="inlineStr">
        <is>
          <t>2015-09-24</t>
        </is>
      </c>
      <c r="D4075" t="inlineStr">
        <is>
          <t>2015-09-27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AT&amp;T 1080 Phone</t>
        </is>
      </c>
      <c r="Q4075" s="2" t="n">
        <v>821.9400000000001</v>
      </c>
      <c r="R4075" t="n">
        <v>6</v>
      </c>
      <c r="S4075" s="3" t="n">
        <v>0</v>
      </c>
      <c r="T4075" s="2" t="n">
        <v>213.7044</v>
      </c>
      <c r="U4075">
        <f>D4075-C4075</f>
        <v/>
      </c>
      <c r="V4075" s="3">
        <f>IF(Q4075=0,0,T4075/Q4075)</f>
        <v/>
      </c>
    </row>
    <row r="4076">
      <c r="A4076" t="n">
        <v>4075</v>
      </c>
      <c r="B4076" t="inlineStr">
        <is>
          <t>CA-2017-108112</t>
        </is>
      </c>
      <c r="C4076" t="inlineStr">
        <is>
          <t>2017-11-15</t>
        </is>
      </c>
      <c r="D4076" t="inlineStr">
        <is>
          <t>2017-11-20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Howard Miller 13-1/2" Diameter Rosebrook Wall Clock</t>
        </is>
      </c>
      <c r="Q4076" s="2" t="n">
        <v>220.064</v>
      </c>
      <c r="R4076" t="n">
        <v>4</v>
      </c>
      <c r="S4076" s="3" t="n">
        <v>0.2</v>
      </c>
      <c r="T4076" s="2" t="n">
        <v>55.016</v>
      </c>
      <c r="U4076">
        <f>D4076-C4076</f>
        <v/>
      </c>
      <c r="V4076" s="3">
        <f>IF(Q4076=0,0,T4076/Q4076)</f>
        <v/>
      </c>
    </row>
    <row r="4077">
      <c r="A4077" t="n">
        <v>4076</v>
      </c>
      <c r="B4077" t="inlineStr">
        <is>
          <t>CA-2017-108112</t>
        </is>
      </c>
      <c r="C4077" t="inlineStr">
        <is>
          <t>2017-11-15</t>
        </is>
      </c>
      <c r="D4077" t="inlineStr">
        <is>
          <t>2017-11-20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Furniture</t>
        </is>
      </c>
      <c r="O4077" t="inlineStr">
        <is>
          <t>Furnishings</t>
        </is>
      </c>
      <c r="P4077" t="inlineStr">
        <is>
          <t>Tenex 46" x 60" Computer Anti-Static Chairmat, Rectangular Shaped</t>
        </is>
      </c>
      <c r="Q4077" s="2" t="n">
        <v>339.136</v>
      </c>
      <c r="R4077" t="n">
        <v>4</v>
      </c>
      <c r="S4077" s="3" t="n">
        <v>0.2</v>
      </c>
      <c r="T4077" s="2" t="n">
        <v>0</v>
      </c>
      <c r="U4077">
        <f>D4077-C4077</f>
        <v/>
      </c>
      <c r="V4077" s="3">
        <f>IF(Q4077=0,0,T4077/Q4077)</f>
        <v/>
      </c>
    </row>
    <row r="4078">
      <c r="A4078" t="n">
        <v>4077</v>
      </c>
      <c r="B4078" t="inlineStr">
        <is>
          <t>CA-2015-100685</t>
        </is>
      </c>
      <c r="C4078" t="inlineStr">
        <is>
          <t>2015-12-19</t>
        </is>
      </c>
      <c r="D4078" t="inlineStr">
        <is>
          <t>2015-12-21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Self-Adhesive Ring Binder Labels</t>
        </is>
      </c>
      <c r="Q4078" s="2" t="n">
        <v>7.04</v>
      </c>
      <c r="R4078" t="n">
        <v>2</v>
      </c>
      <c r="S4078" s="3" t="n">
        <v>0</v>
      </c>
      <c r="T4078" s="2" t="n">
        <v>3.3088</v>
      </c>
      <c r="U4078">
        <f>D4078-C4078</f>
        <v/>
      </c>
      <c r="V4078" s="3">
        <f>IF(Q4078=0,0,T4078/Q4078)</f>
        <v/>
      </c>
    </row>
    <row r="4079">
      <c r="A4079" t="n">
        <v>4078</v>
      </c>
      <c r="B4079" t="inlineStr">
        <is>
          <t>CA-2015-100685</t>
        </is>
      </c>
      <c r="C4079" t="inlineStr">
        <is>
          <t>2015-12-19</t>
        </is>
      </c>
      <c r="D4079" t="inlineStr">
        <is>
          <t>2015-12-21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Office Supplies</t>
        </is>
      </c>
      <c r="O4079" t="inlineStr">
        <is>
          <t>Fasteners</t>
        </is>
      </c>
      <c r="P4079" t="inlineStr">
        <is>
          <t>Bagged Rubber Bands</t>
        </is>
      </c>
      <c r="Q4079" s="2" t="n">
        <v>5.04</v>
      </c>
      <c r="R4079" t="n">
        <v>4</v>
      </c>
      <c r="S4079" s="3" t="n">
        <v>0</v>
      </c>
      <c r="T4079" s="2" t="n">
        <v>0.2016</v>
      </c>
      <c r="U4079">
        <f>D4079-C4079</f>
        <v/>
      </c>
      <c r="V4079" s="3">
        <f>IF(Q4079=0,0,T4079/Q4079)</f>
        <v/>
      </c>
    </row>
    <row r="4080">
      <c r="A4080" t="n">
        <v>4079</v>
      </c>
      <c r="B4080" t="inlineStr">
        <is>
          <t>CA-2015-100685</t>
        </is>
      </c>
      <c r="C4080" t="inlineStr">
        <is>
          <t>2015-12-19</t>
        </is>
      </c>
      <c r="D4080" t="inlineStr">
        <is>
          <t>2015-12-21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White Computer Printout Paper by Universal</t>
        </is>
      </c>
      <c r="Q4080" s="2" t="n">
        <v>116.28</v>
      </c>
      <c r="R4080" t="n">
        <v>3</v>
      </c>
      <c r="S4080" s="3" t="n">
        <v>0</v>
      </c>
      <c r="T4080" s="2" t="n">
        <v>56.9772</v>
      </c>
      <c r="U4080">
        <f>D4080-C4080</f>
        <v/>
      </c>
      <c r="V4080" s="3">
        <f>IF(Q4080=0,0,T4080/Q4080)</f>
        <v/>
      </c>
    </row>
    <row r="4081">
      <c r="A4081" t="n">
        <v>4080</v>
      </c>
      <c r="B4081" t="inlineStr">
        <is>
          <t>CA-2015-165414</t>
        </is>
      </c>
      <c r="C4081" t="inlineStr">
        <is>
          <t>2015-12-21</t>
        </is>
      </c>
      <c r="D4081" t="inlineStr">
        <is>
          <t>2015-12-24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Anker 36W 4-Port USB Wall Charger Travel Power Adapter for iPhone 5s 5c 5</t>
        </is>
      </c>
      <c r="Q4081" s="2" t="n">
        <v>47.976</v>
      </c>
      <c r="R4081" t="n">
        <v>3</v>
      </c>
      <c r="S4081" s="3" t="n">
        <v>0.2</v>
      </c>
      <c r="T4081" s="2" t="n">
        <v>4.7976</v>
      </c>
      <c r="U4081">
        <f>D4081-C4081</f>
        <v/>
      </c>
      <c r="V4081" s="3">
        <f>IF(Q4081=0,0,T4081/Q4081)</f>
        <v/>
      </c>
    </row>
    <row r="4082">
      <c r="A4082" t="n">
        <v>4081</v>
      </c>
      <c r="B4082" t="inlineStr">
        <is>
          <t>CA-2016-140417</t>
        </is>
      </c>
      <c r="C4082" t="inlineStr">
        <is>
          <t>2016-09-25</t>
        </is>
      </c>
      <c r="D4082" t="inlineStr">
        <is>
          <t>2016-09-29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REDIFORM Incoming/Outgoing Call Register, 11" X 8 1/2", 100 Messages</t>
        </is>
      </c>
      <c r="Q4082" s="2" t="n">
        <v>60.048</v>
      </c>
      <c r="R4082" t="n">
        <v>9</v>
      </c>
      <c r="S4082" s="3" t="n">
        <v>0.2</v>
      </c>
      <c r="T4082" s="2" t="n">
        <v>22.518</v>
      </c>
      <c r="U4082">
        <f>D4082-C4082</f>
        <v/>
      </c>
      <c r="V4082" s="3">
        <f>IF(Q4082=0,0,T4082/Q4082)</f>
        <v/>
      </c>
    </row>
    <row r="4083">
      <c r="A4083" t="n">
        <v>4082</v>
      </c>
      <c r="B4083" t="inlineStr">
        <is>
          <t>CA-2016-140417</t>
        </is>
      </c>
      <c r="C4083" t="inlineStr">
        <is>
          <t>2016-09-25</t>
        </is>
      </c>
      <c r="D4083" t="inlineStr">
        <is>
          <t>2016-09-29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GBC Poly Designer Binding Covers</t>
        </is>
      </c>
      <c r="Q4083" s="2" t="n">
        <v>5.022</v>
      </c>
      <c r="R4083" t="n">
        <v>1</v>
      </c>
      <c r="S4083" s="3" t="n">
        <v>0.7</v>
      </c>
      <c r="T4083" s="2" t="n">
        <v>-3.5154</v>
      </c>
      <c r="U4083">
        <f>D4083-C4083</f>
        <v/>
      </c>
      <c r="V4083" s="3">
        <f>IF(Q4083=0,0,T4083/Q4083)</f>
        <v/>
      </c>
    </row>
    <row r="4084">
      <c r="A4084" t="n">
        <v>4083</v>
      </c>
      <c r="B4084" t="inlineStr">
        <is>
          <t>US-2017-151316</t>
        </is>
      </c>
      <c r="C4084" t="inlineStr">
        <is>
          <t>2017-06-24</t>
        </is>
      </c>
      <c r="D4084" t="inlineStr">
        <is>
          <t>2017-06-30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Ibico Hi-Tech Manual Binding System</t>
        </is>
      </c>
      <c r="Q4084" s="2" t="n">
        <v>182.994</v>
      </c>
      <c r="R4084" t="n">
        <v>3</v>
      </c>
      <c r="S4084" s="3" t="n">
        <v>0.8</v>
      </c>
      <c r="T4084" s="2" t="n">
        <v>-320.2395</v>
      </c>
      <c r="U4084">
        <f>D4084-C4084</f>
        <v/>
      </c>
      <c r="V4084" s="3">
        <f>IF(Q4084=0,0,T4084/Q4084)</f>
        <v/>
      </c>
    </row>
    <row r="4085">
      <c r="A4085" t="n">
        <v>4084</v>
      </c>
      <c r="B4085" t="inlineStr">
        <is>
          <t>US-2017-151316</t>
        </is>
      </c>
      <c r="C4085" t="inlineStr">
        <is>
          <t>2017-06-24</t>
        </is>
      </c>
      <c r="D4085" t="inlineStr">
        <is>
          <t>2017-06-30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Office Supplies</t>
        </is>
      </c>
      <c r="O4085" t="inlineStr">
        <is>
          <t>Paper</t>
        </is>
      </c>
      <c r="P4085" t="inlineStr">
        <is>
          <t>Xerox 1971</t>
        </is>
      </c>
      <c r="Q4085" s="2" t="n">
        <v>10.272</v>
      </c>
      <c r="R4085" t="n">
        <v>3</v>
      </c>
      <c r="S4085" s="3" t="n">
        <v>0.2</v>
      </c>
      <c r="T4085" s="2" t="n">
        <v>3.21</v>
      </c>
      <c r="U4085">
        <f>D4085-C4085</f>
        <v/>
      </c>
      <c r="V4085" s="3">
        <f>IF(Q4085=0,0,T4085/Q4085)</f>
        <v/>
      </c>
    </row>
    <row r="4086">
      <c r="A4086" t="n">
        <v>4085</v>
      </c>
      <c r="B4086" t="inlineStr">
        <is>
          <t>CA-2017-163692</t>
        </is>
      </c>
      <c r="C4086" t="inlineStr">
        <is>
          <t>2017-09-07</t>
        </is>
      </c>
      <c r="D4086" t="inlineStr">
        <is>
          <t>2017-09-09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s="2" t="n">
        <v>7.857</v>
      </c>
      <c r="R4086" t="n">
        <v>3</v>
      </c>
      <c r="S4086" s="3" t="n">
        <v>0.7</v>
      </c>
      <c r="T4086" s="2" t="n">
        <v>-6.0237</v>
      </c>
      <c r="U4086">
        <f>D4086-C4086</f>
        <v/>
      </c>
      <c r="V4086" s="3">
        <f>IF(Q4086=0,0,T4086/Q4086)</f>
        <v/>
      </c>
    </row>
    <row r="4087">
      <c r="A4087" t="n">
        <v>4086</v>
      </c>
      <c r="B4087" t="inlineStr">
        <is>
          <t>CA-2016-111913</t>
        </is>
      </c>
      <c r="C4087" t="inlineStr">
        <is>
          <t>2016-08-04</t>
        </is>
      </c>
      <c r="D4087" t="inlineStr">
        <is>
          <t>2016-08-06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Mitel 5320 IP Phone VoIP phone</t>
        </is>
      </c>
      <c r="Q4087" s="2" t="n">
        <v>302.384</v>
      </c>
      <c r="R4087" t="n">
        <v>2</v>
      </c>
      <c r="S4087" s="3" t="n">
        <v>0.2</v>
      </c>
      <c r="T4087" s="2" t="n">
        <v>30.2384</v>
      </c>
      <c r="U4087">
        <f>D4087-C4087</f>
        <v/>
      </c>
      <c r="V4087" s="3">
        <f>IF(Q4087=0,0,T4087/Q4087)</f>
        <v/>
      </c>
    </row>
    <row r="4088">
      <c r="A4088" t="n">
        <v>4087</v>
      </c>
      <c r="B4088" t="inlineStr">
        <is>
          <t>CA-2016-111913</t>
        </is>
      </c>
      <c r="C4088" t="inlineStr">
        <is>
          <t>2016-08-04</t>
        </is>
      </c>
      <c r="D4088" t="inlineStr">
        <is>
          <t>2016-08-06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Wilson Jones Leather-Like Binders with DublLock Round Rings</t>
        </is>
      </c>
      <c r="Q4088" s="2" t="n">
        <v>20.952</v>
      </c>
      <c r="R4088" t="n">
        <v>3</v>
      </c>
      <c r="S4088" s="3" t="n">
        <v>0.2</v>
      </c>
      <c r="T4088" s="2" t="n">
        <v>7.0713</v>
      </c>
      <c r="U4088">
        <f>D4088-C4088</f>
        <v/>
      </c>
      <c r="V4088" s="3">
        <f>IF(Q4088=0,0,T4088/Q4088)</f>
        <v/>
      </c>
    </row>
    <row r="4089">
      <c r="A4089" t="n">
        <v>4088</v>
      </c>
      <c r="B4089" t="inlineStr">
        <is>
          <t>CA-2016-111913</t>
        </is>
      </c>
      <c r="C4089" t="inlineStr">
        <is>
          <t>2016-08-04</t>
        </is>
      </c>
      <c r="D4089" t="inlineStr">
        <is>
          <t>2016-08-06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Pressboard Covers with Storage Hooks, 9 1/2" x 11", Light Blue</t>
        </is>
      </c>
      <c r="Q4089" s="2" t="n">
        <v>11.784</v>
      </c>
      <c r="R4089" t="n">
        <v>3</v>
      </c>
      <c r="S4089" s="3" t="n">
        <v>0.2</v>
      </c>
      <c r="T4089" s="2" t="n">
        <v>3.9771</v>
      </c>
      <c r="U4089">
        <f>D4089-C4089</f>
        <v/>
      </c>
      <c r="V4089" s="3">
        <f>IF(Q4089=0,0,T4089/Q4089)</f>
        <v/>
      </c>
    </row>
    <row r="4090">
      <c r="A4090" t="n">
        <v>4089</v>
      </c>
      <c r="B4090" t="inlineStr">
        <is>
          <t>US-2014-156559</t>
        </is>
      </c>
      <c r="C4090" t="inlineStr">
        <is>
          <t>2014-08-19</t>
        </is>
      </c>
      <c r="D4090" t="inlineStr">
        <is>
          <t>2014-08-26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Furniture</t>
        </is>
      </c>
      <c r="O4090" t="inlineStr">
        <is>
          <t>Bookcases</t>
        </is>
      </c>
      <c r="P4090" t="inlineStr">
        <is>
          <t>Hon Metal Bookcases, Gray</t>
        </is>
      </c>
      <c r="Q4090" s="2" t="n">
        <v>638.8200000000001</v>
      </c>
      <c r="R4090" t="n">
        <v>9</v>
      </c>
      <c r="S4090" s="3" t="n">
        <v>0</v>
      </c>
      <c r="T4090" s="2" t="n">
        <v>172.4814</v>
      </c>
      <c r="U4090">
        <f>D4090-C4090</f>
        <v/>
      </c>
      <c r="V4090" s="3">
        <f>IF(Q4090=0,0,T4090/Q4090)</f>
        <v/>
      </c>
    </row>
    <row r="4091">
      <c r="A4091" t="n">
        <v>4090</v>
      </c>
      <c r="B4091" t="inlineStr">
        <is>
          <t>CA-2016-161473</t>
        </is>
      </c>
      <c r="C4091" t="inlineStr">
        <is>
          <t>2016-04-01</t>
        </is>
      </c>
      <c r="D4091" t="inlineStr">
        <is>
          <t>2016-04-05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473</t>
        </is>
      </c>
      <c r="Q4091" s="2" t="n">
        <v>20.7</v>
      </c>
      <c r="R4091" t="n">
        <v>2</v>
      </c>
      <c r="S4091" s="3" t="n">
        <v>0</v>
      </c>
      <c r="T4091" s="2" t="n">
        <v>9.936</v>
      </c>
      <c r="U4091">
        <f>D4091-C4091</f>
        <v/>
      </c>
      <c r="V4091" s="3">
        <f>IF(Q4091=0,0,T4091/Q4091)</f>
        <v/>
      </c>
    </row>
    <row r="4092">
      <c r="A4092" t="n">
        <v>4091</v>
      </c>
      <c r="B4092" t="inlineStr">
        <is>
          <t>CA-2016-161473</t>
        </is>
      </c>
      <c r="C4092" t="inlineStr">
        <is>
          <t>2016-04-01</t>
        </is>
      </c>
      <c r="D4092" t="inlineStr">
        <is>
          <t>2016-04-05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Office Supplies</t>
        </is>
      </c>
      <c r="O4092" t="inlineStr">
        <is>
          <t>Supplies</t>
        </is>
      </c>
      <c r="P4092" t="inlineStr">
        <is>
          <t>Acme Value Line Scissors</t>
        </is>
      </c>
      <c r="Q4092" s="2" t="n">
        <v>10.95</v>
      </c>
      <c r="R4092" t="n">
        <v>3</v>
      </c>
      <c r="S4092" s="3" t="n">
        <v>0</v>
      </c>
      <c r="T4092" s="2" t="n">
        <v>3.285</v>
      </c>
      <c r="U4092">
        <f>D4092-C4092</f>
        <v/>
      </c>
      <c r="V4092" s="3">
        <f>IF(Q4092=0,0,T4092/Q4092)</f>
        <v/>
      </c>
    </row>
    <row r="4093">
      <c r="A4093" t="n">
        <v>4092</v>
      </c>
      <c r="B4093" t="inlineStr">
        <is>
          <t>CA-2016-161473</t>
        </is>
      </c>
      <c r="C4093" t="inlineStr">
        <is>
          <t>2016-04-01</t>
        </is>
      </c>
      <c r="D4093" t="inlineStr">
        <is>
          <t>2016-04-05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Avery Hanging File Binders</t>
        </is>
      </c>
      <c r="Q4093" s="2" t="n">
        <v>14.352</v>
      </c>
      <c r="R4093" t="n">
        <v>3</v>
      </c>
      <c r="S4093" s="3" t="n">
        <v>0.2</v>
      </c>
      <c r="T4093" s="2" t="n">
        <v>4.6644</v>
      </c>
      <c r="U4093">
        <f>D4093-C4093</f>
        <v/>
      </c>
      <c r="V4093" s="3">
        <f>IF(Q4093=0,0,T4093/Q4093)</f>
        <v/>
      </c>
    </row>
    <row r="4094">
      <c r="A4094" t="n">
        <v>4093</v>
      </c>
      <c r="B4094" t="inlineStr">
        <is>
          <t>CA-2017-166576</t>
        </is>
      </c>
      <c r="C4094" t="inlineStr">
        <is>
          <t>2017-05-16</t>
        </is>
      </c>
      <c r="D4094" t="inlineStr">
        <is>
          <t>2017-05-18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Office Supplies</t>
        </is>
      </c>
      <c r="O4094" t="inlineStr">
        <is>
          <t>Storage</t>
        </is>
      </c>
      <c r="P4094" t="inlineStr">
        <is>
          <t>SAFCO Commercial Wire Shelving, Black</t>
        </is>
      </c>
      <c r="Q4094" s="2" t="n">
        <v>221.024</v>
      </c>
      <c r="R4094" t="n">
        <v>2</v>
      </c>
      <c r="S4094" s="3" t="n">
        <v>0.2</v>
      </c>
      <c r="T4094" s="2" t="n">
        <v>-55.256</v>
      </c>
      <c r="U4094">
        <f>D4094-C4094</f>
        <v/>
      </c>
      <c r="V4094" s="3">
        <f>IF(Q4094=0,0,T4094/Q4094)</f>
        <v/>
      </c>
    </row>
    <row r="4095">
      <c r="A4095" t="n">
        <v>4094</v>
      </c>
      <c r="B4095" t="inlineStr">
        <is>
          <t>CA-2015-102491</t>
        </is>
      </c>
      <c r="C4095" t="inlineStr">
        <is>
          <t>2015-08-24</t>
        </is>
      </c>
      <c r="D4095" t="inlineStr">
        <is>
          <t>2015-08-28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Technology</t>
        </is>
      </c>
      <c r="O4095" t="inlineStr">
        <is>
          <t>Machines</t>
        </is>
      </c>
      <c r="P4095" t="inlineStr">
        <is>
          <t>Cisco 9971 IP Video Phone Charcoal</t>
        </is>
      </c>
      <c r="Q4095" s="2" t="n">
        <v>3080</v>
      </c>
      <c r="R4095" t="n">
        <v>7</v>
      </c>
      <c r="S4095" s="3" t="n">
        <v>0</v>
      </c>
      <c r="T4095" s="2" t="n">
        <v>1416.8</v>
      </c>
      <c r="U4095">
        <f>D4095-C4095</f>
        <v/>
      </c>
      <c r="V4095" s="3">
        <f>IF(Q4095=0,0,T4095/Q4095)</f>
        <v/>
      </c>
    </row>
    <row r="4096">
      <c r="A4096" t="n">
        <v>4095</v>
      </c>
      <c r="B4096" t="inlineStr">
        <is>
          <t>CA-2015-102491</t>
        </is>
      </c>
      <c r="C4096" t="inlineStr">
        <is>
          <t>2015-08-24</t>
        </is>
      </c>
      <c r="D4096" t="inlineStr">
        <is>
          <t>2015-08-28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Anker Ultra-Slim Mini Bluetooth 3.0 Wireless Keyboard</t>
        </is>
      </c>
      <c r="Q4096" s="2" t="n">
        <v>79.95999999999999</v>
      </c>
      <c r="R4096" t="n">
        <v>4</v>
      </c>
      <c r="S4096" s="3" t="n">
        <v>0</v>
      </c>
      <c r="T4096" s="2" t="n">
        <v>18.3908</v>
      </c>
      <c r="U4096">
        <f>D4096-C4096</f>
        <v/>
      </c>
      <c r="V4096" s="3">
        <f>IF(Q4096=0,0,T4096/Q4096)</f>
        <v/>
      </c>
    </row>
    <row r="4097">
      <c r="A4097" t="n">
        <v>4096</v>
      </c>
      <c r="B4097" t="inlineStr">
        <is>
          <t>CA-2015-102491</t>
        </is>
      </c>
      <c r="C4097" t="inlineStr">
        <is>
          <t>2015-08-24</t>
        </is>
      </c>
      <c r="D4097" t="inlineStr">
        <is>
          <t>2015-08-28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LG G3</t>
        </is>
      </c>
      <c r="Q4097" s="2" t="n">
        <v>587.97</v>
      </c>
      <c r="R4097" t="n">
        <v>3</v>
      </c>
      <c r="S4097" s="3" t="n">
        <v>0</v>
      </c>
      <c r="T4097" s="2" t="n">
        <v>170.5113</v>
      </c>
      <c r="U4097">
        <f>D4097-C4097</f>
        <v/>
      </c>
      <c r="V4097" s="3">
        <f>IF(Q4097=0,0,T4097/Q4097)</f>
        <v/>
      </c>
    </row>
    <row r="4098">
      <c r="A4098" t="n">
        <v>4097</v>
      </c>
      <c r="B4098" t="inlineStr">
        <is>
          <t>CA-2014-116904</t>
        </is>
      </c>
      <c r="C4098" t="inlineStr">
        <is>
          <t>2014-09-23</t>
        </is>
      </c>
      <c r="D4098" t="inlineStr">
        <is>
          <t>2014-09-28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Office Supplies</t>
        </is>
      </c>
      <c r="O4098" t="inlineStr">
        <is>
          <t>Paper</t>
        </is>
      </c>
      <c r="P4098" t="inlineStr">
        <is>
          <t>Xerox 217</t>
        </is>
      </c>
      <c r="Q4098" s="2" t="n">
        <v>32.4</v>
      </c>
      <c r="R4098" t="n">
        <v>5</v>
      </c>
      <c r="S4098" s="3" t="n">
        <v>0</v>
      </c>
      <c r="T4098" s="2" t="n">
        <v>15.552</v>
      </c>
      <c r="U4098">
        <f>D4098-C4098</f>
        <v/>
      </c>
      <c r="V4098" s="3">
        <f>IF(Q4098=0,0,T4098/Q4098)</f>
        <v/>
      </c>
    </row>
    <row r="4099">
      <c r="A4099" t="n">
        <v>4098</v>
      </c>
      <c r="B4099" t="inlineStr">
        <is>
          <t>CA-2014-116904</t>
        </is>
      </c>
      <c r="C4099" t="inlineStr">
        <is>
          <t>2014-09-23</t>
        </is>
      </c>
      <c r="D4099" t="inlineStr">
        <is>
          <t>2014-09-28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Carina Double Wide Media Storage Towers in Natural &amp; Black</t>
        </is>
      </c>
      <c r="Q4099" s="2" t="n">
        <v>404.9</v>
      </c>
      <c r="R4099" t="n">
        <v>5</v>
      </c>
      <c r="S4099" s="3" t="n">
        <v>0</v>
      </c>
      <c r="T4099" s="2" t="n">
        <v>16.196</v>
      </c>
      <c r="U4099">
        <f>D4099-C4099</f>
        <v/>
      </c>
      <c r="V4099" s="3">
        <f>IF(Q4099=0,0,T4099/Q4099)</f>
        <v/>
      </c>
    </row>
    <row r="4100">
      <c r="A4100" t="n">
        <v>4099</v>
      </c>
      <c r="B4100" t="inlineStr">
        <is>
          <t>CA-2014-116904</t>
        </is>
      </c>
      <c r="C4100" t="inlineStr">
        <is>
          <t>2014-09-23</t>
        </is>
      </c>
      <c r="D4100" t="inlineStr">
        <is>
          <t>2014-09-28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Ibico EPK-21 Electric Binding System</t>
        </is>
      </c>
      <c r="Q4100" s="2" t="n">
        <v>9449.950000000001</v>
      </c>
      <c r="R4100" t="n">
        <v>5</v>
      </c>
      <c r="S4100" s="3" t="n">
        <v>0</v>
      </c>
      <c r="T4100" s="2" t="n">
        <v>4630.4755</v>
      </c>
      <c r="U4100">
        <f>D4100-C4100</f>
        <v/>
      </c>
      <c r="V4100" s="3">
        <f>IF(Q4100=0,0,T4100/Q4100)</f>
        <v/>
      </c>
    </row>
    <row r="4101">
      <c r="A4101" t="n">
        <v>4100</v>
      </c>
      <c r="B4101" t="inlineStr">
        <is>
          <t>CA-2014-116904</t>
        </is>
      </c>
      <c r="C4101" t="inlineStr">
        <is>
          <t>2014-09-23</t>
        </is>
      </c>
      <c r="D4101" t="inlineStr">
        <is>
          <t>2014-09-28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Office Supplies</t>
        </is>
      </c>
      <c r="O4101" t="inlineStr">
        <is>
          <t>Binders</t>
        </is>
      </c>
      <c r="P4101" t="inlineStr">
        <is>
          <t>GBC Instant Report Kit</t>
        </is>
      </c>
      <c r="Q4101" s="2" t="n">
        <v>12.94</v>
      </c>
      <c r="R4101" t="n">
        <v>2</v>
      </c>
      <c r="S4101" s="3" t="n">
        <v>0</v>
      </c>
      <c r="T4101" s="2" t="n">
        <v>6.47</v>
      </c>
      <c r="U4101">
        <f>D4101-C4101</f>
        <v/>
      </c>
      <c r="V4101" s="3">
        <f>IF(Q4101=0,0,T4101/Q4101)</f>
        <v/>
      </c>
    </row>
    <row r="4102">
      <c r="A4102" t="n">
        <v>4101</v>
      </c>
      <c r="B4102" t="inlineStr">
        <is>
          <t>US-2017-102288</t>
        </is>
      </c>
      <c r="C4102" t="inlineStr">
        <is>
          <t>2017-06-19</t>
        </is>
      </c>
      <c r="D4102" t="inlineStr">
        <is>
          <t>2017-06-23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Holmes Visible Mist Ultrasonic Humidifier with 2.3-Gallon Output per Day, Replacement Filter</t>
        </is>
      </c>
      <c r="Q4102" s="2" t="n">
        <v>2.264</v>
      </c>
      <c r="R4102" t="n">
        <v>1</v>
      </c>
      <c r="S4102" s="3" t="n">
        <v>0.8</v>
      </c>
      <c r="T4102" s="2" t="n">
        <v>-5.2072</v>
      </c>
      <c r="U4102">
        <f>D4102-C4102</f>
        <v/>
      </c>
      <c r="V4102" s="3">
        <f>IF(Q4102=0,0,T4102/Q4102)</f>
        <v/>
      </c>
    </row>
    <row r="4103">
      <c r="A4103" t="n">
        <v>4102</v>
      </c>
      <c r="B4103" t="inlineStr">
        <is>
          <t>US-2017-102288</t>
        </is>
      </c>
      <c r="C4103" t="inlineStr">
        <is>
          <t>2017-06-19</t>
        </is>
      </c>
      <c r="D4103" t="inlineStr">
        <is>
          <t>2017-06-23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Replacement Belt for Commercial Guardsman Heavy-Duty Upright Vacuum</t>
        </is>
      </c>
      <c r="Q4103" s="2" t="n">
        <v>0.444</v>
      </c>
      <c r="R4103" t="n">
        <v>1</v>
      </c>
      <c r="S4103" s="3" t="n">
        <v>0.8</v>
      </c>
      <c r="T4103" s="2" t="n">
        <v>-1.11</v>
      </c>
      <c r="U4103">
        <f>D4103-C4103</f>
        <v/>
      </c>
      <c r="V4103" s="3">
        <f>IF(Q4103=0,0,T4103/Q4103)</f>
        <v/>
      </c>
    </row>
    <row r="4104">
      <c r="A4104" t="n">
        <v>4103</v>
      </c>
      <c r="B4104" t="inlineStr">
        <is>
          <t>US-2017-102288</t>
        </is>
      </c>
      <c r="C4104" t="inlineStr">
        <is>
          <t>2017-06-19</t>
        </is>
      </c>
      <c r="D4104" t="inlineStr">
        <is>
          <t>2017-06-23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Office Supplies</t>
        </is>
      </c>
      <c r="O4104" t="inlineStr">
        <is>
          <t>Paper</t>
        </is>
      </c>
      <c r="P4104" t="inlineStr">
        <is>
          <t>Xerox 1982</t>
        </is>
      </c>
      <c r="Q4104" s="2" t="n">
        <v>146.176</v>
      </c>
      <c r="R4104" t="n">
        <v>8</v>
      </c>
      <c r="S4104" s="3" t="n">
        <v>0.2</v>
      </c>
      <c r="T4104" s="2" t="n">
        <v>47.5072</v>
      </c>
      <c r="U4104">
        <f>D4104-C4104</f>
        <v/>
      </c>
      <c r="V4104" s="3">
        <f>IF(Q4104=0,0,T4104/Q4104)</f>
        <v/>
      </c>
    </row>
    <row r="4105">
      <c r="A4105" t="n">
        <v>4104</v>
      </c>
      <c r="B4105" t="inlineStr">
        <is>
          <t>CA-2017-137456</t>
        </is>
      </c>
      <c r="C4105" t="inlineStr">
        <is>
          <t>2017-12-21</t>
        </is>
      </c>
      <c r="D4105" t="inlineStr">
        <is>
          <t>2017-12-21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Furniture</t>
        </is>
      </c>
      <c r="O4105" t="inlineStr">
        <is>
          <t>Furnishings</t>
        </is>
      </c>
      <c r="P4105" t="inlineStr">
        <is>
          <t>Staple-based wall hangings</t>
        </is>
      </c>
      <c r="Q4105" s="2" t="n">
        <v>15.92</v>
      </c>
      <c r="R4105" t="n">
        <v>2</v>
      </c>
      <c r="S4105" s="3" t="n">
        <v>0</v>
      </c>
      <c r="T4105" s="2" t="n">
        <v>7.0048</v>
      </c>
      <c r="U4105">
        <f>D4105-C4105</f>
        <v/>
      </c>
      <c r="V4105" s="3">
        <f>IF(Q4105=0,0,T4105/Q4105)</f>
        <v/>
      </c>
    </row>
    <row r="4106">
      <c r="A4106" t="n">
        <v>4105</v>
      </c>
      <c r="B4106" t="inlineStr">
        <is>
          <t>US-2017-155999</t>
        </is>
      </c>
      <c r="C4106" t="inlineStr">
        <is>
          <t>2017-08-07</t>
        </is>
      </c>
      <c r="D4106" t="inlineStr">
        <is>
          <t>2017-08-13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GE DSL Phone Line Filter</t>
        </is>
      </c>
      <c r="Q4106" s="2" t="n">
        <v>159.96</v>
      </c>
      <c r="R4106" t="n">
        <v>5</v>
      </c>
      <c r="S4106" s="3" t="n">
        <v>0.2</v>
      </c>
      <c r="T4106" s="2" t="n">
        <v>17.9955</v>
      </c>
      <c r="U4106">
        <f>D4106-C4106</f>
        <v/>
      </c>
      <c r="V4106" s="3">
        <f>IF(Q4106=0,0,T4106/Q4106)</f>
        <v/>
      </c>
    </row>
    <row r="4107">
      <c r="A4107" t="n">
        <v>4106</v>
      </c>
      <c r="B4107" t="inlineStr">
        <is>
          <t>US-2017-155999</t>
        </is>
      </c>
      <c r="C4107" t="inlineStr">
        <is>
          <t>2017-08-07</t>
        </is>
      </c>
      <c r="D4107" t="inlineStr">
        <is>
          <t>2017-08-13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Printable Repositionable Plastic Tabs</t>
        </is>
      </c>
      <c r="Q4107" s="2" t="n">
        <v>13.76</v>
      </c>
      <c r="R4107" t="n">
        <v>2</v>
      </c>
      <c r="S4107" s="3" t="n">
        <v>0.2</v>
      </c>
      <c r="T4107" s="2" t="n">
        <v>4.644</v>
      </c>
      <c r="U4107">
        <f>D4107-C4107</f>
        <v/>
      </c>
      <c r="V4107" s="3">
        <f>IF(Q4107=0,0,T4107/Q4107)</f>
        <v/>
      </c>
    </row>
    <row r="4108">
      <c r="A4108" t="n">
        <v>4107</v>
      </c>
      <c r="B4108" t="inlineStr">
        <is>
          <t>US-2016-148334</t>
        </is>
      </c>
      <c r="C4108" t="inlineStr">
        <is>
          <t>2016-08-22</t>
        </is>
      </c>
      <c r="D4108" t="inlineStr">
        <is>
          <t>2016-08-26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GBC Standard Recycled Report Covers, Clear Plastic Sheets</t>
        </is>
      </c>
      <c r="Q4108" s="2" t="n">
        <v>4.312</v>
      </c>
      <c r="R4108" t="n">
        <v>2</v>
      </c>
      <c r="S4108" s="3" t="n">
        <v>0.8</v>
      </c>
      <c r="T4108" s="2" t="n">
        <v>-6.8992</v>
      </c>
      <c r="U4108">
        <f>D4108-C4108</f>
        <v/>
      </c>
      <c r="V4108" s="3">
        <f>IF(Q4108=0,0,T4108/Q4108)</f>
        <v/>
      </c>
    </row>
    <row r="4109">
      <c r="A4109" t="n">
        <v>4108</v>
      </c>
      <c r="B4109" t="inlineStr">
        <is>
          <t>CA-2015-105599</t>
        </is>
      </c>
      <c r="C4109" t="inlineStr">
        <is>
          <t>2015-09-07</t>
        </is>
      </c>
      <c r="D4109" t="inlineStr">
        <is>
          <t>2015-09-07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Office Supplies</t>
        </is>
      </c>
      <c r="O4109" t="inlineStr">
        <is>
          <t>Storage</t>
        </is>
      </c>
      <c r="P4109" t="inlineStr">
        <is>
          <t>Eldon Shelf Savers Cubes and Bins</t>
        </is>
      </c>
      <c r="Q4109" s="2" t="n">
        <v>13.96</v>
      </c>
      <c r="R4109" t="n">
        <v>2</v>
      </c>
      <c r="S4109" s="3" t="n">
        <v>0</v>
      </c>
      <c r="T4109" s="2" t="n">
        <v>0.2792</v>
      </c>
      <c r="U4109">
        <f>D4109-C4109</f>
        <v/>
      </c>
      <c r="V4109" s="3">
        <f>IF(Q4109=0,0,T4109/Q4109)</f>
        <v/>
      </c>
    </row>
    <row r="4110">
      <c r="A4110" t="n">
        <v>4109</v>
      </c>
      <c r="B4110" t="inlineStr">
        <is>
          <t>CA-2015-105599</t>
        </is>
      </c>
      <c r="C4110" t="inlineStr">
        <is>
          <t>2015-09-07</t>
        </is>
      </c>
      <c r="D4110" t="inlineStr">
        <is>
          <t>2015-09-07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Furniture</t>
        </is>
      </c>
      <c r="O4110" t="inlineStr">
        <is>
          <t>Tables</t>
        </is>
      </c>
      <c r="P4110" t="inlineStr">
        <is>
          <t>Anderson Hickey Conga Table Tops &amp; Accessories</t>
        </is>
      </c>
      <c r="Q4110" s="2" t="n">
        <v>27.414</v>
      </c>
      <c r="R4110" t="n">
        <v>3</v>
      </c>
      <c r="S4110" s="3" t="n">
        <v>0.4</v>
      </c>
      <c r="T4110" s="2" t="n">
        <v>-14.1639</v>
      </c>
      <c r="U4110">
        <f>D4110-C4110</f>
        <v/>
      </c>
      <c r="V4110" s="3">
        <f>IF(Q4110=0,0,T4110/Q4110)</f>
        <v/>
      </c>
    </row>
    <row r="4111">
      <c r="A4111" t="n">
        <v>4110</v>
      </c>
      <c r="B4111" t="inlineStr">
        <is>
          <t>CA-2015-153717</t>
        </is>
      </c>
      <c r="C4111" t="inlineStr">
        <is>
          <t>2015-12-25</t>
        </is>
      </c>
      <c r="D4111" t="inlineStr">
        <is>
          <t>2016-01-01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Logitech B530 USB Headset - headset - Full size, Binaural</t>
        </is>
      </c>
      <c r="Q4111" s="2" t="n">
        <v>73.98</v>
      </c>
      <c r="R4111" t="n">
        <v>2</v>
      </c>
      <c r="S4111" s="3" t="n">
        <v>0</v>
      </c>
      <c r="T4111" s="2" t="n">
        <v>19.9746</v>
      </c>
      <c r="U4111">
        <f>D4111-C4111</f>
        <v/>
      </c>
      <c r="V4111" s="3">
        <f>IF(Q4111=0,0,T4111/Q4111)</f>
        <v/>
      </c>
    </row>
    <row r="4112">
      <c r="A4112" t="n">
        <v>4111</v>
      </c>
      <c r="B4112" t="inlineStr">
        <is>
          <t>CA-2015-153717</t>
        </is>
      </c>
      <c r="C4112" t="inlineStr">
        <is>
          <t>2015-12-25</t>
        </is>
      </c>
      <c r="D4112" t="inlineStr">
        <is>
          <t>2016-01-01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Furniture</t>
        </is>
      </c>
      <c r="O4112" t="inlineStr">
        <is>
          <t>Bookcases</t>
        </is>
      </c>
      <c r="P4112" t="inlineStr">
        <is>
          <t>Rush Hierlooms Collection Rich Wood Bookcases</t>
        </is>
      </c>
      <c r="Q4112" s="2" t="n">
        <v>160.98</v>
      </c>
      <c r="R4112" t="n">
        <v>1</v>
      </c>
      <c r="S4112" s="3" t="n">
        <v>0</v>
      </c>
      <c r="T4112" s="2" t="n">
        <v>20.9274</v>
      </c>
      <c r="U4112">
        <f>D4112-C4112</f>
        <v/>
      </c>
      <c r="V4112" s="3">
        <f>IF(Q4112=0,0,T4112/Q4112)</f>
        <v/>
      </c>
    </row>
    <row r="4113">
      <c r="A4113" t="n">
        <v>4112</v>
      </c>
      <c r="B4113" t="inlineStr">
        <is>
          <t>CA-2015-153717</t>
        </is>
      </c>
      <c r="C4113" t="inlineStr">
        <is>
          <t>2015-12-25</t>
        </is>
      </c>
      <c r="D4113" t="inlineStr">
        <is>
          <t>2016-01-01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1978</t>
        </is>
      </c>
      <c r="Q4113" s="2" t="n">
        <v>17.34</v>
      </c>
      <c r="R4113" t="n">
        <v>3</v>
      </c>
      <c r="S4113" s="3" t="n">
        <v>0</v>
      </c>
      <c r="T4113" s="2" t="n">
        <v>8.496600000000001</v>
      </c>
      <c r="U4113">
        <f>D4113-C4113</f>
        <v/>
      </c>
      <c r="V4113" s="3">
        <f>IF(Q4113=0,0,T4113/Q4113)</f>
        <v/>
      </c>
    </row>
    <row r="4114">
      <c r="A4114" t="n">
        <v>4113</v>
      </c>
      <c r="B4114" t="inlineStr">
        <is>
          <t>CA-2015-153717</t>
        </is>
      </c>
      <c r="C4114" t="inlineStr">
        <is>
          <t>2015-12-25</t>
        </is>
      </c>
      <c r="D4114" t="inlineStr">
        <is>
          <t>2016-01-01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Newell 351</t>
        </is>
      </c>
      <c r="Q4114" s="2" t="n">
        <v>3.28</v>
      </c>
      <c r="R4114" t="n">
        <v>1</v>
      </c>
      <c r="S4114" s="3" t="n">
        <v>0</v>
      </c>
      <c r="T4114" s="2" t="n">
        <v>0.9512</v>
      </c>
      <c r="U4114">
        <f>D4114-C4114</f>
        <v/>
      </c>
      <c r="V4114" s="3">
        <f>IF(Q4114=0,0,T4114/Q4114)</f>
        <v/>
      </c>
    </row>
    <row r="4115">
      <c r="A4115" t="n">
        <v>4114</v>
      </c>
      <c r="B4115" t="inlineStr">
        <is>
          <t>CA-2015-116687</t>
        </is>
      </c>
      <c r="C4115" t="inlineStr">
        <is>
          <t>2015-05-02</t>
        </is>
      </c>
      <c r="D4115" t="inlineStr">
        <is>
          <t>2015-05-07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Office Supplies</t>
        </is>
      </c>
      <c r="O4115" t="inlineStr">
        <is>
          <t>Labels</t>
        </is>
      </c>
      <c r="P4115" t="inlineStr">
        <is>
          <t>Avery 501</t>
        </is>
      </c>
      <c r="Q4115" s="2" t="n">
        <v>8.856</v>
      </c>
      <c r="R4115" t="n">
        <v>3</v>
      </c>
      <c r="S4115" s="3" t="n">
        <v>0.2</v>
      </c>
      <c r="T4115" s="2" t="n">
        <v>2.9889</v>
      </c>
      <c r="U4115">
        <f>D4115-C4115</f>
        <v/>
      </c>
      <c r="V4115" s="3">
        <f>IF(Q4115=0,0,T4115/Q4115)</f>
        <v/>
      </c>
    </row>
    <row r="4116">
      <c r="A4116" t="n">
        <v>4115</v>
      </c>
      <c r="B4116" t="inlineStr">
        <is>
          <t>CA-2015-116687</t>
        </is>
      </c>
      <c r="C4116" t="inlineStr">
        <is>
          <t>2015-05-02</t>
        </is>
      </c>
      <c r="D4116" t="inlineStr">
        <is>
          <t>2015-05-07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Technology</t>
        </is>
      </c>
      <c r="O4116" t="inlineStr">
        <is>
          <t>Phones</t>
        </is>
      </c>
      <c r="P4116" t="inlineStr">
        <is>
          <t>Samsung Rugby III</t>
        </is>
      </c>
      <c r="Q4116" s="2" t="n">
        <v>158.376</v>
      </c>
      <c r="R4116" t="n">
        <v>3</v>
      </c>
      <c r="S4116" s="3" t="n">
        <v>0.2</v>
      </c>
      <c r="T4116" s="2" t="n">
        <v>13.8579</v>
      </c>
      <c r="U4116">
        <f>D4116-C4116</f>
        <v/>
      </c>
      <c r="V4116" s="3">
        <f>IF(Q4116=0,0,T4116/Q4116)</f>
        <v/>
      </c>
    </row>
    <row r="4117">
      <c r="A4117" t="n">
        <v>4116</v>
      </c>
      <c r="B4117" t="inlineStr">
        <is>
          <t>CA-2016-163573</t>
        </is>
      </c>
      <c r="C4117" t="inlineStr">
        <is>
          <t>2016-11-24</t>
        </is>
      </c>
      <c r="D4117" t="inlineStr">
        <is>
          <t>2016-11-27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Hi-Tech Manual Binding System</t>
        </is>
      </c>
      <c r="Q4117" s="2" t="n">
        <v>1219.96</v>
      </c>
      <c r="R4117" t="n">
        <v>5</v>
      </c>
      <c r="S4117" s="3" t="n">
        <v>0.2</v>
      </c>
      <c r="T4117" s="2" t="n">
        <v>381.2375</v>
      </c>
      <c r="U4117">
        <f>D4117-C4117</f>
        <v/>
      </c>
      <c r="V4117" s="3">
        <f>IF(Q4117=0,0,T4117/Q4117)</f>
        <v/>
      </c>
    </row>
    <row r="4118">
      <c r="A4118" t="n">
        <v>4117</v>
      </c>
      <c r="B4118" t="inlineStr">
        <is>
          <t>CA-2015-153416</t>
        </is>
      </c>
      <c r="C4118" t="inlineStr">
        <is>
          <t>2015-11-24</t>
        </is>
      </c>
      <c r="D4118" t="inlineStr">
        <is>
          <t>2015-11-29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Avery Reinforcements for Hole-Punch Pages</t>
        </is>
      </c>
      <c r="Q4118" s="2" t="n">
        <v>3.168</v>
      </c>
      <c r="R4118" t="n">
        <v>2</v>
      </c>
      <c r="S4118" s="3" t="n">
        <v>0.2</v>
      </c>
      <c r="T4118" s="2" t="n">
        <v>0.99</v>
      </c>
      <c r="U4118">
        <f>D4118-C4118</f>
        <v/>
      </c>
      <c r="V4118" s="3">
        <f>IF(Q4118=0,0,T4118/Q4118)</f>
        <v/>
      </c>
    </row>
    <row r="4119">
      <c r="A4119" t="n">
        <v>4118</v>
      </c>
      <c r="B4119" t="inlineStr">
        <is>
          <t>CA-2015-153416</t>
        </is>
      </c>
      <c r="C4119" t="inlineStr">
        <is>
          <t>2015-11-24</t>
        </is>
      </c>
      <c r="D4119" t="inlineStr">
        <is>
          <t>2015-11-29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Xerox 225</t>
        </is>
      </c>
      <c r="Q4119" s="2" t="n">
        <v>19.44</v>
      </c>
      <c r="R4119" t="n">
        <v>3</v>
      </c>
      <c r="S4119" s="3" t="n">
        <v>0</v>
      </c>
      <c r="T4119" s="2" t="n">
        <v>9.331200000000001</v>
      </c>
      <c r="U4119">
        <f>D4119-C4119</f>
        <v/>
      </c>
      <c r="V4119" s="3">
        <f>IF(Q4119=0,0,T4119/Q4119)</f>
        <v/>
      </c>
    </row>
    <row r="4120">
      <c r="A4120" t="n">
        <v>4119</v>
      </c>
      <c r="B4120" t="inlineStr">
        <is>
          <t>CA-2015-153416</t>
        </is>
      </c>
      <c r="C4120" t="inlineStr">
        <is>
          <t>2015-11-24</t>
        </is>
      </c>
      <c r="D4120" t="inlineStr">
        <is>
          <t>2015-11-29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Fellowes Bankers Box Staxonsteel Drawer File/Stacking System</t>
        </is>
      </c>
      <c r="Q4120" s="2" t="n">
        <v>454.86</v>
      </c>
      <c r="R4120" t="n">
        <v>7</v>
      </c>
      <c r="S4120" s="3" t="n">
        <v>0</v>
      </c>
      <c r="T4120" s="2" t="n">
        <v>54.5832</v>
      </c>
      <c r="U4120">
        <f>D4120-C4120</f>
        <v/>
      </c>
      <c r="V4120" s="3">
        <f>IF(Q4120=0,0,T4120/Q4120)</f>
        <v/>
      </c>
    </row>
    <row r="4121">
      <c r="A4121" t="n">
        <v>4120</v>
      </c>
      <c r="B4121" t="inlineStr">
        <is>
          <t>CA-2015-153416</t>
        </is>
      </c>
      <c r="C4121" t="inlineStr">
        <is>
          <t>2015-11-24</t>
        </is>
      </c>
      <c r="D4121" t="inlineStr">
        <is>
          <t>2015-11-29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Avery Premier Heavy-Duty Binder with Round Locking Rings</t>
        </is>
      </c>
      <c r="Q4121" s="2" t="n">
        <v>91.392</v>
      </c>
      <c r="R4121" t="n">
        <v>8</v>
      </c>
      <c r="S4121" s="3" t="n">
        <v>0.2</v>
      </c>
      <c r="T4121" s="2" t="n">
        <v>29.7024</v>
      </c>
      <c r="U4121">
        <f>D4121-C4121</f>
        <v/>
      </c>
      <c r="V4121" s="3">
        <f>IF(Q4121=0,0,T4121/Q4121)</f>
        <v/>
      </c>
    </row>
    <row r="4122">
      <c r="A4122" t="n">
        <v>4121</v>
      </c>
      <c r="B4122" t="inlineStr">
        <is>
          <t>CA-2017-117394</t>
        </is>
      </c>
      <c r="C4122" t="inlineStr">
        <is>
          <t>2017-09-04</t>
        </is>
      </c>
      <c r="D4122" t="inlineStr">
        <is>
          <t>2017-09-10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Kingston Digital DataTraveler 8GB USB 2.0</t>
        </is>
      </c>
      <c r="Q4122" s="2" t="n">
        <v>19.04</v>
      </c>
      <c r="R4122" t="n">
        <v>4</v>
      </c>
      <c r="S4122" s="3" t="n">
        <v>0.2</v>
      </c>
      <c r="T4122" s="2" t="n">
        <v>-1.428</v>
      </c>
      <c r="U4122">
        <f>D4122-C4122</f>
        <v/>
      </c>
      <c r="V4122" s="3">
        <f>IF(Q4122=0,0,T4122/Q4122)</f>
        <v/>
      </c>
    </row>
    <row r="4123">
      <c r="A4123" t="n">
        <v>4122</v>
      </c>
      <c r="B4123" t="inlineStr">
        <is>
          <t>CA-2017-133823</t>
        </is>
      </c>
      <c r="C4123" t="inlineStr">
        <is>
          <t>2017-05-11</t>
        </is>
      </c>
      <c r="D4123" t="inlineStr">
        <is>
          <t>2017-05-12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Office Supplies</t>
        </is>
      </c>
      <c r="O4123" t="inlineStr">
        <is>
          <t>Paper</t>
        </is>
      </c>
      <c r="P4123" t="inlineStr">
        <is>
          <t>Ampad Phone Message Book, Recycled, 400 Message Capacity, 5 ¾” x 11”</t>
        </is>
      </c>
      <c r="Q4123" s="2" t="n">
        <v>37.44</v>
      </c>
      <c r="R4123" t="n">
        <v>6</v>
      </c>
      <c r="S4123" s="3" t="n">
        <v>0</v>
      </c>
      <c r="T4123" s="2" t="n">
        <v>16.848</v>
      </c>
      <c r="U4123">
        <f>D4123-C4123</f>
        <v/>
      </c>
      <c r="V4123" s="3">
        <f>IF(Q4123=0,0,T4123/Q4123)</f>
        <v/>
      </c>
    </row>
    <row r="4124">
      <c r="A4124" t="n">
        <v>4123</v>
      </c>
      <c r="B4124" t="inlineStr">
        <is>
          <t>CA-2017-133823</t>
        </is>
      </c>
      <c r="C4124" t="inlineStr">
        <is>
          <t>2017-05-11</t>
        </is>
      </c>
      <c r="D4124" t="inlineStr">
        <is>
          <t>2017-05-12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Office Supplies</t>
        </is>
      </c>
      <c r="O4124" t="inlineStr">
        <is>
          <t>Labels</t>
        </is>
      </c>
      <c r="P4124" t="inlineStr">
        <is>
          <t>Avery 50</t>
        </is>
      </c>
      <c r="Q4124" s="2" t="n">
        <v>37.59</v>
      </c>
      <c r="R4124" t="n">
        <v>3</v>
      </c>
      <c r="S4124" s="3" t="n">
        <v>0</v>
      </c>
      <c r="T4124" s="2" t="n">
        <v>17.6673</v>
      </c>
      <c r="U4124">
        <f>D4124-C4124</f>
        <v/>
      </c>
      <c r="V4124" s="3">
        <f>IF(Q4124=0,0,T4124/Q4124)</f>
        <v/>
      </c>
    </row>
    <row r="4125">
      <c r="A4125" t="n">
        <v>4124</v>
      </c>
      <c r="B4125" t="inlineStr">
        <is>
          <t>CA-2017-133823</t>
        </is>
      </c>
      <c r="C4125" t="inlineStr">
        <is>
          <t>2017-05-11</t>
        </is>
      </c>
      <c r="D4125" t="inlineStr">
        <is>
          <t>2017-05-12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Acco Flexible ACCOHIDE Square Ring Data Binder, Dark Blue, 11 1/2" X 14" 7/8"</t>
        </is>
      </c>
      <c r="Q4125" s="2" t="n">
        <v>26.032</v>
      </c>
      <c r="R4125" t="n">
        <v>2</v>
      </c>
      <c r="S4125" s="3" t="n">
        <v>0.2</v>
      </c>
      <c r="T4125" s="2" t="n">
        <v>9.4366</v>
      </c>
      <c r="U4125">
        <f>D4125-C4125</f>
        <v/>
      </c>
      <c r="V4125" s="3">
        <f>IF(Q4125=0,0,T4125/Q4125)</f>
        <v/>
      </c>
    </row>
    <row r="4126">
      <c r="A4126" t="n">
        <v>4125</v>
      </c>
      <c r="B4126" t="inlineStr">
        <is>
          <t>CA-2014-127523</t>
        </is>
      </c>
      <c r="C4126" t="inlineStr">
        <is>
          <t>2014-05-11</t>
        </is>
      </c>
      <c r="D4126" t="inlineStr">
        <is>
          <t>2014-05-18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Staple holder</t>
        </is>
      </c>
      <c r="Q4126" s="2" t="n">
        <v>35.91</v>
      </c>
      <c r="R4126" t="n">
        <v>3</v>
      </c>
      <c r="S4126" s="3" t="n">
        <v>0</v>
      </c>
      <c r="T4126" s="2" t="n">
        <v>9.6957</v>
      </c>
      <c r="U4126">
        <f>D4126-C4126</f>
        <v/>
      </c>
      <c r="V4126" s="3">
        <f>IF(Q4126=0,0,T4126/Q4126)</f>
        <v/>
      </c>
    </row>
    <row r="4127">
      <c r="A4127" t="n">
        <v>4126</v>
      </c>
      <c r="B4127" t="inlineStr">
        <is>
          <t>CA-2017-123239</t>
        </is>
      </c>
      <c r="C4127" t="inlineStr">
        <is>
          <t>2017-07-27</t>
        </is>
      </c>
      <c r="D4127" t="inlineStr">
        <is>
          <t>2017-07-31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Eldon Delta Triangular Chair Mat, 52" x 58", Clear</t>
        </is>
      </c>
      <c r="Q4127" s="2" t="n">
        <v>91.032</v>
      </c>
      <c r="R4127" t="n">
        <v>3</v>
      </c>
      <c r="S4127" s="3" t="n">
        <v>0.2</v>
      </c>
      <c r="T4127" s="2" t="n">
        <v>-2.2758</v>
      </c>
      <c r="U4127">
        <f>D4127-C4127</f>
        <v/>
      </c>
      <c r="V4127" s="3">
        <f>IF(Q4127=0,0,T4127/Q4127)</f>
        <v/>
      </c>
    </row>
    <row r="4128">
      <c r="A4128" t="n">
        <v>4127</v>
      </c>
      <c r="B4128" t="inlineStr">
        <is>
          <t>CA-2017-156769</t>
        </is>
      </c>
      <c r="C4128" t="inlineStr">
        <is>
          <t>2017-05-06</t>
        </is>
      </c>
      <c r="D4128" t="inlineStr">
        <is>
          <t>2017-05-09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Office Supplies</t>
        </is>
      </c>
      <c r="O4128" t="inlineStr">
        <is>
          <t>Art</t>
        </is>
      </c>
      <c r="P4128" t="inlineStr">
        <is>
          <t>Dixon Ticonderoga Core-Lock Colored Pencils</t>
        </is>
      </c>
      <c r="Q4128" s="2" t="n">
        <v>54.66</v>
      </c>
      <c r="R4128" t="n">
        <v>6</v>
      </c>
      <c r="S4128" s="3" t="n">
        <v>0</v>
      </c>
      <c r="T4128" s="2" t="n">
        <v>18.0378</v>
      </c>
      <c r="U4128">
        <f>D4128-C4128</f>
        <v/>
      </c>
      <c r="V4128" s="3">
        <f>IF(Q4128=0,0,T4128/Q4128)</f>
        <v/>
      </c>
    </row>
    <row r="4129">
      <c r="A4129" t="n">
        <v>4128</v>
      </c>
      <c r="B4129" t="inlineStr">
        <is>
          <t>CA-2014-127299</t>
        </is>
      </c>
      <c r="C4129" t="inlineStr">
        <is>
          <t>2014-09-19</t>
        </is>
      </c>
      <c r="D4129" t="inlineStr">
        <is>
          <t>2014-09-24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Office Supplies</t>
        </is>
      </c>
      <c r="O4129" t="inlineStr">
        <is>
          <t>Storage</t>
        </is>
      </c>
      <c r="P4129" t="inlineStr">
        <is>
          <t>Project Tote Personal File</t>
        </is>
      </c>
      <c r="Q4129" s="2" t="n">
        <v>67.34399999999999</v>
      </c>
      <c r="R4129" t="n">
        <v>6</v>
      </c>
      <c r="S4129" s="3" t="n">
        <v>0.2</v>
      </c>
      <c r="T4129" s="2" t="n">
        <v>7.5762</v>
      </c>
      <c r="U4129">
        <f>D4129-C4129</f>
        <v/>
      </c>
      <c r="V4129" s="3">
        <f>IF(Q4129=0,0,T4129/Q4129)</f>
        <v/>
      </c>
    </row>
    <row r="4130">
      <c r="A4130" t="n">
        <v>4129</v>
      </c>
      <c r="B4130" t="inlineStr">
        <is>
          <t>CA-2014-127299</t>
        </is>
      </c>
      <c r="C4130" t="inlineStr">
        <is>
          <t>2014-09-19</t>
        </is>
      </c>
      <c r="D4130" t="inlineStr">
        <is>
          <t>2014-09-24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Technology</t>
        </is>
      </c>
      <c r="O4130" t="inlineStr">
        <is>
          <t>Machines</t>
        </is>
      </c>
      <c r="P4130" t="inlineStr">
        <is>
          <t>HP Designjet T520 Inkjet Large Format Printer - 24" Color</t>
        </is>
      </c>
      <c r="Q4130" s="2" t="n">
        <v>2624.985</v>
      </c>
      <c r="R4130" t="n">
        <v>3</v>
      </c>
      <c r="S4130" s="3" t="n">
        <v>0.5</v>
      </c>
      <c r="T4130" s="2" t="n">
        <v>-944.9946</v>
      </c>
      <c r="U4130">
        <f>D4130-C4130</f>
        <v/>
      </c>
      <c r="V4130" s="3">
        <f>IF(Q4130=0,0,T4130/Q4130)</f>
        <v/>
      </c>
    </row>
    <row r="4131">
      <c r="A4131" t="n">
        <v>4130</v>
      </c>
      <c r="B4131" t="inlineStr">
        <is>
          <t>CA-2015-121272</t>
        </is>
      </c>
      <c r="C4131" t="inlineStr">
        <is>
          <t>2015-03-29</t>
        </is>
      </c>
      <c r="D4131" t="inlineStr">
        <is>
          <t>2015-04-04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Office Supplies</t>
        </is>
      </c>
      <c r="O4131" t="inlineStr">
        <is>
          <t>Appliances</t>
        </is>
      </c>
      <c r="P4131" t="inlineStr">
        <is>
          <t>Acco 6 Outlet Guardian Premium Plus Surge Suppressor</t>
        </is>
      </c>
      <c r="Q4131" s="2" t="n">
        <v>73.28</v>
      </c>
      <c r="R4131" t="n">
        <v>4</v>
      </c>
      <c r="S4131" s="3" t="n">
        <v>0</v>
      </c>
      <c r="T4131" s="2" t="n">
        <v>21.2512</v>
      </c>
      <c r="U4131">
        <f>D4131-C4131</f>
        <v/>
      </c>
      <c r="V4131" s="3">
        <f>IF(Q4131=0,0,T4131/Q4131)</f>
        <v/>
      </c>
    </row>
    <row r="4132">
      <c r="A4132" t="n">
        <v>4131</v>
      </c>
      <c r="B4132" t="inlineStr">
        <is>
          <t>CA-2014-115336</t>
        </is>
      </c>
      <c r="C4132" t="inlineStr">
        <is>
          <t>2014-11-18</t>
        </is>
      </c>
      <c r="D4132" t="inlineStr">
        <is>
          <t>2014-11-25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White Gloss Covers, Plain Front</t>
        </is>
      </c>
      <c r="Q4132" s="2" t="n">
        <v>14.48</v>
      </c>
      <c r="R4132" t="n">
        <v>5</v>
      </c>
      <c r="S4132" s="3" t="n">
        <v>0.8</v>
      </c>
      <c r="T4132" s="2" t="n">
        <v>-23.892</v>
      </c>
      <c r="U4132">
        <f>D4132-C4132</f>
        <v/>
      </c>
      <c r="V4132" s="3">
        <f>IF(Q4132=0,0,T4132/Q4132)</f>
        <v/>
      </c>
    </row>
    <row r="4133">
      <c r="A4133" t="n">
        <v>4132</v>
      </c>
      <c r="B4133" t="inlineStr">
        <is>
          <t>CA-2015-111703</t>
        </is>
      </c>
      <c r="C4133" t="inlineStr">
        <is>
          <t>2015-07-02</t>
        </is>
      </c>
      <c r="D4133" t="inlineStr">
        <is>
          <t>2015-07-09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Easy-staple paper</t>
        </is>
      </c>
      <c r="Q4133" s="2" t="n">
        <v>11.952</v>
      </c>
      <c r="R4133" t="n">
        <v>3</v>
      </c>
      <c r="S4133" s="3" t="n">
        <v>0.2</v>
      </c>
      <c r="T4133" s="2" t="n">
        <v>4.0338</v>
      </c>
      <c r="U4133">
        <f>D4133-C4133</f>
        <v/>
      </c>
      <c r="V4133" s="3">
        <f>IF(Q4133=0,0,T4133/Q4133)</f>
        <v/>
      </c>
    </row>
    <row r="4134">
      <c r="A4134" t="n">
        <v>4133</v>
      </c>
      <c r="B4134" t="inlineStr">
        <is>
          <t>CA-2015-111703</t>
        </is>
      </c>
      <c r="C4134" t="inlineStr">
        <is>
          <t>2015-07-02</t>
        </is>
      </c>
      <c r="D4134" t="inlineStr">
        <is>
          <t>2015-07-09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Office Supplies</t>
        </is>
      </c>
      <c r="O4134" t="inlineStr">
        <is>
          <t>Paper</t>
        </is>
      </c>
      <c r="P4134" t="inlineStr">
        <is>
          <t>Xerox 1957</t>
        </is>
      </c>
      <c r="Q4134" s="2" t="n">
        <v>15.552</v>
      </c>
      <c r="R4134" t="n">
        <v>3</v>
      </c>
      <c r="S4134" s="3" t="n">
        <v>0.2</v>
      </c>
      <c r="T4134" s="2" t="n">
        <v>5.6376</v>
      </c>
      <c r="U4134">
        <f>D4134-C4134</f>
        <v/>
      </c>
      <c r="V4134" s="3">
        <f>IF(Q4134=0,0,T4134/Q4134)</f>
        <v/>
      </c>
    </row>
    <row r="4135">
      <c r="A4135" t="n">
        <v>4134</v>
      </c>
      <c r="B4135" t="inlineStr">
        <is>
          <t>CA-2014-128839</t>
        </is>
      </c>
      <c r="C4135" t="inlineStr">
        <is>
          <t>2014-09-08</t>
        </is>
      </c>
      <c r="D4135" t="inlineStr">
        <is>
          <t>2014-09-13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Advantus Plastic Paper Clips</t>
        </is>
      </c>
      <c r="Q4135" s="2" t="n">
        <v>45</v>
      </c>
      <c r="R4135" t="n">
        <v>9</v>
      </c>
      <c r="S4135" s="3" t="n">
        <v>0</v>
      </c>
      <c r="T4135" s="2" t="n">
        <v>21.6</v>
      </c>
      <c r="U4135">
        <f>D4135-C4135</f>
        <v/>
      </c>
      <c r="V4135" s="3">
        <f>IF(Q4135=0,0,T4135/Q4135)</f>
        <v/>
      </c>
    </row>
    <row r="4136">
      <c r="A4136" t="n">
        <v>4135</v>
      </c>
      <c r="B4136" t="inlineStr">
        <is>
          <t>CA-2014-128839</t>
        </is>
      </c>
      <c r="C4136" t="inlineStr">
        <is>
          <t>2014-09-08</t>
        </is>
      </c>
      <c r="D4136" t="inlineStr">
        <is>
          <t>2014-09-13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Technology</t>
        </is>
      </c>
      <c r="O4136" t="inlineStr">
        <is>
          <t>Machines</t>
        </is>
      </c>
      <c r="P4136" t="inlineStr">
        <is>
          <t>Epson WorkForce WF-2530 All-in-One Printer, Copier Scanner</t>
        </is>
      </c>
      <c r="Q4136" s="2" t="n">
        <v>209.97</v>
      </c>
      <c r="R4136" t="n">
        <v>3</v>
      </c>
      <c r="S4136" s="3" t="n">
        <v>0</v>
      </c>
      <c r="T4136" s="2" t="n">
        <v>90.2871</v>
      </c>
      <c r="U4136">
        <f>D4136-C4136</f>
        <v/>
      </c>
      <c r="V4136" s="3">
        <f>IF(Q4136=0,0,T4136/Q4136)</f>
        <v/>
      </c>
    </row>
    <row r="4137">
      <c r="A4137" t="n">
        <v>4136</v>
      </c>
      <c r="B4137" t="inlineStr">
        <is>
          <t>CA-2017-105914</t>
        </is>
      </c>
      <c r="C4137" t="inlineStr">
        <is>
          <t>2017-10-02</t>
        </is>
      </c>
      <c r="D4137" t="inlineStr">
        <is>
          <t>2017-10-08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Office Supplies</t>
        </is>
      </c>
      <c r="O4137" t="inlineStr">
        <is>
          <t>Binders</t>
        </is>
      </c>
      <c r="P4137" t="inlineStr">
        <is>
          <t>Performers Binder/Pad Holder, Black</t>
        </is>
      </c>
      <c r="Q4137" s="2" t="n">
        <v>112.12</v>
      </c>
      <c r="R4137" t="n">
        <v>5</v>
      </c>
      <c r="S4137" s="3" t="n">
        <v>0.2</v>
      </c>
      <c r="T4137" s="2" t="n">
        <v>42.045</v>
      </c>
      <c r="U4137">
        <f>D4137-C4137</f>
        <v/>
      </c>
      <c r="V4137" s="3">
        <f>IF(Q4137=0,0,T4137/Q4137)</f>
        <v/>
      </c>
    </row>
    <row r="4138">
      <c r="A4138" t="n">
        <v>4137</v>
      </c>
      <c r="B4138" t="inlineStr">
        <is>
          <t>CA-2017-105914</t>
        </is>
      </c>
      <c r="C4138" t="inlineStr">
        <is>
          <t>2017-10-02</t>
        </is>
      </c>
      <c r="D4138" t="inlineStr">
        <is>
          <t>2017-10-08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Tennsco Double-Tier Lockers</t>
        </is>
      </c>
      <c r="Q4138" s="2" t="n">
        <v>1575.14</v>
      </c>
      <c r="R4138" t="n">
        <v>7</v>
      </c>
      <c r="S4138" s="3" t="n">
        <v>0</v>
      </c>
      <c r="T4138" s="2" t="n">
        <v>204.7682</v>
      </c>
      <c r="U4138">
        <f>D4138-C4138</f>
        <v/>
      </c>
      <c r="V4138" s="3">
        <f>IF(Q4138=0,0,T4138/Q4138)</f>
        <v/>
      </c>
    </row>
    <row r="4139">
      <c r="A4139" t="n">
        <v>4138</v>
      </c>
      <c r="B4139" t="inlineStr">
        <is>
          <t>CA-2017-110926</t>
        </is>
      </c>
      <c r="C4139" t="inlineStr">
        <is>
          <t>2017-11-19</t>
        </is>
      </c>
      <c r="D4139" t="inlineStr">
        <is>
          <t>2017-11-23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OIC Binder Clips</t>
        </is>
      </c>
      <c r="Q4139" s="2" t="n">
        <v>25.06</v>
      </c>
      <c r="R4139" t="n">
        <v>7</v>
      </c>
      <c r="S4139" s="3" t="n">
        <v>0</v>
      </c>
      <c r="T4139" s="2" t="n">
        <v>12.53</v>
      </c>
      <c r="U4139">
        <f>D4139-C4139</f>
        <v/>
      </c>
      <c r="V4139" s="3">
        <f>IF(Q4139=0,0,T4139/Q4139)</f>
        <v/>
      </c>
    </row>
    <row r="4140">
      <c r="A4140" t="n">
        <v>4139</v>
      </c>
      <c r="B4140" t="inlineStr">
        <is>
          <t>CA-2016-117226</t>
        </is>
      </c>
      <c r="C4140" t="inlineStr">
        <is>
          <t>2016-12-30</t>
        </is>
      </c>
      <c r="D4140" t="inlineStr">
        <is>
          <t>2017-01-01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Binding System Hidden Tab Executive Style Index Sets</t>
        </is>
      </c>
      <c r="Q4140" s="2" t="n">
        <v>6.924</v>
      </c>
      <c r="R4140" t="n">
        <v>6</v>
      </c>
      <c r="S4140" s="3" t="n">
        <v>0.8</v>
      </c>
      <c r="T4140" s="2" t="n">
        <v>-10.386</v>
      </c>
      <c r="U4140">
        <f>D4140-C4140</f>
        <v/>
      </c>
      <c r="V4140" s="3">
        <f>IF(Q4140=0,0,T4140/Q4140)</f>
        <v/>
      </c>
    </row>
    <row r="4141">
      <c r="A4141" t="n">
        <v>4140</v>
      </c>
      <c r="B4141" t="inlineStr">
        <is>
          <t>CA-2017-127313</t>
        </is>
      </c>
      <c r="C4141" t="inlineStr">
        <is>
          <t>2017-12-01</t>
        </is>
      </c>
      <c r="D4141" t="inlineStr">
        <is>
          <t>2017-12-04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Office Supplies</t>
        </is>
      </c>
      <c r="O4141" t="inlineStr">
        <is>
          <t>Storage</t>
        </is>
      </c>
      <c r="P4141" t="inlineStr">
        <is>
          <t>Personal File Boxes with Fold-Down Carry Handle</t>
        </is>
      </c>
      <c r="Q4141" s="2" t="n">
        <v>37.392</v>
      </c>
      <c r="R4141" t="n">
        <v>3</v>
      </c>
      <c r="S4141" s="3" t="n">
        <v>0.2</v>
      </c>
      <c r="T4141" s="2" t="n">
        <v>2.337</v>
      </c>
      <c r="U4141">
        <f>D4141-C4141</f>
        <v/>
      </c>
      <c r="V4141" s="3">
        <f>IF(Q4141=0,0,T4141/Q4141)</f>
        <v/>
      </c>
    </row>
    <row r="4142">
      <c r="A4142" t="n">
        <v>4141</v>
      </c>
      <c r="B4142" t="inlineStr">
        <is>
          <t>CA-2017-127313</t>
        </is>
      </c>
      <c r="C4142" t="inlineStr">
        <is>
          <t>2017-12-01</t>
        </is>
      </c>
      <c r="D4142" t="inlineStr">
        <is>
          <t>2017-12-04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Ultra Door Kickplate, 8"H x 34"W</t>
        </is>
      </c>
      <c r="Q4142" s="2" t="n">
        <v>79.12</v>
      </c>
      <c r="R4142" t="n">
        <v>5</v>
      </c>
      <c r="S4142" s="3" t="n">
        <v>0.2</v>
      </c>
      <c r="T4142" s="2" t="n">
        <v>13.846</v>
      </c>
      <c r="U4142">
        <f>D4142-C4142</f>
        <v/>
      </c>
      <c r="V4142" s="3">
        <f>IF(Q4142=0,0,T4142/Q4142)</f>
        <v/>
      </c>
    </row>
    <row r="4143">
      <c r="A4143" t="n">
        <v>4142</v>
      </c>
      <c r="B4143" t="inlineStr">
        <is>
          <t>CA-2016-136287</t>
        </is>
      </c>
      <c r="C4143" t="inlineStr">
        <is>
          <t>2016-06-13</t>
        </is>
      </c>
      <c r="D4143" t="inlineStr">
        <is>
          <t>2016-06-17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Office Supplies</t>
        </is>
      </c>
      <c r="O4143" t="inlineStr">
        <is>
          <t>Labels</t>
        </is>
      </c>
      <c r="P4143" t="inlineStr">
        <is>
          <t>Avery 51</t>
        </is>
      </c>
      <c r="Q4143" s="2" t="n">
        <v>18.9</v>
      </c>
      <c r="R4143" t="n">
        <v>3</v>
      </c>
      <c r="S4143" s="3" t="n">
        <v>0</v>
      </c>
      <c r="T4143" s="2" t="n">
        <v>8.694000000000001</v>
      </c>
      <c r="U4143">
        <f>D4143-C4143</f>
        <v/>
      </c>
      <c r="V4143" s="3">
        <f>IF(Q4143=0,0,T4143/Q4143)</f>
        <v/>
      </c>
    </row>
    <row r="4144">
      <c r="A4144" t="n">
        <v>4143</v>
      </c>
      <c r="B4144" t="inlineStr">
        <is>
          <t>US-2014-107699</t>
        </is>
      </c>
      <c r="C4144" t="inlineStr">
        <is>
          <t>2014-05-19</t>
        </is>
      </c>
      <c r="D4144" t="inlineStr">
        <is>
          <t>2014-05-23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Avery Heavy-Duty EZD View Binder with Locking Rings</t>
        </is>
      </c>
      <c r="Q4144" s="2" t="n">
        <v>57.42</v>
      </c>
      <c r="R4144" t="n">
        <v>9</v>
      </c>
      <c r="S4144" s="3" t="n">
        <v>0</v>
      </c>
      <c r="T4144" s="2" t="n">
        <v>26.4132</v>
      </c>
      <c r="U4144">
        <f>D4144-C4144</f>
        <v/>
      </c>
      <c r="V4144" s="3">
        <f>IF(Q4144=0,0,T4144/Q4144)</f>
        <v/>
      </c>
    </row>
    <row r="4145">
      <c r="A4145" t="n">
        <v>4144</v>
      </c>
      <c r="B4145" t="inlineStr">
        <is>
          <t>CA-2017-112725</t>
        </is>
      </c>
      <c r="C4145" t="inlineStr">
        <is>
          <t>2017-01-30</t>
        </is>
      </c>
      <c r="D4145" t="inlineStr">
        <is>
          <t>2017-02-06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Crayola Anti Dust Chalk, 12/Pack</t>
        </is>
      </c>
      <c r="Q4145" s="2" t="n">
        <v>12.74</v>
      </c>
      <c r="R4145" t="n">
        <v>7</v>
      </c>
      <c r="S4145" s="3" t="n">
        <v>0</v>
      </c>
      <c r="T4145" s="2" t="n">
        <v>5.733</v>
      </c>
      <c r="U4145">
        <f>D4145-C4145</f>
        <v/>
      </c>
      <c r="V4145" s="3">
        <f>IF(Q4145=0,0,T4145/Q4145)</f>
        <v/>
      </c>
    </row>
    <row r="4146">
      <c r="A4146" t="n">
        <v>4145</v>
      </c>
      <c r="B4146" t="inlineStr">
        <is>
          <t>CA-2017-112725</t>
        </is>
      </c>
      <c r="C4146" t="inlineStr">
        <is>
          <t>2017-01-30</t>
        </is>
      </c>
      <c r="D4146" t="inlineStr">
        <is>
          <t>2017-02-06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Office Supplies</t>
        </is>
      </c>
      <c r="O4146" t="inlineStr">
        <is>
          <t>Art</t>
        </is>
      </c>
      <c r="P4146" t="inlineStr">
        <is>
          <t>Newell 338</t>
        </is>
      </c>
      <c r="Q4146" s="2" t="n">
        <v>8.82</v>
      </c>
      <c r="R4146" t="n">
        <v>3</v>
      </c>
      <c r="S4146" s="3" t="n">
        <v>0</v>
      </c>
      <c r="T4146" s="2" t="n">
        <v>2.3814</v>
      </c>
      <c r="U4146">
        <f>D4146-C4146</f>
        <v/>
      </c>
      <c r="V4146" s="3">
        <f>IF(Q4146=0,0,T4146/Q4146)</f>
        <v/>
      </c>
    </row>
    <row r="4147">
      <c r="A4147" t="n">
        <v>4146</v>
      </c>
      <c r="B4147" t="inlineStr">
        <is>
          <t>CA-2017-112725</t>
        </is>
      </c>
      <c r="C4147" t="inlineStr">
        <is>
          <t>2017-01-30</t>
        </is>
      </c>
      <c r="D4147" t="inlineStr">
        <is>
          <t>2017-02-06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Swivel Fabric Task Chair</t>
        </is>
      </c>
      <c r="Q4147" s="2" t="n">
        <v>120.784</v>
      </c>
      <c r="R4147" t="n">
        <v>1</v>
      </c>
      <c r="S4147" s="3" t="n">
        <v>0.2</v>
      </c>
      <c r="T4147" s="2" t="n">
        <v>-13.5882</v>
      </c>
      <c r="U4147">
        <f>D4147-C4147</f>
        <v/>
      </c>
      <c r="V4147" s="3">
        <f>IF(Q4147=0,0,T4147/Q4147)</f>
        <v/>
      </c>
    </row>
    <row r="4148">
      <c r="A4148" t="n">
        <v>4147</v>
      </c>
      <c r="B4148" t="inlineStr">
        <is>
          <t>CA-2015-136196</t>
        </is>
      </c>
      <c r="C4148" t="inlineStr">
        <is>
          <t>2015-11-28</t>
        </is>
      </c>
      <c r="D4148" t="inlineStr">
        <is>
          <t>2015-12-04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Furniture</t>
        </is>
      </c>
      <c r="O4148" t="inlineStr">
        <is>
          <t>Furnishings</t>
        </is>
      </c>
      <c r="P4148" t="inlineStr">
        <is>
          <t>Tenex Contemporary Contur Chairmats for Low and Medium Pile Carpet, Computer, 39" x 49"</t>
        </is>
      </c>
      <c r="Q4148" s="2" t="n">
        <v>322.59</v>
      </c>
      <c r="R4148" t="n">
        <v>3</v>
      </c>
      <c r="S4148" s="3" t="n">
        <v>0</v>
      </c>
      <c r="T4148" s="2" t="n">
        <v>64.518</v>
      </c>
      <c r="U4148">
        <f>D4148-C4148</f>
        <v/>
      </c>
      <c r="V4148" s="3">
        <f>IF(Q4148=0,0,T4148/Q4148)</f>
        <v/>
      </c>
    </row>
    <row r="4149">
      <c r="A4149" t="n">
        <v>4148</v>
      </c>
      <c r="B4149" t="inlineStr">
        <is>
          <t>CA-2017-106068</t>
        </is>
      </c>
      <c r="C4149" t="inlineStr">
        <is>
          <t>2017-10-23</t>
        </is>
      </c>
      <c r="D4149" t="inlineStr">
        <is>
          <t>2017-10-28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Acco Flexible ACCOHIDE Square Ring Data Binder, Dark Blue, 11 1/2" X 14" 7/8"</t>
        </is>
      </c>
      <c r="Q4149" s="2" t="n">
        <v>9.762</v>
      </c>
      <c r="R4149" t="n">
        <v>3</v>
      </c>
      <c r="S4149" s="3" t="n">
        <v>0.8</v>
      </c>
      <c r="T4149" s="2" t="n">
        <v>-15.1311</v>
      </c>
      <c r="U4149">
        <f>D4149-C4149</f>
        <v/>
      </c>
      <c r="V4149" s="3">
        <f>IF(Q4149=0,0,T4149/Q4149)</f>
        <v/>
      </c>
    </row>
    <row r="4150">
      <c r="A4150" t="n">
        <v>4149</v>
      </c>
      <c r="B4150" t="inlineStr">
        <is>
          <t>CA-2017-106068</t>
        </is>
      </c>
      <c r="C4150" t="inlineStr">
        <is>
          <t>2017-10-23</t>
        </is>
      </c>
      <c r="D4150" t="inlineStr">
        <is>
          <t>2017-10-28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Advantus Rolling Storage Box</t>
        </is>
      </c>
      <c r="Q4150" s="2" t="n">
        <v>13.72</v>
      </c>
      <c r="R4150" t="n">
        <v>1</v>
      </c>
      <c r="S4150" s="3" t="n">
        <v>0.2</v>
      </c>
      <c r="T4150" s="2" t="n">
        <v>1.2005</v>
      </c>
      <c r="U4150">
        <f>D4150-C4150</f>
        <v/>
      </c>
      <c r="V4150" s="3">
        <f>IF(Q4150=0,0,T4150/Q4150)</f>
        <v/>
      </c>
    </row>
    <row r="4151">
      <c r="A4151" t="n">
        <v>4150</v>
      </c>
      <c r="B4151" t="inlineStr">
        <is>
          <t>CA-2017-106068</t>
        </is>
      </c>
      <c r="C4151" t="inlineStr">
        <is>
          <t>2017-10-23</t>
        </is>
      </c>
      <c r="D4151" t="inlineStr">
        <is>
          <t>2017-10-28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Technology</t>
        </is>
      </c>
      <c r="O4151" t="inlineStr">
        <is>
          <t>Accessories</t>
        </is>
      </c>
      <c r="P4151" t="inlineStr">
        <is>
          <t>WD My Passport Ultra 1TB Portable External Hard Drive</t>
        </is>
      </c>
      <c r="Q4151" s="2" t="n">
        <v>55.2</v>
      </c>
      <c r="R4151" t="n">
        <v>1</v>
      </c>
      <c r="S4151" s="3" t="n">
        <v>0.2</v>
      </c>
      <c r="T4151" s="2" t="n">
        <v>-2.07</v>
      </c>
      <c r="U4151">
        <f>D4151-C4151</f>
        <v/>
      </c>
      <c r="V4151" s="3">
        <f>IF(Q4151=0,0,T4151/Q4151)</f>
        <v/>
      </c>
    </row>
    <row r="4152">
      <c r="A4152" t="n">
        <v>4151</v>
      </c>
      <c r="B4152" t="inlineStr">
        <is>
          <t>CA-2017-106068</t>
        </is>
      </c>
      <c r="C4152" t="inlineStr">
        <is>
          <t>2017-10-23</t>
        </is>
      </c>
      <c r="D4152" t="inlineStr">
        <is>
          <t>2017-10-28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Carina 42"Hx23 3/4"W Media Storage Unit</t>
        </is>
      </c>
      <c r="Q4152" s="2" t="n">
        <v>259.136</v>
      </c>
      <c r="R4152" t="n">
        <v>4</v>
      </c>
      <c r="S4152" s="3" t="n">
        <v>0.2</v>
      </c>
      <c r="T4152" s="2" t="n">
        <v>-58.3056</v>
      </c>
      <c r="U4152">
        <f>D4152-C4152</f>
        <v/>
      </c>
      <c r="V4152" s="3">
        <f>IF(Q4152=0,0,T4152/Q4152)</f>
        <v/>
      </c>
    </row>
    <row r="4153">
      <c r="A4153" t="n">
        <v>4152</v>
      </c>
      <c r="B4153" t="inlineStr">
        <is>
          <t>CA-2017-100160</t>
        </is>
      </c>
      <c r="C4153" t="inlineStr">
        <is>
          <t>2017-09-07</t>
        </is>
      </c>
      <c r="D4153" t="inlineStr">
        <is>
          <t>2017-09-11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519</t>
        </is>
      </c>
      <c r="Q4153" s="2" t="n">
        <v>29.24</v>
      </c>
      <c r="R4153" t="n">
        <v>5</v>
      </c>
      <c r="S4153" s="3" t="n">
        <v>0.2</v>
      </c>
      <c r="T4153" s="2" t="n">
        <v>9.868499999999999</v>
      </c>
      <c r="U4153">
        <f>D4153-C4153</f>
        <v/>
      </c>
      <c r="V4153" s="3">
        <f>IF(Q4153=0,0,T4153/Q4153)</f>
        <v/>
      </c>
    </row>
    <row r="4154">
      <c r="A4154" t="n">
        <v>4153</v>
      </c>
      <c r="B4154" t="inlineStr">
        <is>
          <t>CA-2017-100160</t>
        </is>
      </c>
      <c r="C4154" t="inlineStr">
        <is>
          <t>2017-09-07</t>
        </is>
      </c>
      <c r="D4154" t="inlineStr">
        <is>
          <t>2017-09-11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Eureka Recycled Copy Paper 8 1/2" x 11", Ream</t>
        </is>
      </c>
      <c r="Q4154" s="2" t="n">
        <v>15.552</v>
      </c>
      <c r="R4154" t="n">
        <v>3</v>
      </c>
      <c r="S4154" s="3" t="n">
        <v>0.2</v>
      </c>
      <c r="T4154" s="2" t="n">
        <v>5.4432</v>
      </c>
      <c r="U4154">
        <f>D4154-C4154</f>
        <v/>
      </c>
      <c r="V4154" s="3">
        <f>IF(Q4154=0,0,T4154/Q4154)</f>
        <v/>
      </c>
    </row>
    <row r="4155">
      <c r="A4155" t="n">
        <v>4154</v>
      </c>
      <c r="B4155" t="inlineStr">
        <is>
          <t>CA-2017-100160</t>
        </is>
      </c>
      <c r="C4155" t="inlineStr">
        <is>
          <t>2017-09-07</t>
        </is>
      </c>
      <c r="D4155" t="inlineStr">
        <is>
          <t>2017-09-11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Poly String Tie Envelopes</t>
        </is>
      </c>
      <c r="Q4155" s="2" t="n">
        <v>4.896</v>
      </c>
      <c r="R4155" t="n">
        <v>3</v>
      </c>
      <c r="S4155" s="3" t="n">
        <v>0.2</v>
      </c>
      <c r="T4155" s="2" t="n">
        <v>1.6524</v>
      </c>
      <c r="U4155">
        <f>D4155-C4155</f>
        <v/>
      </c>
      <c r="V4155" s="3">
        <f>IF(Q4155=0,0,T4155/Q4155)</f>
        <v/>
      </c>
    </row>
    <row r="4156">
      <c r="A4156" t="n">
        <v>4155</v>
      </c>
      <c r="B4156" t="inlineStr">
        <is>
          <t>CA-2016-139689</t>
        </is>
      </c>
      <c r="C4156" t="inlineStr">
        <is>
          <t>2016-12-29</t>
        </is>
      </c>
      <c r="D4156" t="inlineStr">
        <is>
          <t>2017-01-03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GBC Wire Binding Strips</t>
        </is>
      </c>
      <c r="Q4156" s="2" t="n">
        <v>38.088</v>
      </c>
      <c r="R4156" t="n">
        <v>4</v>
      </c>
      <c r="S4156" s="3" t="n">
        <v>0.7</v>
      </c>
      <c r="T4156" s="2" t="n">
        <v>-27.9312</v>
      </c>
      <c r="U4156">
        <f>D4156-C4156</f>
        <v/>
      </c>
      <c r="V4156" s="3">
        <f>IF(Q4156=0,0,T4156/Q4156)</f>
        <v/>
      </c>
    </row>
    <row r="4157">
      <c r="A4157" t="n">
        <v>4156</v>
      </c>
      <c r="B4157" t="inlineStr">
        <is>
          <t>CA-2016-139689</t>
        </is>
      </c>
      <c r="C4157" t="inlineStr">
        <is>
          <t>2016-12-29</t>
        </is>
      </c>
      <c r="D4157" t="inlineStr">
        <is>
          <t>2017-01-03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Zipper Ring Binder Pockets</t>
        </is>
      </c>
      <c r="Q4157" s="2" t="n">
        <v>2.808</v>
      </c>
      <c r="R4157" t="n">
        <v>3</v>
      </c>
      <c r="S4157" s="3" t="n">
        <v>0.7</v>
      </c>
      <c r="T4157" s="2" t="n">
        <v>-1.9656</v>
      </c>
      <c r="U4157">
        <f>D4157-C4157</f>
        <v/>
      </c>
      <c r="V4157" s="3">
        <f>IF(Q4157=0,0,T4157/Q4157)</f>
        <v/>
      </c>
    </row>
    <row r="4158">
      <c r="A4158" t="n">
        <v>4157</v>
      </c>
      <c r="B4158" t="inlineStr">
        <is>
          <t>CA-2015-101091</t>
        </is>
      </c>
      <c r="C4158" t="inlineStr">
        <is>
          <t>2015-12-05</t>
        </is>
      </c>
      <c r="D4158" t="inlineStr">
        <is>
          <t>2015-12-09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Belkin F8E887 USB Wired Ergonomic Keyboard</t>
        </is>
      </c>
      <c r="Q4158" s="2" t="n">
        <v>47.984</v>
      </c>
      <c r="R4158" t="n">
        <v>2</v>
      </c>
      <c r="S4158" s="3" t="n">
        <v>0.2</v>
      </c>
      <c r="T4158" s="2" t="n">
        <v>0.5998</v>
      </c>
      <c r="U4158">
        <f>D4158-C4158</f>
        <v/>
      </c>
      <c r="V4158" s="3">
        <f>IF(Q4158=0,0,T4158/Q4158)</f>
        <v/>
      </c>
    </row>
    <row r="4159">
      <c r="A4159" t="n">
        <v>4158</v>
      </c>
      <c r="B4159" t="inlineStr">
        <is>
          <t>CA-2015-101091</t>
        </is>
      </c>
      <c r="C4159" t="inlineStr">
        <is>
          <t>2015-12-05</t>
        </is>
      </c>
      <c r="D4159" t="inlineStr">
        <is>
          <t>2015-12-09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Office Supplies</t>
        </is>
      </c>
      <c r="O4159" t="inlineStr">
        <is>
          <t>Binders</t>
        </is>
      </c>
      <c r="P4159" t="inlineStr">
        <is>
          <t>GBC White Gloss Covers, Plain Front</t>
        </is>
      </c>
      <c r="Q4159" s="2" t="n">
        <v>26.064</v>
      </c>
      <c r="R4159" t="n">
        <v>6</v>
      </c>
      <c r="S4159" s="3" t="n">
        <v>0.7</v>
      </c>
      <c r="T4159" s="2" t="n">
        <v>-19.9824</v>
      </c>
      <c r="U4159">
        <f>D4159-C4159</f>
        <v/>
      </c>
      <c r="V4159" s="3">
        <f>IF(Q4159=0,0,T4159/Q4159)</f>
        <v/>
      </c>
    </row>
    <row r="4160">
      <c r="A4160" t="n">
        <v>4159</v>
      </c>
      <c r="B4160" t="inlineStr">
        <is>
          <t>CA-2014-126907</t>
        </is>
      </c>
      <c r="C4160" t="inlineStr">
        <is>
          <t>2014-11-01</t>
        </is>
      </c>
      <c r="D4160" t="inlineStr">
        <is>
          <t>2014-11-08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Southworth Parchment Paper &amp; Envelopes</t>
        </is>
      </c>
      <c r="Q4160" s="2" t="n">
        <v>15.696</v>
      </c>
      <c r="R4160" t="n">
        <v>3</v>
      </c>
      <c r="S4160" s="3" t="n">
        <v>0.2</v>
      </c>
      <c r="T4160" s="2" t="n">
        <v>5.1012</v>
      </c>
      <c r="U4160">
        <f>D4160-C4160</f>
        <v/>
      </c>
      <c r="V4160" s="3">
        <f>IF(Q4160=0,0,T4160/Q4160)</f>
        <v/>
      </c>
    </row>
    <row r="4161">
      <c r="A4161" t="n">
        <v>4160</v>
      </c>
      <c r="B4161" t="inlineStr">
        <is>
          <t>US-2016-164588</t>
        </is>
      </c>
      <c r="C4161" t="inlineStr">
        <is>
          <t>2016-04-16</t>
        </is>
      </c>
      <c r="D4161" t="inlineStr">
        <is>
          <t>2016-04-23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Office Supplies</t>
        </is>
      </c>
      <c r="O4161" t="inlineStr">
        <is>
          <t>Art</t>
        </is>
      </c>
      <c r="P4161" t="inlineStr">
        <is>
          <t>Newell 341</t>
        </is>
      </c>
      <c r="Q4161" s="2" t="n">
        <v>12.84</v>
      </c>
      <c r="R4161" t="n">
        <v>3</v>
      </c>
      <c r="S4161" s="3" t="n">
        <v>0</v>
      </c>
      <c r="T4161" s="2" t="n">
        <v>3.7236</v>
      </c>
      <c r="U4161">
        <f>D4161-C4161</f>
        <v/>
      </c>
      <c r="V4161" s="3">
        <f>IF(Q4161=0,0,T4161/Q4161)</f>
        <v/>
      </c>
    </row>
    <row r="4162">
      <c r="A4162" t="n">
        <v>4161</v>
      </c>
      <c r="B4162" t="inlineStr">
        <is>
          <t>CA-2017-115546</t>
        </is>
      </c>
      <c r="C4162" t="inlineStr">
        <is>
          <t>2017-05-14</t>
        </is>
      </c>
      <c r="D4162" t="inlineStr">
        <is>
          <t>2017-05-18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Technology</t>
        </is>
      </c>
      <c r="O4162" t="inlineStr">
        <is>
          <t>Phones</t>
        </is>
      </c>
      <c r="P4162" t="inlineStr">
        <is>
          <t>Google Nexus 5</t>
        </is>
      </c>
      <c r="Q4162" s="2" t="n">
        <v>539.97</v>
      </c>
      <c r="R4162" t="n">
        <v>3</v>
      </c>
      <c r="S4162" s="3" t="n">
        <v>0</v>
      </c>
      <c r="T4162" s="2" t="n">
        <v>134.9925</v>
      </c>
      <c r="U4162">
        <f>D4162-C4162</f>
        <v/>
      </c>
      <c r="V4162" s="3">
        <f>IF(Q4162=0,0,T4162/Q4162)</f>
        <v/>
      </c>
    </row>
    <row r="4163">
      <c r="A4163" t="n">
        <v>4162</v>
      </c>
      <c r="B4163" t="inlineStr">
        <is>
          <t>CA-2017-115546</t>
        </is>
      </c>
      <c r="C4163" t="inlineStr">
        <is>
          <t>2017-05-14</t>
        </is>
      </c>
      <c r="D4163" t="inlineStr">
        <is>
          <t>2017-05-18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X-Rack File for Hanging Folders</t>
        </is>
      </c>
      <c r="Q4163" s="2" t="n">
        <v>22.58</v>
      </c>
      <c r="R4163" t="n">
        <v>2</v>
      </c>
      <c r="S4163" s="3" t="n">
        <v>0</v>
      </c>
      <c r="T4163" s="2" t="n">
        <v>5.8708</v>
      </c>
      <c r="U4163">
        <f>D4163-C4163</f>
        <v/>
      </c>
      <c r="V4163" s="3">
        <f>IF(Q4163=0,0,T4163/Q4163)</f>
        <v/>
      </c>
    </row>
    <row r="4164">
      <c r="A4164" t="n">
        <v>4163</v>
      </c>
      <c r="B4164" t="inlineStr">
        <is>
          <t>CA-2015-163587</t>
        </is>
      </c>
      <c r="C4164" t="inlineStr">
        <is>
          <t>2015-03-14</t>
        </is>
      </c>
      <c r="D4164" t="inlineStr">
        <is>
          <t>2015-03-18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Office Supplies</t>
        </is>
      </c>
      <c r="O4164" t="inlineStr">
        <is>
          <t>Labels</t>
        </is>
      </c>
      <c r="P4164" t="inlineStr">
        <is>
          <t>Avery 476</t>
        </is>
      </c>
      <c r="Q4164" s="2" t="n">
        <v>16.52</v>
      </c>
      <c r="R4164" t="n">
        <v>4</v>
      </c>
      <c r="S4164" s="3" t="n">
        <v>0</v>
      </c>
      <c r="T4164" s="2" t="n">
        <v>7.5992</v>
      </c>
      <c r="U4164">
        <f>D4164-C4164</f>
        <v/>
      </c>
      <c r="V4164" s="3">
        <f>IF(Q4164=0,0,T4164/Q4164)</f>
        <v/>
      </c>
    </row>
    <row r="4165">
      <c r="A4165" t="n">
        <v>4164</v>
      </c>
      <c r="B4165" t="inlineStr">
        <is>
          <t>CA-2015-163587</t>
        </is>
      </c>
      <c r="C4165" t="inlineStr">
        <is>
          <t>2015-03-14</t>
        </is>
      </c>
      <c r="D4165" t="inlineStr">
        <is>
          <t>2015-03-18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GBC DocuBind TL200 Manual Binding Machine</t>
        </is>
      </c>
      <c r="Q4165" s="2" t="n">
        <v>671.9400000000001</v>
      </c>
      <c r="R4165" t="n">
        <v>3</v>
      </c>
      <c r="S4165" s="3" t="n">
        <v>0</v>
      </c>
      <c r="T4165" s="2" t="n">
        <v>315.8118</v>
      </c>
      <c r="U4165">
        <f>D4165-C4165</f>
        <v/>
      </c>
      <c r="V4165" s="3">
        <f>IF(Q4165=0,0,T4165/Q4165)</f>
        <v/>
      </c>
    </row>
    <row r="4166">
      <c r="A4166" t="n">
        <v>4165</v>
      </c>
      <c r="B4166" t="inlineStr">
        <is>
          <t>US-2017-106131</t>
        </is>
      </c>
      <c r="C4166" t="inlineStr">
        <is>
          <t>2017-01-14</t>
        </is>
      </c>
      <c r="D4166" t="inlineStr">
        <is>
          <t>2017-01-16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Imation 8GB Mini TravelDrive USB 2.0 Flash Drive</t>
        </is>
      </c>
      <c r="Q4166" s="2" t="n">
        <v>169.064</v>
      </c>
      <c r="R4166" t="n">
        <v>7</v>
      </c>
      <c r="S4166" s="3" t="n">
        <v>0.2</v>
      </c>
      <c r="T4166" s="2" t="n">
        <v>-14.7931</v>
      </c>
      <c r="U4166">
        <f>D4166-C4166</f>
        <v/>
      </c>
      <c r="V4166" s="3">
        <f>IF(Q4166=0,0,T4166/Q4166)</f>
        <v/>
      </c>
    </row>
    <row r="4167">
      <c r="A4167" t="n">
        <v>4166</v>
      </c>
      <c r="B4167" t="inlineStr">
        <is>
          <t>US-2017-106131</t>
        </is>
      </c>
      <c r="C4167" t="inlineStr">
        <is>
          <t>2017-01-14</t>
        </is>
      </c>
      <c r="D4167" t="inlineStr">
        <is>
          <t>2017-01-16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Mobile Personal File Cube</t>
        </is>
      </c>
      <c r="Q4167" s="2" t="n">
        <v>168.624</v>
      </c>
      <c r="R4167" t="n">
        <v>9</v>
      </c>
      <c r="S4167" s="3" t="n">
        <v>0.2</v>
      </c>
      <c r="T4167" s="2" t="n">
        <v>14.7546</v>
      </c>
      <c r="U4167">
        <f>D4167-C4167</f>
        <v/>
      </c>
      <c r="V4167" s="3">
        <f>IF(Q4167=0,0,T4167/Q4167)</f>
        <v/>
      </c>
    </row>
    <row r="4168">
      <c r="A4168" t="n">
        <v>4167</v>
      </c>
      <c r="B4168" t="inlineStr">
        <is>
          <t>CA-2015-160213</t>
        </is>
      </c>
      <c r="C4168" t="inlineStr">
        <is>
          <t>2015-03-08</t>
        </is>
      </c>
      <c r="D4168" t="inlineStr">
        <is>
          <t>2015-03-13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1997</t>
        </is>
      </c>
      <c r="Q4168" s="2" t="n">
        <v>19.44</v>
      </c>
      <c r="R4168" t="n">
        <v>3</v>
      </c>
      <c r="S4168" s="3" t="n">
        <v>0</v>
      </c>
      <c r="T4168" s="2" t="n">
        <v>9.331200000000001</v>
      </c>
      <c r="U4168">
        <f>D4168-C4168</f>
        <v/>
      </c>
      <c r="V4168" s="3">
        <f>IF(Q4168=0,0,T4168/Q4168)</f>
        <v/>
      </c>
    </row>
    <row r="4169">
      <c r="A4169" t="n">
        <v>4168</v>
      </c>
      <c r="B4169" t="inlineStr">
        <is>
          <t>CA-2014-157924</t>
        </is>
      </c>
      <c r="C4169" t="inlineStr">
        <is>
          <t>2014-10-11</t>
        </is>
      </c>
      <c r="D4169" t="inlineStr">
        <is>
          <t>2014-10-13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Iris Project Case</t>
        </is>
      </c>
      <c r="Q4169" s="2" t="n">
        <v>31.92</v>
      </c>
      <c r="R4169" t="n">
        <v>4</v>
      </c>
      <c r="S4169" s="3" t="n">
        <v>0</v>
      </c>
      <c r="T4169" s="2" t="n">
        <v>8.299200000000001</v>
      </c>
      <c r="U4169">
        <f>D4169-C4169</f>
        <v/>
      </c>
      <c r="V4169" s="3">
        <f>IF(Q4169=0,0,T4169/Q4169)</f>
        <v/>
      </c>
    </row>
    <row r="4170">
      <c r="A4170" t="n">
        <v>4169</v>
      </c>
      <c r="B4170" t="inlineStr">
        <is>
          <t>CA-2014-157924</t>
        </is>
      </c>
      <c r="C4170" t="inlineStr">
        <is>
          <t>2014-10-11</t>
        </is>
      </c>
      <c r="D4170" t="inlineStr">
        <is>
          <t>2014-10-13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Enterprise Series Seating High-Back Swivel/Tilt Chairs</t>
        </is>
      </c>
      <c r="Q4170" s="2" t="n">
        <v>433.568</v>
      </c>
      <c r="R4170" t="n">
        <v>2</v>
      </c>
      <c r="S4170" s="3" t="n">
        <v>0.2</v>
      </c>
      <c r="T4170" s="2" t="n">
        <v>-65.0352</v>
      </c>
      <c r="U4170">
        <f>D4170-C4170</f>
        <v/>
      </c>
      <c r="V4170" s="3">
        <f>IF(Q4170=0,0,T4170/Q4170)</f>
        <v/>
      </c>
    </row>
    <row r="4171">
      <c r="A4171" t="n">
        <v>4170</v>
      </c>
      <c r="B4171" t="inlineStr">
        <is>
          <t>CA-2015-100216</t>
        </is>
      </c>
      <c r="C4171" t="inlineStr">
        <is>
          <t>2015-04-13</t>
        </is>
      </c>
      <c r="D4171" t="inlineStr">
        <is>
          <t>2015-04-14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s="2" t="n">
        <v>31.104</v>
      </c>
      <c r="R4171" t="n">
        <v>6</v>
      </c>
      <c r="S4171" s="3" t="n">
        <v>0.2</v>
      </c>
      <c r="T4171" s="2" t="n">
        <v>10.8864</v>
      </c>
      <c r="U4171">
        <f>D4171-C4171</f>
        <v/>
      </c>
      <c r="V4171" s="3">
        <f>IF(Q4171=0,0,T4171/Q4171)</f>
        <v/>
      </c>
    </row>
    <row r="4172">
      <c r="A4172" t="n">
        <v>4171</v>
      </c>
      <c r="B4172" t="inlineStr">
        <is>
          <t>CA-2015-100216</t>
        </is>
      </c>
      <c r="C4172" t="inlineStr">
        <is>
          <t>2015-04-13</t>
        </is>
      </c>
      <c r="D4172" t="inlineStr">
        <is>
          <t>2015-04-14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Office Supplies</t>
        </is>
      </c>
      <c r="O4172" t="inlineStr">
        <is>
          <t>Paper</t>
        </is>
      </c>
      <c r="P4172" t="inlineStr">
        <is>
          <t>Xerox 1973</t>
        </is>
      </c>
      <c r="Q4172" s="2" t="n">
        <v>54.816</v>
      </c>
      <c r="R4172" t="n">
        <v>3</v>
      </c>
      <c r="S4172" s="3" t="n">
        <v>0.2</v>
      </c>
      <c r="T4172" s="2" t="n">
        <v>17.8152</v>
      </c>
      <c r="U4172">
        <f>D4172-C4172</f>
        <v/>
      </c>
      <c r="V4172" s="3">
        <f>IF(Q4172=0,0,T4172/Q4172)</f>
        <v/>
      </c>
    </row>
    <row r="4173">
      <c r="A4173" t="n">
        <v>4172</v>
      </c>
      <c r="B4173" t="inlineStr">
        <is>
          <t>CA-2017-100601</t>
        </is>
      </c>
      <c r="C4173" t="inlineStr">
        <is>
          <t>2017-11-16</t>
        </is>
      </c>
      <c r="D4173" t="inlineStr">
        <is>
          <t>2017-11-20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Eldon Shelf Savers Cubes and Bins</t>
        </is>
      </c>
      <c r="Q4173" s="2" t="n">
        <v>48.86</v>
      </c>
      <c r="R4173" t="n">
        <v>7</v>
      </c>
      <c r="S4173" s="3" t="n">
        <v>0</v>
      </c>
      <c r="T4173" s="2" t="n">
        <v>0.9772</v>
      </c>
      <c r="U4173">
        <f>D4173-C4173</f>
        <v/>
      </c>
      <c r="V4173" s="3">
        <f>IF(Q4173=0,0,T4173/Q4173)</f>
        <v/>
      </c>
    </row>
    <row r="4174">
      <c r="A4174" t="n">
        <v>4173</v>
      </c>
      <c r="B4174" t="inlineStr">
        <is>
          <t>CA-2016-152163</t>
        </is>
      </c>
      <c r="C4174" t="inlineStr">
        <is>
          <t>2016-07-01</t>
        </is>
      </c>
      <c r="D4174" t="inlineStr">
        <is>
          <t>2016-07-01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Wilson Jones Hanging View Binder, White, 1"</t>
        </is>
      </c>
      <c r="Q4174" s="2" t="n">
        <v>14.2</v>
      </c>
      <c r="R4174" t="n">
        <v>2</v>
      </c>
      <c r="S4174" s="3" t="n">
        <v>0</v>
      </c>
      <c r="T4174" s="2" t="n">
        <v>6.532</v>
      </c>
      <c r="U4174">
        <f>D4174-C4174</f>
        <v/>
      </c>
      <c r="V4174" s="3">
        <f>IF(Q4174=0,0,T4174/Q4174)</f>
        <v/>
      </c>
    </row>
    <row r="4175">
      <c r="A4175" t="n">
        <v>4174</v>
      </c>
      <c r="B4175" t="inlineStr">
        <is>
          <t>CA-2016-152163</t>
        </is>
      </c>
      <c r="C4175" t="inlineStr">
        <is>
          <t>2016-07-01</t>
        </is>
      </c>
      <c r="D4175" t="inlineStr">
        <is>
          <t>2016-07-01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210</t>
        </is>
      </c>
      <c r="Q4175" s="2" t="n">
        <v>12.96</v>
      </c>
      <c r="R4175" t="n">
        <v>2</v>
      </c>
      <c r="S4175" s="3" t="n">
        <v>0</v>
      </c>
      <c r="T4175" s="2" t="n">
        <v>6.2208</v>
      </c>
      <c r="U4175">
        <f>D4175-C4175</f>
        <v/>
      </c>
      <c r="V4175" s="3">
        <f>IF(Q4175=0,0,T4175/Q4175)</f>
        <v/>
      </c>
    </row>
    <row r="4176">
      <c r="A4176" t="n">
        <v>4175</v>
      </c>
      <c r="B4176" t="inlineStr">
        <is>
          <t>CA-2016-152163</t>
        </is>
      </c>
      <c r="C4176" t="inlineStr">
        <is>
          <t>2016-07-01</t>
        </is>
      </c>
      <c r="D4176" t="inlineStr">
        <is>
          <t>2016-07-01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Binding Machine Supplies</t>
        </is>
      </c>
      <c r="Q4176" s="2" t="n">
        <v>58.34</v>
      </c>
      <c r="R4176" t="n">
        <v>2</v>
      </c>
      <c r="S4176" s="3" t="n">
        <v>0</v>
      </c>
      <c r="T4176" s="2" t="n">
        <v>28.0032</v>
      </c>
      <c r="U4176">
        <f>D4176-C4176</f>
        <v/>
      </c>
      <c r="V4176" s="3">
        <f>IF(Q4176=0,0,T4176/Q4176)</f>
        <v/>
      </c>
    </row>
    <row r="4177">
      <c r="A4177" t="n">
        <v>4176</v>
      </c>
      <c r="B4177" t="inlineStr">
        <is>
          <t>CA-2015-154340</t>
        </is>
      </c>
      <c r="C4177" t="inlineStr">
        <is>
          <t>2015-11-29</t>
        </is>
      </c>
      <c r="D4177" t="inlineStr">
        <is>
          <t>2015-11-30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Boston Electric Pencil Sharpener, Model 1818, Charcoal Black</t>
        </is>
      </c>
      <c r="Q4177" s="2" t="n">
        <v>56.3</v>
      </c>
      <c r="R4177" t="n">
        <v>2</v>
      </c>
      <c r="S4177" s="3" t="n">
        <v>0</v>
      </c>
      <c r="T4177" s="2" t="n">
        <v>15.764</v>
      </c>
      <c r="U4177">
        <f>D4177-C4177</f>
        <v/>
      </c>
      <c r="V4177" s="3">
        <f>IF(Q4177=0,0,T4177/Q4177)</f>
        <v/>
      </c>
    </row>
    <row r="4178">
      <c r="A4178" t="n">
        <v>4177</v>
      </c>
      <c r="B4178" t="inlineStr">
        <is>
          <t>CA-2014-128846</t>
        </is>
      </c>
      <c r="C4178" t="inlineStr">
        <is>
          <t>2014-04-07</t>
        </is>
      </c>
      <c r="D4178" t="inlineStr">
        <is>
          <t>2014-04-12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Technology</t>
        </is>
      </c>
      <c r="O4178" t="inlineStr">
        <is>
          <t>Phones</t>
        </is>
      </c>
      <c r="P4178" t="inlineStr">
        <is>
          <t>AT&amp;T TR1909W</t>
        </is>
      </c>
      <c r="Q4178" s="2" t="n">
        <v>629.95</v>
      </c>
      <c r="R4178" t="n">
        <v>5</v>
      </c>
      <c r="S4178" s="3" t="n">
        <v>0</v>
      </c>
      <c r="T4178" s="2" t="n">
        <v>163.787</v>
      </c>
      <c r="U4178">
        <f>D4178-C4178</f>
        <v/>
      </c>
      <c r="V4178" s="3">
        <f>IF(Q4178=0,0,T4178/Q4178)</f>
        <v/>
      </c>
    </row>
    <row r="4179">
      <c r="A4179" t="n">
        <v>4178</v>
      </c>
      <c r="B4179" t="inlineStr">
        <is>
          <t>CA-2014-128846</t>
        </is>
      </c>
      <c r="C4179" t="inlineStr">
        <is>
          <t>2014-04-07</t>
        </is>
      </c>
      <c r="D4179" t="inlineStr">
        <is>
          <t>2014-04-12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1945</t>
        </is>
      </c>
      <c r="Q4179" s="2" t="n">
        <v>122.97</v>
      </c>
      <c r="R4179" t="n">
        <v>3</v>
      </c>
      <c r="S4179" s="3" t="n">
        <v>0</v>
      </c>
      <c r="T4179" s="2" t="n">
        <v>60.2553</v>
      </c>
      <c r="U4179">
        <f>D4179-C4179</f>
        <v/>
      </c>
      <c r="V4179" s="3">
        <f>IF(Q4179=0,0,T4179/Q4179)</f>
        <v/>
      </c>
    </row>
    <row r="4180">
      <c r="A4180" t="n">
        <v>4179</v>
      </c>
      <c r="B4180" t="inlineStr">
        <is>
          <t>CA-2016-148593</t>
        </is>
      </c>
      <c r="C4180" t="inlineStr">
        <is>
          <t>2016-06-16</t>
        </is>
      </c>
      <c r="D4180" t="inlineStr">
        <is>
          <t>2016-06-18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Wirebound Message Books, Four 2 3/4" x 5" Forms per Page, 600 Sets per Book</t>
        </is>
      </c>
      <c r="Q4180" s="2" t="n">
        <v>46.35</v>
      </c>
      <c r="R4180" t="n">
        <v>5</v>
      </c>
      <c r="S4180" s="3" t="n">
        <v>0</v>
      </c>
      <c r="T4180" s="2" t="n">
        <v>21.7845</v>
      </c>
      <c r="U4180">
        <f>D4180-C4180</f>
        <v/>
      </c>
      <c r="V4180" s="3">
        <f>IF(Q4180=0,0,T4180/Q4180)</f>
        <v/>
      </c>
    </row>
    <row r="4181">
      <c r="A4181" t="n">
        <v>4180</v>
      </c>
      <c r="B4181" t="inlineStr">
        <is>
          <t>US-2017-119039</t>
        </is>
      </c>
      <c r="C4181" t="inlineStr">
        <is>
          <t>2017-03-06</t>
        </is>
      </c>
      <c r="D4181" t="inlineStr">
        <is>
          <t>2017-03-10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Economy Binders</t>
        </is>
      </c>
      <c r="Q4181" s="2" t="n">
        <v>14.976</v>
      </c>
      <c r="R4181" t="n">
        <v>9</v>
      </c>
      <c r="S4181" s="3" t="n">
        <v>0.2</v>
      </c>
      <c r="T4181" s="2" t="n">
        <v>5.4288</v>
      </c>
      <c r="U4181">
        <f>D4181-C4181</f>
        <v/>
      </c>
      <c r="V4181" s="3">
        <f>IF(Q4181=0,0,T4181/Q4181)</f>
        <v/>
      </c>
    </row>
    <row r="4182">
      <c r="A4182" t="n">
        <v>4181</v>
      </c>
      <c r="B4182" t="inlineStr">
        <is>
          <t>CA-2017-128426</t>
        </is>
      </c>
      <c r="C4182" t="inlineStr">
        <is>
          <t>2017-10-07</t>
        </is>
      </c>
      <c r="D4182" t="inlineStr">
        <is>
          <t>2017-10-11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Storex DuraTech Recycled Plastic Frosted Binders</t>
        </is>
      </c>
      <c r="Q4182" s="2" t="n">
        <v>4.24</v>
      </c>
      <c r="R4182" t="n">
        <v>5</v>
      </c>
      <c r="S4182" s="3" t="n">
        <v>0.8</v>
      </c>
      <c r="T4182" s="2" t="n">
        <v>-6.36</v>
      </c>
      <c r="U4182">
        <f>D4182-C4182</f>
        <v/>
      </c>
      <c r="V4182" s="3">
        <f>IF(Q4182=0,0,T4182/Q4182)</f>
        <v/>
      </c>
    </row>
    <row r="4183">
      <c r="A4183" t="n">
        <v>4182</v>
      </c>
      <c r="B4183" t="inlineStr">
        <is>
          <t>US-2017-136868</t>
        </is>
      </c>
      <c r="C4183" t="inlineStr">
        <is>
          <t>2017-10-06</t>
        </is>
      </c>
      <c r="D4183" t="inlineStr">
        <is>
          <t>2017-10-12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G430 Surround Sound Gaming Headset with Dolby 7.1 Technology</t>
        </is>
      </c>
      <c r="Q4183" s="2" t="n">
        <v>319.96</v>
      </c>
      <c r="R4183" t="n">
        <v>4</v>
      </c>
      <c r="S4183" s="3" t="n">
        <v>0</v>
      </c>
      <c r="T4183" s="2" t="n">
        <v>115.1856</v>
      </c>
      <c r="U4183">
        <f>D4183-C4183</f>
        <v/>
      </c>
      <c r="V4183" s="3">
        <f>IF(Q4183=0,0,T4183/Q4183)</f>
        <v/>
      </c>
    </row>
    <row r="4184">
      <c r="A4184" t="n">
        <v>4183</v>
      </c>
      <c r="B4184" t="inlineStr">
        <is>
          <t>US-2017-136868</t>
        </is>
      </c>
      <c r="C4184" t="inlineStr">
        <is>
          <t>2017-10-06</t>
        </is>
      </c>
      <c r="D4184" t="inlineStr">
        <is>
          <t>2017-10-12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Adams Telephone Message Book W/Dividers/Space For Phone Numbers, 5 1/4"X8 1/2", 200/Messages</t>
        </is>
      </c>
      <c r="Q4184" s="2" t="n">
        <v>17.04</v>
      </c>
      <c r="R4184" t="n">
        <v>3</v>
      </c>
      <c r="S4184" s="3" t="n">
        <v>0</v>
      </c>
      <c r="T4184" s="2" t="n">
        <v>7.668</v>
      </c>
      <c r="U4184">
        <f>D4184-C4184</f>
        <v/>
      </c>
      <c r="V4184" s="3">
        <f>IF(Q4184=0,0,T4184/Q4184)</f>
        <v/>
      </c>
    </row>
    <row r="4185">
      <c r="A4185" t="n">
        <v>4184</v>
      </c>
      <c r="B4185" t="inlineStr">
        <is>
          <t>US-2017-136868</t>
        </is>
      </c>
      <c r="C4185" t="inlineStr">
        <is>
          <t>2017-10-06</t>
        </is>
      </c>
      <c r="D4185" t="inlineStr">
        <is>
          <t>2017-10-12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Space Solutions HD Industrial Steel Shelving.</t>
        </is>
      </c>
      <c r="Q4185" s="2" t="n">
        <v>344.91</v>
      </c>
      <c r="R4185" t="n">
        <v>3</v>
      </c>
      <c r="S4185" s="3" t="n">
        <v>0</v>
      </c>
      <c r="T4185" s="2" t="n">
        <v>10.3473</v>
      </c>
      <c r="U4185">
        <f>D4185-C4185</f>
        <v/>
      </c>
      <c r="V4185" s="3">
        <f>IF(Q4185=0,0,T4185/Q4185)</f>
        <v/>
      </c>
    </row>
    <row r="4186">
      <c r="A4186" t="n">
        <v>4185</v>
      </c>
      <c r="B4186" t="inlineStr">
        <is>
          <t>CA-2016-143749</t>
        </is>
      </c>
      <c r="C4186" t="inlineStr">
        <is>
          <t>2016-12-05</t>
        </is>
      </c>
      <c r="D4186" t="inlineStr">
        <is>
          <t>2016-12-07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O'Sullivan 5-Shelf Heavy-Duty Bookcases</t>
        </is>
      </c>
      <c r="Q4186" s="2" t="n">
        <v>81.94</v>
      </c>
      <c r="R4186" t="n">
        <v>1</v>
      </c>
      <c r="S4186" s="3" t="n">
        <v>0</v>
      </c>
      <c r="T4186" s="2" t="n">
        <v>20.485</v>
      </c>
      <c r="U4186">
        <f>D4186-C4186</f>
        <v/>
      </c>
      <c r="V4186" s="3">
        <f>IF(Q4186=0,0,T4186/Q4186)</f>
        <v/>
      </c>
    </row>
    <row r="4187">
      <c r="A4187" t="n">
        <v>4186</v>
      </c>
      <c r="B4187" t="inlineStr">
        <is>
          <t>CA-2016-111493</t>
        </is>
      </c>
      <c r="C4187" t="inlineStr">
        <is>
          <t>2016-10-21</t>
        </is>
      </c>
      <c r="D4187" t="inlineStr">
        <is>
          <t>2016-10-22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Logitech Desktop MK120 Mouse and keyboard Combo</t>
        </is>
      </c>
      <c r="Q4187" s="2" t="n">
        <v>98.16</v>
      </c>
      <c r="R4187" t="n">
        <v>6</v>
      </c>
      <c r="S4187" s="3" t="n">
        <v>0</v>
      </c>
      <c r="T4187" s="2" t="n">
        <v>9.816000000000001</v>
      </c>
      <c r="U4187">
        <f>D4187-C4187</f>
        <v/>
      </c>
      <c r="V4187" s="3">
        <f>IF(Q4187=0,0,T4187/Q4187)</f>
        <v/>
      </c>
    </row>
    <row r="4188">
      <c r="A4188" t="n">
        <v>4187</v>
      </c>
      <c r="B4188" t="inlineStr">
        <is>
          <t>CA-2017-112536</t>
        </is>
      </c>
      <c r="C4188" t="inlineStr">
        <is>
          <t>2017-05-18</t>
        </is>
      </c>
      <c r="D4188" t="inlineStr">
        <is>
          <t>2017-05-23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Acco Pressboard Covers with Storage Hooks, 14 7/8" x 11", Light Blue</t>
        </is>
      </c>
      <c r="Q4188" s="2" t="n">
        <v>6.874</v>
      </c>
      <c r="R4188" t="n">
        <v>7</v>
      </c>
      <c r="S4188" s="3" t="n">
        <v>0.8</v>
      </c>
      <c r="T4188" s="2" t="n">
        <v>-10.6547</v>
      </c>
      <c r="U4188">
        <f>D4188-C4188</f>
        <v/>
      </c>
      <c r="V4188" s="3">
        <f>IF(Q4188=0,0,T4188/Q4188)</f>
        <v/>
      </c>
    </row>
    <row r="4189">
      <c r="A4189" t="n">
        <v>4188</v>
      </c>
      <c r="B4189" t="inlineStr">
        <is>
          <t>CA-2017-112536</t>
        </is>
      </c>
      <c r="C4189" t="inlineStr">
        <is>
          <t>2017-05-18</t>
        </is>
      </c>
      <c r="D4189" t="inlineStr">
        <is>
          <t>2017-05-23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Avery Framed View Binder, EZD Ring (Locking), Navy, 1 1/2"</t>
        </is>
      </c>
      <c r="Q4189" s="2" t="n">
        <v>1.996</v>
      </c>
      <c r="R4189" t="n">
        <v>1</v>
      </c>
      <c r="S4189" s="3" t="n">
        <v>0.8</v>
      </c>
      <c r="T4189" s="2" t="n">
        <v>-3.2934</v>
      </c>
      <c r="U4189">
        <f>D4189-C4189</f>
        <v/>
      </c>
      <c r="V4189" s="3">
        <f>IF(Q4189=0,0,T4189/Q4189)</f>
        <v/>
      </c>
    </row>
    <row r="4190">
      <c r="A4190" t="n">
        <v>4189</v>
      </c>
      <c r="B4190" t="inlineStr">
        <is>
          <t>CA-2017-112536</t>
        </is>
      </c>
      <c r="C4190" t="inlineStr">
        <is>
          <t>2017-05-18</t>
        </is>
      </c>
      <c r="D4190" t="inlineStr">
        <is>
          <t>2017-05-23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Office Supplies</t>
        </is>
      </c>
      <c r="O4190" t="inlineStr">
        <is>
          <t>Storage</t>
        </is>
      </c>
      <c r="P4190" t="inlineStr">
        <is>
          <t>Plastic Stacking Crates &amp; Casters</t>
        </is>
      </c>
      <c r="Q4190" s="2" t="n">
        <v>8.928000000000001</v>
      </c>
      <c r="R4190" t="n">
        <v>2</v>
      </c>
      <c r="S4190" s="3" t="n">
        <v>0.2</v>
      </c>
      <c r="T4190" s="2" t="n">
        <v>0.6696</v>
      </c>
      <c r="U4190">
        <f>D4190-C4190</f>
        <v/>
      </c>
      <c r="V4190" s="3">
        <f>IF(Q4190=0,0,T4190/Q4190)</f>
        <v/>
      </c>
    </row>
    <row r="4191">
      <c r="A4191" t="n">
        <v>4190</v>
      </c>
      <c r="B4191" t="inlineStr">
        <is>
          <t>CA-2016-157714</t>
        </is>
      </c>
      <c r="C4191" t="inlineStr">
        <is>
          <t>2016-09-26</t>
        </is>
      </c>
      <c r="D4191" t="inlineStr">
        <is>
          <t>2016-10-01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Hammermill Color Copier Paper (28Lb. and 96 Bright)</t>
        </is>
      </c>
      <c r="Q4191" s="2" t="n">
        <v>9.99</v>
      </c>
      <c r="R4191" t="n">
        <v>1</v>
      </c>
      <c r="S4191" s="3" t="n">
        <v>0</v>
      </c>
      <c r="T4191" s="2" t="n">
        <v>4.4955</v>
      </c>
      <c r="U4191">
        <f>D4191-C4191</f>
        <v/>
      </c>
      <c r="V4191" s="3">
        <f>IF(Q4191=0,0,T4191/Q4191)</f>
        <v/>
      </c>
    </row>
    <row r="4192">
      <c r="A4192" t="n">
        <v>4191</v>
      </c>
      <c r="B4192" t="inlineStr">
        <is>
          <t>CA-2017-166709</t>
        </is>
      </c>
      <c r="C4192" t="inlineStr">
        <is>
          <t>2017-11-17</t>
        </is>
      </c>
      <c r="D4192" t="inlineStr">
        <is>
          <t>2017-11-22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Technology</t>
        </is>
      </c>
      <c r="O4192" t="inlineStr">
        <is>
          <t>Copiers</t>
        </is>
      </c>
      <c r="P4192" t="inlineStr">
        <is>
          <t>Canon imageCLASS 2200 Advanced Copier</t>
        </is>
      </c>
      <c r="Q4192" s="2" t="n">
        <v>10499.97</v>
      </c>
      <c r="R4192" t="n">
        <v>3</v>
      </c>
      <c r="S4192" s="3" t="n">
        <v>0</v>
      </c>
      <c r="T4192" s="2" t="n">
        <v>5039.9856</v>
      </c>
      <c r="U4192">
        <f>D4192-C4192</f>
        <v/>
      </c>
      <c r="V4192" s="3">
        <f>IF(Q4192=0,0,T4192/Q4192)</f>
        <v/>
      </c>
    </row>
    <row r="4193">
      <c r="A4193" t="n">
        <v>4192</v>
      </c>
      <c r="B4193" t="inlineStr">
        <is>
          <t>CA-2015-129392</t>
        </is>
      </c>
      <c r="C4193" t="inlineStr">
        <is>
          <t>2015-07-08</t>
        </is>
      </c>
      <c r="D4193" t="inlineStr">
        <is>
          <t>2015-07-08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1990</t>
        </is>
      </c>
      <c r="Q4193" s="2" t="n">
        <v>21.12</v>
      </c>
      <c r="R4193" t="n">
        <v>5</v>
      </c>
      <c r="S4193" s="3" t="n">
        <v>0.2</v>
      </c>
      <c r="T4193" s="2" t="n">
        <v>6.6</v>
      </c>
      <c r="U4193">
        <f>D4193-C4193</f>
        <v/>
      </c>
      <c r="V4193" s="3">
        <f>IF(Q4193=0,0,T4193/Q4193)</f>
        <v/>
      </c>
    </row>
    <row r="4194">
      <c r="A4194" t="n">
        <v>4193</v>
      </c>
      <c r="B4194" t="inlineStr">
        <is>
          <t>CA-2015-150875</t>
        </is>
      </c>
      <c r="C4194" t="inlineStr">
        <is>
          <t>2015-11-16</t>
        </is>
      </c>
      <c r="D4194" t="inlineStr">
        <is>
          <t>2015-11-20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CR4500 Series Slim Rectangular Table</t>
        </is>
      </c>
      <c r="Q4194" s="2" t="n">
        <v>696.42</v>
      </c>
      <c r="R4194" t="n">
        <v>2</v>
      </c>
      <c r="S4194" s="3" t="n">
        <v>0</v>
      </c>
      <c r="T4194" s="2" t="n">
        <v>160.1766</v>
      </c>
      <c r="U4194">
        <f>D4194-C4194</f>
        <v/>
      </c>
      <c r="V4194" s="3">
        <f>IF(Q4194=0,0,T4194/Q4194)</f>
        <v/>
      </c>
    </row>
    <row r="4195">
      <c r="A4195" t="n">
        <v>4194</v>
      </c>
      <c r="B4195" t="inlineStr">
        <is>
          <t>CA-2015-150875</t>
        </is>
      </c>
      <c r="C4195" t="inlineStr">
        <is>
          <t>2015-11-16</t>
        </is>
      </c>
      <c r="D4195" t="inlineStr">
        <is>
          <t>2015-11-20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Technology</t>
        </is>
      </c>
      <c r="O4195" t="inlineStr">
        <is>
          <t>Phones</t>
        </is>
      </c>
      <c r="P4195" t="inlineStr">
        <is>
          <t>Jabra BIZ 2300 Duo QD Duo Corded Headset</t>
        </is>
      </c>
      <c r="Q4195" s="2" t="n">
        <v>304.776</v>
      </c>
      <c r="R4195" t="n">
        <v>3</v>
      </c>
      <c r="S4195" s="3" t="n">
        <v>0.2</v>
      </c>
      <c r="T4195" s="2" t="n">
        <v>22.8582</v>
      </c>
      <c r="U4195">
        <f>D4195-C4195</f>
        <v/>
      </c>
      <c r="V4195" s="3">
        <f>IF(Q4195=0,0,T4195/Q4195)</f>
        <v/>
      </c>
    </row>
    <row r="4196">
      <c r="A4196" t="n">
        <v>4195</v>
      </c>
      <c r="B4196" t="inlineStr">
        <is>
          <t>CA-2015-154200</t>
        </is>
      </c>
      <c r="C4196" t="inlineStr">
        <is>
          <t>2015-06-18</t>
        </is>
      </c>
      <c r="D4196" t="inlineStr">
        <is>
          <t>2015-06-22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BOSTON Ranger #55 Pencil Sharpener, Black</t>
        </is>
      </c>
      <c r="Q4196" s="2" t="n">
        <v>51.98</v>
      </c>
      <c r="R4196" t="n">
        <v>2</v>
      </c>
      <c r="S4196" s="3" t="n">
        <v>0</v>
      </c>
      <c r="T4196" s="2" t="n">
        <v>15.0742</v>
      </c>
      <c r="U4196">
        <f>D4196-C4196</f>
        <v/>
      </c>
      <c r="V4196" s="3">
        <f>IF(Q4196=0,0,T4196/Q4196)</f>
        <v/>
      </c>
    </row>
    <row r="4197">
      <c r="A4197" t="n">
        <v>4196</v>
      </c>
      <c r="B4197" t="inlineStr">
        <is>
          <t>CA-2016-124233</t>
        </is>
      </c>
      <c r="C4197" t="inlineStr">
        <is>
          <t>2016-04-08</t>
        </is>
      </c>
      <c r="D4197" t="inlineStr">
        <is>
          <t>2016-04-14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C-Line Magnetic Cubicle Keepers, Clear Polypropylene</t>
        </is>
      </c>
      <c r="Q4197" s="2" t="n">
        <v>24.7</v>
      </c>
      <c r="R4197" t="n">
        <v>5</v>
      </c>
      <c r="S4197" s="3" t="n">
        <v>0</v>
      </c>
      <c r="T4197" s="2" t="n">
        <v>10.374</v>
      </c>
      <c r="U4197">
        <f>D4197-C4197</f>
        <v/>
      </c>
      <c r="V4197" s="3">
        <f>IF(Q4197=0,0,T4197/Q4197)</f>
        <v/>
      </c>
    </row>
    <row r="4198">
      <c r="A4198" t="n">
        <v>4197</v>
      </c>
      <c r="B4198" t="inlineStr">
        <is>
          <t>US-2015-134271</t>
        </is>
      </c>
      <c r="C4198" t="inlineStr">
        <is>
          <t>2015-04-18</t>
        </is>
      </c>
      <c r="D4198" t="inlineStr">
        <is>
          <t>2015-04-23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Office Supplies</t>
        </is>
      </c>
      <c r="O4198" t="inlineStr">
        <is>
          <t>Labels</t>
        </is>
      </c>
      <c r="P4198" t="inlineStr">
        <is>
          <t>Avery 486</t>
        </is>
      </c>
      <c r="Q4198" s="2" t="n">
        <v>21.93</v>
      </c>
      <c r="R4198" t="n">
        <v>3</v>
      </c>
      <c r="S4198" s="3" t="n">
        <v>0</v>
      </c>
      <c r="T4198" s="2" t="n">
        <v>10.3071</v>
      </c>
      <c r="U4198">
        <f>D4198-C4198</f>
        <v/>
      </c>
      <c r="V4198" s="3">
        <f>IF(Q4198=0,0,T4198/Q4198)</f>
        <v/>
      </c>
    </row>
    <row r="4199">
      <c r="A4199" t="n">
        <v>4198</v>
      </c>
      <c r="B4199" t="inlineStr">
        <is>
          <t>US-2016-161683</t>
        </is>
      </c>
      <c r="C4199" t="inlineStr">
        <is>
          <t>2016-12-03</t>
        </is>
      </c>
      <c r="D4199" t="inlineStr">
        <is>
          <t>2016-12-08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Office Supplies</t>
        </is>
      </c>
      <c r="O4199" t="inlineStr">
        <is>
          <t>Appliances</t>
        </is>
      </c>
      <c r="P4199" t="inlineStr">
        <is>
          <t>Honeywell Enviracaire Portable HEPA Air Cleaner for up to 10 x 16 Room</t>
        </is>
      </c>
      <c r="Q4199" s="2" t="n">
        <v>394.816</v>
      </c>
      <c r="R4199" t="n">
        <v>4</v>
      </c>
      <c r="S4199" s="3" t="n">
        <v>0.2</v>
      </c>
      <c r="T4199" s="2" t="n">
        <v>93.7688</v>
      </c>
      <c r="U4199">
        <f>D4199-C4199</f>
        <v/>
      </c>
      <c r="V4199" s="3">
        <f>IF(Q4199=0,0,T4199/Q4199)</f>
        <v/>
      </c>
    </row>
    <row r="4200">
      <c r="A4200" t="n">
        <v>4199</v>
      </c>
      <c r="B4200" t="inlineStr">
        <is>
          <t>US-2016-161683</t>
        </is>
      </c>
      <c r="C4200" t="inlineStr">
        <is>
          <t>2016-12-03</t>
        </is>
      </c>
      <c r="D4200" t="inlineStr">
        <is>
          <t>2016-12-08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GBC Clear Cover, 8-1/2 x 11, unpunched, 25 covers per pack</t>
        </is>
      </c>
      <c r="Q4200" s="2" t="n">
        <v>18.192</v>
      </c>
      <c r="R4200" t="n">
        <v>4</v>
      </c>
      <c r="S4200" s="3" t="n">
        <v>0.7</v>
      </c>
      <c r="T4200" s="2" t="n">
        <v>-14.5536</v>
      </c>
      <c r="U4200">
        <f>D4200-C4200</f>
        <v/>
      </c>
      <c r="V4200" s="3">
        <f>IF(Q4200=0,0,T4200/Q4200)</f>
        <v/>
      </c>
    </row>
    <row r="4201">
      <c r="A4201" t="n">
        <v>4200</v>
      </c>
      <c r="B4201" t="inlineStr">
        <is>
          <t>CA-2015-143105</t>
        </is>
      </c>
      <c r="C4201" t="inlineStr">
        <is>
          <t>2015-12-10</t>
        </is>
      </c>
      <c r="D4201" t="inlineStr">
        <is>
          <t>2015-12-10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Office Supplies</t>
        </is>
      </c>
      <c r="O4201" t="inlineStr">
        <is>
          <t>Labels</t>
        </is>
      </c>
      <c r="P4201" t="inlineStr">
        <is>
          <t>Avery 486</t>
        </is>
      </c>
      <c r="Q4201" s="2" t="n">
        <v>7.31</v>
      </c>
      <c r="R4201" t="n">
        <v>1</v>
      </c>
      <c r="S4201" s="3" t="n">
        <v>0</v>
      </c>
      <c r="T4201" s="2" t="n">
        <v>3.4357</v>
      </c>
      <c r="U4201">
        <f>D4201-C4201</f>
        <v/>
      </c>
      <c r="V4201" s="3">
        <f>IF(Q4201=0,0,T4201/Q4201)</f>
        <v/>
      </c>
    </row>
    <row r="4202">
      <c r="A4202" t="n">
        <v>4201</v>
      </c>
      <c r="B4202" t="inlineStr">
        <is>
          <t>CA-2015-143105</t>
        </is>
      </c>
      <c r="C4202" t="inlineStr">
        <is>
          <t>2015-12-10</t>
        </is>
      </c>
      <c r="D4202" t="inlineStr">
        <is>
          <t>2015-12-10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Technology</t>
        </is>
      </c>
      <c r="O4202" t="inlineStr">
        <is>
          <t>Copiers</t>
        </is>
      </c>
      <c r="P4202" t="inlineStr">
        <is>
          <t>Hewlett Packard 610 Color Digital Copier / Printer</t>
        </is>
      </c>
      <c r="Q4202" s="2" t="n">
        <v>799.984</v>
      </c>
      <c r="R4202" t="n">
        <v>2</v>
      </c>
      <c r="S4202" s="3" t="n">
        <v>0.2</v>
      </c>
      <c r="T4202" s="2" t="n">
        <v>249.995</v>
      </c>
      <c r="U4202">
        <f>D4202-C4202</f>
        <v/>
      </c>
      <c r="V4202" s="3">
        <f>IF(Q4202=0,0,T4202/Q4202)</f>
        <v/>
      </c>
    </row>
    <row r="4203">
      <c r="A4203" t="n">
        <v>4202</v>
      </c>
      <c r="B4203" t="inlineStr">
        <is>
          <t>CA-2015-143105</t>
        </is>
      </c>
      <c r="C4203" t="inlineStr">
        <is>
          <t>2015-12-10</t>
        </is>
      </c>
      <c r="D4203" t="inlineStr">
        <is>
          <t>2015-12-10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Adams Phone Message Book, 200 Message Capacity, 8 1/16” x 11”</t>
        </is>
      </c>
      <c r="Q4203" s="2" t="n">
        <v>41.28</v>
      </c>
      <c r="R4203" t="n">
        <v>6</v>
      </c>
      <c r="S4203" s="3" t="n">
        <v>0</v>
      </c>
      <c r="T4203" s="2" t="n">
        <v>18.9888</v>
      </c>
      <c r="U4203">
        <f>D4203-C4203</f>
        <v/>
      </c>
      <c r="V4203" s="3">
        <f>IF(Q4203=0,0,T4203/Q4203)</f>
        <v/>
      </c>
    </row>
    <row r="4204">
      <c r="A4204" t="n">
        <v>4203</v>
      </c>
      <c r="B4204" t="inlineStr">
        <is>
          <t>CA-2015-143105</t>
        </is>
      </c>
      <c r="C4204" t="inlineStr">
        <is>
          <t>2015-12-10</t>
        </is>
      </c>
      <c r="D4204" t="inlineStr">
        <is>
          <t>2015-12-10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Xerox 1883</t>
        </is>
      </c>
      <c r="Q4204" s="2" t="n">
        <v>184.66</v>
      </c>
      <c r="R4204" t="n">
        <v>7</v>
      </c>
      <c r="S4204" s="3" t="n">
        <v>0</v>
      </c>
      <c r="T4204" s="2" t="n">
        <v>84.9436</v>
      </c>
      <c r="U4204">
        <f>D4204-C4204</f>
        <v/>
      </c>
      <c r="V4204" s="3">
        <f>IF(Q4204=0,0,T4204/Q4204)</f>
        <v/>
      </c>
    </row>
    <row r="4205">
      <c r="A4205" t="n">
        <v>4204</v>
      </c>
      <c r="B4205" t="inlineStr">
        <is>
          <t>CA-2014-145387</t>
        </is>
      </c>
      <c r="C4205" t="inlineStr">
        <is>
          <t>2014-10-31</t>
        </is>
      </c>
      <c r="D4205" t="inlineStr">
        <is>
          <t>2014-11-02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Lumber Crayons</t>
        </is>
      </c>
      <c r="Q4205" s="2" t="n">
        <v>49.25</v>
      </c>
      <c r="R4205" t="n">
        <v>5</v>
      </c>
      <c r="S4205" s="3" t="n">
        <v>0</v>
      </c>
      <c r="T4205" s="2" t="n">
        <v>18.715</v>
      </c>
      <c r="U4205">
        <f>D4205-C4205</f>
        <v/>
      </c>
      <c r="V4205" s="3">
        <f>IF(Q4205=0,0,T4205/Q4205)</f>
        <v/>
      </c>
    </row>
    <row r="4206">
      <c r="A4206" t="n">
        <v>4205</v>
      </c>
      <c r="B4206" t="inlineStr">
        <is>
          <t>CA-2014-145387</t>
        </is>
      </c>
      <c r="C4206" t="inlineStr">
        <is>
          <t>2014-10-31</t>
        </is>
      </c>
      <c r="D4206" t="inlineStr">
        <is>
          <t>2014-11-02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RSVP Cards &amp; Envelopes, Blank White, 8-1/2" X 11", 24 Cards/25 Envelopes/Set</t>
        </is>
      </c>
      <c r="Q4206" s="2" t="n">
        <v>10.16</v>
      </c>
      <c r="R4206" t="n">
        <v>2</v>
      </c>
      <c r="S4206" s="3" t="n">
        <v>0</v>
      </c>
      <c r="T4206" s="2" t="n">
        <v>4.7752</v>
      </c>
      <c r="U4206">
        <f>D4206-C4206</f>
        <v/>
      </c>
      <c r="V4206" s="3">
        <f>IF(Q4206=0,0,T4206/Q4206)</f>
        <v/>
      </c>
    </row>
    <row r="4207">
      <c r="A4207" t="n">
        <v>4206</v>
      </c>
      <c r="B4207" t="inlineStr">
        <is>
          <t>CA-2014-145387</t>
        </is>
      </c>
      <c r="C4207" t="inlineStr">
        <is>
          <t>2014-10-31</t>
        </is>
      </c>
      <c r="D4207" t="inlineStr">
        <is>
          <t>2014-11-02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Expressions Wood Desk Accessories, Oak</t>
        </is>
      </c>
      <c r="Q4207" s="2" t="n">
        <v>14.76</v>
      </c>
      <c r="R4207" t="n">
        <v>2</v>
      </c>
      <c r="S4207" s="3" t="n">
        <v>0</v>
      </c>
      <c r="T4207" s="2" t="n">
        <v>4.2804</v>
      </c>
      <c r="U4207">
        <f>D4207-C4207</f>
        <v/>
      </c>
      <c r="V4207" s="3">
        <f>IF(Q4207=0,0,T4207/Q4207)</f>
        <v/>
      </c>
    </row>
    <row r="4208">
      <c r="A4208" t="n">
        <v>4207</v>
      </c>
      <c r="B4208" t="inlineStr">
        <is>
          <t>CA-2014-145387</t>
        </is>
      </c>
      <c r="C4208" t="inlineStr">
        <is>
          <t>2014-10-31</t>
        </is>
      </c>
      <c r="D4208" t="inlineStr">
        <is>
          <t>2014-11-02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Office Supplies</t>
        </is>
      </c>
      <c r="O4208" t="inlineStr">
        <is>
          <t>Binders</t>
        </is>
      </c>
      <c r="P4208" t="inlineStr">
        <is>
          <t>GBC Recycled VeloBinder Covers</t>
        </is>
      </c>
      <c r="Q4208" s="2" t="n">
        <v>34.08</v>
      </c>
      <c r="R4208" t="n">
        <v>2</v>
      </c>
      <c r="S4208" s="3" t="n">
        <v>0</v>
      </c>
      <c r="T4208" s="2" t="n">
        <v>15.6768</v>
      </c>
      <c r="U4208">
        <f>D4208-C4208</f>
        <v/>
      </c>
      <c r="V4208" s="3">
        <f>IF(Q4208=0,0,T4208/Q4208)</f>
        <v/>
      </c>
    </row>
    <row r="4209">
      <c r="A4209" t="n">
        <v>4208</v>
      </c>
      <c r="B4209" t="inlineStr">
        <is>
          <t>CA-2014-145387</t>
        </is>
      </c>
      <c r="C4209" t="inlineStr">
        <is>
          <t>2014-10-31</t>
        </is>
      </c>
      <c r="D4209" t="inlineStr">
        <is>
          <t>2014-11-02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Eldon Wave Desk Accessories</t>
        </is>
      </c>
      <c r="Q4209" s="2" t="n">
        <v>17.67</v>
      </c>
      <c r="R4209" t="n">
        <v>3</v>
      </c>
      <c r="S4209" s="3" t="n">
        <v>0</v>
      </c>
      <c r="T4209" s="2" t="n">
        <v>7.7748</v>
      </c>
      <c r="U4209">
        <f>D4209-C4209</f>
        <v/>
      </c>
      <c r="V4209" s="3">
        <f>IF(Q4209=0,0,T4209/Q4209)</f>
        <v/>
      </c>
    </row>
    <row r="4210">
      <c r="A4210" t="n">
        <v>4209</v>
      </c>
      <c r="B4210" t="inlineStr">
        <is>
          <t>CA-2014-145387</t>
        </is>
      </c>
      <c r="C4210" t="inlineStr">
        <is>
          <t>2014-10-31</t>
        </is>
      </c>
      <c r="D4210" t="inlineStr">
        <is>
          <t>2014-11-02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Furniture</t>
        </is>
      </c>
      <c r="O4210" t="inlineStr">
        <is>
          <t>Chairs</t>
        </is>
      </c>
      <c r="P4210" t="inlineStr">
        <is>
          <t>Hon Pagoda Stacking Chairs</t>
        </is>
      </c>
      <c r="Q4210" s="2" t="n">
        <v>1604.9</v>
      </c>
      <c r="R4210" t="n">
        <v>5</v>
      </c>
      <c r="S4210" s="3" t="n">
        <v>0</v>
      </c>
      <c r="T4210" s="2" t="n">
        <v>481.47</v>
      </c>
      <c r="U4210">
        <f>D4210-C4210</f>
        <v/>
      </c>
      <c r="V4210" s="3">
        <f>IF(Q4210=0,0,T4210/Q4210)</f>
        <v/>
      </c>
    </row>
    <row r="4211">
      <c r="A4211" t="n">
        <v>4210</v>
      </c>
      <c r="B4211" t="inlineStr">
        <is>
          <t>CA-2014-145387</t>
        </is>
      </c>
      <c r="C4211" t="inlineStr">
        <is>
          <t>2014-10-31</t>
        </is>
      </c>
      <c r="D4211" t="inlineStr">
        <is>
          <t>2014-11-02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Furniture</t>
        </is>
      </c>
      <c r="O4211" t="inlineStr">
        <is>
          <t>Tables</t>
        </is>
      </c>
      <c r="P4211" t="inlineStr">
        <is>
          <t>Chromcraft Bull-Nose Wood 48" x 96" Rectangular Conference Tables</t>
        </is>
      </c>
      <c r="Q4211" s="2" t="n">
        <v>385.686</v>
      </c>
      <c r="R4211" t="n">
        <v>1</v>
      </c>
      <c r="S4211" s="3" t="n">
        <v>0.3</v>
      </c>
      <c r="T4211" s="2" t="n">
        <v>-60.6078</v>
      </c>
      <c r="U4211">
        <f>D4211-C4211</f>
        <v/>
      </c>
      <c r="V4211" s="3">
        <f>IF(Q4211=0,0,T4211/Q4211)</f>
        <v/>
      </c>
    </row>
    <row r="4212">
      <c r="A4212" t="n">
        <v>4211</v>
      </c>
      <c r="B4212" t="inlineStr">
        <is>
          <t>CA-2017-109715</t>
        </is>
      </c>
      <c r="C4212" t="inlineStr">
        <is>
          <t>2017-12-09</t>
        </is>
      </c>
      <c r="D4212" t="inlineStr">
        <is>
          <t>2017-12-14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Xerox 1921</t>
        </is>
      </c>
      <c r="Q4212" s="2" t="n">
        <v>15.984</v>
      </c>
      <c r="R4212" t="n">
        <v>2</v>
      </c>
      <c r="S4212" s="3" t="n">
        <v>0.2</v>
      </c>
      <c r="T4212" s="2" t="n">
        <v>4.995</v>
      </c>
      <c r="U4212">
        <f>D4212-C4212</f>
        <v/>
      </c>
      <c r="V4212" s="3">
        <f>IF(Q4212=0,0,T4212/Q4212)</f>
        <v/>
      </c>
    </row>
    <row r="4213">
      <c r="A4213" t="n">
        <v>4212</v>
      </c>
      <c r="B4213" t="inlineStr">
        <is>
          <t>CA-2014-166457</t>
        </is>
      </c>
      <c r="C4213" t="inlineStr">
        <is>
          <t>2014-05-05</t>
        </is>
      </c>
      <c r="D4213" t="inlineStr">
        <is>
          <t>2014-05-09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Adams "While You Were Out" Message Pads</t>
        </is>
      </c>
      <c r="Q4213" s="2" t="n">
        <v>9.42</v>
      </c>
      <c r="R4213" t="n">
        <v>3</v>
      </c>
      <c r="S4213" s="3" t="n">
        <v>0</v>
      </c>
      <c r="T4213" s="2" t="n">
        <v>4.239</v>
      </c>
      <c r="U4213">
        <f>D4213-C4213</f>
        <v/>
      </c>
      <c r="V4213" s="3">
        <f>IF(Q4213=0,0,T4213/Q4213)</f>
        <v/>
      </c>
    </row>
    <row r="4214">
      <c r="A4214" t="n">
        <v>4213</v>
      </c>
      <c r="B4214" t="inlineStr">
        <is>
          <t>CA-2014-166457</t>
        </is>
      </c>
      <c r="C4214" t="inlineStr">
        <is>
          <t>2014-05-05</t>
        </is>
      </c>
      <c r="D4214" t="inlineStr">
        <is>
          <t>2014-05-09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Office Supplies</t>
        </is>
      </c>
      <c r="O4214" t="inlineStr">
        <is>
          <t>Art</t>
        </is>
      </c>
      <c r="P4214" t="inlineStr">
        <is>
          <t>Newell 350</t>
        </is>
      </c>
      <c r="Q4214" s="2" t="n">
        <v>6.56</v>
      </c>
      <c r="R4214" t="n">
        <v>2</v>
      </c>
      <c r="S4214" s="3" t="n">
        <v>0</v>
      </c>
      <c r="T4214" s="2" t="n">
        <v>1.9024</v>
      </c>
      <c r="U4214">
        <f>D4214-C4214</f>
        <v/>
      </c>
      <c r="V4214" s="3">
        <f>IF(Q4214=0,0,T4214/Q4214)</f>
        <v/>
      </c>
    </row>
    <row r="4215">
      <c r="A4215" t="n">
        <v>4214</v>
      </c>
      <c r="B4215" t="inlineStr">
        <is>
          <t>CA-2014-166457</t>
        </is>
      </c>
      <c r="C4215" t="inlineStr">
        <is>
          <t>2014-05-05</t>
        </is>
      </c>
      <c r="D4215" t="inlineStr">
        <is>
          <t>2014-05-09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1933</t>
        </is>
      </c>
      <c r="Q4215" s="2" t="n">
        <v>24.56</v>
      </c>
      <c r="R4215" t="n">
        <v>2</v>
      </c>
      <c r="S4215" s="3" t="n">
        <v>0</v>
      </c>
      <c r="T4215" s="2" t="n">
        <v>11.5432</v>
      </c>
      <c r="U4215">
        <f>D4215-C4215</f>
        <v/>
      </c>
      <c r="V4215" s="3">
        <f>IF(Q4215=0,0,T4215/Q4215)</f>
        <v/>
      </c>
    </row>
    <row r="4216">
      <c r="A4216" t="n">
        <v>4215</v>
      </c>
      <c r="B4216" t="inlineStr">
        <is>
          <t>CA-2016-164637</t>
        </is>
      </c>
      <c r="C4216" t="inlineStr">
        <is>
          <t>2016-03-04</t>
        </is>
      </c>
      <c r="D4216" t="inlineStr">
        <is>
          <t>2016-03-08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Office Supplies</t>
        </is>
      </c>
      <c r="O4216" t="inlineStr">
        <is>
          <t>Binders</t>
        </is>
      </c>
      <c r="P4216" t="inlineStr">
        <is>
          <t>Green Canvas Binder for 8-1/2" x 14" Sheets</t>
        </is>
      </c>
      <c r="Q4216" s="2" t="n">
        <v>128.4</v>
      </c>
      <c r="R4216" t="n">
        <v>3</v>
      </c>
      <c r="S4216" s="3" t="n">
        <v>0</v>
      </c>
      <c r="T4216" s="2" t="n">
        <v>64.2</v>
      </c>
      <c r="U4216">
        <f>D4216-C4216</f>
        <v/>
      </c>
      <c r="V4216" s="3">
        <f>IF(Q4216=0,0,T4216/Q4216)</f>
        <v/>
      </c>
    </row>
    <row r="4217">
      <c r="A4217" t="n">
        <v>4216</v>
      </c>
      <c r="B4217" t="inlineStr">
        <is>
          <t>CA-2014-103590</t>
        </is>
      </c>
      <c r="C4217" t="inlineStr">
        <is>
          <t>2014-11-30</t>
        </is>
      </c>
      <c r="D4217" t="inlineStr">
        <is>
          <t>2014-12-04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Office Supplies</t>
        </is>
      </c>
      <c r="O4217" t="inlineStr">
        <is>
          <t>Envelopes</t>
        </is>
      </c>
      <c r="P4217" t="inlineStr">
        <is>
          <t>Park Ridge Embossed Executive Business Envelopes</t>
        </is>
      </c>
      <c r="Q4217" s="2" t="n">
        <v>62.28</v>
      </c>
      <c r="R4217" t="n">
        <v>4</v>
      </c>
      <c r="S4217" s="3" t="n">
        <v>0</v>
      </c>
      <c r="T4217" s="2" t="n">
        <v>29.2716</v>
      </c>
      <c r="U4217">
        <f>D4217-C4217</f>
        <v/>
      </c>
      <c r="V4217" s="3">
        <f>IF(Q4217=0,0,T4217/Q4217)</f>
        <v/>
      </c>
    </row>
    <row r="4218">
      <c r="A4218" t="n">
        <v>4217</v>
      </c>
      <c r="B4218" t="inlineStr">
        <is>
          <t>CA-2015-111234</t>
        </is>
      </c>
      <c r="C4218" t="inlineStr">
        <is>
          <t>2015-02-18</t>
        </is>
      </c>
      <c r="D4218" t="inlineStr">
        <is>
          <t>2015-02-22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Smead Alpha-Z Color-Coded Second Alphabetical Labels and Starter Set</t>
        </is>
      </c>
      <c r="Q4218" s="2" t="n">
        <v>9.24</v>
      </c>
      <c r="R4218" t="n">
        <v>3</v>
      </c>
      <c r="S4218" s="3" t="n">
        <v>0</v>
      </c>
      <c r="T4218" s="2" t="n">
        <v>4.4352</v>
      </c>
      <c r="U4218">
        <f>D4218-C4218</f>
        <v/>
      </c>
      <c r="V4218" s="3">
        <f>IF(Q4218=0,0,T4218/Q4218)</f>
        <v/>
      </c>
    </row>
    <row r="4219">
      <c r="A4219" t="n">
        <v>4218</v>
      </c>
      <c r="B4219" t="inlineStr">
        <is>
          <t>CA-2017-149881</t>
        </is>
      </c>
      <c r="C4219" t="inlineStr">
        <is>
          <t>2017-04-01</t>
        </is>
      </c>
      <c r="D4219" t="inlineStr">
        <is>
          <t>2017-04-03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Safco Value Mate Steel Bookcase, Baked Enamel Finish on Steel, Black</t>
        </is>
      </c>
      <c r="Q4219" s="2" t="n">
        <v>482.664</v>
      </c>
      <c r="R4219" t="n">
        <v>8</v>
      </c>
      <c r="S4219" s="3" t="n">
        <v>0.15</v>
      </c>
      <c r="T4219" s="2" t="n">
        <v>85.176</v>
      </c>
      <c r="U4219">
        <f>D4219-C4219</f>
        <v/>
      </c>
      <c r="V4219" s="3">
        <f>IF(Q4219=0,0,T4219/Q4219)</f>
        <v/>
      </c>
    </row>
    <row r="4220">
      <c r="A4220" t="n">
        <v>4219</v>
      </c>
      <c r="B4220" t="inlineStr">
        <is>
          <t>CA-2017-149881</t>
        </is>
      </c>
      <c r="C4220" t="inlineStr">
        <is>
          <t>2017-04-01</t>
        </is>
      </c>
      <c r="D4220" t="inlineStr">
        <is>
          <t>2017-04-03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Cubify CubeX 3D Printer Double Head Print</t>
        </is>
      </c>
      <c r="Q4220" s="2" t="n">
        <v>4799.984</v>
      </c>
      <c r="R4220" t="n">
        <v>2</v>
      </c>
      <c r="S4220" s="3" t="n">
        <v>0.2</v>
      </c>
      <c r="T4220" s="2" t="n">
        <v>359.9988</v>
      </c>
      <c r="U4220">
        <f>D4220-C4220</f>
        <v/>
      </c>
      <c r="V4220" s="3">
        <f>IF(Q4220=0,0,T4220/Q4220)</f>
        <v/>
      </c>
    </row>
    <row r="4221">
      <c r="A4221" t="n">
        <v>4220</v>
      </c>
      <c r="B4221" t="inlineStr">
        <is>
          <t>CA-2017-134565</t>
        </is>
      </c>
      <c r="C4221" t="inlineStr">
        <is>
          <t>2017-06-11</t>
        </is>
      </c>
      <c r="D4221" t="inlineStr">
        <is>
          <t>2017-06-13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1939</t>
        </is>
      </c>
      <c r="Q4221" s="2" t="n">
        <v>37.94</v>
      </c>
      <c r="R4221" t="n">
        <v>2</v>
      </c>
      <c r="S4221" s="3" t="n">
        <v>0</v>
      </c>
      <c r="T4221" s="2" t="n">
        <v>18.2112</v>
      </c>
      <c r="U4221">
        <f>D4221-C4221</f>
        <v/>
      </c>
      <c r="V4221" s="3">
        <f>IF(Q4221=0,0,T4221/Q4221)</f>
        <v/>
      </c>
    </row>
    <row r="4222">
      <c r="A4222" t="n">
        <v>4221</v>
      </c>
      <c r="B4222" t="inlineStr">
        <is>
          <t>CA-2017-134565</t>
        </is>
      </c>
      <c r="C4222" t="inlineStr">
        <is>
          <t>2017-06-11</t>
        </is>
      </c>
      <c r="D4222" t="inlineStr">
        <is>
          <t>2017-06-13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Pressboard Covers with Storage Hooks, 14 7/8" x 11", Dark Blue</t>
        </is>
      </c>
      <c r="Q4222" s="2" t="n">
        <v>18.288</v>
      </c>
      <c r="R4222" t="n">
        <v>6</v>
      </c>
      <c r="S4222" s="3" t="n">
        <v>0.2</v>
      </c>
      <c r="T4222" s="2" t="n">
        <v>6.6294</v>
      </c>
      <c r="U4222">
        <f>D4222-C4222</f>
        <v/>
      </c>
      <c r="V4222" s="3">
        <f>IF(Q4222=0,0,T4222/Q4222)</f>
        <v/>
      </c>
    </row>
    <row r="4223">
      <c r="A4223" t="n">
        <v>4222</v>
      </c>
      <c r="B4223" t="inlineStr">
        <is>
          <t>CA-2017-134565</t>
        </is>
      </c>
      <c r="C4223" t="inlineStr">
        <is>
          <t>2017-06-11</t>
        </is>
      </c>
      <c r="D4223" t="inlineStr">
        <is>
          <t>2017-06-13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Technology</t>
        </is>
      </c>
      <c r="O4223" t="inlineStr">
        <is>
          <t>Machines</t>
        </is>
      </c>
      <c r="P4223" t="inlineStr">
        <is>
          <t>Cisco Desktop Collaboration Experience DX650 IP Video Phone</t>
        </is>
      </c>
      <c r="Q4223" s="2" t="n">
        <v>385.8</v>
      </c>
      <c r="R4223" t="n">
        <v>5</v>
      </c>
      <c r="S4223" s="3" t="n">
        <v>0.2</v>
      </c>
      <c r="T4223" s="2" t="n">
        <v>130.2075</v>
      </c>
      <c r="U4223">
        <f>D4223-C4223</f>
        <v/>
      </c>
      <c r="V4223" s="3">
        <f>IF(Q4223=0,0,T4223/Q4223)</f>
        <v/>
      </c>
    </row>
    <row r="4224">
      <c r="A4224" t="n">
        <v>4223</v>
      </c>
      <c r="B4224" t="inlineStr">
        <is>
          <t>CA-2017-134565</t>
        </is>
      </c>
      <c r="C4224" t="inlineStr">
        <is>
          <t>2017-06-11</t>
        </is>
      </c>
      <c r="D4224" t="inlineStr">
        <is>
          <t>2017-06-13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Office Supplies</t>
        </is>
      </c>
      <c r="O4224" t="inlineStr">
        <is>
          <t>Storage</t>
        </is>
      </c>
      <c r="P4224" t="inlineStr">
        <is>
          <t>Belkin 19" Vented Equipment Shelf, Black</t>
        </is>
      </c>
      <c r="Q4224" s="2" t="n">
        <v>102.96</v>
      </c>
      <c r="R4224" t="n">
        <v>2</v>
      </c>
      <c r="S4224" s="3" t="n">
        <v>0</v>
      </c>
      <c r="T4224" s="2" t="n">
        <v>1.0296</v>
      </c>
      <c r="U4224">
        <f>D4224-C4224</f>
        <v/>
      </c>
      <c r="V4224" s="3">
        <f>IF(Q4224=0,0,T4224/Q4224)</f>
        <v/>
      </c>
    </row>
    <row r="4225">
      <c r="A4225" t="n">
        <v>4224</v>
      </c>
      <c r="B4225" t="inlineStr">
        <is>
          <t>CA-2017-134565</t>
        </is>
      </c>
      <c r="C4225" t="inlineStr">
        <is>
          <t>2017-06-11</t>
        </is>
      </c>
      <c r="D4225" t="inlineStr">
        <is>
          <t>2017-06-13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Furniture</t>
        </is>
      </c>
      <c r="O4225" t="inlineStr">
        <is>
          <t>Bookcases</t>
        </is>
      </c>
      <c r="P4225" t="inlineStr">
        <is>
          <t>O'Sullivan 3-Shelf Heavy-Duty Bookcases</t>
        </is>
      </c>
      <c r="Q4225" s="2" t="n">
        <v>174.42</v>
      </c>
      <c r="R4225" t="n">
        <v>3</v>
      </c>
      <c r="S4225" s="3" t="n">
        <v>0</v>
      </c>
      <c r="T4225" s="2" t="n">
        <v>41.8608</v>
      </c>
      <c r="U4225">
        <f>D4225-C4225</f>
        <v/>
      </c>
      <c r="V4225" s="3">
        <f>IF(Q4225=0,0,T4225/Q4225)</f>
        <v/>
      </c>
    </row>
    <row r="4226">
      <c r="A4226" t="n">
        <v>4225</v>
      </c>
      <c r="B4226" t="inlineStr">
        <is>
          <t>CA-2016-108644</t>
        </is>
      </c>
      <c r="C4226" t="inlineStr">
        <is>
          <t>2016-09-30</t>
        </is>
      </c>
      <c r="D4226" t="inlineStr">
        <is>
          <t>2016-10-03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Office Supplies</t>
        </is>
      </c>
      <c r="O4226" t="inlineStr">
        <is>
          <t>Binders</t>
        </is>
      </c>
      <c r="P4226" t="inlineStr">
        <is>
          <t>Pressboard Covers with Storage Hooks, 9 1/2" x 11", Light Blue</t>
        </is>
      </c>
      <c r="Q4226" s="2" t="n">
        <v>1.964</v>
      </c>
      <c r="R4226" t="n">
        <v>2</v>
      </c>
      <c r="S4226" s="3" t="n">
        <v>0.8</v>
      </c>
      <c r="T4226" s="2" t="n">
        <v>-3.2406</v>
      </c>
      <c r="U4226">
        <f>D4226-C4226</f>
        <v/>
      </c>
      <c r="V4226" s="3">
        <f>IF(Q4226=0,0,T4226/Q4226)</f>
        <v/>
      </c>
    </row>
    <row r="4227">
      <c r="A4227" t="n">
        <v>4226</v>
      </c>
      <c r="B4227" t="inlineStr">
        <is>
          <t>US-2014-102631</t>
        </is>
      </c>
      <c r="C4227" t="inlineStr">
        <is>
          <t>2014-12-13</t>
        </is>
      </c>
      <c r="D4227" t="inlineStr">
        <is>
          <t>2014-12-17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Howard Miller 12-3/4 Diameter Accuwave DS  Wall Clock</t>
        </is>
      </c>
      <c r="Q4227" s="2" t="n">
        <v>94.428</v>
      </c>
      <c r="R4227" t="n">
        <v>3</v>
      </c>
      <c r="S4227" s="3" t="n">
        <v>0.6</v>
      </c>
      <c r="T4227" s="2" t="n">
        <v>-42.4926</v>
      </c>
      <c r="U4227">
        <f>D4227-C4227</f>
        <v/>
      </c>
      <c r="V4227" s="3">
        <f>IF(Q4227=0,0,T4227/Q4227)</f>
        <v/>
      </c>
    </row>
    <row r="4228">
      <c r="A4228" t="n">
        <v>4227</v>
      </c>
      <c r="B4228" t="inlineStr">
        <is>
          <t>CA-2017-120327</t>
        </is>
      </c>
      <c r="C4228" t="inlineStr">
        <is>
          <t>2017-11-11</t>
        </is>
      </c>
      <c r="D4228" t="inlineStr">
        <is>
          <t>2017-11-16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Office Supplies</t>
        </is>
      </c>
      <c r="O4228" t="inlineStr">
        <is>
          <t>Fasteners</t>
        </is>
      </c>
      <c r="P4228" t="inlineStr">
        <is>
          <t>Vinyl Coated Wire Paper Clips in Organizer Box, 800/Box</t>
        </is>
      </c>
      <c r="Q4228" s="2" t="n">
        <v>45.92</v>
      </c>
      <c r="R4228" t="n">
        <v>4</v>
      </c>
      <c r="S4228" s="3" t="n">
        <v>0</v>
      </c>
      <c r="T4228" s="2" t="n">
        <v>21.5824</v>
      </c>
      <c r="U4228">
        <f>D4228-C4228</f>
        <v/>
      </c>
      <c r="V4228" s="3">
        <f>IF(Q4228=0,0,T4228/Q4228)</f>
        <v/>
      </c>
    </row>
    <row r="4229">
      <c r="A4229" t="n">
        <v>4228</v>
      </c>
      <c r="B4229" t="inlineStr">
        <is>
          <t>CA-2015-154970</t>
        </is>
      </c>
      <c r="C4229" t="inlineStr">
        <is>
          <t>2015-01-05</t>
        </is>
      </c>
      <c r="D4229" t="inlineStr">
        <is>
          <t>2015-01-10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Global Deluxe Steno Chair</t>
        </is>
      </c>
      <c r="Q4229" s="2" t="n">
        <v>61.584</v>
      </c>
      <c r="R4229" t="n">
        <v>1</v>
      </c>
      <c r="S4229" s="3" t="n">
        <v>0.2</v>
      </c>
      <c r="T4229" s="2" t="n">
        <v>-6.9282</v>
      </c>
      <c r="U4229">
        <f>D4229-C4229</f>
        <v/>
      </c>
      <c r="V4229" s="3">
        <f>IF(Q4229=0,0,T4229/Q4229)</f>
        <v/>
      </c>
    </row>
    <row r="4230">
      <c r="A4230" t="n">
        <v>4229</v>
      </c>
      <c r="B4230" t="inlineStr">
        <is>
          <t>CA-2016-113803</t>
        </is>
      </c>
      <c r="C4230" t="inlineStr">
        <is>
          <t>2016-03-24</t>
        </is>
      </c>
      <c r="D4230" t="inlineStr">
        <is>
          <t>2016-03-26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Ink Jet Note and Greeting Cards, 8-1/2" x 5-1/2" Card Size</t>
        </is>
      </c>
      <c r="Q4230" s="2" t="n">
        <v>22.48</v>
      </c>
      <c r="R4230" t="n">
        <v>1</v>
      </c>
      <c r="S4230" s="3" t="n">
        <v>0</v>
      </c>
      <c r="T4230" s="2" t="n">
        <v>10.3408</v>
      </c>
      <c r="U4230">
        <f>D4230-C4230</f>
        <v/>
      </c>
      <c r="V4230" s="3">
        <f>IF(Q4230=0,0,T4230/Q4230)</f>
        <v/>
      </c>
    </row>
    <row r="4231">
      <c r="A4231" t="n">
        <v>4230</v>
      </c>
      <c r="B4231" t="inlineStr">
        <is>
          <t>CA-2017-100223</t>
        </is>
      </c>
      <c r="C4231" t="inlineStr">
        <is>
          <t>2017-07-05</t>
        </is>
      </c>
      <c r="D4231" t="inlineStr">
        <is>
          <t>2017-07-10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Furniture</t>
        </is>
      </c>
      <c r="O4231" t="inlineStr">
        <is>
          <t>Furnishings</t>
        </is>
      </c>
      <c r="P4231" t="inlineStr">
        <is>
          <t>Deflect-o RollaMat Studded, Beveled Mat for Medium Pile Carpeting</t>
        </is>
      </c>
      <c r="Q4231" s="2" t="n">
        <v>332.028</v>
      </c>
      <c r="R4231" t="n">
        <v>9</v>
      </c>
      <c r="S4231" s="3" t="n">
        <v>0.6</v>
      </c>
      <c r="T4231" s="2" t="n">
        <v>-348.6294</v>
      </c>
      <c r="U4231">
        <f>D4231-C4231</f>
        <v/>
      </c>
      <c r="V4231" s="3">
        <f>IF(Q4231=0,0,T4231/Q4231)</f>
        <v/>
      </c>
    </row>
    <row r="4232">
      <c r="A4232" t="n">
        <v>4231</v>
      </c>
      <c r="B4232" t="inlineStr">
        <is>
          <t>CA-2017-100223</t>
        </is>
      </c>
      <c r="C4232" t="inlineStr">
        <is>
          <t>2017-07-05</t>
        </is>
      </c>
      <c r="D4232" t="inlineStr">
        <is>
          <t>2017-07-10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Cardinal HOLDit! Binder Insert Strips,Extra Strips</t>
        </is>
      </c>
      <c r="Q4232" s="2" t="n">
        <v>11.394</v>
      </c>
      <c r="R4232" t="n">
        <v>9</v>
      </c>
      <c r="S4232" s="3" t="n">
        <v>0.8</v>
      </c>
      <c r="T4232" s="2" t="n">
        <v>-17.6607</v>
      </c>
      <c r="U4232">
        <f>D4232-C4232</f>
        <v/>
      </c>
      <c r="V4232" s="3">
        <f>IF(Q4232=0,0,T4232/Q4232)</f>
        <v/>
      </c>
    </row>
    <row r="4233">
      <c r="A4233" t="n">
        <v>4232</v>
      </c>
      <c r="B4233" t="inlineStr">
        <is>
          <t>CA-2017-100223</t>
        </is>
      </c>
      <c r="C4233" t="inlineStr">
        <is>
          <t>2017-07-05</t>
        </is>
      </c>
      <c r="D4233" t="inlineStr">
        <is>
          <t>2017-07-10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1975</t>
        </is>
      </c>
      <c r="Q4233" s="2" t="n">
        <v>15.552</v>
      </c>
      <c r="R4233" t="n">
        <v>3</v>
      </c>
      <c r="S4233" s="3" t="n">
        <v>0.2</v>
      </c>
      <c r="T4233" s="2" t="n">
        <v>5.6376</v>
      </c>
      <c r="U4233">
        <f>D4233-C4233</f>
        <v/>
      </c>
      <c r="V4233" s="3">
        <f>IF(Q4233=0,0,T4233/Q4233)</f>
        <v/>
      </c>
    </row>
    <row r="4234">
      <c r="A4234" t="n">
        <v>4233</v>
      </c>
      <c r="B4234" t="inlineStr">
        <is>
          <t>CA-2017-100223</t>
        </is>
      </c>
      <c r="C4234" t="inlineStr">
        <is>
          <t>2017-07-05</t>
        </is>
      </c>
      <c r="D4234" t="inlineStr">
        <is>
          <t>2017-07-10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Xerox 1966</t>
        </is>
      </c>
      <c r="Q4234" s="2" t="n">
        <v>31.104</v>
      </c>
      <c r="R4234" t="n">
        <v>6</v>
      </c>
      <c r="S4234" s="3" t="n">
        <v>0.2</v>
      </c>
      <c r="T4234" s="2" t="n">
        <v>11.2752</v>
      </c>
      <c r="U4234">
        <f>D4234-C4234</f>
        <v/>
      </c>
      <c r="V4234" s="3">
        <f>IF(Q4234=0,0,T4234/Q4234)</f>
        <v/>
      </c>
    </row>
    <row r="4235">
      <c r="A4235" t="n">
        <v>4234</v>
      </c>
      <c r="B4235" t="inlineStr">
        <is>
          <t>CA-2017-100223</t>
        </is>
      </c>
      <c r="C4235" t="inlineStr">
        <is>
          <t>2017-07-05</t>
        </is>
      </c>
      <c r="D4235" t="inlineStr">
        <is>
          <t>2017-07-10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Tuf-Vin Binders</t>
        </is>
      </c>
      <c r="Q4235" s="2" t="n">
        <v>6.316</v>
      </c>
      <c r="R4235" t="n">
        <v>1</v>
      </c>
      <c r="S4235" s="3" t="n">
        <v>0.8</v>
      </c>
      <c r="T4235" s="2" t="n">
        <v>-10.4214</v>
      </c>
      <c r="U4235">
        <f>D4235-C4235</f>
        <v/>
      </c>
      <c r="V4235" s="3">
        <f>IF(Q4235=0,0,T4235/Q4235)</f>
        <v/>
      </c>
    </row>
    <row r="4236">
      <c r="A4236" t="n">
        <v>4235</v>
      </c>
      <c r="B4236" t="inlineStr">
        <is>
          <t>CA-2014-168823</t>
        </is>
      </c>
      <c r="C4236" t="inlineStr">
        <is>
          <t>2014-09-21</t>
        </is>
      </c>
      <c r="D4236" t="inlineStr">
        <is>
          <t>2014-09-24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While You Were Out Pads, 50 per Pad, 4 x 5 1/4, Green Cycle</t>
        </is>
      </c>
      <c r="Q4236" s="2" t="n">
        <v>11.352</v>
      </c>
      <c r="R4236" t="n">
        <v>3</v>
      </c>
      <c r="S4236" s="3" t="n">
        <v>0.2</v>
      </c>
      <c r="T4236" s="2" t="n">
        <v>4.1151</v>
      </c>
      <c r="U4236">
        <f>D4236-C4236</f>
        <v/>
      </c>
      <c r="V4236" s="3">
        <f>IF(Q4236=0,0,T4236/Q4236)</f>
        <v/>
      </c>
    </row>
    <row r="4237">
      <c r="A4237" t="n">
        <v>4236</v>
      </c>
      <c r="B4237" t="inlineStr">
        <is>
          <t>CA-2014-168823</t>
        </is>
      </c>
      <c r="C4237" t="inlineStr">
        <is>
          <t>2014-09-21</t>
        </is>
      </c>
      <c r="D4237" t="inlineStr">
        <is>
          <t>2014-09-24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Staple-on labels</t>
        </is>
      </c>
      <c r="Q4237" s="2" t="n">
        <v>20.808</v>
      </c>
      <c r="R4237" t="n">
        <v>9</v>
      </c>
      <c r="S4237" s="3" t="n">
        <v>0.2</v>
      </c>
      <c r="T4237" s="2" t="n">
        <v>7.0227</v>
      </c>
      <c r="U4237">
        <f>D4237-C4237</f>
        <v/>
      </c>
      <c r="V4237" s="3">
        <f>IF(Q4237=0,0,T4237/Q4237)</f>
        <v/>
      </c>
    </row>
    <row r="4238">
      <c r="A4238" t="n">
        <v>4237</v>
      </c>
      <c r="B4238" t="inlineStr">
        <is>
          <t>CA-2016-162404</t>
        </is>
      </c>
      <c r="C4238" t="inlineStr">
        <is>
          <t>2016-07-23</t>
        </is>
      </c>
      <c r="D4238" t="inlineStr">
        <is>
          <t>2016-07-27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GBC Laser Imprintable Binding System Covers, Desert Sand</t>
        </is>
      </c>
      <c r="Q4238" s="2" t="n">
        <v>11.416</v>
      </c>
      <c r="R4238" t="n">
        <v>4</v>
      </c>
      <c r="S4238" s="3" t="n">
        <v>0.8</v>
      </c>
      <c r="T4238" s="2" t="n">
        <v>-18.8364</v>
      </c>
      <c r="U4238">
        <f>D4238-C4238</f>
        <v/>
      </c>
      <c r="V4238" s="3">
        <f>IF(Q4238=0,0,T4238/Q4238)</f>
        <v/>
      </c>
    </row>
    <row r="4239">
      <c r="A4239" t="n">
        <v>4238</v>
      </c>
      <c r="B4239" t="inlineStr">
        <is>
          <t>CA-2017-104024</t>
        </is>
      </c>
      <c r="C4239" t="inlineStr">
        <is>
          <t>2017-08-29</t>
        </is>
      </c>
      <c r="D4239" t="inlineStr">
        <is>
          <t>2017-09-03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Newell 323</t>
        </is>
      </c>
      <c r="Q4239" s="2" t="n">
        <v>9.407999999999999</v>
      </c>
      <c r="R4239" t="n">
        <v>7</v>
      </c>
      <c r="S4239" s="3" t="n">
        <v>0.2</v>
      </c>
      <c r="T4239" s="2" t="n">
        <v>0.7056</v>
      </c>
      <c r="U4239">
        <f>D4239-C4239</f>
        <v/>
      </c>
      <c r="V4239" s="3">
        <f>IF(Q4239=0,0,T4239/Q4239)</f>
        <v/>
      </c>
    </row>
    <row r="4240">
      <c r="A4240" t="n">
        <v>4239</v>
      </c>
      <c r="B4240" t="inlineStr">
        <is>
          <t>CA-2017-147144</t>
        </is>
      </c>
      <c r="C4240" t="inlineStr">
        <is>
          <t>2017-03-26</t>
        </is>
      </c>
      <c r="D4240" t="inlineStr">
        <is>
          <t>2017-03-28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Office Supplies</t>
        </is>
      </c>
      <c r="O4240" t="inlineStr">
        <is>
          <t>Art</t>
        </is>
      </c>
      <c r="P4240" t="inlineStr">
        <is>
          <t>Boston 1827 Commercial Additional Cutter, Drive Gear &amp; Gear Rack for 1606</t>
        </is>
      </c>
      <c r="Q4240" s="2" t="n">
        <v>19.83</v>
      </c>
      <c r="R4240" t="n">
        <v>1</v>
      </c>
      <c r="S4240" s="3" t="n">
        <v>0</v>
      </c>
      <c r="T4240" s="2" t="n">
        <v>5.949</v>
      </c>
      <c r="U4240">
        <f>D4240-C4240</f>
        <v/>
      </c>
      <c r="V4240" s="3">
        <f>IF(Q4240=0,0,T4240/Q4240)</f>
        <v/>
      </c>
    </row>
    <row r="4241">
      <c r="A4241" t="n">
        <v>4240</v>
      </c>
      <c r="B4241" t="inlineStr">
        <is>
          <t>CA-2017-158673</t>
        </is>
      </c>
      <c r="C4241" t="inlineStr">
        <is>
          <t>2017-12-29</t>
        </is>
      </c>
      <c r="D4241" t="inlineStr">
        <is>
          <t>2018-01-04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Xerox 1915</t>
        </is>
      </c>
      <c r="Q4241" s="2" t="n">
        <v>209.7</v>
      </c>
      <c r="R4241" t="n">
        <v>2</v>
      </c>
      <c r="S4241" s="3" t="n">
        <v>0</v>
      </c>
      <c r="T4241" s="2" t="n">
        <v>100.656</v>
      </c>
      <c r="U4241">
        <f>D4241-C4241</f>
        <v/>
      </c>
      <c r="V4241" s="3">
        <f>IF(Q4241=0,0,T4241/Q4241)</f>
        <v/>
      </c>
    </row>
    <row r="4242">
      <c r="A4242" t="n">
        <v>4241</v>
      </c>
      <c r="B4242" t="inlineStr">
        <is>
          <t>CA-2014-133704</t>
        </is>
      </c>
      <c r="C4242" t="inlineStr">
        <is>
          <t>2014-09-20</t>
        </is>
      </c>
      <c r="D4242" t="inlineStr">
        <is>
          <t>2014-09-26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Office Supplies</t>
        </is>
      </c>
      <c r="O4242" t="inlineStr">
        <is>
          <t>Appliances</t>
        </is>
      </c>
      <c r="P4242" t="inlineStr">
        <is>
          <t>Staple holder</t>
        </is>
      </c>
      <c r="Q4242" s="2" t="n">
        <v>43.92</v>
      </c>
      <c r="R4242" t="n">
        <v>4</v>
      </c>
      <c r="S4242" s="3" t="n">
        <v>0</v>
      </c>
      <c r="T4242" s="2" t="n">
        <v>11.8584</v>
      </c>
      <c r="U4242">
        <f>D4242-C4242</f>
        <v/>
      </c>
      <c r="V4242" s="3">
        <f>IF(Q4242=0,0,T4242/Q4242)</f>
        <v/>
      </c>
    </row>
    <row r="4243">
      <c r="A4243" t="n">
        <v>4242</v>
      </c>
      <c r="B4243" t="inlineStr">
        <is>
          <t>CA-2014-133704</t>
        </is>
      </c>
      <c r="C4243" t="inlineStr">
        <is>
          <t>2014-09-20</t>
        </is>
      </c>
      <c r="D4243" t="inlineStr">
        <is>
          <t>2014-09-26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Office Supplies</t>
        </is>
      </c>
      <c r="O4243" t="inlineStr">
        <is>
          <t>Binders</t>
        </is>
      </c>
      <c r="P4243" t="inlineStr">
        <is>
          <t>Ibico Plastic and Wire Spiral Binding Combs</t>
        </is>
      </c>
      <c r="Q4243" s="2" t="n">
        <v>20.232</v>
      </c>
      <c r="R4243" t="n">
        <v>3</v>
      </c>
      <c r="S4243" s="3" t="n">
        <v>0.2</v>
      </c>
      <c r="T4243" s="2" t="n">
        <v>6.5754</v>
      </c>
      <c r="U4243">
        <f>D4243-C4243</f>
        <v/>
      </c>
      <c r="V4243" s="3">
        <f>IF(Q4243=0,0,T4243/Q4243)</f>
        <v/>
      </c>
    </row>
    <row r="4244">
      <c r="A4244" t="n">
        <v>4243</v>
      </c>
      <c r="B4244" t="inlineStr">
        <is>
          <t>CA-2016-159142</t>
        </is>
      </c>
      <c r="C4244" t="inlineStr">
        <is>
          <t>2016-04-04</t>
        </is>
      </c>
      <c r="D4244" t="inlineStr">
        <is>
          <t>2016-04-05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Technology</t>
        </is>
      </c>
      <c r="O4244" t="inlineStr">
        <is>
          <t>Phones</t>
        </is>
      </c>
      <c r="P4244" t="inlineStr">
        <is>
          <t>Anker Astro 15000mAh USB Portable Charger</t>
        </is>
      </c>
      <c r="Q4244" s="2" t="n">
        <v>149.97</v>
      </c>
      <c r="R4244" t="n">
        <v>3</v>
      </c>
      <c r="S4244" s="3" t="n">
        <v>0</v>
      </c>
      <c r="T4244" s="2" t="n">
        <v>5.9988</v>
      </c>
      <c r="U4244">
        <f>D4244-C4244</f>
        <v/>
      </c>
      <c r="V4244" s="3">
        <f>IF(Q4244=0,0,T4244/Q4244)</f>
        <v/>
      </c>
    </row>
    <row r="4245">
      <c r="A4245" t="n">
        <v>4244</v>
      </c>
      <c r="B4245" t="inlineStr">
        <is>
          <t>CA-2016-159142</t>
        </is>
      </c>
      <c r="C4245" t="inlineStr">
        <is>
          <t>2016-04-04</t>
        </is>
      </c>
      <c r="D4245" t="inlineStr">
        <is>
          <t>2016-04-05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Wirebound Message Books, Four 2 3/4" x 5" Forms per Page, 600 Sets per Book</t>
        </is>
      </c>
      <c r="Q4245" s="2" t="n">
        <v>27.81</v>
      </c>
      <c r="R4245" t="n">
        <v>3</v>
      </c>
      <c r="S4245" s="3" t="n">
        <v>0</v>
      </c>
      <c r="T4245" s="2" t="n">
        <v>13.0707</v>
      </c>
      <c r="U4245">
        <f>D4245-C4245</f>
        <v/>
      </c>
      <c r="V4245" s="3">
        <f>IF(Q4245=0,0,T4245/Q4245)</f>
        <v/>
      </c>
    </row>
    <row r="4246">
      <c r="A4246" t="n">
        <v>4245</v>
      </c>
      <c r="B4246" t="inlineStr">
        <is>
          <t>CA-2014-138436</t>
        </is>
      </c>
      <c r="C4246" t="inlineStr">
        <is>
          <t>2014-03-26</t>
        </is>
      </c>
      <c r="D4246" t="inlineStr">
        <is>
          <t>2014-03-30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32 GB MicroSDHC Class 10 Memory Card</t>
        </is>
      </c>
      <c r="Q4246" s="2" t="n">
        <v>66.3</v>
      </c>
      <c r="R4246" t="n">
        <v>3</v>
      </c>
      <c r="S4246" s="3" t="n">
        <v>0</v>
      </c>
      <c r="T4246" s="2" t="n">
        <v>8.619</v>
      </c>
      <c r="U4246">
        <f>D4246-C4246</f>
        <v/>
      </c>
      <c r="V4246" s="3">
        <f>IF(Q4246=0,0,T4246/Q4246)</f>
        <v/>
      </c>
    </row>
    <row r="4247">
      <c r="A4247" t="n">
        <v>4246</v>
      </c>
      <c r="B4247" t="inlineStr">
        <is>
          <t>CA-2017-117702</t>
        </is>
      </c>
      <c r="C4247" t="inlineStr">
        <is>
          <t>2017-11-28</t>
        </is>
      </c>
      <c r="D4247" t="inlineStr">
        <is>
          <t>2017-12-04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Office Supplies</t>
        </is>
      </c>
      <c r="O4247" t="inlineStr">
        <is>
          <t>Art</t>
        </is>
      </c>
      <c r="P4247" t="inlineStr">
        <is>
          <t>BIC Brite Liner Grip Highlighters</t>
        </is>
      </c>
      <c r="Q4247" s="2" t="n">
        <v>1.64</v>
      </c>
      <c r="R4247" t="n">
        <v>1</v>
      </c>
      <c r="S4247" s="3" t="n">
        <v>0</v>
      </c>
      <c r="T4247" s="2" t="n">
        <v>0.738</v>
      </c>
      <c r="U4247">
        <f>D4247-C4247</f>
        <v/>
      </c>
      <c r="V4247" s="3">
        <f>IF(Q4247=0,0,T4247/Q4247)</f>
        <v/>
      </c>
    </row>
    <row r="4248">
      <c r="A4248" t="n">
        <v>4247</v>
      </c>
      <c r="B4248" t="inlineStr">
        <is>
          <t>CA-2017-117702</t>
        </is>
      </c>
      <c r="C4248" t="inlineStr">
        <is>
          <t>2017-11-28</t>
        </is>
      </c>
      <c r="D4248" t="inlineStr">
        <is>
          <t>2017-12-04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Luxo Professional Fluorescent Magnifier Lamp with Clamp-Mount Base</t>
        </is>
      </c>
      <c r="Q4248" s="2" t="n">
        <v>1049.2</v>
      </c>
      <c r="R4248" t="n">
        <v>5</v>
      </c>
      <c r="S4248" s="3" t="n">
        <v>0</v>
      </c>
      <c r="T4248" s="2" t="n">
        <v>272.792</v>
      </c>
      <c r="U4248">
        <f>D4248-C4248</f>
        <v/>
      </c>
      <c r="V4248" s="3">
        <f>IF(Q4248=0,0,T4248/Q4248)</f>
        <v/>
      </c>
    </row>
    <row r="4249">
      <c r="A4249" t="n">
        <v>4248</v>
      </c>
      <c r="B4249" t="inlineStr">
        <is>
          <t>CA-2017-117702</t>
        </is>
      </c>
      <c r="C4249" t="inlineStr">
        <is>
          <t>2017-11-28</t>
        </is>
      </c>
      <c r="D4249" t="inlineStr">
        <is>
          <t>2017-12-04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Eldon Image Series Desk Accessories, Burgundy</t>
        </is>
      </c>
      <c r="Q4249" s="2" t="n">
        <v>20.9</v>
      </c>
      <c r="R4249" t="n">
        <v>5</v>
      </c>
      <c r="S4249" s="3" t="n">
        <v>0</v>
      </c>
      <c r="T4249" s="2" t="n">
        <v>7.524</v>
      </c>
      <c r="U4249">
        <f>D4249-C4249</f>
        <v/>
      </c>
      <c r="V4249" s="3">
        <f>IF(Q4249=0,0,T4249/Q4249)</f>
        <v/>
      </c>
    </row>
    <row r="4250">
      <c r="A4250" t="n">
        <v>4249</v>
      </c>
      <c r="B4250" t="inlineStr">
        <is>
          <t>CA-2016-157336</t>
        </is>
      </c>
      <c r="C4250" t="inlineStr">
        <is>
          <t>2016-12-01</t>
        </is>
      </c>
      <c r="D4250" t="inlineStr">
        <is>
          <t>2016-12-05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XtraLife ClearVue Slant-D Ring Binder, White, 3"</t>
        </is>
      </c>
      <c r="Q4250" s="2" t="n">
        <v>88.08</v>
      </c>
      <c r="R4250" t="n">
        <v>6</v>
      </c>
      <c r="S4250" s="3" t="n">
        <v>0</v>
      </c>
      <c r="T4250" s="2" t="n">
        <v>40.5168</v>
      </c>
      <c r="U4250">
        <f>D4250-C4250</f>
        <v/>
      </c>
      <c r="V4250" s="3">
        <f>IF(Q4250=0,0,T4250/Q4250)</f>
        <v/>
      </c>
    </row>
    <row r="4251">
      <c r="A4251" t="n">
        <v>4250</v>
      </c>
      <c r="B4251" t="inlineStr">
        <is>
          <t>CA-2016-157336</t>
        </is>
      </c>
      <c r="C4251" t="inlineStr">
        <is>
          <t>2016-12-01</t>
        </is>
      </c>
      <c r="D4251" t="inlineStr">
        <is>
          <t>2016-12-05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Every-Day Series Multi-Task Chairs</t>
        </is>
      </c>
      <c r="Q4251" s="2" t="n">
        <v>751.92</v>
      </c>
      <c r="R4251" t="n">
        <v>4</v>
      </c>
      <c r="S4251" s="3" t="n">
        <v>0</v>
      </c>
      <c r="T4251" s="2" t="n">
        <v>150.384</v>
      </c>
      <c r="U4251">
        <f>D4251-C4251</f>
        <v/>
      </c>
      <c r="V4251" s="3">
        <f>IF(Q4251=0,0,T4251/Q4251)</f>
        <v/>
      </c>
    </row>
    <row r="4252">
      <c r="A4252" t="n">
        <v>4251</v>
      </c>
      <c r="B4252" t="inlineStr">
        <is>
          <t>CA-2014-168130</t>
        </is>
      </c>
      <c r="C4252" t="inlineStr">
        <is>
          <t>2014-09-19</t>
        </is>
      </c>
      <c r="D4252" t="inlineStr">
        <is>
          <t>2014-09-19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Hon Olson Stacker Stools</t>
        </is>
      </c>
      <c r="Q4252" s="2" t="n">
        <v>887.103</v>
      </c>
      <c r="R4252" t="n">
        <v>7</v>
      </c>
      <c r="S4252" s="3" t="n">
        <v>0.1</v>
      </c>
      <c r="T4252" s="2" t="n">
        <v>177.4206</v>
      </c>
      <c r="U4252">
        <f>D4252-C4252</f>
        <v/>
      </c>
      <c r="V4252" s="3">
        <f>IF(Q4252=0,0,T4252/Q4252)</f>
        <v/>
      </c>
    </row>
    <row r="4253">
      <c r="A4253" t="n">
        <v>4252</v>
      </c>
      <c r="B4253" t="inlineStr">
        <is>
          <t>CA-2015-155068</t>
        </is>
      </c>
      <c r="C4253" t="inlineStr">
        <is>
          <t>2015-10-23</t>
        </is>
      </c>
      <c r="D4253" t="inlineStr">
        <is>
          <t>2015-10-23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Mediabridge Sport Armband iPhone 5s</t>
        </is>
      </c>
      <c r="Q4253" s="2" t="n">
        <v>55.944</v>
      </c>
      <c r="R4253" t="n">
        <v>7</v>
      </c>
      <c r="S4253" s="3" t="n">
        <v>0.2</v>
      </c>
      <c r="T4253" s="2" t="n">
        <v>-13.2867</v>
      </c>
      <c r="U4253">
        <f>D4253-C4253</f>
        <v/>
      </c>
      <c r="V4253" s="3">
        <f>IF(Q4253=0,0,T4253/Q4253)</f>
        <v/>
      </c>
    </row>
    <row r="4254">
      <c r="A4254" t="n">
        <v>4253</v>
      </c>
      <c r="B4254" t="inlineStr">
        <is>
          <t>CA-2015-155068</t>
        </is>
      </c>
      <c r="C4254" t="inlineStr">
        <is>
          <t>2015-10-23</t>
        </is>
      </c>
      <c r="D4254" t="inlineStr">
        <is>
          <t>2015-10-23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Sanford Liquid Accent Highlighters</t>
        </is>
      </c>
      <c r="Q4254" s="2" t="n">
        <v>10.688</v>
      </c>
      <c r="R4254" t="n">
        <v>2</v>
      </c>
      <c r="S4254" s="3" t="n">
        <v>0.2</v>
      </c>
      <c r="T4254" s="2" t="n">
        <v>2.2712</v>
      </c>
      <c r="U4254">
        <f>D4254-C4254</f>
        <v/>
      </c>
      <c r="V4254" s="3">
        <f>IF(Q4254=0,0,T4254/Q4254)</f>
        <v/>
      </c>
    </row>
    <row r="4255">
      <c r="A4255" t="n">
        <v>4254</v>
      </c>
      <c r="B4255" t="inlineStr">
        <is>
          <t>CA-2015-155068</t>
        </is>
      </c>
      <c r="C4255" t="inlineStr">
        <is>
          <t>2015-10-23</t>
        </is>
      </c>
      <c r="D4255" t="inlineStr">
        <is>
          <t>2015-10-23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Technology</t>
        </is>
      </c>
      <c r="O4255" t="inlineStr">
        <is>
          <t>Phones</t>
        </is>
      </c>
      <c r="P4255" t="inlineStr">
        <is>
          <t>SKILCRAFT Telephone Shoulder Rest, 2" x 6.5" x 2.5", Black</t>
        </is>
      </c>
      <c r="Q4255" s="2" t="n">
        <v>11.824</v>
      </c>
      <c r="R4255" t="n">
        <v>2</v>
      </c>
      <c r="S4255" s="3" t="n">
        <v>0.2</v>
      </c>
      <c r="T4255" s="2" t="n">
        <v>1.0346</v>
      </c>
      <c r="U4255">
        <f>D4255-C4255</f>
        <v/>
      </c>
      <c r="V4255" s="3">
        <f>IF(Q4255=0,0,T4255/Q4255)</f>
        <v/>
      </c>
    </row>
    <row r="4256">
      <c r="A4256" t="n">
        <v>4255</v>
      </c>
      <c r="B4256" t="inlineStr">
        <is>
          <t>CA-2017-163160</t>
        </is>
      </c>
      <c r="C4256" t="inlineStr">
        <is>
          <t>2017-10-13</t>
        </is>
      </c>
      <c r="D4256" t="inlineStr">
        <is>
          <t>2017-10-16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Easy-staple paper</t>
        </is>
      </c>
      <c r="Q4256" s="2" t="n">
        <v>63.312</v>
      </c>
      <c r="R4256" t="n">
        <v>3</v>
      </c>
      <c r="S4256" s="3" t="n">
        <v>0.2</v>
      </c>
      <c r="T4256" s="2" t="n">
        <v>20.5764</v>
      </c>
      <c r="U4256">
        <f>D4256-C4256</f>
        <v/>
      </c>
      <c r="V4256" s="3">
        <f>IF(Q4256=0,0,T4256/Q4256)</f>
        <v/>
      </c>
    </row>
    <row r="4257">
      <c r="A4257" t="n">
        <v>4256</v>
      </c>
      <c r="B4257" t="inlineStr">
        <is>
          <t>CA-2017-163160</t>
        </is>
      </c>
      <c r="C4257" t="inlineStr">
        <is>
          <t>2017-10-13</t>
        </is>
      </c>
      <c r="D4257" t="inlineStr">
        <is>
          <t>2017-10-16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GBC VeloBinder Electric Binding Machine</t>
        </is>
      </c>
      <c r="Q4257" s="2" t="n">
        <v>96.78400000000001</v>
      </c>
      <c r="R4257" t="n">
        <v>4</v>
      </c>
      <c r="S4257" s="3" t="n">
        <v>0.8</v>
      </c>
      <c r="T4257" s="2" t="n">
        <v>-145.176</v>
      </c>
      <c r="U4257">
        <f>D4257-C4257</f>
        <v/>
      </c>
      <c r="V4257" s="3">
        <f>IF(Q4257=0,0,T4257/Q4257)</f>
        <v/>
      </c>
    </row>
    <row r="4258">
      <c r="A4258" t="n">
        <v>4257</v>
      </c>
      <c r="B4258" t="inlineStr">
        <is>
          <t>CA-2017-163160</t>
        </is>
      </c>
      <c r="C4258" t="inlineStr">
        <is>
          <t>2017-10-13</t>
        </is>
      </c>
      <c r="D4258" t="inlineStr">
        <is>
          <t>2017-10-16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Dax Clear Box Frame</t>
        </is>
      </c>
      <c r="Q4258" s="2" t="n">
        <v>10.476</v>
      </c>
      <c r="R4258" t="n">
        <v>3</v>
      </c>
      <c r="S4258" s="3" t="n">
        <v>0.6</v>
      </c>
      <c r="T4258" s="2" t="n">
        <v>-6.8094</v>
      </c>
      <c r="U4258">
        <f>D4258-C4258</f>
        <v/>
      </c>
      <c r="V4258" s="3">
        <f>IF(Q4258=0,0,T4258/Q4258)</f>
        <v/>
      </c>
    </row>
    <row r="4259">
      <c r="A4259" t="n">
        <v>4258</v>
      </c>
      <c r="B4259" t="inlineStr">
        <is>
          <t>CA-2015-101924</t>
        </is>
      </c>
      <c r="C4259" t="inlineStr">
        <is>
          <t>2015-09-04</t>
        </is>
      </c>
      <c r="D4259" t="inlineStr">
        <is>
          <t>2015-09-09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Acco Flexible ACCOHIDE Square Ring Data Binder, Dark Blue, 11 1/2" X 14" 7/8"</t>
        </is>
      </c>
      <c r="Q4259" s="2" t="n">
        <v>9.762</v>
      </c>
      <c r="R4259" t="n">
        <v>2</v>
      </c>
      <c r="S4259" s="3" t="n">
        <v>0.7</v>
      </c>
      <c r="T4259" s="2" t="n">
        <v>-6.8334</v>
      </c>
      <c r="U4259">
        <f>D4259-C4259</f>
        <v/>
      </c>
      <c r="V4259" s="3">
        <f>IF(Q4259=0,0,T4259/Q4259)</f>
        <v/>
      </c>
    </row>
    <row r="4260">
      <c r="A4260" t="n">
        <v>4259</v>
      </c>
      <c r="B4260" t="inlineStr">
        <is>
          <t>CA-2016-124793</t>
        </is>
      </c>
      <c r="C4260" t="inlineStr">
        <is>
          <t>2016-03-14</t>
        </is>
      </c>
      <c r="D4260" t="inlineStr">
        <is>
          <t>2016-03-16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Furniture</t>
        </is>
      </c>
      <c r="O4260" t="inlineStr">
        <is>
          <t>Chairs</t>
        </is>
      </c>
      <c r="P4260" t="inlineStr">
        <is>
          <t>Global High-Back Leather Tilter, Burgundy</t>
        </is>
      </c>
      <c r="Q4260" s="2" t="n">
        <v>196.784</v>
      </c>
      <c r="R4260" t="n">
        <v>2</v>
      </c>
      <c r="S4260" s="3" t="n">
        <v>0.2</v>
      </c>
      <c r="T4260" s="2" t="n">
        <v>-22.1382</v>
      </c>
      <c r="U4260">
        <f>D4260-C4260</f>
        <v/>
      </c>
      <c r="V4260" s="3">
        <f>IF(Q4260=0,0,T4260/Q4260)</f>
        <v/>
      </c>
    </row>
    <row r="4261">
      <c r="A4261" t="n">
        <v>4260</v>
      </c>
      <c r="B4261" t="inlineStr">
        <is>
          <t>CA-2017-118367</t>
        </is>
      </c>
      <c r="C4261" t="inlineStr">
        <is>
          <t>2017-10-28</t>
        </is>
      </c>
      <c r="D4261" t="inlineStr">
        <is>
          <t>2017-11-02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s="2" t="n">
        <v>47.98</v>
      </c>
      <c r="R4261" t="n">
        <v>2</v>
      </c>
      <c r="S4261" s="3" t="n">
        <v>0</v>
      </c>
      <c r="T4261" s="2" t="n">
        <v>23.99</v>
      </c>
      <c r="U4261">
        <f>D4261-C4261</f>
        <v/>
      </c>
      <c r="V4261" s="3">
        <f>IF(Q4261=0,0,T4261/Q4261)</f>
        <v/>
      </c>
    </row>
    <row r="4262">
      <c r="A4262" t="n">
        <v>4261</v>
      </c>
      <c r="B4262" t="inlineStr">
        <is>
          <t>CA-2017-164819</t>
        </is>
      </c>
      <c r="C4262" t="inlineStr">
        <is>
          <t>2017-10-15</t>
        </is>
      </c>
      <c r="D4262" t="inlineStr">
        <is>
          <t>2017-10-19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Office Supplies</t>
        </is>
      </c>
      <c r="O4262" t="inlineStr">
        <is>
          <t>Labels</t>
        </is>
      </c>
      <c r="P4262" t="inlineStr">
        <is>
          <t>Permanent Self-Adhesive File Folder Labels for Typewriters by Universal</t>
        </is>
      </c>
      <c r="Q4262" s="2" t="n">
        <v>13.05</v>
      </c>
      <c r="R4262" t="n">
        <v>5</v>
      </c>
      <c r="S4262" s="3" t="n">
        <v>0</v>
      </c>
      <c r="T4262" s="2" t="n">
        <v>6.003</v>
      </c>
      <c r="U4262">
        <f>D4262-C4262</f>
        <v/>
      </c>
      <c r="V4262" s="3">
        <f>IF(Q4262=0,0,T4262/Q4262)</f>
        <v/>
      </c>
    </row>
    <row r="4263">
      <c r="A4263" t="n">
        <v>4262</v>
      </c>
      <c r="B4263" t="inlineStr">
        <is>
          <t>CA-2017-158344</t>
        </is>
      </c>
      <c r="C4263" t="inlineStr">
        <is>
          <t>2017-08-07</t>
        </is>
      </c>
      <c r="D4263" t="inlineStr">
        <is>
          <t>2017-08-11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Technology</t>
        </is>
      </c>
      <c r="O4263" t="inlineStr">
        <is>
          <t>Accessories</t>
        </is>
      </c>
      <c r="P4263" t="inlineStr">
        <is>
          <t>Memorex Micro Travel Drive 16 GB</t>
        </is>
      </c>
      <c r="Q4263" s="2" t="n">
        <v>63.96</v>
      </c>
      <c r="R4263" t="n">
        <v>4</v>
      </c>
      <c r="S4263" s="3" t="n">
        <v>0</v>
      </c>
      <c r="T4263" s="2" t="n">
        <v>19.8276</v>
      </c>
      <c r="U4263">
        <f>D4263-C4263</f>
        <v/>
      </c>
      <c r="V4263" s="3">
        <f>IF(Q4263=0,0,T4263/Q4263)</f>
        <v/>
      </c>
    </row>
    <row r="4264">
      <c r="A4264" t="n">
        <v>4263</v>
      </c>
      <c r="B4264" t="inlineStr">
        <is>
          <t>CA-2017-123351</t>
        </is>
      </c>
      <c r="C4264" t="inlineStr">
        <is>
          <t>2017-09-21</t>
        </is>
      </c>
      <c r="D4264" t="inlineStr">
        <is>
          <t>2017-09-25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Office Supplies</t>
        </is>
      </c>
      <c r="O4264" t="inlineStr">
        <is>
          <t>Appliances</t>
        </is>
      </c>
      <c r="P4264" t="inlineStr">
        <is>
          <t>APC 7 Outlet Network SurgeArrest Surge Protector</t>
        </is>
      </c>
      <c r="Q4264" s="2" t="n">
        <v>80.48</v>
      </c>
      <c r="R4264" t="n">
        <v>1</v>
      </c>
      <c r="S4264" s="3" t="n">
        <v>0</v>
      </c>
      <c r="T4264" s="2" t="n">
        <v>24.144</v>
      </c>
      <c r="U4264">
        <f>D4264-C4264</f>
        <v/>
      </c>
      <c r="V4264" s="3">
        <f>IF(Q4264=0,0,T4264/Q4264)</f>
        <v/>
      </c>
    </row>
    <row r="4265">
      <c r="A4265" t="n">
        <v>4264</v>
      </c>
      <c r="B4265" t="inlineStr">
        <is>
          <t>CA-2017-110429</t>
        </is>
      </c>
      <c r="C4265" t="inlineStr">
        <is>
          <t>2017-11-03</t>
        </is>
      </c>
      <c r="D4265" t="inlineStr">
        <is>
          <t>2017-11-08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Mead 1st Gear 2" Zipper Binder, Asst. Colors</t>
        </is>
      </c>
      <c r="Q4265" s="2" t="n">
        <v>11.673</v>
      </c>
      <c r="R4265" t="n">
        <v>3</v>
      </c>
      <c r="S4265" s="3" t="n">
        <v>0.7</v>
      </c>
      <c r="T4265" s="2" t="n">
        <v>-7.782</v>
      </c>
      <c r="U4265">
        <f>D4265-C4265</f>
        <v/>
      </c>
      <c r="V4265" s="3">
        <f>IF(Q4265=0,0,T4265/Q4265)</f>
        <v/>
      </c>
    </row>
    <row r="4266">
      <c r="A4266" t="n">
        <v>4265</v>
      </c>
      <c r="B4266" t="inlineStr">
        <is>
          <t>US-2016-131611</t>
        </is>
      </c>
      <c r="C4266" t="inlineStr">
        <is>
          <t>2016-11-05</t>
        </is>
      </c>
      <c r="D4266" t="inlineStr">
        <is>
          <t>2016-11-09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Furniture</t>
        </is>
      </c>
      <c r="O4266" t="inlineStr">
        <is>
          <t>Tables</t>
        </is>
      </c>
      <c r="P4266" t="inlineStr">
        <is>
          <t>Laminate Occasional Tables</t>
        </is>
      </c>
      <c r="Q4266" s="2" t="n">
        <v>863.128</v>
      </c>
      <c r="R4266" t="n">
        <v>8</v>
      </c>
      <c r="S4266" s="3" t="n">
        <v>0.3</v>
      </c>
      <c r="T4266" s="2" t="n">
        <v>-160.2952</v>
      </c>
      <c r="U4266">
        <f>D4266-C4266</f>
        <v/>
      </c>
      <c r="V4266" s="3">
        <f>IF(Q4266=0,0,T4266/Q4266)</f>
        <v/>
      </c>
    </row>
    <row r="4267">
      <c r="A4267" t="n">
        <v>4266</v>
      </c>
      <c r="B4267" t="inlineStr">
        <is>
          <t>US-2016-131611</t>
        </is>
      </c>
      <c r="C4267" t="inlineStr">
        <is>
          <t>2016-11-05</t>
        </is>
      </c>
      <c r="D4267" t="inlineStr">
        <is>
          <t>2016-11-09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Storex Dura Pro Binders</t>
        </is>
      </c>
      <c r="Q4267" s="2" t="n">
        <v>3.564</v>
      </c>
      <c r="R4267" t="n">
        <v>3</v>
      </c>
      <c r="S4267" s="3" t="n">
        <v>0.8</v>
      </c>
      <c r="T4267" s="2" t="n">
        <v>-6.237</v>
      </c>
      <c r="U4267">
        <f>D4267-C4267</f>
        <v/>
      </c>
      <c r="V4267" s="3">
        <f>IF(Q4267=0,0,T4267/Q4267)</f>
        <v/>
      </c>
    </row>
    <row r="4268">
      <c r="A4268" t="n">
        <v>4267</v>
      </c>
      <c r="B4268" t="inlineStr">
        <is>
          <t>US-2016-131611</t>
        </is>
      </c>
      <c r="C4268" t="inlineStr">
        <is>
          <t>2016-11-05</t>
        </is>
      </c>
      <c r="D4268" t="inlineStr">
        <is>
          <t>2016-11-09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Furniture</t>
        </is>
      </c>
      <c r="O4268" t="inlineStr">
        <is>
          <t>Bookcases</t>
        </is>
      </c>
      <c r="P4268" t="inlineStr">
        <is>
          <t>O'Sullivan Plantations 2-Door Library in Landvery Oak</t>
        </is>
      </c>
      <c r="Q4268" s="2" t="n">
        <v>956.6648</v>
      </c>
      <c r="R4268" t="n">
        <v>7</v>
      </c>
      <c r="S4268" s="3" t="n">
        <v>0.32</v>
      </c>
      <c r="T4268" s="2" t="n">
        <v>-225.0976</v>
      </c>
      <c r="U4268">
        <f>D4268-C4268</f>
        <v/>
      </c>
      <c r="V4268" s="3">
        <f>IF(Q4268=0,0,T4268/Q4268)</f>
        <v/>
      </c>
    </row>
    <row r="4269">
      <c r="A4269" t="n">
        <v>4268</v>
      </c>
      <c r="B4269" t="inlineStr">
        <is>
          <t>US-2016-131611</t>
        </is>
      </c>
      <c r="C4269" t="inlineStr">
        <is>
          <t>2016-11-05</t>
        </is>
      </c>
      <c r="D4269" t="inlineStr">
        <is>
          <t>2016-11-09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Premium Transparent Presentation Covers by GBC</t>
        </is>
      </c>
      <c r="Q4269" s="2" t="n">
        <v>12.588</v>
      </c>
      <c r="R4269" t="n">
        <v>3</v>
      </c>
      <c r="S4269" s="3" t="n">
        <v>0.8</v>
      </c>
      <c r="T4269" s="2" t="n">
        <v>-20.1408</v>
      </c>
      <c r="U4269">
        <f>D4269-C4269</f>
        <v/>
      </c>
      <c r="V4269" s="3">
        <f>IF(Q4269=0,0,T4269/Q4269)</f>
        <v/>
      </c>
    </row>
    <row r="4270">
      <c r="A4270" t="n">
        <v>4269</v>
      </c>
      <c r="B4270" t="inlineStr">
        <is>
          <t>US-2016-131611</t>
        </is>
      </c>
      <c r="C4270" t="inlineStr">
        <is>
          <t>2016-11-05</t>
        </is>
      </c>
      <c r="D4270" t="inlineStr">
        <is>
          <t>2016-11-09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Logitech Wireless Headset H600 Over-The-Head Design</t>
        </is>
      </c>
      <c r="Q4270" s="2" t="n">
        <v>171.96</v>
      </c>
      <c r="R4270" t="n">
        <v>5</v>
      </c>
      <c r="S4270" s="3" t="n">
        <v>0.2</v>
      </c>
      <c r="T4270" s="2" t="n">
        <v>45.1395</v>
      </c>
      <c r="U4270">
        <f>D4270-C4270</f>
        <v/>
      </c>
      <c r="V4270" s="3">
        <f>IF(Q4270=0,0,T4270/Q4270)</f>
        <v/>
      </c>
    </row>
    <row r="4271">
      <c r="A4271" t="n">
        <v>4270</v>
      </c>
      <c r="B4271" t="inlineStr">
        <is>
          <t>US-2017-124821</t>
        </is>
      </c>
      <c r="C4271" t="inlineStr">
        <is>
          <t>2017-06-25</t>
        </is>
      </c>
      <c r="D4271" t="inlineStr">
        <is>
          <t>2017-06-29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Furniture</t>
        </is>
      </c>
      <c r="O4271" t="inlineStr">
        <is>
          <t>Tables</t>
        </is>
      </c>
      <c r="P4271" t="inlineStr">
        <is>
          <t>Chromcraft Bull-Nose Wood Round Conference Table Top, Wood Base</t>
        </is>
      </c>
      <c r="Q4271" s="2" t="n">
        <v>871.4</v>
      </c>
      <c r="R4271" t="n">
        <v>4</v>
      </c>
      <c r="S4271" s="3" t="n">
        <v>0</v>
      </c>
      <c r="T4271" s="2" t="n">
        <v>148.138</v>
      </c>
      <c r="U4271">
        <f>D4271-C4271</f>
        <v/>
      </c>
      <c r="V4271" s="3">
        <f>IF(Q4271=0,0,T4271/Q4271)</f>
        <v/>
      </c>
    </row>
    <row r="4272">
      <c r="A4272" t="n">
        <v>4271</v>
      </c>
      <c r="B4272" t="inlineStr">
        <is>
          <t>CA-2015-166975</t>
        </is>
      </c>
      <c r="C4272" t="inlineStr">
        <is>
          <t>2015-11-26</t>
        </is>
      </c>
      <c r="D4272" t="inlineStr">
        <is>
          <t>2015-11-30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12-3/4 Diameter Accuwave DS  Wall Clock</t>
        </is>
      </c>
      <c r="Q4272" s="2" t="n">
        <v>692.472</v>
      </c>
      <c r="R4272" t="n">
        <v>11</v>
      </c>
      <c r="S4272" s="3" t="n">
        <v>0.2</v>
      </c>
      <c r="T4272" s="2" t="n">
        <v>190.4298</v>
      </c>
      <c r="U4272">
        <f>D4272-C4272</f>
        <v/>
      </c>
      <c r="V4272" s="3">
        <f>IF(Q4272=0,0,T4272/Q4272)</f>
        <v/>
      </c>
    </row>
    <row r="4273">
      <c r="A4273" t="n">
        <v>4272</v>
      </c>
      <c r="B4273" t="inlineStr">
        <is>
          <t>CA-2016-123806</t>
        </is>
      </c>
      <c r="C4273" t="inlineStr">
        <is>
          <t>2016-11-24</t>
        </is>
      </c>
      <c r="D4273" t="inlineStr">
        <is>
          <t>2016-11-27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Howard Miller 11-1/2" Diameter Ridgewood Wall Clock</t>
        </is>
      </c>
      <c r="Q4273" s="2" t="n">
        <v>207.76</v>
      </c>
      <c r="R4273" t="n">
        <v>4</v>
      </c>
      <c r="S4273" s="3" t="n">
        <v>0</v>
      </c>
      <c r="T4273" s="2" t="n">
        <v>85.1816</v>
      </c>
      <c r="U4273">
        <f>D4273-C4273</f>
        <v/>
      </c>
      <c r="V4273" s="3">
        <f>IF(Q4273=0,0,T4273/Q4273)</f>
        <v/>
      </c>
    </row>
    <row r="4274">
      <c r="A4274" t="n">
        <v>4273</v>
      </c>
      <c r="B4274" t="inlineStr">
        <is>
          <t>US-2017-158505</t>
        </is>
      </c>
      <c r="C4274" t="inlineStr">
        <is>
          <t>2017-07-21</t>
        </is>
      </c>
      <c r="D4274" t="inlineStr">
        <is>
          <t>2017-07-21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PayAnywhere Card Reader</t>
        </is>
      </c>
      <c r="Q4274" s="2" t="n">
        <v>71.928</v>
      </c>
      <c r="R4274" t="n">
        <v>9</v>
      </c>
      <c r="S4274" s="3" t="n">
        <v>0.2</v>
      </c>
      <c r="T4274" s="2" t="n">
        <v>6.2937</v>
      </c>
      <c r="U4274">
        <f>D4274-C4274</f>
        <v/>
      </c>
      <c r="V4274" s="3">
        <f>IF(Q4274=0,0,T4274/Q4274)</f>
        <v/>
      </c>
    </row>
    <row r="4275">
      <c r="A4275" t="n">
        <v>4274</v>
      </c>
      <c r="B4275" t="inlineStr">
        <is>
          <t>US-2017-158505</t>
        </is>
      </c>
      <c r="C4275" t="inlineStr">
        <is>
          <t>2017-07-21</t>
        </is>
      </c>
      <c r="D4275" t="inlineStr">
        <is>
          <t>2017-07-21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BOSTON Ranger #55 Pencil Sharpener, Black</t>
        </is>
      </c>
      <c r="Q4275" s="2" t="n">
        <v>25.99</v>
      </c>
      <c r="R4275" t="n">
        <v>1</v>
      </c>
      <c r="S4275" s="3" t="n">
        <v>0</v>
      </c>
      <c r="T4275" s="2" t="n">
        <v>7.5371</v>
      </c>
      <c r="U4275">
        <f>D4275-C4275</f>
        <v/>
      </c>
      <c r="V4275" s="3">
        <f>IF(Q4275=0,0,T4275/Q4275)</f>
        <v/>
      </c>
    </row>
    <row r="4276">
      <c r="A4276" t="n">
        <v>4275</v>
      </c>
      <c r="B4276" t="inlineStr">
        <is>
          <t>CA-2015-142692</t>
        </is>
      </c>
      <c r="C4276" t="inlineStr">
        <is>
          <t>2015-10-23</t>
        </is>
      </c>
      <c r="D4276" t="inlineStr">
        <is>
          <t>2015-10-28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Avery Non-Stick Binders</t>
        </is>
      </c>
      <c r="Q4276" s="2" t="n">
        <v>3.592</v>
      </c>
      <c r="R4276" t="n">
        <v>1</v>
      </c>
      <c r="S4276" s="3" t="n">
        <v>0.2</v>
      </c>
      <c r="T4276" s="2" t="n">
        <v>1.1225</v>
      </c>
      <c r="U4276">
        <f>D4276-C4276</f>
        <v/>
      </c>
      <c r="V4276" s="3">
        <f>IF(Q4276=0,0,T4276/Q4276)</f>
        <v/>
      </c>
    </row>
    <row r="4277">
      <c r="A4277" t="n">
        <v>4276</v>
      </c>
      <c r="B4277" t="inlineStr">
        <is>
          <t>CA-2015-123456</t>
        </is>
      </c>
      <c r="C4277" t="inlineStr">
        <is>
          <t>2015-07-09</t>
        </is>
      </c>
      <c r="D4277" t="inlineStr">
        <is>
          <t>2015-07-13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Office Supplies</t>
        </is>
      </c>
      <c r="O4277" t="inlineStr">
        <is>
          <t>Appliances</t>
        </is>
      </c>
      <c r="P4277" t="inlineStr">
        <is>
          <t>Acco 7-Outlet Masterpiece Power Center, Wihtout Fax/Phone Line Protection</t>
        </is>
      </c>
      <c r="Q4277" s="2" t="n">
        <v>48.632</v>
      </c>
      <c r="R4277" t="n">
        <v>2</v>
      </c>
      <c r="S4277" s="3" t="n">
        <v>0.8</v>
      </c>
      <c r="T4277" s="2" t="n">
        <v>-121.58</v>
      </c>
      <c r="U4277">
        <f>D4277-C4277</f>
        <v/>
      </c>
      <c r="V4277" s="3">
        <f>IF(Q4277=0,0,T4277/Q4277)</f>
        <v/>
      </c>
    </row>
    <row r="4278">
      <c r="A4278" t="n">
        <v>4277</v>
      </c>
      <c r="B4278" t="inlineStr">
        <is>
          <t>CA-2017-151358</t>
        </is>
      </c>
      <c r="C4278" t="inlineStr">
        <is>
          <t>2017-08-18</t>
        </is>
      </c>
      <c r="D4278" t="inlineStr">
        <is>
          <t>2017-08-22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Fellowes Super Stor/Drawer Files</t>
        </is>
      </c>
      <c r="Q4278" s="2" t="n">
        <v>323.1</v>
      </c>
      <c r="R4278" t="n">
        <v>2</v>
      </c>
      <c r="S4278" s="3" t="n">
        <v>0</v>
      </c>
      <c r="T4278" s="2" t="n">
        <v>61.389</v>
      </c>
      <c r="U4278">
        <f>D4278-C4278</f>
        <v/>
      </c>
      <c r="V4278" s="3">
        <f>IF(Q4278=0,0,T4278/Q4278)</f>
        <v/>
      </c>
    </row>
    <row r="4279">
      <c r="A4279" t="n">
        <v>4278</v>
      </c>
      <c r="B4279" t="inlineStr">
        <is>
          <t>US-2016-107440</t>
        </is>
      </c>
      <c r="C4279" t="inlineStr">
        <is>
          <t>2016-04-16</t>
        </is>
      </c>
      <c r="D4279" t="inlineStr">
        <is>
          <t>2016-04-20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3D Systems Cube Printer, 2nd Generation, Magenta</t>
        </is>
      </c>
      <c r="Q4279" s="2" t="n">
        <v>9099.93</v>
      </c>
      <c r="R4279" t="n">
        <v>7</v>
      </c>
      <c r="S4279" s="3" t="n">
        <v>0</v>
      </c>
      <c r="T4279" s="2" t="n">
        <v>2365.9818</v>
      </c>
      <c r="U4279">
        <f>D4279-C4279</f>
        <v/>
      </c>
      <c r="V4279" s="3">
        <f>IF(Q4279=0,0,T4279/Q4279)</f>
        <v/>
      </c>
    </row>
    <row r="4280">
      <c r="A4280" t="n">
        <v>4279</v>
      </c>
      <c r="B4280" t="inlineStr">
        <is>
          <t>US-2016-107440</t>
        </is>
      </c>
      <c r="C4280" t="inlineStr">
        <is>
          <t>2016-04-16</t>
        </is>
      </c>
      <c r="D4280" t="inlineStr">
        <is>
          <t>2016-04-20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Stacking Trays by OIC</t>
        </is>
      </c>
      <c r="Q4280" s="2" t="n">
        <v>9.960000000000001</v>
      </c>
      <c r="R4280" t="n">
        <v>2</v>
      </c>
      <c r="S4280" s="3" t="n">
        <v>0</v>
      </c>
      <c r="T4280" s="2" t="n">
        <v>3.2868</v>
      </c>
      <c r="U4280">
        <f>D4280-C4280</f>
        <v/>
      </c>
      <c r="V4280" s="3">
        <f>IF(Q4280=0,0,T4280/Q4280)</f>
        <v/>
      </c>
    </row>
    <row r="4281">
      <c r="A4281" t="n">
        <v>4280</v>
      </c>
      <c r="B4281" t="inlineStr">
        <is>
          <t>US-2016-107440</t>
        </is>
      </c>
      <c r="C4281" t="inlineStr">
        <is>
          <t>2016-04-16</t>
        </is>
      </c>
      <c r="D4281" t="inlineStr">
        <is>
          <t>2016-04-20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Wilson Jones Standard D-Ring Binders</t>
        </is>
      </c>
      <c r="Q4281" s="2" t="n">
        <v>25.3</v>
      </c>
      <c r="R4281" t="n">
        <v>5</v>
      </c>
      <c r="S4281" s="3" t="n">
        <v>0</v>
      </c>
      <c r="T4281" s="2" t="n">
        <v>11.891</v>
      </c>
      <c r="U4281">
        <f>D4281-C4281</f>
        <v/>
      </c>
      <c r="V4281" s="3">
        <f>IF(Q4281=0,0,T4281/Q4281)</f>
        <v/>
      </c>
    </row>
    <row r="4282">
      <c r="A4282" t="n">
        <v>4281</v>
      </c>
      <c r="B4282" t="inlineStr">
        <is>
          <t>CA-2014-166989</t>
        </is>
      </c>
      <c r="C4282" t="inlineStr">
        <is>
          <t>2014-11-14</t>
        </is>
      </c>
      <c r="D4282" t="inlineStr">
        <is>
          <t>2014-11-18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Office Supplies</t>
        </is>
      </c>
      <c r="O4282" t="inlineStr">
        <is>
          <t>Paper</t>
        </is>
      </c>
      <c r="P4282" t="inlineStr">
        <is>
          <t>Adams Write n' Stick Phone Message Book, 11" X 5 1/4", 200 Messages</t>
        </is>
      </c>
      <c r="Q4282" s="2" t="n">
        <v>11.36</v>
      </c>
      <c r="R4282" t="n">
        <v>2</v>
      </c>
      <c r="S4282" s="3" t="n">
        <v>0</v>
      </c>
      <c r="T4282" s="2" t="n">
        <v>5.2256</v>
      </c>
      <c r="U4282">
        <f>D4282-C4282</f>
        <v/>
      </c>
      <c r="V4282" s="3">
        <f>IF(Q4282=0,0,T4282/Q4282)</f>
        <v/>
      </c>
    </row>
    <row r="4283">
      <c r="A4283" t="n">
        <v>4282</v>
      </c>
      <c r="B4283" t="inlineStr">
        <is>
          <t>CA-2014-166989</t>
        </is>
      </c>
      <c r="C4283" t="inlineStr">
        <is>
          <t>2014-11-14</t>
        </is>
      </c>
      <c r="D4283" t="inlineStr">
        <is>
          <t>2014-11-18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Safco Chair Connectors, 6/Carton</t>
        </is>
      </c>
      <c r="Q4283" s="2" t="n">
        <v>69.264</v>
      </c>
      <c r="R4283" t="n">
        <v>2</v>
      </c>
      <c r="S4283" s="3" t="n">
        <v>0.1</v>
      </c>
      <c r="T4283" s="2" t="n">
        <v>14.6224</v>
      </c>
      <c r="U4283">
        <f>D4283-C4283</f>
        <v/>
      </c>
      <c r="V4283" s="3">
        <f>IF(Q4283=0,0,T4283/Q4283)</f>
        <v/>
      </c>
    </row>
    <row r="4284">
      <c r="A4284" t="n">
        <v>4283</v>
      </c>
      <c r="B4284" t="inlineStr">
        <is>
          <t>CA-2014-103100</t>
        </is>
      </c>
      <c r="C4284" t="inlineStr">
        <is>
          <t>2014-12-20</t>
        </is>
      </c>
      <c r="D4284" t="inlineStr">
        <is>
          <t>2014-12-23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Office Supplies</t>
        </is>
      </c>
      <c r="O4284" t="inlineStr">
        <is>
          <t>Labels</t>
        </is>
      </c>
      <c r="P4284" t="inlineStr">
        <is>
          <t>Avery 487</t>
        </is>
      </c>
      <c r="Q4284" s="2" t="n">
        <v>3.69</v>
      </c>
      <c r="R4284" t="n">
        <v>1</v>
      </c>
      <c r="S4284" s="3" t="n">
        <v>0</v>
      </c>
      <c r="T4284" s="2" t="n">
        <v>1.7343</v>
      </c>
      <c r="U4284">
        <f>D4284-C4284</f>
        <v/>
      </c>
      <c r="V4284" s="3">
        <f>IF(Q4284=0,0,T4284/Q4284)</f>
        <v/>
      </c>
    </row>
    <row r="4285">
      <c r="A4285" t="n">
        <v>4284</v>
      </c>
      <c r="B4285" t="inlineStr">
        <is>
          <t>CA-2014-103100</t>
        </is>
      </c>
      <c r="C4285" t="inlineStr">
        <is>
          <t>2014-12-20</t>
        </is>
      </c>
      <c r="D4285" t="inlineStr">
        <is>
          <t>2014-12-23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Ibimaster 300 Manual Binding System</t>
        </is>
      </c>
      <c r="Q4285" s="2" t="n">
        <v>1103.97</v>
      </c>
      <c r="R4285" t="n">
        <v>3</v>
      </c>
      <c r="S4285" s="3" t="n">
        <v>0</v>
      </c>
      <c r="T4285" s="2" t="n">
        <v>496.7865</v>
      </c>
      <c r="U4285">
        <f>D4285-C4285</f>
        <v/>
      </c>
      <c r="V4285" s="3">
        <f>IF(Q4285=0,0,T4285/Q4285)</f>
        <v/>
      </c>
    </row>
    <row r="4286">
      <c r="A4286" t="n">
        <v>4285</v>
      </c>
      <c r="B4286" t="inlineStr">
        <is>
          <t>CA-2015-105690</t>
        </is>
      </c>
      <c r="C4286" t="inlineStr">
        <is>
          <t>2015-11-21</t>
        </is>
      </c>
      <c r="D4286" t="inlineStr">
        <is>
          <t>2015-11-26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O'Sullivan Manor Hill 2-Door Library in Brianna Oak</t>
        </is>
      </c>
      <c r="Q4286" s="2" t="n">
        <v>246.1328</v>
      </c>
      <c r="R4286" t="n">
        <v>2</v>
      </c>
      <c r="S4286" s="3" t="n">
        <v>0.32</v>
      </c>
      <c r="T4286" s="2" t="n">
        <v>-76.0116</v>
      </c>
      <c r="U4286">
        <f>D4286-C4286</f>
        <v/>
      </c>
      <c r="V4286" s="3">
        <f>IF(Q4286=0,0,T4286/Q4286)</f>
        <v/>
      </c>
    </row>
    <row r="4287">
      <c r="A4287" t="n">
        <v>4286</v>
      </c>
      <c r="B4287" t="inlineStr">
        <is>
          <t>CA-2015-105690</t>
        </is>
      </c>
      <c r="C4287" t="inlineStr">
        <is>
          <t>2015-11-21</t>
        </is>
      </c>
      <c r="D4287" t="inlineStr">
        <is>
          <t>2015-11-26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Office Supplies</t>
        </is>
      </c>
      <c r="O4287" t="inlineStr">
        <is>
          <t>Labels</t>
        </is>
      </c>
      <c r="P4287" t="inlineStr">
        <is>
          <t>Self-Adhesive Address Labels for Typewriters by Universal</t>
        </is>
      </c>
      <c r="Q4287" s="2" t="n">
        <v>11.696</v>
      </c>
      <c r="R4287" t="n">
        <v>2</v>
      </c>
      <c r="S4287" s="3" t="n">
        <v>0.2</v>
      </c>
      <c r="T4287" s="2" t="n">
        <v>3.9474</v>
      </c>
      <c r="U4287">
        <f>D4287-C4287</f>
        <v/>
      </c>
      <c r="V4287" s="3">
        <f>IF(Q4287=0,0,T4287/Q4287)</f>
        <v/>
      </c>
    </row>
    <row r="4288">
      <c r="A4288" t="n">
        <v>4287</v>
      </c>
      <c r="B4288" t="inlineStr">
        <is>
          <t>CA-2015-105690</t>
        </is>
      </c>
      <c r="C4288" t="inlineStr">
        <is>
          <t>2015-11-21</t>
        </is>
      </c>
      <c r="D4288" t="inlineStr">
        <is>
          <t>2015-11-26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Technology</t>
        </is>
      </c>
      <c r="O4288" t="inlineStr">
        <is>
          <t>Copiers</t>
        </is>
      </c>
      <c r="P4288" t="inlineStr">
        <is>
          <t>Sharp 1540cs Digital Laser Copier</t>
        </is>
      </c>
      <c r="Q4288" s="2" t="n">
        <v>439.992</v>
      </c>
      <c r="R4288" t="n">
        <v>1</v>
      </c>
      <c r="S4288" s="3" t="n">
        <v>0.2</v>
      </c>
      <c r="T4288" s="2" t="n">
        <v>164.997</v>
      </c>
      <c r="U4288">
        <f>D4288-C4288</f>
        <v/>
      </c>
      <c r="V4288" s="3">
        <f>IF(Q4288=0,0,T4288/Q4288)</f>
        <v/>
      </c>
    </row>
    <row r="4289">
      <c r="A4289" t="n">
        <v>4288</v>
      </c>
      <c r="B4289" t="inlineStr">
        <is>
          <t>CA-2017-127516</t>
        </is>
      </c>
      <c r="C4289" t="inlineStr">
        <is>
          <t>2017-12-28</t>
        </is>
      </c>
      <c r="D4289" t="inlineStr">
        <is>
          <t>2018-01-03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Office Supplies</t>
        </is>
      </c>
      <c r="O4289" t="inlineStr">
        <is>
          <t>Storage</t>
        </is>
      </c>
      <c r="P4289" t="inlineStr">
        <is>
          <t>Carina Double Wide Media Storage Towers in Natural &amp; Black</t>
        </is>
      </c>
      <c r="Q4289" s="2" t="n">
        <v>64.78400000000001</v>
      </c>
      <c r="R4289" t="n">
        <v>1</v>
      </c>
      <c r="S4289" s="3" t="n">
        <v>0.2</v>
      </c>
      <c r="T4289" s="2" t="n">
        <v>-12.9568</v>
      </c>
      <c r="U4289">
        <f>D4289-C4289</f>
        <v/>
      </c>
      <c r="V4289" s="3">
        <f>IF(Q4289=0,0,T4289/Q4289)</f>
        <v/>
      </c>
    </row>
    <row r="4290">
      <c r="A4290" t="n">
        <v>4289</v>
      </c>
      <c r="B4290" t="inlineStr">
        <is>
          <t>US-2015-117184</t>
        </is>
      </c>
      <c r="C4290" t="inlineStr">
        <is>
          <t>2015-05-17</t>
        </is>
      </c>
      <c r="D4290" t="inlineStr">
        <is>
          <t>2015-05-21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Office Supplies</t>
        </is>
      </c>
      <c r="O4290" t="inlineStr">
        <is>
          <t>Binders</t>
        </is>
      </c>
      <c r="P4290" t="inlineStr">
        <is>
          <t>GBC Twin Loop Wire Binding Elements</t>
        </is>
      </c>
      <c r="Q4290" s="2" t="n">
        <v>33.28</v>
      </c>
      <c r="R4290" t="n">
        <v>5</v>
      </c>
      <c r="S4290" s="3" t="n">
        <v>0.8</v>
      </c>
      <c r="T4290" s="2" t="n">
        <v>-49.92</v>
      </c>
      <c r="U4290">
        <f>D4290-C4290</f>
        <v/>
      </c>
      <c r="V4290" s="3">
        <f>IF(Q4290=0,0,T4290/Q4290)</f>
        <v/>
      </c>
    </row>
    <row r="4291">
      <c r="A4291" t="n">
        <v>4290</v>
      </c>
      <c r="B4291" t="inlineStr">
        <is>
          <t>US-2015-117184</t>
        </is>
      </c>
      <c r="C4291" t="inlineStr">
        <is>
          <t>2015-05-17</t>
        </is>
      </c>
      <c r="D4291" t="inlineStr">
        <is>
          <t>2015-05-21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Office Supplies</t>
        </is>
      </c>
      <c r="O4291" t="inlineStr">
        <is>
          <t>Paper</t>
        </is>
      </c>
      <c r="P4291" t="inlineStr">
        <is>
          <t>Things To Do Today Pad</t>
        </is>
      </c>
      <c r="Q4291" s="2" t="n">
        <v>14.088</v>
      </c>
      <c r="R4291" t="n">
        <v>3</v>
      </c>
      <c r="S4291" s="3" t="n">
        <v>0.2</v>
      </c>
      <c r="T4291" s="2" t="n">
        <v>4.9308</v>
      </c>
      <c r="U4291">
        <f>D4291-C4291</f>
        <v/>
      </c>
      <c r="V4291" s="3">
        <f>IF(Q4291=0,0,T4291/Q4291)</f>
        <v/>
      </c>
    </row>
    <row r="4292">
      <c r="A4292" t="n">
        <v>4291</v>
      </c>
      <c r="B4292" t="inlineStr">
        <is>
          <t>CA-2017-102407</t>
        </is>
      </c>
      <c r="C4292" t="inlineStr">
        <is>
          <t>2017-12-09</t>
        </is>
      </c>
      <c r="D4292" t="inlineStr">
        <is>
          <t>2017-12-13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Newell 314</t>
        </is>
      </c>
      <c r="Q4292" s="2" t="n">
        <v>11.16</v>
      </c>
      <c r="R4292" t="n">
        <v>2</v>
      </c>
      <c r="S4292" s="3" t="n">
        <v>0</v>
      </c>
      <c r="T4292" s="2" t="n">
        <v>2.79</v>
      </c>
      <c r="U4292">
        <f>D4292-C4292</f>
        <v/>
      </c>
      <c r="V4292" s="3">
        <f>IF(Q4292=0,0,T4292/Q4292)</f>
        <v/>
      </c>
    </row>
    <row r="4293">
      <c r="A4293" t="n">
        <v>4292</v>
      </c>
      <c r="B4293" t="inlineStr">
        <is>
          <t>CA-2017-102407</t>
        </is>
      </c>
      <c r="C4293" t="inlineStr">
        <is>
          <t>2017-12-09</t>
        </is>
      </c>
      <c r="D4293" t="inlineStr">
        <is>
          <t>2017-12-13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Bevis 36 x 72 Conference Tables</t>
        </is>
      </c>
      <c r="Q4293" s="2" t="n">
        <v>896.328</v>
      </c>
      <c r="R4293" t="n">
        <v>9</v>
      </c>
      <c r="S4293" s="3" t="n">
        <v>0.2</v>
      </c>
      <c r="T4293" s="2" t="n">
        <v>22.4082</v>
      </c>
      <c r="U4293">
        <f>D4293-C4293</f>
        <v/>
      </c>
      <c r="V4293" s="3">
        <f>IF(Q4293=0,0,T4293/Q4293)</f>
        <v/>
      </c>
    </row>
    <row r="4294">
      <c r="A4294" t="n">
        <v>4293</v>
      </c>
      <c r="B4294" t="inlineStr">
        <is>
          <t>CA-2017-102407</t>
        </is>
      </c>
      <c r="C4294" t="inlineStr">
        <is>
          <t>2017-12-09</t>
        </is>
      </c>
      <c r="D4294" t="inlineStr">
        <is>
          <t>2017-12-13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Harmony Air Purifier</t>
        </is>
      </c>
      <c r="Q4294" s="2" t="n">
        <v>189</v>
      </c>
      <c r="R4294" t="n">
        <v>1</v>
      </c>
      <c r="S4294" s="3" t="n">
        <v>0</v>
      </c>
      <c r="T4294" s="2" t="n">
        <v>68.04000000000001</v>
      </c>
      <c r="U4294">
        <f>D4294-C4294</f>
        <v/>
      </c>
      <c r="V4294" s="3">
        <f>IF(Q4294=0,0,T4294/Q4294)</f>
        <v/>
      </c>
    </row>
    <row r="4295">
      <c r="A4295" t="n">
        <v>4294</v>
      </c>
      <c r="B4295" t="inlineStr">
        <is>
          <t>CA-2017-130967</t>
        </is>
      </c>
      <c r="C4295" t="inlineStr">
        <is>
          <t>2017-03-10</t>
        </is>
      </c>
      <c r="D4295" t="inlineStr">
        <is>
          <t>2017-03-16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Nokia Lumia 521 (T-Mobile)</t>
        </is>
      </c>
      <c r="Q4295" s="2" t="n">
        <v>53.982</v>
      </c>
      <c r="R4295" t="n">
        <v>3</v>
      </c>
      <c r="S4295" s="3" t="n">
        <v>0.4</v>
      </c>
      <c r="T4295" s="2" t="n">
        <v>-10.7964</v>
      </c>
      <c r="U4295">
        <f>D4295-C4295</f>
        <v/>
      </c>
      <c r="V4295" s="3">
        <f>IF(Q4295=0,0,T4295/Q4295)</f>
        <v/>
      </c>
    </row>
    <row r="4296">
      <c r="A4296" t="n">
        <v>4295</v>
      </c>
      <c r="B4296" t="inlineStr">
        <is>
          <t>CA-2017-101581</t>
        </is>
      </c>
      <c r="C4296" t="inlineStr">
        <is>
          <t>2017-10-22</t>
        </is>
      </c>
      <c r="D4296" t="inlineStr">
        <is>
          <t>2017-10-27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Furniture</t>
        </is>
      </c>
      <c r="O4296" t="inlineStr">
        <is>
          <t>Tables</t>
        </is>
      </c>
      <c r="P4296" t="inlineStr">
        <is>
          <t>KI Conference Tables</t>
        </is>
      </c>
      <c r="Q4296" s="2" t="n">
        <v>177.225</v>
      </c>
      <c r="R4296" t="n">
        <v>5</v>
      </c>
      <c r="S4296" s="3" t="n">
        <v>0.5</v>
      </c>
      <c r="T4296" s="2" t="n">
        <v>-120.513</v>
      </c>
      <c r="U4296">
        <f>D4296-C4296</f>
        <v/>
      </c>
      <c r="V4296" s="3">
        <f>IF(Q4296=0,0,T4296/Q4296)</f>
        <v/>
      </c>
    </row>
    <row r="4297">
      <c r="A4297" t="n">
        <v>4296</v>
      </c>
      <c r="B4297" t="inlineStr">
        <is>
          <t>CA-2017-169124</t>
        </is>
      </c>
      <c r="C4297" t="inlineStr">
        <is>
          <t>2017-07-03</t>
        </is>
      </c>
      <c r="D4297" t="inlineStr">
        <is>
          <t>2017-07-10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Howard Miller 11-1/2" Diameter Brentwood Wall Clock</t>
        </is>
      </c>
      <c r="Q4297" s="2" t="n">
        <v>129.39</v>
      </c>
      <c r="R4297" t="n">
        <v>3</v>
      </c>
      <c r="S4297" s="3" t="n">
        <v>0</v>
      </c>
      <c r="T4297" s="2" t="n">
        <v>54.3438</v>
      </c>
      <c r="U4297">
        <f>D4297-C4297</f>
        <v/>
      </c>
      <c r="V4297" s="3">
        <f>IF(Q4297=0,0,T4297/Q4297)</f>
        <v/>
      </c>
    </row>
    <row r="4298">
      <c r="A4298" t="n">
        <v>4297</v>
      </c>
      <c r="B4298" t="inlineStr">
        <is>
          <t>CA-2017-117261</t>
        </is>
      </c>
      <c r="C4298" t="inlineStr">
        <is>
          <t>2017-09-04</t>
        </is>
      </c>
      <c r="D4298" t="inlineStr">
        <is>
          <t>2017-09-10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Rogers Jumbo File, Granite</t>
        </is>
      </c>
      <c r="Q4298" s="2" t="n">
        <v>54.32</v>
      </c>
      <c r="R4298" t="n">
        <v>4</v>
      </c>
      <c r="S4298" s="3" t="n">
        <v>0</v>
      </c>
      <c r="T4298" s="2" t="n">
        <v>0.5432</v>
      </c>
      <c r="U4298">
        <f>D4298-C4298</f>
        <v/>
      </c>
      <c r="V4298" s="3">
        <f>IF(Q4298=0,0,T4298/Q4298)</f>
        <v/>
      </c>
    </row>
    <row r="4299">
      <c r="A4299" t="n">
        <v>4298</v>
      </c>
      <c r="B4299" t="inlineStr">
        <is>
          <t>CA-2017-129021</t>
        </is>
      </c>
      <c r="C4299" t="inlineStr">
        <is>
          <t>2017-08-23</t>
        </is>
      </c>
      <c r="D4299" t="inlineStr">
        <is>
          <t>2017-08-26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Samsung Galaxy Mega 6.3</t>
        </is>
      </c>
      <c r="Q4299" s="2" t="n">
        <v>4367.896</v>
      </c>
      <c r="R4299" t="n">
        <v>13</v>
      </c>
      <c r="S4299" s="3" t="n">
        <v>0.2</v>
      </c>
      <c r="T4299" s="2" t="n">
        <v>327.5922</v>
      </c>
      <c r="U4299">
        <f>D4299-C4299</f>
        <v/>
      </c>
      <c r="V4299" s="3">
        <f>IF(Q4299=0,0,T4299/Q4299)</f>
        <v/>
      </c>
    </row>
    <row r="4300">
      <c r="A4300" t="n">
        <v>4299</v>
      </c>
      <c r="B4300" t="inlineStr">
        <is>
          <t>CA-2017-129021</t>
        </is>
      </c>
      <c r="C4300" t="inlineStr">
        <is>
          <t>2017-08-23</t>
        </is>
      </c>
      <c r="D4300" t="inlineStr">
        <is>
          <t>2017-08-26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Office Supplies</t>
        </is>
      </c>
      <c r="O4300" t="inlineStr">
        <is>
          <t>Paper</t>
        </is>
      </c>
      <c r="P4300" t="inlineStr">
        <is>
          <t>IBM Multi-Purpose Copy Paper, 8 1/2 x 11", Case</t>
        </is>
      </c>
      <c r="Q4300" s="2" t="n">
        <v>49.568</v>
      </c>
      <c r="R4300" t="n">
        <v>2</v>
      </c>
      <c r="S4300" s="3" t="n">
        <v>0.2</v>
      </c>
      <c r="T4300" s="2" t="n">
        <v>15.49</v>
      </c>
      <c r="U4300">
        <f>D4300-C4300</f>
        <v/>
      </c>
      <c r="V4300" s="3">
        <f>IF(Q4300=0,0,T4300/Q4300)</f>
        <v/>
      </c>
    </row>
    <row r="4301">
      <c r="A4301" t="n">
        <v>4300</v>
      </c>
      <c r="B4301" t="inlineStr">
        <is>
          <t>CA-2017-129021</t>
        </is>
      </c>
      <c r="C4301" t="inlineStr">
        <is>
          <t>2017-08-23</t>
        </is>
      </c>
      <c r="D4301" t="inlineStr">
        <is>
          <t>2017-08-26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Fellowes 8 Outlet Superior Workstation Surge Protector w/o Phone/Fax/Modem Protection</t>
        </is>
      </c>
      <c r="Q4301" s="2" t="n">
        <v>161.376</v>
      </c>
      <c r="R4301" t="n">
        <v>6</v>
      </c>
      <c r="S4301" s="3" t="n">
        <v>0.2</v>
      </c>
      <c r="T4301" s="2" t="n">
        <v>12.1032</v>
      </c>
      <c r="U4301">
        <f>D4301-C4301</f>
        <v/>
      </c>
      <c r="V4301" s="3">
        <f>IF(Q4301=0,0,T4301/Q4301)</f>
        <v/>
      </c>
    </row>
    <row r="4302">
      <c r="A4302" t="n">
        <v>4301</v>
      </c>
      <c r="B4302" t="inlineStr">
        <is>
          <t>CA-2017-129021</t>
        </is>
      </c>
      <c r="C4302" t="inlineStr">
        <is>
          <t>2017-08-23</t>
        </is>
      </c>
      <c r="D4302" t="inlineStr">
        <is>
          <t>2017-08-26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Eldon Regeneration Recycled Desk Accessories, Smoke</t>
        </is>
      </c>
      <c r="Q4302" s="2" t="n">
        <v>2.784</v>
      </c>
      <c r="R4302" t="n">
        <v>2</v>
      </c>
      <c r="S4302" s="3" t="n">
        <v>0.2</v>
      </c>
      <c r="T4302" s="2" t="n">
        <v>0.4176</v>
      </c>
      <c r="U4302">
        <f>D4302-C4302</f>
        <v/>
      </c>
      <c r="V4302" s="3">
        <f>IF(Q4302=0,0,T4302/Q4302)</f>
        <v/>
      </c>
    </row>
    <row r="4303">
      <c r="A4303" t="n">
        <v>4302</v>
      </c>
      <c r="B4303" t="inlineStr">
        <is>
          <t>CA-2017-129021</t>
        </is>
      </c>
      <c r="C4303" t="inlineStr">
        <is>
          <t>2017-08-23</t>
        </is>
      </c>
      <c r="D4303" t="inlineStr">
        <is>
          <t>2017-08-26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Office Supplies</t>
        </is>
      </c>
      <c r="O4303" t="inlineStr">
        <is>
          <t>Paper</t>
        </is>
      </c>
      <c r="P4303" t="inlineStr">
        <is>
          <t>Ampad Evidence Wirebond Steno Books, 6" x 9"</t>
        </is>
      </c>
      <c r="Q4303" s="2" t="n">
        <v>8.720000000000001</v>
      </c>
      <c r="R4303" t="n">
        <v>5</v>
      </c>
      <c r="S4303" s="3" t="n">
        <v>0.2</v>
      </c>
      <c r="T4303" s="2" t="n">
        <v>2.943</v>
      </c>
      <c r="U4303">
        <f>D4303-C4303</f>
        <v/>
      </c>
      <c r="V4303" s="3">
        <f>IF(Q4303=0,0,T4303/Q4303)</f>
        <v/>
      </c>
    </row>
    <row r="4304">
      <c r="A4304" t="n">
        <v>4303</v>
      </c>
      <c r="B4304" t="inlineStr">
        <is>
          <t>CA-2014-123253</t>
        </is>
      </c>
      <c r="C4304" t="inlineStr">
        <is>
          <t>2014-08-22</t>
        </is>
      </c>
      <c r="D4304" t="inlineStr">
        <is>
          <t>2014-08-25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Faber Castell Col-Erase Pencils</t>
        </is>
      </c>
      <c r="Q4304" s="2" t="n">
        <v>3.912</v>
      </c>
      <c r="R4304" t="n">
        <v>1</v>
      </c>
      <c r="S4304" s="3" t="n">
        <v>0.2</v>
      </c>
      <c r="T4304" s="2" t="n">
        <v>1.0269</v>
      </c>
      <c r="U4304">
        <f>D4304-C4304</f>
        <v/>
      </c>
      <c r="V4304" s="3">
        <f>IF(Q4304=0,0,T4304/Q4304)</f>
        <v/>
      </c>
    </row>
    <row r="4305">
      <c r="A4305" t="n">
        <v>4304</v>
      </c>
      <c r="B4305" t="inlineStr">
        <is>
          <t>CA-2016-121601</t>
        </is>
      </c>
      <c r="C4305" t="inlineStr">
        <is>
          <t>2016-10-04</t>
        </is>
      </c>
      <c r="D4305" t="inlineStr">
        <is>
          <t>2016-10-04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Office Supplies</t>
        </is>
      </c>
      <c r="O4305" t="inlineStr">
        <is>
          <t>Envelopes</t>
        </is>
      </c>
      <c r="P4305" t="inlineStr">
        <is>
          <t>Laser &amp; Ink Jet Business Envelopes</t>
        </is>
      </c>
      <c r="Q4305" s="2" t="n">
        <v>59.752</v>
      </c>
      <c r="R4305" t="n">
        <v>7</v>
      </c>
      <c r="S4305" s="3" t="n">
        <v>0.2</v>
      </c>
      <c r="T4305" s="2" t="n">
        <v>19.4194</v>
      </c>
      <c r="U4305">
        <f>D4305-C4305</f>
        <v/>
      </c>
      <c r="V4305" s="3">
        <f>IF(Q4305=0,0,T4305/Q4305)</f>
        <v/>
      </c>
    </row>
    <row r="4306">
      <c r="A4306" t="n">
        <v>4305</v>
      </c>
      <c r="B4306" t="inlineStr">
        <is>
          <t>CA-2014-162278</t>
        </is>
      </c>
      <c r="C4306" t="inlineStr">
        <is>
          <t>2014-10-26</t>
        </is>
      </c>
      <c r="D4306" t="inlineStr">
        <is>
          <t>2014-10-30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Furniture</t>
        </is>
      </c>
      <c r="O4306" t="inlineStr">
        <is>
          <t>Furnishings</t>
        </is>
      </c>
      <c r="P4306" t="inlineStr">
        <is>
          <t>Tenex Chairmats For Use With Carpeted Floors</t>
        </is>
      </c>
      <c r="Q4306" s="2" t="n">
        <v>63.92</v>
      </c>
      <c r="R4306" t="n">
        <v>4</v>
      </c>
      <c r="S4306" s="3" t="n">
        <v>0</v>
      </c>
      <c r="T4306" s="2" t="n">
        <v>3.196</v>
      </c>
      <c r="U4306">
        <f>D4306-C4306</f>
        <v/>
      </c>
      <c r="V4306" s="3">
        <f>IF(Q4306=0,0,T4306/Q4306)</f>
        <v/>
      </c>
    </row>
    <row r="4307">
      <c r="A4307" t="n">
        <v>4306</v>
      </c>
      <c r="B4307" t="inlineStr">
        <is>
          <t>CA-2014-162278</t>
        </is>
      </c>
      <c r="C4307" t="inlineStr">
        <is>
          <t>2014-10-26</t>
        </is>
      </c>
      <c r="D4307" t="inlineStr">
        <is>
          <t>2014-10-30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Technology</t>
        </is>
      </c>
      <c r="O4307" t="inlineStr">
        <is>
          <t>Phones</t>
        </is>
      </c>
      <c r="P4307" t="inlineStr">
        <is>
          <t>Vtech CS6719</t>
        </is>
      </c>
      <c r="Q4307" s="2" t="n">
        <v>383.96</v>
      </c>
      <c r="R4307" t="n">
        <v>5</v>
      </c>
      <c r="S4307" s="3" t="n">
        <v>0.2</v>
      </c>
      <c r="T4307" s="2" t="n">
        <v>38.396</v>
      </c>
      <c r="U4307">
        <f>D4307-C4307</f>
        <v/>
      </c>
      <c r="V4307" s="3">
        <f>IF(Q4307=0,0,T4307/Q4307)</f>
        <v/>
      </c>
    </row>
    <row r="4308">
      <c r="A4308" t="n">
        <v>4307</v>
      </c>
      <c r="B4308" t="inlineStr">
        <is>
          <t>CA-2016-161095</t>
        </is>
      </c>
      <c r="C4308" t="inlineStr">
        <is>
          <t>2016-06-28</t>
        </is>
      </c>
      <c r="D4308" t="inlineStr">
        <is>
          <t>2016-06-28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Recycled Pressboard Report Cover with Reinforced Top Hinge</t>
        </is>
      </c>
      <c r="Q4308" s="2" t="n">
        <v>7.752</v>
      </c>
      <c r="R4308" t="n">
        <v>3</v>
      </c>
      <c r="S4308" s="3" t="n">
        <v>0.2</v>
      </c>
      <c r="T4308" s="2" t="n">
        <v>2.8101</v>
      </c>
      <c r="U4308">
        <f>D4308-C4308</f>
        <v/>
      </c>
      <c r="V4308" s="3">
        <f>IF(Q4308=0,0,T4308/Q4308)</f>
        <v/>
      </c>
    </row>
    <row r="4309">
      <c r="A4309" t="n">
        <v>4308</v>
      </c>
      <c r="B4309" t="inlineStr">
        <is>
          <t>CA-2016-161095</t>
        </is>
      </c>
      <c r="C4309" t="inlineStr">
        <is>
          <t>2016-06-28</t>
        </is>
      </c>
      <c r="D4309" t="inlineStr">
        <is>
          <t>2016-06-28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GBC Premium Transparent Covers with Diagonal Lined Pattern</t>
        </is>
      </c>
      <c r="Q4309" s="2" t="n">
        <v>33.568</v>
      </c>
      <c r="R4309" t="n">
        <v>2</v>
      </c>
      <c r="S4309" s="3" t="n">
        <v>0.2</v>
      </c>
      <c r="T4309" s="2" t="n">
        <v>11.7488</v>
      </c>
      <c r="U4309">
        <f>D4309-C4309</f>
        <v/>
      </c>
      <c r="V4309" s="3">
        <f>IF(Q4309=0,0,T4309/Q4309)</f>
        <v/>
      </c>
    </row>
    <row r="4310">
      <c r="A4310" t="n">
        <v>4309</v>
      </c>
      <c r="B4310" t="inlineStr">
        <is>
          <t>CA-2014-125829</t>
        </is>
      </c>
      <c r="C4310" t="inlineStr">
        <is>
          <t>2014-11-04</t>
        </is>
      </c>
      <c r="D4310" t="inlineStr">
        <is>
          <t>2014-11-11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Technology</t>
        </is>
      </c>
      <c r="O4310" t="inlineStr">
        <is>
          <t>Phones</t>
        </is>
      </c>
      <c r="P4310" t="inlineStr">
        <is>
          <t>Polycom SoundPoint Pro SE-225 Corded phone</t>
        </is>
      </c>
      <c r="Q4310" s="2" t="n">
        <v>666.3440000000001</v>
      </c>
      <c r="R4310" t="n">
        <v>7</v>
      </c>
      <c r="S4310" s="3" t="n">
        <v>0.2</v>
      </c>
      <c r="T4310" s="2" t="n">
        <v>66.6344</v>
      </c>
      <c r="U4310">
        <f>D4310-C4310</f>
        <v/>
      </c>
      <c r="V4310" s="3">
        <f>IF(Q4310=0,0,T4310/Q4310)</f>
        <v/>
      </c>
    </row>
    <row r="4311">
      <c r="A4311" t="n">
        <v>4310</v>
      </c>
      <c r="B4311" t="inlineStr">
        <is>
          <t>CA-2014-125829</t>
        </is>
      </c>
      <c r="C4311" t="inlineStr">
        <is>
          <t>2014-11-04</t>
        </is>
      </c>
      <c r="D4311" t="inlineStr">
        <is>
          <t>2014-11-11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Furniture</t>
        </is>
      </c>
      <c r="O4311" t="inlineStr">
        <is>
          <t>Tables</t>
        </is>
      </c>
      <c r="P4311" t="inlineStr">
        <is>
          <t>Bevis Round Conference Table Top, X-Base</t>
        </is>
      </c>
      <c r="Q4311" s="2" t="n">
        <v>573.728</v>
      </c>
      <c r="R4311" t="n">
        <v>4</v>
      </c>
      <c r="S4311" s="3" t="n">
        <v>0.2</v>
      </c>
      <c r="T4311" s="2" t="n">
        <v>-64.5444</v>
      </c>
      <c r="U4311">
        <f>D4311-C4311</f>
        <v/>
      </c>
      <c r="V4311" s="3">
        <f>IF(Q4311=0,0,T4311/Q4311)</f>
        <v/>
      </c>
    </row>
    <row r="4312">
      <c r="A4312" t="n">
        <v>4311</v>
      </c>
      <c r="B4312" t="inlineStr">
        <is>
          <t>CA-2014-125829</t>
        </is>
      </c>
      <c r="C4312" t="inlineStr">
        <is>
          <t>2014-11-04</t>
        </is>
      </c>
      <c r="D4312" t="inlineStr">
        <is>
          <t>2014-11-11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Cardinal EasyOpen D-Ring Binders</t>
        </is>
      </c>
      <c r="Q4312" s="2" t="n">
        <v>21.936</v>
      </c>
      <c r="R4312" t="n">
        <v>3</v>
      </c>
      <c r="S4312" s="3" t="n">
        <v>0.2</v>
      </c>
      <c r="T4312" s="2" t="n">
        <v>8.226000000000001</v>
      </c>
      <c r="U4312">
        <f>D4312-C4312</f>
        <v/>
      </c>
      <c r="V4312" s="3">
        <f>IF(Q4312=0,0,T4312/Q4312)</f>
        <v/>
      </c>
    </row>
    <row r="4313">
      <c r="A4313" t="n">
        <v>4312</v>
      </c>
      <c r="B4313" t="inlineStr">
        <is>
          <t>CA-2014-125829</t>
        </is>
      </c>
      <c r="C4313" t="inlineStr">
        <is>
          <t>2014-11-04</t>
        </is>
      </c>
      <c r="D4313" t="inlineStr">
        <is>
          <t>2014-11-11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Office Supplies</t>
        </is>
      </c>
      <c r="O4313" t="inlineStr">
        <is>
          <t>Paper</t>
        </is>
      </c>
      <c r="P4313" t="inlineStr">
        <is>
          <t>Xerox 2000</t>
        </is>
      </c>
      <c r="Q4313" s="2" t="n">
        <v>19.44</v>
      </c>
      <c r="R4313" t="n">
        <v>3</v>
      </c>
      <c r="S4313" s="3" t="n">
        <v>0</v>
      </c>
      <c r="T4313" s="2" t="n">
        <v>9.331200000000001</v>
      </c>
      <c r="U4313">
        <f>D4313-C4313</f>
        <v/>
      </c>
      <c r="V4313" s="3">
        <f>IF(Q4313=0,0,T4313/Q4313)</f>
        <v/>
      </c>
    </row>
    <row r="4314">
      <c r="A4314" t="n">
        <v>4313</v>
      </c>
      <c r="B4314" t="inlineStr">
        <is>
          <t>CA-2014-125829</t>
        </is>
      </c>
      <c r="C4314" t="inlineStr">
        <is>
          <t>2014-11-04</t>
        </is>
      </c>
      <c r="D4314" t="inlineStr">
        <is>
          <t>2014-11-11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Technology</t>
        </is>
      </c>
      <c r="O4314" t="inlineStr">
        <is>
          <t>Machines</t>
        </is>
      </c>
      <c r="P4314" t="inlineStr">
        <is>
          <t>Hewlett-Packard Deskjet D4360 Printer</t>
        </is>
      </c>
      <c r="Q4314" s="2" t="n">
        <v>447.968</v>
      </c>
      <c r="R4314" t="n">
        <v>4</v>
      </c>
      <c r="S4314" s="3" t="n">
        <v>0.2</v>
      </c>
      <c r="T4314" s="2" t="n">
        <v>139.99</v>
      </c>
      <c r="U4314">
        <f>D4314-C4314</f>
        <v/>
      </c>
      <c r="V4314" s="3">
        <f>IF(Q4314=0,0,T4314/Q4314)</f>
        <v/>
      </c>
    </row>
    <row r="4315">
      <c r="A4315" t="n">
        <v>4314</v>
      </c>
      <c r="B4315" t="inlineStr">
        <is>
          <t>CA-2014-123127</t>
        </is>
      </c>
      <c r="C4315" t="inlineStr">
        <is>
          <t>2014-09-08</t>
        </is>
      </c>
      <c r="D4315" t="inlineStr">
        <is>
          <t>2014-09-12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Office Supplies</t>
        </is>
      </c>
      <c r="O4315" t="inlineStr">
        <is>
          <t>Appliances</t>
        </is>
      </c>
      <c r="P4315" t="inlineStr">
        <is>
          <t>Black &amp; Decker Filter for Double Action Dustbuster Cordless Vac BLDV7210</t>
        </is>
      </c>
      <c r="Q4315" s="2" t="n">
        <v>16.78</v>
      </c>
      <c r="R4315" t="n">
        <v>2</v>
      </c>
      <c r="S4315" s="3" t="n">
        <v>0</v>
      </c>
      <c r="T4315" s="2" t="n">
        <v>4.195</v>
      </c>
      <c r="U4315">
        <f>D4315-C4315</f>
        <v/>
      </c>
      <c r="V4315" s="3">
        <f>IF(Q4315=0,0,T4315/Q4315)</f>
        <v/>
      </c>
    </row>
    <row r="4316">
      <c r="A4316" t="n">
        <v>4315</v>
      </c>
      <c r="B4316" t="inlineStr">
        <is>
          <t>CA-2015-115945</t>
        </is>
      </c>
      <c r="C4316" t="inlineStr">
        <is>
          <t>2015-06-25</t>
        </is>
      </c>
      <c r="D4316" t="inlineStr">
        <is>
          <t>2015-07-01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Office Supplies</t>
        </is>
      </c>
      <c r="O4316" t="inlineStr">
        <is>
          <t>Art</t>
        </is>
      </c>
      <c r="P4316" t="inlineStr">
        <is>
          <t>Staples in misc. colors</t>
        </is>
      </c>
      <c r="Q4316" s="2" t="n">
        <v>20.96</v>
      </c>
      <c r="R4316" t="n">
        <v>2</v>
      </c>
      <c r="S4316" s="3" t="n">
        <v>0</v>
      </c>
      <c r="T4316" s="2" t="n">
        <v>5.24</v>
      </c>
      <c r="U4316">
        <f>D4316-C4316</f>
        <v/>
      </c>
      <c r="V4316" s="3">
        <f>IF(Q4316=0,0,T4316/Q4316)</f>
        <v/>
      </c>
    </row>
    <row r="4317">
      <c r="A4317" t="n">
        <v>4316</v>
      </c>
      <c r="B4317" t="inlineStr">
        <is>
          <t>CA-2015-115945</t>
        </is>
      </c>
      <c r="C4317" t="inlineStr">
        <is>
          <t>2015-06-25</t>
        </is>
      </c>
      <c r="D4317" t="inlineStr">
        <is>
          <t>2015-07-01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Office Supplies</t>
        </is>
      </c>
      <c r="O4317" t="inlineStr">
        <is>
          <t>Binders</t>
        </is>
      </c>
      <c r="P4317" t="inlineStr">
        <is>
          <t>GBC Velobind Prepunched Cover Sets, Regency Series</t>
        </is>
      </c>
      <c r="Q4317" s="2" t="n">
        <v>88.752</v>
      </c>
      <c r="R4317" t="n">
        <v>3</v>
      </c>
      <c r="S4317" s="3" t="n">
        <v>0.2</v>
      </c>
      <c r="T4317" s="2" t="n">
        <v>27.735</v>
      </c>
      <c r="U4317">
        <f>D4317-C4317</f>
        <v/>
      </c>
      <c r="V4317" s="3">
        <f>IF(Q4317=0,0,T4317/Q4317)</f>
        <v/>
      </c>
    </row>
    <row r="4318">
      <c r="A4318" t="n">
        <v>4317</v>
      </c>
      <c r="B4318" t="inlineStr">
        <is>
          <t>CA-2015-115945</t>
        </is>
      </c>
      <c r="C4318" t="inlineStr">
        <is>
          <t>2015-06-25</t>
        </is>
      </c>
      <c r="D4318" t="inlineStr">
        <is>
          <t>2015-07-01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Tennsco Regal Shelving Units</t>
        </is>
      </c>
      <c r="Q4318" s="2" t="n">
        <v>304.23</v>
      </c>
      <c r="R4318" t="n">
        <v>3</v>
      </c>
      <c r="S4318" s="3" t="n">
        <v>0</v>
      </c>
      <c r="T4318" s="2" t="n">
        <v>9.126899999999999</v>
      </c>
      <c r="U4318">
        <f>D4318-C4318</f>
        <v/>
      </c>
      <c r="V4318" s="3">
        <f>IF(Q4318=0,0,T4318/Q4318)</f>
        <v/>
      </c>
    </row>
    <row r="4319">
      <c r="A4319" t="n">
        <v>4318</v>
      </c>
      <c r="B4319" t="inlineStr">
        <is>
          <t>CA-2015-136735</t>
        </is>
      </c>
      <c r="C4319" t="inlineStr">
        <is>
          <t>2015-07-26</t>
        </is>
      </c>
      <c r="D4319" t="inlineStr">
        <is>
          <t>2015-08-02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Office Supplies</t>
        </is>
      </c>
      <c r="O4319" t="inlineStr">
        <is>
          <t>Envelopes</t>
        </is>
      </c>
      <c r="P4319" t="inlineStr">
        <is>
          <t>Airmail Envelopes</t>
        </is>
      </c>
      <c r="Q4319" s="2" t="n">
        <v>167.86</v>
      </c>
      <c r="R4319" t="n">
        <v>2</v>
      </c>
      <c r="S4319" s="3" t="n">
        <v>0</v>
      </c>
      <c r="T4319" s="2" t="n">
        <v>78.8942</v>
      </c>
      <c r="U4319">
        <f>D4319-C4319</f>
        <v/>
      </c>
      <c r="V4319" s="3">
        <f>IF(Q4319=0,0,T4319/Q4319)</f>
        <v/>
      </c>
    </row>
    <row r="4320">
      <c r="A4320" t="n">
        <v>4319</v>
      </c>
      <c r="B4320" t="inlineStr">
        <is>
          <t>US-2017-136189</t>
        </is>
      </c>
      <c r="C4320" t="inlineStr">
        <is>
          <t>2017-12-07</t>
        </is>
      </c>
      <c r="D4320" t="inlineStr">
        <is>
          <t>2017-12-11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Furniture</t>
        </is>
      </c>
      <c r="O4320" t="inlineStr">
        <is>
          <t>Furnishings</t>
        </is>
      </c>
      <c r="P4320" t="inlineStr">
        <is>
          <t>DAX Wood Document Frame.</t>
        </is>
      </c>
      <c r="Q4320" s="2" t="n">
        <v>82.38</v>
      </c>
      <c r="R4320" t="n">
        <v>6</v>
      </c>
      <c r="S4320" s="3" t="n">
        <v>0</v>
      </c>
      <c r="T4320" s="2" t="n">
        <v>25.5378</v>
      </c>
      <c r="U4320">
        <f>D4320-C4320</f>
        <v/>
      </c>
      <c r="V4320" s="3">
        <f>IF(Q4320=0,0,T4320/Q4320)</f>
        <v/>
      </c>
    </row>
    <row r="4321">
      <c r="A4321" t="n">
        <v>4320</v>
      </c>
      <c r="B4321" t="inlineStr">
        <is>
          <t>CA-2014-152345</t>
        </is>
      </c>
      <c r="C4321" t="inlineStr">
        <is>
          <t>2014-12-29</t>
        </is>
      </c>
      <c r="D4321" t="inlineStr">
        <is>
          <t>2015-01-03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Technology</t>
        </is>
      </c>
      <c r="O4321" t="inlineStr">
        <is>
          <t>Phones</t>
        </is>
      </c>
      <c r="P4321" t="inlineStr">
        <is>
          <t>Mediabridge Sport Armband iPhone 5s</t>
        </is>
      </c>
      <c r="Q4321" s="2" t="n">
        <v>23.976</v>
      </c>
      <c r="R4321" t="n">
        <v>3</v>
      </c>
      <c r="S4321" s="3" t="n">
        <v>0.2</v>
      </c>
      <c r="T4321" s="2" t="n">
        <v>-5.6943</v>
      </c>
      <c r="U4321">
        <f>D4321-C4321</f>
        <v/>
      </c>
      <c r="V4321" s="3">
        <f>IF(Q4321=0,0,T4321/Q4321)</f>
        <v/>
      </c>
    </row>
    <row r="4322">
      <c r="A4322" t="n">
        <v>4321</v>
      </c>
      <c r="B4322" t="inlineStr">
        <is>
          <t>CA-2014-152345</t>
        </is>
      </c>
      <c r="C4322" t="inlineStr">
        <is>
          <t>2014-12-29</t>
        </is>
      </c>
      <c r="D4322" t="inlineStr">
        <is>
          <t>2015-01-03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Fellowes Bases and Tops For Staxonsteel/High-Stak Systems</t>
        </is>
      </c>
      <c r="Q4322" s="2" t="n">
        <v>33.29</v>
      </c>
      <c r="R4322" t="n">
        <v>1</v>
      </c>
      <c r="S4322" s="3" t="n">
        <v>0</v>
      </c>
      <c r="T4322" s="2" t="n">
        <v>7.9896</v>
      </c>
      <c r="U4322">
        <f>D4322-C4322</f>
        <v/>
      </c>
      <c r="V4322" s="3">
        <f>IF(Q4322=0,0,T4322/Q4322)</f>
        <v/>
      </c>
    </row>
    <row r="4323">
      <c r="A4323" t="n">
        <v>4322</v>
      </c>
      <c r="B4323" t="inlineStr">
        <is>
          <t>US-2015-147662</t>
        </is>
      </c>
      <c r="C4323" t="inlineStr">
        <is>
          <t>2015-02-14</t>
        </is>
      </c>
      <c r="D4323" t="inlineStr">
        <is>
          <t>2015-02-19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GBC Standard Therm-A-Bind Covers</t>
        </is>
      </c>
      <c r="Q4323" s="2" t="n">
        <v>14.952</v>
      </c>
      <c r="R4323" t="n">
        <v>2</v>
      </c>
      <c r="S4323" s="3" t="n">
        <v>0.7</v>
      </c>
      <c r="T4323" s="2" t="n">
        <v>-11.9616</v>
      </c>
      <c r="U4323">
        <f>D4323-C4323</f>
        <v/>
      </c>
      <c r="V4323" s="3">
        <f>IF(Q4323=0,0,T4323/Q4323)</f>
        <v/>
      </c>
    </row>
    <row r="4324">
      <c r="A4324" t="n">
        <v>4323</v>
      </c>
      <c r="B4324" t="inlineStr">
        <is>
          <t>US-2015-147662</t>
        </is>
      </c>
      <c r="C4324" t="inlineStr">
        <is>
          <t>2015-02-14</t>
        </is>
      </c>
      <c r="D4324" t="inlineStr">
        <is>
          <t>2015-02-19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Technology</t>
        </is>
      </c>
      <c r="O4324" t="inlineStr">
        <is>
          <t>Phones</t>
        </is>
      </c>
      <c r="P4324" t="inlineStr">
        <is>
          <t>Google Nexus 5</t>
        </is>
      </c>
      <c r="Q4324" s="2" t="n">
        <v>323.982</v>
      </c>
      <c r="R4324" t="n">
        <v>3</v>
      </c>
      <c r="S4324" s="3" t="n">
        <v>0.4</v>
      </c>
      <c r="T4324" s="2" t="n">
        <v>-80.99550000000001</v>
      </c>
      <c r="U4324">
        <f>D4324-C4324</f>
        <v/>
      </c>
      <c r="V4324" s="3">
        <f>IF(Q4324=0,0,T4324/Q4324)</f>
        <v/>
      </c>
    </row>
    <row r="4325">
      <c r="A4325" t="n">
        <v>4324</v>
      </c>
      <c r="B4325" t="inlineStr">
        <is>
          <t>US-2015-147662</t>
        </is>
      </c>
      <c r="C4325" t="inlineStr">
        <is>
          <t>2015-02-14</t>
        </is>
      </c>
      <c r="D4325" t="inlineStr">
        <is>
          <t>2015-02-19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Office Supplies</t>
        </is>
      </c>
      <c r="O4325" t="inlineStr">
        <is>
          <t>Binders</t>
        </is>
      </c>
      <c r="P4325" t="inlineStr">
        <is>
          <t>Acco Hanging Data Binders</t>
        </is>
      </c>
      <c r="Q4325" s="2" t="n">
        <v>2.286</v>
      </c>
      <c r="R4325" t="n">
        <v>2</v>
      </c>
      <c r="S4325" s="3" t="n">
        <v>0.7</v>
      </c>
      <c r="T4325" s="2" t="n">
        <v>-1.6764</v>
      </c>
      <c r="U4325">
        <f>D4325-C4325</f>
        <v/>
      </c>
      <c r="V4325" s="3">
        <f>IF(Q4325=0,0,T4325/Q4325)</f>
        <v/>
      </c>
    </row>
    <row r="4326">
      <c r="A4326" t="n">
        <v>4325</v>
      </c>
      <c r="B4326" t="inlineStr">
        <is>
          <t>US-2015-147662</t>
        </is>
      </c>
      <c r="C4326" t="inlineStr">
        <is>
          <t>2015-02-14</t>
        </is>
      </c>
      <c r="D4326" t="inlineStr">
        <is>
          <t>2015-02-19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Newell 315</t>
        </is>
      </c>
      <c r="Q4326" s="2" t="n">
        <v>14.352</v>
      </c>
      <c r="R4326" t="n">
        <v>3</v>
      </c>
      <c r="S4326" s="3" t="n">
        <v>0.2</v>
      </c>
      <c r="T4326" s="2" t="n">
        <v>0.897</v>
      </c>
      <c r="U4326">
        <f>D4326-C4326</f>
        <v/>
      </c>
      <c r="V4326" s="3">
        <f>IF(Q4326=0,0,T4326/Q4326)</f>
        <v/>
      </c>
    </row>
    <row r="4327">
      <c r="A4327" t="n">
        <v>4326</v>
      </c>
      <c r="B4327" t="inlineStr">
        <is>
          <t>US-2015-147662</t>
        </is>
      </c>
      <c r="C4327" t="inlineStr">
        <is>
          <t>2015-02-14</t>
        </is>
      </c>
      <c r="D4327" t="inlineStr">
        <is>
          <t>2015-02-19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Technology</t>
        </is>
      </c>
      <c r="O4327" t="inlineStr">
        <is>
          <t>Accessories</t>
        </is>
      </c>
      <c r="P4327" t="inlineStr">
        <is>
          <t>Belkin F8E887 USB Wired Ergonomic Keyboard</t>
        </is>
      </c>
      <c r="Q4327" s="2" t="n">
        <v>71.976</v>
      </c>
      <c r="R4327" t="n">
        <v>3</v>
      </c>
      <c r="S4327" s="3" t="n">
        <v>0.2</v>
      </c>
      <c r="T4327" s="2" t="n">
        <v>0.8997000000000001</v>
      </c>
      <c r="U4327">
        <f>D4327-C4327</f>
        <v/>
      </c>
      <c r="V4327" s="3">
        <f>IF(Q4327=0,0,T4327/Q4327)</f>
        <v/>
      </c>
    </row>
    <row r="4328">
      <c r="A4328" t="n">
        <v>4327</v>
      </c>
      <c r="B4328" t="inlineStr">
        <is>
          <t>CA-2016-153346</t>
        </is>
      </c>
      <c r="C4328" t="inlineStr">
        <is>
          <t>2016-01-25</t>
        </is>
      </c>
      <c r="D4328" t="inlineStr">
        <is>
          <t>2016-01-27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Office Supplies</t>
        </is>
      </c>
      <c r="O4328" t="inlineStr">
        <is>
          <t>Art</t>
        </is>
      </c>
      <c r="P4328" t="inlineStr">
        <is>
          <t>Dixon Ticonderoga Maple Cedar Pencil, #2</t>
        </is>
      </c>
      <c r="Q4328" s="2" t="n">
        <v>9.210000000000001</v>
      </c>
      <c r="R4328" t="n">
        <v>3</v>
      </c>
      <c r="S4328" s="3" t="n">
        <v>0</v>
      </c>
      <c r="T4328" s="2" t="n">
        <v>2.3025</v>
      </c>
      <c r="U4328">
        <f>D4328-C4328</f>
        <v/>
      </c>
      <c r="V4328" s="3">
        <f>IF(Q4328=0,0,T4328/Q4328)</f>
        <v/>
      </c>
    </row>
    <row r="4329">
      <c r="A4329" t="n">
        <v>4328</v>
      </c>
      <c r="B4329" t="inlineStr">
        <is>
          <t>CA-2016-153346</t>
        </is>
      </c>
      <c r="C4329" t="inlineStr">
        <is>
          <t>2016-01-25</t>
        </is>
      </c>
      <c r="D4329" t="inlineStr">
        <is>
          <t>2016-01-27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Telephone Message Books with Fax/Mobile Section, 4 1/4" x 6"</t>
        </is>
      </c>
      <c r="Q4329" s="2" t="n">
        <v>18</v>
      </c>
      <c r="R4329" t="n">
        <v>5</v>
      </c>
      <c r="S4329" s="3" t="n">
        <v>0</v>
      </c>
      <c r="T4329" s="2" t="n">
        <v>8.279999999999999</v>
      </c>
      <c r="U4329">
        <f>D4329-C4329</f>
        <v/>
      </c>
      <c r="V4329" s="3">
        <f>IF(Q4329=0,0,T4329/Q4329)</f>
        <v/>
      </c>
    </row>
    <row r="4330">
      <c r="A4330" t="n">
        <v>4329</v>
      </c>
      <c r="B4330" t="inlineStr">
        <is>
          <t>CA-2017-118360</t>
        </is>
      </c>
      <c r="C4330" t="inlineStr">
        <is>
          <t>2017-04-01</t>
        </is>
      </c>
      <c r="D4330" t="inlineStr">
        <is>
          <t>2017-04-07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Wirebound Message Books, Four 2 3/4 x 5 Forms per Page, 200 Sets per Book</t>
        </is>
      </c>
      <c r="Q4330" s="2" t="n">
        <v>42.93</v>
      </c>
      <c r="R4330" t="n">
        <v>9</v>
      </c>
      <c r="S4330" s="3" t="n">
        <v>0</v>
      </c>
      <c r="T4330" s="2" t="n">
        <v>19.3185</v>
      </c>
      <c r="U4330">
        <f>D4330-C4330</f>
        <v/>
      </c>
      <c r="V4330" s="3">
        <f>IF(Q4330=0,0,T4330/Q4330)</f>
        <v/>
      </c>
    </row>
    <row r="4331">
      <c r="A4331" t="n">
        <v>4330</v>
      </c>
      <c r="B4331" t="inlineStr">
        <is>
          <t>CA-2017-149853</t>
        </is>
      </c>
      <c r="C4331" t="inlineStr">
        <is>
          <t>2017-10-03</t>
        </is>
      </c>
      <c r="D4331" t="inlineStr">
        <is>
          <t>2017-10-09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Office Supplies</t>
        </is>
      </c>
      <c r="O4331" t="inlineStr">
        <is>
          <t>Paper</t>
        </is>
      </c>
      <c r="P4331" t="inlineStr">
        <is>
          <t>Xerox 208</t>
        </is>
      </c>
      <c r="Q4331" s="2" t="n">
        <v>15.552</v>
      </c>
      <c r="R4331" t="n">
        <v>3</v>
      </c>
      <c r="S4331" s="3" t="n">
        <v>0.2</v>
      </c>
      <c r="T4331" s="2" t="n">
        <v>5.4432</v>
      </c>
      <c r="U4331">
        <f>D4331-C4331</f>
        <v/>
      </c>
      <c r="V4331" s="3">
        <f>IF(Q4331=0,0,T4331/Q4331)</f>
        <v/>
      </c>
    </row>
    <row r="4332">
      <c r="A4332" t="n">
        <v>4331</v>
      </c>
      <c r="B4332" t="inlineStr">
        <is>
          <t>CA-2017-149853</t>
        </is>
      </c>
      <c r="C4332" t="inlineStr">
        <is>
          <t>2017-10-03</t>
        </is>
      </c>
      <c r="D4332" t="inlineStr">
        <is>
          <t>2017-10-09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Office Supplies</t>
        </is>
      </c>
      <c r="O4332" t="inlineStr">
        <is>
          <t>Appliances</t>
        </is>
      </c>
      <c r="P4332" t="inlineStr">
        <is>
          <t>Hoover Portapower Portable Vacuum</t>
        </is>
      </c>
      <c r="Q4332" s="2" t="n">
        <v>17.92</v>
      </c>
      <c r="R4332" t="n">
        <v>5</v>
      </c>
      <c r="S4332" s="3" t="n">
        <v>0.2</v>
      </c>
      <c r="T4332" s="2" t="n">
        <v>1.12</v>
      </c>
      <c r="U4332">
        <f>D4332-C4332</f>
        <v/>
      </c>
      <c r="V4332" s="3">
        <f>IF(Q4332=0,0,T4332/Q4332)</f>
        <v/>
      </c>
    </row>
    <row r="4333">
      <c r="A4333" t="n">
        <v>4332</v>
      </c>
      <c r="B4333" t="inlineStr">
        <is>
          <t>CA-2017-107909</t>
        </is>
      </c>
      <c r="C4333" t="inlineStr">
        <is>
          <t>2017-09-01</t>
        </is>
      </c>
      <c r="D4333" t="inlineStr">
        <is>
          <t>2017-09-06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Logitech LS21 Speaker System - PC Multimedia - 2.1-CH - Wired</t>
        </is>
      </c>
      <c r="Q4333" s="2" t="n">
        <v>19.99</v>
      </c>
      <c r="R4333" t="n">
        <v>1</v>
      </c>
      <c r="S4333" s="3" t="n">
        <v>0</v>
      </c>
      <c r="T4333" s="2" t="n">
        <v>6.7966</v>
      </c>
      <c r="U4333">
        <f>D4333-C4333</f>
        <v/>
      </c>
      <c r="V4333" s="3">
        <f>IF(Q4333=0,0,T4333/Q4333)</f>
        <v/>
      </c>
    </row>
    <row r="4334">
      <c r="A4334" t="n">
        <v>4333</v>
      </c>
      <c r="B4334" t="inlineStr">
        <is>
          <t>CA-2017-107909</t>
        </is>
      </c>
      <c r="C4334" t="inlineStr">
        <is>
          <t>2017-09-01</t>
        </is>
      </c>
      <c r="D4334" t="inlineStr">
        <is>
          <t>2017-09-06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Office Supplies</t>
        </is>
      </c>
      <c r="O4334" t="inlineStr">
        <is>
          <t>Binders</t>
        </is>
      </c>
      <c r="P4334" t="inlineStr">
        <is>
          <t>Avery Metallic Poly Binders</t>
        </is>
      </c>
      <c r="Q4334" s="2" t="n">
        <v>22.92</v>
      </c>
      <c r="R4334" t="n">
        <v>5</v>
      </c>
      <c r="S4334" s="3" t="n">
        <v>0.2</v>
      </c>
      <c r="T4334" s="2" t="n">
        <v>8.022</v>
      </c>
      <c r="U4334">
        <f>D4334-C4334</f>
        <v/>
      </c>
      <c r="V4334" s="3">
        <f>IF(Q4334=0,0,T4334/Q4334)</f>
        <v/>
      </c>
    </row>
    <row r="4335">
      <c r="A4335" t="n">
        <v>4334</v>
      </c>
      <c r="B4335" t="inlineStr">
        <is>
          <t>CA-2015-112375</t>
        </is>
      </c>
      <c r="C4335" t="inlineStr">
        <is>
          <t>2015-12-21</t>
        </is>
      </c>
      <c r="D4335" t="inlineStr">
        <is>
          <t>2015-12-27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Memorex Micro Travel Drive 4 GB</t>
        </is>
      </c>
      <c r="Q4335" s="2" t="n">
        <v>50.88</v>
      </c>
      <c r="R4335" t="n">
        <v>6</v>
      </c>
      <c r="S4335" s="3" t="n">
        <v>0.2</v>
      </c>
      <c r="T4335" s="2" t="n">
        <v>14.628</v>
      </c>
      <c r="U4335">
        <f>D4335-C4335</f>
        <v/>
      </c>
      <c r="V4335" s="3">
        <f>IF(Q4335=0,0,T4335/Q4335)</f>
        <v/>
      </c>
    </row>
    <row r="4336">
      <c r="A4336" t="n">
        <v>4335</v>
      </c>
      <c r="B4336" t="inlineStr">
        <is>
          <t>CA-2015-112375</t>
        </is>
      </c>
      <c r="C4336" t="inlineStr">
        <is>
          <t>2015-12-21</t>
        </is>
      </c>
      <c r="D4336" t="inlineStr">
        <is>
          <t>2015-12-27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Recycled Interoffice Envelopes with Re-Use-A-Seal Closure, 10 x 13</t>
        </is>
      </c>
      <c r="Q4336" s="2" t="n">
        <v>27.312</v>
      </c>
      <c r="R4336" t="n">
        <v>2</v>
      </c>
      <c r="S4336" s="3" t="n">
        <v>0.2</v>
      </c>
      <c r="T4336" s="2" t="n">
        <v>9.2178</v>
      </c>
      <c r="U4336">
        <f>D4336-C4336</f>
        <v/>
      </c>
      <c r="V4336" s="3">
        <f>IF(Q4336=0,0,T4336/Q4336)</f>
        <v/>
      </c>
    </row>
    <row r="4337">
      <c r="A4337" t="n">
        <v>4336</v>
      </c>
      <c r="B4337" t="inlineStr">
        <is>
          <t>CA-2015-154795</t>
        </is>
      </c>
      <c r="C4337" t="inlineStr">
        <is>
          <t>2015-12-20</t>
        </is>
      </c>
      <c r="D4337" t="inlineStr">
        <is>
          <t>2015-12-24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#6 3/4 Gummed Flap White Envelopes</t>
        </is>
      </c>
      <c r="Q4337" s="2" t="n">
        <v>7.92</v>
      </c>
      <c r="R4337" t="n">
        <v>1</v>
      </c>
      <c r="S4337" s="3" t="n">
        <v>0.2</v>
      </c>
      <c r="T4337" s="2" t="n">
        <v>2.772</v>
      </c>
      <c r="U4337">
        <f>D4337-C4337</f>
        <v/>
      </c>
      <c r="V4337" s="3">
        <f>IF(Q4337=0,0,T4337/Q4337)</f>
        <v/>
      </c>
    </row>
    <row r="4338">
      <c r="A4338" t="n">
        <v>4337</v>
      </c>
      <c r="B4338" t="inlineStr">
        <is>
          <t>CA-2015-154795</t>
        </is>
      </c>
      <c r="C4338" t="inlineStr">
        <is>
          <t>2015-12-20</t>
        </is>
      </c>
      <c r="D4338" t="inlineStr">
        <is>
          <t>2015-12-24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Nu-Dell Float Frame 11 x 14 1/2</t>
        </is>
      </c>
      <c r="Q4338" s="2" t="n">
        <v>14.368</v>
      </c>
      <c r="R4338" t="n">
        <v>2</v>
      </c>
      <c r="S4338" s="3" t="n">
        <v>0.2</v>
      </c>
      <c r="T4338" s="2" t="n">
        <v>3.9512</v>
      </c>
      <c r="U4338">
        <f>D4338-C4338</f>
        <v/>
      </c>
      <c r="V4338" s="3">
        <f>IF(Q4338=0,0,T4338/Q4338)</f>
        <v/>
      </c>
    </row>
    <row r="4339">
      <c r="A4339" t="n">
        <v>4338</v>
      </c>
      <c r="B4339" t="inlineStr">
        <is>
          <t>CA-2015-125234</t>
        </is>
      </c>
      <c r="C4339" t="inlineStr">
        <is>
          <t>2015-11-27</t>
        </is>
      </c>
      <c r="D4339" t="inlineStr">
        <is>
          <t>2015-12-01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Technology</t>
        </is>
      </c>
      <c r="O4339" t="inlineStr">
        <is>
          <t>Accessories</t>
        </is>
      </c>
      <c r="P4339" t="inlineStr">
        <is>
          <t>Sony 64GB Class 10 Micro SDHC R40 Memory Card</t>
        </is>
      </c>
      <c r="Q4339" s="2" t="n">
        <v>107.97</v>
      </c>
      <c r="R4339" t="n">
        <v>3</v>
      </c>
      <c r="S4339" s="3" t="n">
        <v>0</v>
      </c>
      <c r="T4339" s="2" t="n">
        <v>22.6737</v>
      </c>
      <c r="U4339">
        <f>D4339-C4339</f>
        <v/>
      </c>
      <c r="V4339" s="3">
        <f>IF(Q4339=0,0,T4339/Q4339)</f>
        <v/>
      </c>
    </row>
    <row r="4340">
      <c r="A4340" t="n">
        <v>4339</v>
      </c>
      <c r="B4340" t="inlineStr">
        <is>
          <t>CA-2015-125234</t>
        </is>
      </c>
      <c r="C4340" t="inlineStr">
        <is>
          <t>2015-11-27</t>
        </is>
      </c>
      <c r="D4340" t="inlineStr">
        <is>
          <t>2015-12-01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Snap-A-Way Black Print Carbonless Ruled Speed Letter, Triplicate</t>
        </is>
      </c>
      <c r="Q4340" s="2" t="n">
        <v>113.82</v>
      </c>
      <c r="R4340" t="n">
        <v>3</v>
      </c>
      <c r="S4340" s="3" t="n">
        <v>0</v>
      </c>
      <c r="T4340" s="2" t="n">
        <v>53.4954</v>
      </c>
      <c r="U4340">
        <f>D4340-C4340</f>
        <v/>
      </c>
      <c r="V4340" s="3">
        <f>IF(Q4340=0,0,T4340/Q4340)</f>
        <v/>
      </c>
    </row>
    <row r="4341">
      <c r="A4341" t="n">
        <v>4340</v>
      </c>
      <c r="B4341" t="inlineStr">
        <is>
          <t>CA-2017-133501</t>
        </is>
      </c>
      <c r="C4341" t="inlineStr">
        <is>
          <t>2017-08-27</t>
        </is>
      </c>
      <c r="D4341" t="inlineStr">
        <is>
          <t>2017-09-01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Office Supplies</t>
        </is>
      </c>
      <c r="O4341" t="inlineStr">
        <is>
          <t>Paper</t>
        </is>
      </c>
      <c r="P4341" t="inlineStr">
        <is>
          <t>Xerox 217</t>
        </is>
      </c>
      <c r="Q4341" s="2" t="n">
        <v>5.184</v>
      </c>
      <c r="R4341" t="n">
        <v>1</v>
      </c>
      <c r="S4341" s="3" t="n">
        <v>0.2</v>
      </c>
      <c r="T4341" s="2" t="n">
        <v>1.8144</v>
      </c>
      <c r="U4341">
        <f>D4341-C4341</f>
        <v/>
      </c>
      <c r="V4341" s="3">
        <f>IF(Q4341=0,0,T4341/Q4341)</f>
        <v/>
      </c>
    </row>
    <row r="4342">
      <c r="A4342" t="n">
        <v>4341</v>
      </c>
      <c r="B4342" t="inlineStr">
        <is>
          <t>US-2014-129609</t>
        </is>
      </c>
      <c r="C4342" t="inlineStr">
        <is>
          <t>2014-03-22</t>
        </is>
      </c>
      <c r="D4342" t="inlineStr">
        <is>
          <t>2014-03-22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Office Supplies</t>
        </is>
      </c>
      <c r="O4342" t="inlineStr">
        <is>
          <t>Art</t>
        </is>
      </c>
      <c r="P4342" t="inlineStr">
        <is>
          <t>Avery Hi-Liter EverBold Pen Style Fluorescent Highlighters, 4/Pack</t>
        </is>
      </c>
      <c r="Q4342" s="2" t="n">
        <v>16.28</v>
      </c>
      <c r="R4342" t="n">
        <v>2</v>
      </c>
      <c r="S4342" s="3" t="n">
        <v>0</v>
      </c>
      <c r="T4342" s="2" t="n">
        <v>6.512</v>
      </c>
      <c r="U4342">
        <f>D4342-C4342</f>
        <v/>
      </c>
      <c r="V4342" s="3">
        <f>IF(Q4342=0,0,T4342/Q4342)</f>
        <v/>
      </c>
    </row>
    <row r="4343">
      <c r="A4343" t="n">
        <v>4342</v>
      </c>
      <c r="B4343" t="inlineStr">
        <is>
          <t>CA-2017-130309</t>
        </is>
      </c>
      <c r="C4343" t="inlineStr">
        <is>
          <t>2017-12-17</t>
        </is>
      </c>
      <c r="D4343" t="inlineStr">
        <is>
          <t>2017-12-21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Adjustable Depth Letter/Legal Cart</t>
        </is>
      </c>
      <c r="Q4343" s="2" t="n">
        <v>544.38</v>
      </c>
      <c r="R4343" t="n">
        <v>3</v>
      </c>
      <c r="S4343" s="3" t="n">
        <v>0</v>
      </c>
      <c r="T4343" s="2" t="n">
        <v>157.8702</v>
      </c>
      <c r="U4343">
        <f>D4343-C4343</f>
        <v/>
      </c>
      <c r="V4343" s="3">
        <f>IF(Q4343=0,0,T4343/Q4343)</f>
        <v/>
      </c>
    </row>
    <row r="4344">
      <c r="A4344" t="n">
        <v>4343</v>
      </c>
      <c r="B4344" t="inlineStr">
        <is>
          <t>CA-2017-105410</t>
        </is>
      </c>
      <c r="C4344" t="inlineStr">
        <is>
          <t>2017-03-19</t>
        </is>
      </c>
      <c r="D4344" t="inlineStr">
        <is>
          <t>2017-03-22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Office Supplies</t>
        </is>
      </c>
      <c r="O4344" t="inlineStr">
        <is>
          <t>Binders</t>
        </is>
      </c>
      <c r="P4344" t="inlineStr">
        <is>
          <t>ACCOHIDE 3-Ring Binder, Blue, 1"</t>
        </is>
      </c>
      <c r="Q4344" s="2" t="n">
        <v>19.824</v>
      </c>
      <c r="R4344" t="n">
        <v>6</v>
      </c>
      <c r="S4344" s="3" t="n">
        <v>0.2</v>
      </c>
      <c r="T4344" s="2" t="n">
        <v>6.6906</v>
      </c>
      <c r="U4344">
        <f>D4344-C4344</f>
        <v/>
      </c>
      <c r="V4344" s="3">
        <f>IF(Q4344=0,0,T4344/Q4344)</f>
        <v/>
      </c>
    </row>
    <row r="4345">
      <c r="A4345" t="n">
        <v>4344</v>
      </c>
      <c r="B4345" t="inlineStr">
        <is>
          <t>CA-2017-105410</t>
        </is>
      </c>
      <c r="C4345" t="inlineStr">
        <is>
          <t>2017-03-19</t>
        </is>
      </c>
      <c r="D4345" t="inlineStr">
        <is>
          <t>2017-03-22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Jawbone MINI JAMBOX Wireless Bluetooth Speaker</t>
        </is>
      </c>
      <c r="Q4345" s="2" t="n">
        <v>657.504</v>
      </c>
      <c r="R4345" t="n">
        <v>6</v>
      </c>
      <c r="S4345" s="3" t="n">
        <v>0.2</v>
      </c>
      <c r="T4345" s="2" t="n">
        <v>-131.5008</v>
      </c>
      <c r="U4345">
        <f>D4345-C4345</f>
        <v/>
      </c>
      <c r="V4345" s="3">
        <f>IF(Q4345=0,0,T4345/Q4345)</f>
        <v/>
      </c>
    </row>
    <row r="4346">
      <c r="A4346" t="n">
        <v>4345</v>
      </c>
      <c r="B4346" t="inlineStr">
        <is>
          <t>CA-2017-105410</t>
        </is>
      </c>
      <c r="C4346" t="inlineStr">
        <is>
          <t>2017-03-19</t>
        </is>
      </c>
      <c r="D4346" t="inlineStr">
        <is>
          <t>2017-03-22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K350 2.4Ghz Wireless Keyboard</t>
        </is>
      </c>
      <c r="Q4346" s="2" t="n">
        <v>99.54000000000001</v>
      </c>
      <c r="R4346" t="n">
        <v>2</v>
      </c>
      <c r="S4346" s="3" t="n">
        <v>0</v>
      </c>
      <c r="T4346" s="2" t="n">
        <v>10.9494</v>
      </c>
      <c r="U4346">
        <f>D4346-C4346</f>
        <v/>
      </c>
      <c r="V4346" s="3">
        <f>IF(Q4346=0,0,T4346/Q4346)</f>
        <v/>
      </c>
    </row>
    <row r="4347">
      <c r="A4347" t="n">
        <v>4346</v>
      </c>
      <c r="B4347" t="inlineStr">
        <is>
          <t>CA-2017-105410</t>
        </is>
      </c>
      <c r="C4347" t="inlineStr">
        <is>
          <t>2017-03-19</t>
        </is>
      </c>
      <c r="D4347" t="inlineStr">
        <is>
          <t>2017-03-22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Technology</t>
        </is>
      </c>
      <c r="O4347" t="inlineStr">
        <is>
          <t>Accessories</t>
        </is>
      </c>
      <c r="P4347" t="inlineStr">
        <is>
          <t>Logitech Wireless Marathon Mouse M705</t>
        </is>
      </c>
      <c r="Q4347" s="2" t="n">
        <v>199.96</v>
      </c>
      <c r="R4347" t="n">
        <v>4</v>
      </c>
      <c r="S4347" s="3" t="n">
        <v>0</v>
      </c>
      <c r="T4347" s="2" t="n">
        <v>85.9828</v>
      </c>
      <c r="U4347">
        <f>D4347-C4347</f>
        <v/>
      </c>
      <c r="V4347" s="3">
        <f>IF(Q4347=0,0,T4347/Q4347)</f>
        <v/>
      </c>
    </row>
    <row r="4348">
      <c r="A4348" t="n">
        <v>4347</v>
      </c>
      <c r="B4348" t="inlineStr">
        <is>
          <t>CA-2016-120355</t>
        </is>
      </c>
      <c r="C4348" t="inlineStr">
        <is>
          <t>2016-09-18</t>
        </is>
      </c>
      <c r="D4348" t="inlineStr">
        <is>
          <t>2016-09-25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Furniture</t>
        </is>
      </c>
      <c r="O4348" t="inlineStr">
        <is>
          <t>Chairs</t>
        </is>
      </c>
      <c r="P4348" t="inlineStr">
        <is>
          <t>Global Leather Executive Chair</t>
        </is>
      </c>
      <c r="Q4348" s="2" t="n">
        <v>631.782</v>
      </c>
      <c r="R4348" t="n">
        <v>2</v>
      </c>
      <c r="S4348" s="3" t="n">
        <v>0.1</v>
      </c>
      <c r="T4348" s="2" t="n">
        <v>140.396</v>
      </c>
      <c r="U4348">
        <f>D4348-C4348</f>
        <v/>
      </c>
      <c r="V4348" s="3">
        <f>IF(Q4348=0,0,T4348/Q4348)</f>
        <v/>
      </c>
    </row>
    <row r="4349">
      <c r="A4349" t="n">
        <v>4348</v>
      </c>
      <c r="B4349" t="inlineStr">
        <is>
          <t>CA-2016-120355</t>
        </is>
      </c>
      <c r="C4349" t="inlineStr">
        <is>
          <t>2016-09-18</t>
        </is>
      </c>
      <c r="D4349" t="inlineStr">
        <is>
          <t>2016-09-25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Furniture</t>
        </is>
      </c>
      <c r="O4349" t="inlineStr">
        <is>
          <t>Furnishings</t>
        </is>
      </c>
      <c r="P4349" t="inlineStr">
        <is>
          <t>DAX Two-Tone Silver Metal Document Frame</t>
        </is>
      </c>
      <c r="Q4349" s="2" t="n">
        <v>60.72</v>
      </c>
      <c r="R4349" t="n">
        <v>3</v>
      </c>
      <c r="S4349" s="3" t="n">
        <v>0</v>
      </c>
      <c r="T4349" s="2" t="n">
        <v>26.1096</v>
      </c>
      <c r="U4349">
        <f>D4349-C4349</f>
        <v/>
      </c>
      <c r="V4349" s="3">
        <f>IF(Q4349=0,0,T4349/Q4349)</f>
        <v/>
      </c>
    </row>
    <row r="4350">
      <c r="A4350" t="n">
        <v>4349</v>
      </c>
      <c r="B4350" t="inlineStr">
        <is>
          <t>CA-2017-169894</t>
        </is>
      </c>
      <c r="C4350" t="inlineStr">
        <is>
          <t>2017-11-24</t>
        </is>
      </c>
      <c r="D4350" t="inlineStr">
        <is>
          <t>2017-11-29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Office Supplies</t>
        </is>
      </c>
      <c r="O4350" t="inlineStr">
        <is>
          <t>Binders</t>
        </is>
      </c>
      <c r="P4350" t="inlineStr">
        <is>
          <t>GBC Recycled Grain Textured Covers</t>
        </is>
      </c>
      <c r="Q4350" s="2" t="n">
        <v>20.724</v>
      </c>
      <c r="R4350" t="n">
        <v>2</v>
      </c>
      <c r="S4350" s="3" t="n">
        <v>0.7</v>
      </c>
      <c r="T4350" s="2" t="n">
        <v>-15.1976</v>
      </c>
      <c r="U4350">
        <f>D4350-C4350</f>
        <v/>
      </c>
      <c r="V4350" s="3">
        <f>IF(Q4350=0,0,T4350/Q4350)</f>
        <v/>
      </c>
    </row>
    <row r="4351">
      <c r="A4351" t="n">
        <v>4350</v>
      </c>
      <c r="B4351" t="inlineStr">
        <is>
          <t>CA-2017-169894</t>
        </is>
      </c>
      <c r="C4351" t="inlineStr">
        <is>
          <t>2017-11-24</t>
        </is>
      </c>
      <c r="D4351" t="inlineStr">
        <is>
          <t>2017-11-29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Bankers Box Staxonsteel Drawer File/Stacking System</t>
        </is>
      </c>
      <c r="Q4351" s="2" t="n">
        <v>415.872</v>
      </c>
      <c r="R4351" t="n">
        <v>8</v>
      </c>
      <c r="S4351" s="3" t="n">
        <v>0.2</v>
      </c>
      <c r="T4351" s="2" t="n">
        <v>-41.5872</v>
      </c>
      <c r="U4351">
        <f>D4351-C4351</f>
        <v/>
      </c>
      <c r="V4351" s="3">
        <f>IF(Q4351=0,0,T4351/Q4351)</f>
        <v/>
      </c>
    </row>
    <row r="4352">
      <c r="A4352" t="n">
        <v>4351</v>
      </c>
      <c r="B4352" t="inlineStr">
        <is>
          <t>US-2017-100482</t>
        </is>
      </c>
      <c r="C4352" t="inlineStr">
        <is>
          <t>2017-04-11</t>
        </is>
      </c>
      <c r="D4352" t="inlineStr">
        <is>
          <t>2017-04-15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Sterilite Officeware Hinged File Box</t>
        </is>
      </c>
      <c r="Q4352" s="2" t="n">
        <v>16.768</v>
      </c>
      <c r="R4352" t="n">
        <v>2</v>
      </c>
      <c r="S4352" s="3" t="n">
        <v>0.2</v>
      </c>
      <c r="T4352" s="2" t="n">
        <v>1.4672</v>
      </c>
      <c r="U4352">
        <f>D4352-C4352</f>
        <v/>
      </c>
      <c r="V4352" s="3">
        <f>IF(Q4352=0,0,T4352/Q4352)</f>
        <v/>
      </c>
    </row>
    <row r="4353">
      <c r="A4353" t="n">
        <v>4352</v>
      </c>
      <c r="B4353" t="inlineStr">
        <is>
          <t>US-2017-100482</t>
        </is>
      </c>
      <c r="C4353" t="inlineStr">
        <is>
          <t>2017-04-11</t>
        </is>
      </c>
      <c r="D4353" t="inlineStr">
        <is>
          <t>2017-04-15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Technology</t>
        </is>
      </c>
      <c r="O4353" t="inlineStr">
        <is>
          <t>Accessories</t>
        </is>
      </c>
      <c r="P4353" t="inlineStr">
        <is>
          <t>Kingston Digital DataTraveler 32GB USB 2.0</t>
        </is>
      </c>
      <c r="Q4353" s="2" t="n">
        <v>27.12</v>
      </c>
      <c r="R4353" t="n">
        <v>2</v>
      </c>
      <c r="S4353" s="3" t="n">
        <v>0.2</v>
      </c>
      <c r="T4353" s="2" t="n">
        <v>-4.746</v>
      </c>
      <c r="U4353">
        <f>D4353-C4353</f>
        <v/>
      </c>
      <c r="V4353" s="3">
        <f>IF(Q4353=0,0,T4353/Q4353)</f>
        <v/>
      </c>
    </row>
    <row r="4354">
      <c r="A4354" t="n">
        <v>4353</v>
      </c>
      <c r="B4354" t="inlineStr">
        <is>
          <t>CA-2017-107748</t>
        </is>
      </c>
      <c r="C4354" t="inlineStr">
        <is>
          <t>2017-12-10</t>
        </is>
      </c>
      <c r="D4354" t="inlineStr">
        <is>
          <t>2017-12-12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Technology</t>
        </is>
      </c>
      <c r="O4354" t="inlineStr">
        <is>
          <t>Phones</t>
        </is>
      </c>
      <c r="P4354" t="inlineStr">
        <is>
          <t>Jackery Bar Premium Fast-charging Portable Charger</t>
        </is>
      </c>
      <c r="Q4354" s="2" t="n">
        <v>95.84</v>
      </c>
      <c r="R4354" t="n">
        <v>4</v>
      </c>
      <c r="S4354" s="3" t="n">
        <v>0.2</v>
      </c>
      <c r="T4354" s="2" t="n">
        <v>34.742</v>
      </c>
      <c r="U4354">
        <f>D4354-C4354</f>
        <v/>
      </c>
      <c r="V4354" s="3">
        <f>IF(Q4354=0,0,T4354/Q4354)</f>
        <v/>
      </c>
    </row>
    <row r="4355">
      <c r="A4355" t="n">
        <v>4354</v>
      </c>
      <c r="B4355" t="inlineStr">
        <is>
          <t>CA-2017-107748</t>
        </is>
      </c>
      <c r="C4355" t="inlineStr">
        <is>
          <t>2017-12-10</t>
        </is>
      </c>
      <c r="D4355" t="inlineStr">
        <is>
          <t>2017-12-12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225</t>
        </is>
      </c>
      <c r="Q4355" s="2" t="n">
        <v>12.96</v>
      </c>
      <c r="R4355" t="n">
        <v>2</v>
      </c>
      <c r="S4355" s="3" t="n">
        <v>0</v>
      </c>
      <c r="T4355" s="2" t="n">
        <v>6.2208</v>
      </c>
      <c r="U4355">
        <f>D4355-C4355</f>
        <v/>
      </c>
      <c r="V4355" s="3">
        <f>IF(Q4355=0,0,T4355/Q4355)</f>
        <v/>
      </c>
    </row>
    <row r="4356">
      <c r="A4356" t="n">
        <v>4355</v>
      </c>
      <c r="B4356" t="inlineStr">
        <is>
          <t>CA-2017-153654</t>
        </is>
      </c>
      <c r="C4356" t="inlineStr">
        <is>
          <t>2017-11-24</t>
        </is>
      </c>
      <c r="D4356" t="inlineStr">
        <is>
          <t>2017-11-26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Avery Durable Slant Ring Binders</t>
        </is>
      </c>
      <c r="Q4356" s="2" t="n">
        <v>19.008</v>
      </c>
      <c r="R4356" t="n">
        <v>8</v>
      </c>
      <c r="S4356" s="3" t="n">
        <v>0.7</v>
      </c>
      <c r="T4356" s="2" t="n">
        <v>-12.672</v>
      </c>
      <c r="U4356">
        <f>D4356-C4356</f>
        <v/>
      </c>
      <c r="V4356" s="3">
        <f>IF(Q4356=0,0,T4356/Q4356)</f>
        <v/>
      </c>
    </row>
    <row r="4357">
      <c r="A4357" t="n">
        <v>4356</v>
      </c>
      <c r="B4357" t="inlineStr">
        <is>
          <t>CA-2015-155600</t>
        </is>
      </c>
      <c r="C4357" t="inlineStr">
        <is>
          <t>2015-12-04</t>
        </is>
      </c>
      <c r="D4357" t="inlineStr">
        <is>
          <t>2015-12-07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Office Supplies</t>
        </is>
      </c>
      <c r="O4357" t="inlineStr">
        <is>
          <t>Binders</t>
        </is>
      </c>
      <c r="P4357" t="inlineStr">
        <is>
          <t>GBC Ibimaster 500 Manual ProClick Binding System</t>
        </is>
      </c>
      <c r="Q4357" s="2" t="n">
        <v>1598.058</v>
      </c>
      <c r="R4357" t="n">
        <v>7</v>
      </c>
      <c r="S4357" s="3" t="n">
        <v>0.7</v>
      </c>
      <c r="T4357" s="2" t="n">
        <v>-1065.372</v>
      </c>
      <c r="U4357">
        <f>D4357-C4357</f>
        <v/>
      </c>
      <c r="V4357" s="3">
        <f>IF(Q4357=0,0,T4357/Q4357)</f>
        <v/>
      </c>
    </row>
    <row r="4358">
      <c r="A4358" t="n">
        <v>4357</v>
      </c>
      <c r="B4358" t="inlineStr">
        <is>
          <t>CA-2015-155600</t>
        </is>
      </c>
      <c r="C4358" t="inlineStr">
        <is>
          <t>2015-12-04</t>
        </is>
      </c>
      <c r="D4358" t="inlineStr">
        <is>
          <t>2015-12-07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Office Supplies</t>
        </is>
      </c>
      <c r="O4358" t="inlineStr">
        <is>
          <t>Art</t>
        </is>
      </c>
      <c r="P4358" t="inlineStr">
        <is>
          <t>Deluxe Chalkboard Eraser Cleaner</t>
        </is>
      </c>
      <c r="Q4358" s="2" t="n">
        <v>36.96</v>
      </c>
      <c r="R4358" t="n">
        <v>4</v>
      </c>
      <c r="S4358" s="3" t="n">
        <v>0.2</v>
      </c>
      <c r="T4358" s="2" t="n">
        <v>12.012</v>
      </c>
      <c r="U4358">
        <f>D4358-C4358</f>
        <v/>
      </c>
      <c r="V4358" s="3">
        <f>IF(Q4358=0,0,T4358/Q4358)</f>
        <v/>
      </c>
    </row>
    <row r="4359">
      <c r="A4359" t="n">
        <v>4358</v>
      </c>
      <c r="B4359" t="inlineStr">
        <is>
          <t>CA-2017-162565</t>
        </is>
      </c>
      <c r="C4359" t="inlineStr">
        <is>
          <t>2017-12-11</t>
        </is>
      </c>
      <c r="D4359" t="inlineStr">
        <is>
          <t>2017-12-11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21</t>
        </is>
      </c>
      <c r="Q4359" s="2" t="n">
        <v>10.368</v>
      </c>
      <c r="R4359" t="n">
        <v>2</v>
      </c>
      <c r="S4359" s="3" t="n">
        <v>0.2</v>
      </c>
      <c r="T4359" s="2" t="n">
        <v>3.6288</v>
      </c>
      <c r="U4359">
        <f>D4359-C4359</f>
        <v/>
      </c>
      <c r="V4359" s="3">
        <f>IF(Q4359=0,0,T4359/Q4359)</f>
        <v/>
      </c>
    </row>
    <row r="4360">
      <c r="A4360" t="n">
        <v>4359</v>
      </c>
      <c r="B4360" t="inlineStr">
        <is>
          <t>CA-2017-162565</t>
        </is>
      </c>
      <c r="C4360" t="inlineStr">
        <is>
          <t>2017-12-11</t>
        </is>
      </c>
      <c r="D4360" t="inlineStr">
        <is>
          <t>2017-12-11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Furniture</t>
        </is>
      </c>
      <c r="O4360" t="inlineStr">
        <is>
          <t>Furnishings</t>
        </is>
      </c>
      <c r="P4360" t="inlineStr">
        <is>
          <t>Electrix Halogen Magnifier Lamp</t>
        </is>
      </c>
      <c r="Q4360" s="2" t="n">
        <v>77.72</v>
      </c>
      <c r="R4360" t="n">
        <v>1</v>
      </c>
      <c r="S4360" s="3" t="n">
        <v>0.6</v>
      </c>
      <c r="T4360" s="2" t="n">
        <v>-66.062</v>
      </c>
      <c r="U4360">
        <f>D4360-C4360</f>
        <v/>
      </c>
      <c r="V4360" s="3">
        <f>IF(Q4360=0,0,T4360/Q4360)</f>
        <v/>
      </c>
    </row>
    <row r="4361">
      <c r="A4361" t="n">
        <v>4360</v>
      </c>
      <c r="B4361" t="inlineStr">
        <is>
          <t>CA-2017-162565</t>
        </is>
      </c>
      <c r="C4361" t="inlineStr">
        <is>
          <t>2017-12-11</t>
        </is>
      </c>
      <c r="D4361" t="inlineStr">
        <is>
          <t>2017-12-11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GuestStacker Chair with Chrome Finish Legs</t>
        </is>
      </c>
      <c r="Q4361" s="2" t="n">
        <v>520.4640000000001</v>
      </c>
      <c r="R4361" t="n">
        <v>2</v>
      </c>
      <c r="S4361" s="3" t="n">
        <v>0.3</v>
      </c>
      <c r="T4361" s="2" t="n">
        <v>-14.8704</v>
      </c>
      <c r="U4361">
        <f>D4361-C4361</f>
        <v/>
      </c>
      <c r="V4361" s="3">
        <f>IF(Q4361=0,0,T4361/Q4361)</f>
        <v/>
      </c>
    </row>
    <row r="4362">
      <c r="A4362" t="n">
        <v>4361</v>
      </c>
      <c r="B4362" t="inlineStr">
        <is>
          <t>CA-2016-127642</t>
        </is>
      </c>
      <c r="C4362" t="inlineStr">
        <is>
          <t>2016-05-21</t>
        </is>
      </c>
      <c r="D4362" t="inlineStr">
        <is>
          <t>2016-05-23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Office Supplies</t>
        </is>
      </c>
      <c r="O4362" t="inlineStr">
        <is>
          <t>Paper</t>
        </is>
      </c>
      <c r="P4362" t="inlineStr">
        <is>
          <t>Easy-staple paper</t>
        </is>
      </c>
      <c r="Q4362" s="2" t="n">
        <v>111.96</v>
      </c>
      <c r="R4362" t="n">
        <v>2</v>
      </c>
      <c r="S4362" s="3" t="n">
        <v>0</v>
      </c>
      <c r="T4362" s="2" t="n">
        <v>54.8604</v>
      </c>
      <c r="U4362">
        <f>D4362-C4362</f>
        <v/>
      </c>
      <c r="V4362" s="3">
        <f>IF(Q4362=0,0,T4362/Q4362)</f>
        <v/>
      </c>
    </row>
    <row r="4363">
      <c r="A4363" t="n">
        <v>4362</v>
      </c>
      <c r="B4363" t="inlineStr">
        <is>
          <t>US-2017-163195</t>
        </is>
      </c>
      <c r="C4363" t="inlineStr">
        <is>
          <t>2017-02-17</t>
        </is>
      </c>
      <c r="D4363" t="inlineStr">
        <is>
          <t>2017-02-21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KLD Oscar II Style Snap-on Ultra Thin Side Flip Synthetic Leather Cover Case for HTC One HTC M7</t>
        </is>
      </c>
      <c r="Q4363" s="2" t="n">
        <v>29.16</v>
      </c>
      <c r="R4363" t="n">
        <v>3</v>
      </c>
      <c r="S4363" s="3" t="n">
        <v>0</v>
      </c>
      <c r="T4363" s="2" t="n">
        <v>8.4564</v>
      </c>
      <c r="U4363">
        <f>D4363-C4363</f>
        <v/>
      </c>
      <c r="V4363" s="3">
        <f>IF(Q4363=0,0,T4363/Q4363)</f>
        <v/>
      </c>
    </row>
    <row r="4364">
      <c r="A4364" t="n">
        <v>4363</v>
      </c>
      <c r="B4364" t="inlineStr">
        <is>
          <t>CA-2017-111332</t>
        </is>
      </c>
      <c r="C4364" t="inlineStr">
        <is>
          <t>2017-05-20</t>
        </is>
      </c>
      <c r="D4364" t="inlineStr">
        <is>
          <t>2017-05-22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Boston 1645 Deluxe Heavier-Duty Electric Pencil Sharpener</t>
        </is>
      </c>
      <c r="Q4364" s="2" t="n">
        <v>131.94</v>
      </c>
      <c r="R4364" t="n">
        <v>3</v>
      </c>
      <c r="S4364" s="3" t="n">
        <v>0</v>
      </c>
      <c r="T4364" s="2" t="n">
        <v>35.6238</v>
      </c>
      <c r="U4364">
        <f>D4364-C4364</f>
        <v/>
      </c>
      <c r="V4364" s="3">
        <f>IF(Q4364=0,0,T4364/Q4364)</f>
        <v/>
      </c>
    </row>
    <row r="4365">
      <c r="A4365" t="n">
        <v>4364</v>
      </c>
      <c r="B4365" t="inlineStr">
        <is>
          <t>CA-2017-111332</t>
        </is>
      </c>
      <c r="C4365" t="inlineStr">
        <is>
          <t>2017-05-20</t>
        </is>
      </c>
      <c r="D4365" t="inlineStr">
        <is>
          <t>2017-05-22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BIC Brite Liner Highlighters, Chisel Tip</t>
        </is>
      </c>
      <c r="Q4365" s="2" t="n">
        <v>25.92</v>
      </c>
      <c r="R4365" t="n">
        <v>4</v>
      </c>
      <c r="S4365" s="3" t="n">
        <v>0</v>
      </c>
      <c r="T4365" s="2" t="n">
        <v>8.2944</v>
      </c>
      <c r="U4365">
        <f>D4365-C4365</f>
        <v/>
      </c>
      <c r="V4365" s="3">
        <f>IF(Q4365=0,0,T4365/Q4365)</f>
        <v/>
      </c>
    </row>
    <row r="4366">
      <c r="A4366" t="n">
        <v>4365</v>
      </c>
      <c r="B4366" t="inlineStr">
        <is>
          <t>CA-2017-111332</t>
        </is>
      </c>
      <c r="C4366" t="inlineStr">
        <is>
          <t>2017-05-20</t>
        </is>
      </c>
      <c r="D4366" t="inlineStr">
        <is>
          <t>2017-05-22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Office Supplies</t>
        </is>
      </c>
      <c r="O4366" t="inlineStr">
        <is>
          <t>Storage</t>
        </is>
      </c>
      <c r="P4366" t="inlineStr">
        <is>
          <t>Fellowes High-Stak Drawer Files</t>
        </is>
      </c>
      <c r="Q4366" s="2" t="n">
        <v>704.76</v>
      </c>
      <c r="R4366" t="n">
        <v>4</v>
      </c>
      <c r="S4366" s="3" t="n">
        <v>0</v>
      </c>
      <c r="T4366" s="2" t="n">
        <v>162.0948</v>
      </c>
      <c r="U4366">
        <f>D4366-C4366</f>
        <v/>
      </c>
      <c r="V4366" s="3">
        <f>IF(Q4366=0,0,T4366/Q4366)</f>
        <v/>
      </c>
    </row>
    <row r="4367">
      <c r="A4367" t="n">
        <v>4366</v>
      </c>
      <c r="B4367" t="inlineStr">
        <is>
          <t>CA-2017-111332</t>
        </is>
      </c>
      <c r="C4367" t="inlineStr">
        <is>
          <t>2017-05-20</t>
        </is>
      </c>
      <c r="D4367" t="inlineStr">
        <is>
          <t>2017-05-22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Staples</t>
        </is>
      </c>
      <c r="Q4367" s="2" t="n">
        <v>7.41</v>
      </c>
      <c r="R4367" t="n">
        <v>3</v>
      </c>
      <c r="S4367" s="3" t="n">
        <v>0</v>
      </c>
      <c r="T4367" s="2" t="n">
        <v>3.4827</v>
      </c>
      <c r="U4367">
        <f>D4367-C4367</f>
        <v/>
      </c>
      <c r="V4367" s="3">
        <f>IF(Q4367=0,0,T4367/Q4367)</f>
        <v/>
      </c>
    </row>
    <row r="4368">
      <c r="A4368" t="n">
        <v>4367</v>
      </c>
      <c r="B4368" t="inlineStr">
        <is>
          <t>CA-2017-111332</t>
        </is>
      </c>
      <c r="C4368" t="inlineStr">
        <is>
          <t>2017-05-20</t>
        </is>
      </c>
      <c r="D4368" t="inlineStr">
        <is>
          <t>2017-05-22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Binney &amp; Smith inkTank Desk Highlighter, Chisel Tip, Yellow, 12/Box</t>
        </is>
      </c>
      <c r="Q4368" s="2" t="n">
        <v>21.5</v>
      </c>
      <c r="R4368" t="n">
        <v>10</v>
      </c>
      <c r="S4368" s="3" t="n">
        <v>0</v>
      </c>
      <c r="T4368" s="2" t="n">
        <v>7.095</v>
      </c>
      <c r="U4368">
        <f>D4368-C4368</f>
        <v/>
      </c>
      <c r="V4368" s="3">
        <f>IF(Q4368=0,0,T4368/Q4368)</f>
        <v/>
      </c>
    </row>
    <row r="4369">
      <c r="A4369" t="n">
        <v>4368</v>
      </c>
      <c r="B4369" t="inlineStr">
        <is>
          <t>CA-2017-117044</t>
        </is>
      </c>
      <c r="C4369" t="inlineStr">
        <is>
          <t>2017-09-11</t>
        </is>
      </c>
      <c r="D4369" t="inlineStr">
        <is>
          <t>2017-09-13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Hot Clips Clips to Go</t>
        </is>
      </c>
      <c r="Q4369" s="2" t="n">
        <v>10.528</v>
      </c>
      <c r="R4369" t="n">
        <v>4</v>
      </c>
      <c r="S4369" s="3" t="n">
        <v>0.2</v>
      </c>
      <c r="T4369" s="2" t="n">
        <v>3.29</v>
      </c>
      <c r="U4369">
        <f>D4369-C4369</f>
        <v/>
      </c>
      <c r="V4369" s="3">
        <f>IF(Q4369=0,0,T4369/Q4369)</f>
        <v/>
      </c>
    </row>
    <row r="4370">
      <c r="A4370" t="n">
        <v>4369</v>
      </c>
      <c r="B4370" t="inlineStr">
        <is>
          <t>CA-2017-117044</t>
        </is>
      </c>
      <c r="C4370" t="inlineStr">
        <is>
          <t>2017-09-11</t>
        </is>
      </c>
      <c r="D4370" t="inlineStr">
        <is>
          <t>2017-09-13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1927</t>
        </is>
      </c>
      <c r="Q4370" s="2" t="n">
        <v>20.544</v>
      </c>
      <c r="R4370" t="n">
        <v>6</v>
      </c>
      <c r="S4370" s="3" t="n">
        <v>0.2</v>
      </c>
      <c r="T4370" s="2" t="n">
        <v>6.42</v>
      </c>
      <c r="U4370">
        <f>D4370-C4370</f>
        <v/>
      </c>
      <c r="V4370" s="3">
        <f>IF(Q4370=0,0,T4370/Q4370)</f>
        <v/>
      </c>
    </row>
    <row r="4371">
      <c r="A4371" t="n">
        <v>4370</v>
      </c>
      <c r="B4371" t="inlineStr">
        <is>
          <t>US-2016-165078</t>
        </is>
      </c>
      <c r="C4371" t="inlineStr">
        <is>
          <t>2016-11-05</t>
        </is>
      </c>
      <c r="D4371" t="inlineStr">
        <is>
          <t>2016-11-10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Premium Transparent Presentation Covers by GBC</t>
        </is>
      </c>
      <c r="Q4371" s="2" t="n">
        <v>104.9</v>
      </c>
      <c r="R4371" t="n">
        <v>5</v>
      </c>
      <c r="S4371" s="3" t="n">
        <v>0</v>
      </c>
      <c r="T4371" s="2" t="n">
        <v>50.352</v>
      </c>
      <c r="U4371">
        <f>D4371-C4371</f>
        <v/>
      </c>
      <c r="V4371" s="3">
        <f>IF(Q4371=0,0,T4371/Q4371)</f>
        <v/>
      </c>
    </row>
    <row r="4372">
      <c r="A4372" t="n">
        <v>4371</v>
      </c>
      <c r="B4372" t="inlineStr">
        <is>
          <t>US-2016-165078</t>
        </is>
      </c>
      <c r="C4372" t="inlineStr">
        <is>
          <t>2016-11-05</t>
        </is>
      </c>
      <c r="D4372" t="inlineStr">
        <is>
          <t>2016-11-10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Prismacolor Color Pencil Set</t>
        </is>
      </c>
      <c r="Q4372" s="2" t="n">
        <v>39.68</v>
      </c>
      <c r="R4372" t="n">
        <v>2</v>
      </c>
      <c r="S4372" s="3" t="n">
        <v>0</v>
      </c>
      <c r="T4372" s="2" t="n">
        <v>16.2688</v>
      </c>
      <c r="U4372">
        <f>D4372-C4372</f>
        <v/>
      </c>
      <c r="V4372" s="3">
        <f>IF(Q4372=0,0,T4372/Q4372)</f>
        <v/>
      </c>
    </row>
    <row r="4373">
      <c r="A4373" t="n">
        <v>4372</v>
      </c>
      <c r="B4373" t="inlineStr">
        <is>
          <t>US-2016-165078</t>
        </is>
      </c>
      <c r="C4373" t="inlineStr">
        <is>
          <t>2016-11-05</t>
        </is>
      </c>
      <c r="D4373" t="inlineStr">
        <is>
          <t>2016-11-10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503</t>
        </is>
      </c>
      <c r="Q4373" s="2" t="n">
        <v>51.75</v>
      </c>
      <c r="R4373" t="n">
        <v>5</v>
      </c>
      <c r="S4373" s="3" t="n">
        <v>0</v>
      </c>
      <c r="T4373" s="2" t="n">
        <v>24.84</v>
      </c>
      <c r="U4373">
        <f>D4373-C4373</f>
        <v/>
      </c>
      <c r="V4373" s="3">
        <f>IF(Q4373=0,0,T4373/Q4373)</f>
        <v/>
      </c>
    </row>
    <row r="4374">
      <c r="A4374" t="n">
        <v>4373</v>
      </c>
      <c r="B4374" t="inlineStr">
        <is>
          <t>US-2017-169320</t>
        </is>
      </c>
      <c r="C4374" t="inlineStr">
        <is>
          <t>2017-07-23</t>
        </is>
      </c>
      <c r="D4374" t="inlineStr">
        <is>
          <t>2017-07-25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Office Supplies</t>
        </is>
      </c>
      <c r="O4374" t="inlineStr">
        <is>
          <t>Art</t>
        </is>
      </c>
      <c r="P4374" t="inlineStr">
        <is>
          <t>Quartet Omega Colored Chalk, 12/Pack</t>
        </is>
      </c>
      <c r="Q4374" s="2" t="n">
        <v>11.68</v>
      </c>
      <c r="R4374" t="n">
        <v>2</v>
      </c>
      <c r="S4374" s="3" t="n">
        <v>0</v>
      </c>
      <c r="T4374" s="2" t="n">
        <v>5.4896</v>
      </c>
      <c r="U4374">
        <f>D4374-C4374</f>
        <v/>
      </c>
      <c r="V4374" s="3">
        <f>IF(Q4374=0,0,T4374/Q4374)</f>
        <v/>
      </c>
    </row>
    <row r="4375">
      <c r="A4375" t="n">
        <v>4374</v>
      </c>
      <c r="B4375" t="inlineStr">
        <is>
          <t>US-2017-169320</t>
        </is>
      </c>
      <c r="C4375" t="inlineStr">
        <is>
          <t>2017-07-23</t>
        </is>
      </c>
      <c r="D4375" t="inlineStr">
        <is>
          <t>2017-07-25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Technology</t>
        </is>
      </c>
      <c r="O4375" t="inlineStr">
        <is>
          <t>Accessories</t>
        </is>
      </c>
      <c r="P4375" t="inlineStr">
        <is>
          <t>Memorex 25GB 6X Branded Blu-Ray Recordable Disc, 30/Pack</t>
        </is>
      </c>
      <c r="Q4375" s="2" t="n">
        <v>159.75</v>
      </c>
      <c r="R4375" t="n">
        <v>5</v>
      </c>
      <c r="S4375" s="3" t="n">
        <v>0</v>
      </c>
      <c r="T4375" s="2" t="n">
        <v>11.1825</v>
      </c>
      <c r="U4375">
        <f>D4375-C4375</f>
        <v/>
      </c>
      <c r="V4375" s="3">
        <f>IF(Q4375=0,0,T4375/Q4375)</f>
        <v/>
      </c>
    </row>
    <row r="4376">
      <c r="A4376" t="n">
        <v>4375</v>
      </c>
      <c r="B4376" t="inlineStr">
        <is>
          <t>CA-2016-158575</t>
        </is>
      </c>
      <c r="C4376" t="inlineStr">
        <is>
          <t>2016-11-18</t>
        </is>
      </c>
      <c r="D4376" t="inlineStr">
        <is>
          <t>2016-11-24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Holmes 99% HEPA Air Purifier</t>
        </is>
      </c>
      <c r="Q4376" s="2" t="n">
        <v>103.968</v>
      </c>
      <c r="R4376" t="n">
        <v>6</v>
      </c>
      <c r="S4376" s="3" t="n">
        <v>0.2</v>
      </c>
      <c r="T4376" s="2" t="n">
        <v>16.8948</v>
      </c>
      <c r="U4376">
        <f>D4376-C4376</f>
        <v/>
      </c>
      <c r="V4376" s="3">
        <f>IF(Q4376=0,0,T4376/Q4376)</f>
        <v/>
      </c>
    </row>
    <row r="4377">
      <c r="A4377" t="n">
        <v>4376</v>
      </c>
      <c r="B4377" t="inlineStr">
        <is>
          <t>CA-2014-166954</t>
        </is>
      </c>
      <c r="C4377" t="inlineStr">
        <is>
          <t>2014-04-25</t>
        </is>
      </c>
      <c r="D4377" t="inlineStr">
        <is>
          <t>2014-04-30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Tenex Traditional Chairmats for Medium Pile Carpet, Standard Lip, 36" x 48"</t>
        </is>
      </c>
      <c r="Q4377" s="2" t="n">
        <v>303.25</v>
      </c>
      <c r="R4377" t="n">
        <v>5</v>
      </c>
      <c r="S4377" s="3" t="n">
        <v>0</v>
      </c>
      <c r="T4377" s="2" t="n">
        <v>63.6825</v>
      </c>
      <c r="U4377">
        <f>D4377-C4377</f>
        <v/>
      </c>
      <c r="V4377" s="3">
        <f>IF(Q4377=0,0,T4377/Q4377)</f>
        <v/>
      </c>
    </row>
    <row r="4378">
      <c r="A4378" t="n">
        <v>4377</v>
      </c>
      <c r="B4378" t="inlineStr">
        <is>
          <t>CA-2014-166954</t>
        </is>
      </c>
      <c r="C4378" t="inlineStr">
        <is>
          <t>2014-04-25</t>
        </is>
      </c>
      <c r="D4378" t="inlineStr">
        <is>
          <t>2014-04-30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Kensington 6 Outlet MasterPiece HOMEOFFICE Power Control Center</t>
        </is>
      </c>
      <c r="Q4378" s="2" t="n">
        <v>270.72</v>
      </c>
      <c r="R4378" t="n">
        <v>3</v>
      </c>
      <c r="S4378" s="3" t="n">
        <v>0</v>
      </c>
      <c r="T4378" s="2" t="n">
        <v>78.50879999999999</v>
      </c>
      <c r="U4378">
        <f>D4378-C4378</f>
        <v/>
      </c>
      <c r="V4378" s="3">
        <f>IF(Q4378=0,0,T4378/Q4378)</f>
        <v/>
      </c>
    </row>
    <row r="4379">
      <c r="A4379" t="n">
        <v>4378</v>
      </c>
      <c r="B4379" t="inlineStr">
        <is>
          <t>CA-2014-166954</t>
        </is>
      </c>
      <c r="C4379" t="inlineStr">
        <is>
          <t>2014-04-25</t>
        </is>
      </c>
      <c r="D4379" t="inlineStr">
        <is>
          <t>2014-04-30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GuestStacker Chair with Chrome Finish Legs</t>
        </is>
      </c>
      <c r="Q4379" s="2" t="n">
        <v>1487.04</v>
      </c>
      <c r="R4379" t="n">
        <v>5</v>
      </c>
      <c r="S4379" s="3" t="n">
        <v>0.2</v>
      </c>
      <c r="T4379" s="2" t="n">
        <v>148.704</v>
      </c>
      <c r="U4379">
        <f>D4379-C4379</f>
        <v/>
      </c>
      <c r="V4379" s="3">
        <f>IF(Q4379=0,0,T4379/Q4379)</f>
        <v/>
      </c>
    </row>
    <row r="4380">
      <c r="A4380" t="n">
        <v>4379</v>
      </c>
      <c r="B4380" t="inlineStr">
        <is>
          <t>CA-2015-140830</t>
        </is>
      </c>
      <c r="C4380" t="inlineStr">
        <is>
          <t>2015-11-30</t>
        </is>
      </c>
      <c r="D4380" t="inlineStr">
        <is>
          <t>2015-12-02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#10- 4 1/8" x 9 1/2" Recycled Envelopes</t>
        </is>
      </c>
      <c r="Q4380" s="2" t="n">
        <v>17.48</v>
      </c>
      <c r="R4380" t="n">
        <v>2</v>
      </c>
      <c r="S4380" s="3" t="n">
        <v>0</v>
      </c>
      <c r="T4380" s="2" t="n">
        <v>8.2156</v>
      </c>
      <c r="U4380">
        <f>D4380-C4380</f>
        <v/>
      </c>
      <c r="V4380" s="3">
        <f>IF(Q4380=0,0,T4380/Q4380)</f>
        <v/>
      </c>
    </row>
    <row r="4381">
      <c r="A4381" t="n">
        <v>4380</v>
      </c>
      <c r="B4381" t="inlineStr">
        <is>
          <t>CA-2015-140830</t>
        </is>
      </c>
      <c r="C4381" t="inlineStr">
        <is>
          <t>2015-11-30</t>
        </is>
      </c>
      <c r="D4381" t="inlineStr">
        <is>
          <t>2015-12-02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Office Supplies</t>
        </is>
      </c>
      <c r="O4381" t="inlineStr">
        <is>
          <t>Envelopes</t>
        </is>
      </c>
      <c r="P4381" t="inlineStr">
        <is>
          <t>Tyvek  Top-Opening Peel &amp; Seel  Envelopes, Gray</t>
        </is>
      </c>
      <c r="Q4381" s="2" t="n">
        <v>71.88</v>
      </c>
      <c r="R4381" t="n">
        <v>2</v>
      </c>
      <c r="S4381" s="3" t="n">
        <v>0</v>
      </c>
      <c r="T4381" s="2" t="n">
        <v>32.346</v>
      </c>
      <c r="U4381">
        <f>D4381-C4381</f>
        <v/>
      </c>
      <c r="V4381" s="3">
        <f>IF(Q4381=0,0,T4381/Q4381)</f>
        <v/>
      </c>
    </row>
    <row r="4382">
      <c r="A4382" t="n">
        <v>4381</v>
      </c>
      <c r="B4382" t="inlineStr">
        <is>
          <t>CA-2015-152891</t>
        </is>
      </c>
      <c r="C4382" t="inlineStr">
        <is>
          <t>2015-10-25</t>
        </is>
      </c>
      <c r="D4382" t="inlineStr">
        <is>
          <t>2015-10-30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Office Supplies</t>
        </is>
      </c>
      <c r="O4382" t="inlineStr">
        <is>
          <t>Art</t>
        </is>
      </c>
      <c r="P4382" t="inlineStr">
        <is>
          <t>Boston 19500 Mighty Mite Electric Pencil Sharpener</t>
        </is>
      </c>
      <c r="Q4382" s="2" t="n">
        <v>60.45</v>
      </c>
      <c r="R4382" t="n">
        <v>3</v>
      </c>
      <c r="S4382" s="3" t="n">
        <v>0</v>
      </c>
      <c r="T4382" s="2" t="n">
        <v>16.3215</v>
      </c>
      <c r="U4382">
        <f>D4382-C4382</f>
        <v/>
      </c>
      <c r="V4382" s="3">
        <f>IF(Q4382=0,0,T4382/Q4382)</f>
        <v/>
      </c>
    </row>
    <row r="4383">
      <c r="A4383" t="n">
        <v>4382</v>
      </c>
      <c r="B4383" t="inlineStr">
        <is>
          <t>CA-2015-152891</t>
        </is>
      </c>
      <c r="C4383" t="inlineStr">
        <is>
          <t>2015-10-25</t>
        </is>
      </c>
      <c r="D4383" t="inlineStr">
        <is>
          <t>2015-10-30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Balt Solid Wood Rectangular Table</t>
        </is>
      </c>
      <c r="Q4383" s="2" t="n">
        <v>253.176</v>
      </c>
      <c r="R4383" t="n">
        <v>3</v>
      </c>
      <c r="S4383" s="3" t="n">
        <v>0.2</v>
      </c>
      <c r="T4383" s="2" t="n">
        <v>-31.647</v>
      </c>
      <c r="U4383">
        <f>D4383-C4383</f>
        <v/>
      </c>
      <c r="V4383" s="3">
        <f>IF(Q4383=0,0,T4383/Q4383)</f>
        <v/>
      </c>
    </row>
    <row r="4384">
      <c r="A4384" t="n">
        <v>4383</v>
      </c>
      <c r="B4384" t="inlineStr">
        <is>
          <t>US-2015-122784</t>
        </is>
      </c>
      <c r="C4384" t="inlineStr">
        <is>
          <t>2015-07-20</t>
        </is>
      </c>
      <c r="D4384" t="inlineStr">
        <is>
          <t>2015-07-27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Office Supplies</t>
        </is>
      </c>
      <c r="O4384" t="inlineStr">
        <is>
          <t>Binders</t>
        </is>
      </c>
      <c r="P4384" t="inlineStr">
        <is>
          <t>Avery Durable Binders</t>
        </is>
      </c>
      <c r="Q4384" s="2" t="n">
        <v>2.88</v>
      </c>
      <c r="R4384" t="n">
        <v>5</v>
      </c>
      <c r="S4384" s="3" t="n">
        <v>0.8</v>
      </c>
      <c r="T4384" s="2" t="n">
        <v>-4.464</v>
      </c>
      <c r="U4384">
        <f>D4384-C4384</f>
        <v/>
      </c>
      <c r="V4384" s="3">
        <f>IF(Q4384=0,0,T4384/Q4384)</f>
        <v/>
      </c>
    </row>
    <row r="4385">
      <c r="A4385" t="n">
        <v>4384</v>
      </c>
      <c r="B4385" t="inlineStr">
        <is>
          <t>US-2015-122784</t>
        </is>
      </c>
      <c r="C4385" t="inlineStr">
        <is>
          <t>2015-07-20</t>
        </is>
      </c>
      <c r="D4385" t="inlineStr">
        <is>
          <t>2015-07-27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O'Sullivan Cherrywood Estates Traditional Barrister Bookcase</t>
        </is>
      </c>
      <c r="Q4385" s="2" t="n">
        <v>384.944</v>
      </c>
      <c r="R4385" t="n">
        <v>4</v>
      </c>
      <c r="S4385" s="3" t="n">
        <v>0.3</v>
      </c>
      <c r="T4385" s="2" t="n">
        <v>-126.4816</v>
      </c>
      <c r="U4385">
        <f>D4385-C4385</f>
        <v/>
      </c>
      <c r="V4385" s="3">
        <f>IF(Q4385=0,0,T4385/Q4385)</f>
        <v/>
      </c>
    </row>
    <row r="4386">
      <c r="A4386" t="n">
        <v>4385</v>
      </c>
      <c r="B4386" t="inlineStr">
        <is>
          <t>US-2015-122784</t>
        </is>
      </c>
      <c r="C4386" t="inlineStr">
        <is>
          <t>2015-07-20</t>
        </is>
      </c>
      <c r="D4386" t="inlineStr">
        <is>
          <t>2015-07-27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Technology</t>
        </is>
      </c>
      <c r="O4386" t="inlineStr">
        <is>
          <t>Phones</t>
        </is>
      </c>
      <c r="P4386" t="inlineStr">
        <is>
          <t>Pyle PMP37LED</t>
        </is>
      </c>
      <c r="Q4386" s="2" t="n">
        <v>153.584</v>
      </c>
      <c r="R4386" t="n">
        <v>2</v>
      </c>
      <c r="S4386" s="3" t="n">
        <v>0.2</v>
      </c>
      <c r="T4386" s="2" t="n">
        <v>13.4386</v>
      </c>
      <c r="U4386">
        <f>D4386-C4386</f>
        <v/>
      </c>
      <c r="V4386" s="3">
        <f>IF(Q4386=0,0,T4386/Q4386)</f>
        <v/>
      </c>
    </row>
    <row r="4387">
      <c r="A4387" t="n">
        <v>4386</v>
      </c>
      <c r="B4387" t="inlineStr">
        <is>
          <t>US-2015-122784</t>
        </is>
      </c>
      <c r="C4387" t="inlineStr">
        <is>
          <t>2015-07-20</t>
        </is>
      </c>
      <c r="D4387" t="inlineStr">
        <is>
          <t>2015-07-27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Atlantic Metals Mobile 3-Shelf Bookcases, Custom Colors</t>
        </is>
      </c>
      <c r="Q4387" s="2" t="n">
        <v>913.4299999999999</v>
      </c>
      <c r="R4387" t="n">
        <v>5</v>
      </c>
      <c r="S4387" s="3" t="n">
        <v>0.3</v>
      </c>
      <c r="T4387" s="2" t="n">
        <v>-52.196</v>
      </c>
      <c r="U4387">
        <f>D4387-C4387</f>
        <v/>
      </c>
      <c r="V4387" s="3">
        <f>IF(Q4387=0,0,T4387/Q4387)</f>
        <v/>
      </c>
    </row>
    <row r="4388">
      <c r="A4388" t="n">
        <v>4387</v>
      </c>
      <c r="B4388" t="inlineStr">
        <is>
          <t>CA-2016-156811</t>
        </is>
      </c>
      <c r="C4388" t="inlineStr">
        <is>
          <t>2016-10-27</t>
        </is>
      </c>
      <c r="D4388" t="inlineStr">
        <is>
          <t>2016-11-02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Office Supplies</t>
        </is>
      </c>
      <c r="O4388" t="inlineStr">
        <is>
          <t>Appliances</t>
        </is>
      </c>
      <c r="P4388" t="inlineStr">
        <is>
          <t>Staple holder</t>
        </is>
      </c>
      <c r="Q4388" s="2" t="n">
        <v>43.92</v>
      </c>
      <c r="R4388" t="n">
        <v>4</v>
      </c>
      <c r="S4388" s="3" t="n">
        <v>0</v>
      </c>
      <c r="T4388" s="2" t="n">
        <v>11.8584</v>
      </c>
      <c r="U4388">
        <f>D4388-C4388</f>
        <v/>
      </c>
      <c r="V4388" s="3">
        <f>IF(Q4388=0,0,T4388/Q4388)</f>
        <v/>
      </c>
    </row>
    <row r="4389">
      <c r="A4389" t="n">
        <v>4388</v>
      </c>
      <c r="B4389" t="inlineStr">
        <is>
          <t>CA-2016-156811</t>
        </is>
      </c>
      <c r="C4389" t="inlineStr">
        <is>
          <t>2016-10-27</t>
        </is>
      </c>
      <c r="D4389" t="inlineStr">
        <is>
          <t>2016-11-02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Acco Data Flex Cable Posts For Top &amp; Bottom Load Binders, 6" Capacity</t>
        </is>
      </c>
      <c r="Q4389" s="2" t="n">
        <v>25.032</v>
      </c>
      <c r="R4389" t="n">
        <v>3</v>
      </c>
      <c r="S4389" s="3" t="n">
        <v>0.2</v>
      </c>
      <c r="T4389" s="2" t="n">
        <v>7.8225</v>
      </c>
      <c r="U4389">
        <f>D4389-C4389</f>
        <v/>
      </c>
      <c r="V4389" s="3">
        <f>IF(Q4389=0,0,T4389/Q4389)</f>
        <v/>
      </c>
    </row>
    <row r="4390">
      <c r="A4390" t="n">
        <v>4389</v>
      </c>
      <c r="B4390" t="inlineStr">
        <is>
          <t>CA-2017-111556</t>
        </is>
      </c>
      <c r="C4390" t="inlineStr">
        <is>
          <t>2017-11-20</t>
        </is>
      </c>
      <c r="D4390" t="inlineStr">
        <is>
          <t>2017-11-22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1968</t>
        </is>
      </c>
      <c r="Q4390" s="2" t="n">
        <v>46.76</v>
      </c>
      <c r="R4390" t="n">
        <v>7</v>
      </c>
      <c r="S4390" s="3" t="n">
        <v>0</v>
      </c>
      <c r="T4390" s="2" t="n">
        <v>22.4448</v>
      </c>
      <c r="U4390">
        <f>D4390-C4390</f>
        <v/>
      </c>
      <c r="V4390" s="3">
        <f>IF(Q4390=0,0,T4390/Q4390)</f>
        <v/>
      </c>
    </row>
    <row r="4391">
      <c r="A4391" t="n">
        <v>4390</v>
      </c>
      <c r="B4391" t="inlineStr">
        <is>
          <t>CA-2017-111556</t>
        </is>
      </c>
      <c r="C4391" t="inlineStr">
        <is>
          <t>2017-11-20</t>
        </is>
      </c>
      <c r="D4391" t="inlineStr">
        <is>
          <t>2017-11-22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Sauder Camden County Collection Libraries, Planked Cherry Finish</t>
        </is>
      </c>
      <c r="Q4391" s="2" t="n">
        <v>183.968</v>
      </c>
      <c r="R4391" t="n">
        <v>2</v>
      </c>
      <c r="S4391" s="3" t="n">
        <v>0.2</v>
      </c>
      <c r="T4391" s="2" t="n">
        <v>-25.2956</v>
      </c>
      <c r="U4391">
        <f>D4391-C4391</f>
        <v/>
      </c>
      <c r="V4391" s="3">
        <f>IF(Q4391=0,0,T4391/Q4391)</f>
        <v/>
      </c>
    </row>
    <row r="4392">
      <c r="A4392" t="n">
        <v>4391</v>
      </c>
      <c r="B4392" t="inlineStr">
        <is>
          <t>CA-2017-111556</t>
        </is>
      </c>
      <c r="C4392" t="inlineStr">
        <is>
          <t>2017-11-20</t>
        </is>
      </c>
      <c r="D4392" t="inlineStr">
        <is>
          <t>2017-11-22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Samsung Galaxy Mega 6.3</t>
        </is>
      </c>
      <c r="Q4392" s="2" t="n">
        <v>1259.97</v>
      </c>
      <c r="R4392" t="n">
        <v>3</v>
      </c>
      <c r="S4392" s="3" t="n">
        <v>0</v>
      </c>
      <c r="T4392" s="2" t="n">
        <v>327.5922</v>
      </c>
      <c r="U4392">
        <f>D4392-C4392</f>
        <v/>
      </c>
      <c r="V4392" s="3">
        <f>IF(Q4392=0,0,T4392/Q4392)</f>
        <v/>
      </c>
    </row>
    <row r="4393">
      <c r="A4393" t="n">
        <v>4392</v>
      </c>
      <c r="B4393" t="inlineStr">
        <is>
          <t>CA-2017-111556</t>
        </is>
      </c>
      <c r="C4393" t="inlineStr">
        <is>
          <t>2017-11-20</t>
        </is>
      </c>
      <c r="D4393" t="inlineStr">
        <is>
          <t>2017-11-22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KS Multi-Size Manual Pencil Sharpener</t>
        </is>
      </c>
      <c r="Q4393" s="2" t="n">
        <v>68.97</v>
      </c>
      <c r="R4393" t="n">
        <v>3</v>
      </c>
      <c r="S4393" s="3" t="n">
        <v>0</v>
      </c>
      <c r="T4393" s="2" t="n">
        <v>19.3116</v>
      </c>
      <c r="U4393">
        <f>D4393-C4393</f>
        <v/>
      </c>
      <c r="V4393" s="3">
        <f>IF(Q4393=0,0,T4393/Q4393)</f>
        <v/>
      </c>
    </row>
    <row r="4394">
      <c r="A4394" t="n">
        <v>4393</v>
      </c>
      <c r="B4394" t="inlineStr">
        <is>
          <t>CA-2016-108868</t>
        </is>
      </c>
      <c r="C4394" t="inlineStr">
        <is>
          <t>2016-09-08</t>
        </is>
      </c>
      <c r="D4394" t="inlineStr">
        <is>
          <t>2016-09-12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Boston 1645 Deluxe Heavier-Duty Electric Pencil Sharpener</t>
        </is>
      </c>
      <c r="Q4394" s="2" t="n">
        <v>70.36799999999999</v>
      </c>
      <c r="R4394" t="n">
        <v>2</v>
      </c>
      <c r="S4394" s="3" t="n">
        <v>0.2</v>
      </c>
      <c r="T4394" s="2" t="n">
        <v>6.1572</v>
      </c>
      <c r="U4394">
        <f>D4394-C4394</f>
        <v/>
      </c>
      <c r="V4394" s="3">
        <f>IF(Q4394=0,0,T4394/Q4394)</f>
        <v/>
      </c>
    </row>
    <row r="4395">
      <c r="A4395" t="n">
        <v>4394</v>
      </c>
      <c r="B4395" t="inlineStr">
        <is>
          <t>CA-2016-108868</t>
        </is>
      </c>
      <c r="C4395" t="inlineStr">
        <is>
          <t>2016-09-08</t>
        </is>
      </c>
      <c r="D4395" t="inlineStr">
        <is>
          <t>2016-09-12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Technology</t>
        </is>
      </c>
      <c r="O4395" t="inlineStr">
        <is>
          <t>Phones</t>
        </is>
      </c>
      <c r="P4395" t="inlineStr">
        <is>
          <t>Belkin SportFit Armband For iPhone 5s/5c, Fuchsia</t>
        </is>
      </c>
      <c r="Q4395" s="2" t="n">
        <v>59.96</v>
      </c>
      <c r="R4395" t="n">
        <v>5</v>
      </c>
      <c r="S4395" s="3" t="n">
        <v>0.2</v>
      </c>
      <c r="T4395" s="2" t="n">
        <v>21.7355</v>
      </c>
      <c r="U4395">
        <f>D4395-C4395</f>
        <v/>
      </c>
      <c r="V4395" s="3">
        <f>IF(Q4395=0,0,T4395/Q4395)</f>
        <v/>
      </c>
    </row>
    <row r="4396">
      <c r="A4396" t="n">
        <v>4395</v>
      </c>
      <c r="B4396" t="inlineStr">
        <is>
          <t>CA-2014-142965</t>
        </is>
      </c>
      <c r="C4396" t="inlineStr">
        <is>
          <t>2014-07-20</t>
        </is>
      </c>
      <c r="D4396" t="inlineStr">
        <is>
          <t>2014-07-20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Office Supplies</t>
        </is>
      </c>
      <c r="O4396" t="inlineStr">
        <is>
          <t>Storage</t>
        </is>
      </c>
      <c r="P4396" t="inlineStr">
        <is>
          <t>Fellowes Neat Ideas Storage Cubes</t>
        </is>
      </c>
      <c r="Q4396" s="2" t="n">
        <v>25.984</v>
      </c>
      <c r="R4396" t="n">
        <v>1</v>
      </c>
      <c r="S4396" s="3" t="n">
        <v>0.2</v>
      </c>
      <c r="T4396" s="2" t="n">
        <v>-5.1968</v>
      </c>
      <c r="U4396">
        <f>D4396-C4396</f>
        <v/>
      </c>
      <c r="V4396" s="3">
        <f>IF(Q4396=0,0,T4396/Q4396)</f>
        <v/>
      </c>
    </row>
    <row r="4397">
      <c r="A4397" t="n">
        <v>4396</v>
      </c>
      <c r="B4397" t="inlineStr">
        <is>
          <t>CA-2014-142965</t>
        </is>
      </c>
      <c r="C4397" t="inlineStr">
        <is>
          <t>2014-07-20</t>
        </is>
      </c>
      <c r="D4397" t="inlineStr">
        <is>
          <t>2014-07-20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Ibico Plastic Spiral Binding Combs</t>
        </is>
      </c>
      <c r="Q4397" s="2" t="n">
        <v>27.36</v>
      </c>
      <c r="R4397" t="n">
        <v>3</v>
      </c>
      <c r="S4397" s="3" t="n">
        <v>0.7</v>
      </c>
      <c r="T4397" s="2" t="n">
        <v>-21.888</v>
      </c>
      <c r="U4397">
        <f>D4397-C4397</f>
        <v/>
      </c>
      <c r="V4397" s="3">
        <f>IF(Q4397=0,0,T4397/Q4397)</f>
        <v/>
      </c>
    </row>
    <row r="4398">
      <c r="A4398" t="n">
        <v>4397</v>
      </c>
      <c r="B4398" t="inlineStr">
        <is>
          <t>CA-2016-148740</t>
        </is>
      </c>
      <c r="C4398" t="inlineStr">
        <is>
          <t>2016-11-15</t>
        </is>
      </c>
      <c r="D4398" t="inlineStr">
        <is>
          <t>2016-11-19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Polycom SoundPoint IP 450 VoIP phone</t>
        </is>
      </c>
      <c r="Q4398" s="2" t="n">
        <v>361.376</v>
      </c>
      <c r="R4398" t="n">
        <v>2</v>
      </c>
      <c r="S4398" s="3" t="n">
        <v>0.2</v>
      </c>
      <c r="T4398" s="2" t="n">
        <v>27.1032</v>
      </c>
      <c r="U4398">
        <f>D4398-C4398</f>
        <v/>
      </c>
      <c r="V4398" s="3">
        <f>IF(Q4398=0,0,T4398/Q4398)</f>
        <v/>
      </c>
    </row>
    <row r="4399">
      <c r="A4399" t="n">
        <v>4398</v>
      </c>
      <c r="B4399" t="inlineStr">
        <is>
          <t>US-2014-138758</t>
        </is>
      </c>
      <c r="C4399" t="inlineStr">
        <is>
          <t>2014-07-07</t>
        </is>
      </c>
      <c r="D4399" t="inlineStr">
        <is>
          <t>2014-07-11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High-Back Leather Tilter, Burgundy</t>
        </is>
      </c>
      <c r="Q4399" s="2" t="n">
        <v>172.186</v>
      </c>
      <c r="R4399" t="n">
        <v>2</v>
      </c>
      <c r="S4399" s="3" t="n">
        <v>0.3</v>
      </c>
      <c r="T4399" s="2" t="n">
        <v>-46.7362</v>
      </c>
      <c r="U4399">
        <f>D4399-C4399</f>
        <v/>
      </c>
      <c r="V4399" s="3">
        <f>IF(Q4399=0,0,T4399/Q4399)</f>
        <v/>
      </c>
    </row>
    <row r="4400">
      <c r="A4400" t="n">
        <v>4399</v>
      </c>
      <c r="B4400" t="inlineStr">
        <is>
          <t>US-2014-138758</t>
        </is>
      </c>
      <c r="C4400" t="inlineStr">
        <is>
          <t>2014-07-07</t>
        </is>
      </c>
      <c r="D4400" t="inlineStr">
        <is>
          <t>2014-07-11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Howard Miller 11-1/2" Diameter Grantwood Wall Clock</t>
        </is>
      </c>
      <c r="Q4400" s="2" t="n">
        <v>69.008</v>
      </c>
      <c r="R4400" t="n">
        <v>2</v>
      </c>
      <c r="S4400" s="3" t="n">
        <v>0.2</v>
      </c>
      <c r="T4400" s="2" t="n">
        <v>12.0764</v>
      </c>
      <c r="U4400">
        <f>D4400-C4400</f>
        <v/>
      </c>
      <c r="V4400" s="3">
        <f>IF(Q4400=0,0,T4400/Q4400)</f>
        <v/>
      </c>
    </row>
    <row r="4401">
      <c r="A4401" t="n">
        <v>4400</v>
      </c>
      <c r="B4401" t="inlineStr">
        <is>
          <t>CA-2016-131737</t>
        </is>
      </c>
      <c r="C4401" t="inlineStr">
        <is>
          <t>2016-03-17</t>
        </is>
      </c>
      <c r="D4401" t="inlineStr">
        <is>
          <t>2016-03-17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Blue String-Tie &amp; Button Interoffice Envelopes, 10 x 13</t>
        </is>
      </c>
      <c r="Q4401" s="2" t="n">
        <v>199.9</v>
      </c>
      <c r="R4401" t="n">
        <v>5</v>
      </c>
      <c r="S4401" s="3" t="n">
        <v>0</v>
      </c>
      <c r="T4401" s="2" t="n">
        <v>89.955</v>
      </c>
      <c r="U4401">
        <f>D4401-C4401</f>
        <v/>
      </c>
      <c r="V4401" s="3">
        <f>IF(Q4401=0,0,T4401/Q4401)</f>
        <v/>
      </c>
    </row>
    <row r="4402">
      <c r="A4402" t="n">
        <v>4401</v>
      </c>
      <c r="B4402" t="inlineStr">
        <is>
          <t>CA-2016-131737</t>
        </is>
      </c>
      <c r="C4402" t="inlineStr">
        <is>
          <t>2016-03-17</t>
        </is>
      </c>
      <c r="D4402" t="inlineStr">
        <is>
          <t>2016-03-17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Honeywell Enviracaire Portable HEPA Air Cleaner for 17' x 22' Room</t>
        </is>
      </c>
      <c r="Q4402" s="2" t="n">
        <v>901.95</v>
      </c>
      <c r="R4402" t="n">
        <v>3</v>
      </c>
      <c r="S4402" s="3" t="n">
        <v>0</v>
      </c>
      <c r="T4402" s="2" t="n">
        <v>297.6435</v>
      </c>
      <c r="U4402">
        <f>D4402-C4402</f>
        <v/>
      </c>
      <c r="V4402" s="3">
        <f>IF(Q4402=0,0,T4402/Q4402)</f>
        <v/>
      </c>
    </row>
    <row r="4403">
      <c r="A4403" t="n">
        <v>4402</v>
      </c>
      <c r="B4403" t="inlineStr">
        <is>
          <t>CA-2016-131737</t>
        </is>
      </c>
      <c r="C4403" t="inlineStr">
        <is>
          <t>2016-03-17</t>
        </is>
      </c>
      <c r="D4403" t="inlineStr">
        <is>
          <t>2016-03-17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Furniture</t>
        </is>
      </c>
      <c r="O4403" t="inlineStr">
        <is>
          <t>Furnishings</t>
        </is>
      </c>
      <c r="P4403" t="inlineStr">
        <is>
          <t>Electrix Halogen Magnifier Lamp</t>
        </is>
      </c>
      <c r="Q4403" s="2" t="n">
        <v>971.5</v>
      </c>
      <c r="R4403" t="n">
        <v>5</v>
      </c>
      <c r="S4403" s="3" t="n">
        <v>0</v>
      </c>
      <c r="T4403" s="2" t="n">
        <v>252.59</v>
      </c>
      <c r="U4403">
        <f>D4403-C4403</f>
        <v/>
      </c>
      <c r="V4403" s="3">
        <f>IF(Q4403=0,0,T4403/Q4403)</f>
        <v/>
      </c>
    </row>
    <row r="4404">
      <c r="A4404" t="n">
        <v>4403</v>
      </c>
      <c r="B4404" t="inlineStr">
        <is>
          <t>CA-2016-114538</t>
        </is>
      </c>
      <c r="C4404" t="inlineStr">
        <is>
          <t>2016-12-26</t>
        </is>
      </c>
      <c r="D4404" t="inlineStr">
        <is>
          <t>2016-12-27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s="2" t="n">
        <v>11.328</v>
      </c>
      <c r="R4404" t="n">
        <v>2</v>
      </c>
      <c r="S4404" s="3" t="n">
        <v>0.2</v>
      </c>
      <c r="T4404" s="2" t="n">
        <v>2.5488</v>
      </c>
      <c r="U4404">
        <f>D4404-C4404</f>
        <v/>
      </c>
      <c r="V4404" s="3">
        <f>IF(Q4404=0,0,T4404/Q4404)</f>
        <v/>
      </c>
    </row>
    <row r="4405">
      <c r="A4405" t="n">
        <v>4404</v>
      </c>
      <c r="B4405" t="inlineStr">
        <is>
          <t>CA-2014-127936</t>
        </is>
      </c>
      <c r="C4405" t="inlineStr">
        <is>
          <t>2014-09-02</t>
        </is>
      </c>
      <c r="D4405" t="inlineStr">
        <is>
          <t>2014-09-04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SANFORD Major Accent Highlighters</t>
        </is>
      </c>
      <c r="Q4405" s="2" t="n">
        <v>21.24</v>
      </c>
      <c r="R4405" t="n">
        <v>3</v>
      </c>
      <c r="S4405" s="3" t="n">
        <v>0</v>
      </c>
      <c r="T4405" s="2" t="n">
        <v>8.071199999999999</v>
      </c>
      <c r="U4405">
        <f>D4405-C4405</f>
        <v/>
      </c>
      <c r="V4405" s="3">
        <f>IF(Q4405=0,0,T4405/Q4405)</f>
        <v/>
      </c>
    </row>
    <row r="4406">
      <c r="A4406" t="n">
        <v>4405</v>
      </c>
      <c r="B4406" t="inlineStr">
        <is>
          <t>CA-2015-164336</t>
        </is>
      </c>
      <c r="C4406" t="inlineStr">
        <is>
          <t>2015-07-05</t>
        </is>
      </c>
      <c r="D4406" t="inlineStr">
        <is>
          <t>2015-07-10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HP Standard 104 key PS/2 Keyboard</t>
        </is>
      </c>
      <c r="Q4406" s="2" t="n">
        <v>34.8</v>
      </c>
      <c r="R4406" t="n">
        <v>3</v>
      </c>
      <c r="S4406" s="3" t="n">
        <v>0.2</v>
      </c>
      <c r="T4406" s="2" t="n">
        <v>2.175</v>
      </c>
      <c r="U4406">
        <f>D4406-C4406</f>
        <v/>
      </c>
      <c r="V4406" s="3">
        <f>IF(Q4406=0,0,T4406/Q4406)</f>
        <v/>
      </c>
    </row>
    <row r="4407">
      <c r="A4407" t="n">
        <v>4406</v>
      </c>
      <c r="B4407" t="inlineStr">
        <is>
          <t>CA-2015-164336</t>
        </is>
      </c>
      <c r="C4407" t="inlineStr">
        <is>
          <t>2015-07-05</t>
        </is>
      </c>
      <c r="D4407" t="inlineStr">
        <is>
          <t>2015-07-10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Acco Perma 4000 Stacking Storage Drawers</t>
        </is>
      </c>
      <c r="Q4407" s="2" t="n">
        <v>38.976</v>
      </c>
      <c r="R4407" t="n">
        <v>3</v>
      </c>
      <c r="S4407" s="3" t="n">
        <v>0.2</v>
      </c>
      <c r="T4407" s="2" t="n">
        <v>-2.436</v>
      </c>
      <c r="U4407">
        <f>D4407-C4407</f>
        <v/>
      </c>
      <c r="V4407" s="3">
        <f>IF(Q4407=0,0,T4407/Q4407)</f>
        <v/>
      </c>
    </row>
    <row r="4408">
      <c r="A4408" t="n">
        <v>4407</v>
      </c>
      <c r="B4408" t="inlineStr">
        <is>
          <t>CA-2016-100041</t>
        </is>
      </c>
      <c r="C4408" t="inlineStr">
        <is>
          <t>2016-11-20</t>
        </is>
      </c>
      <c r="D4408" t="inlineStr">
        <is>
          <t>2016-11-25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Ampad Poly Cover Wirebound Steno Book, 6" x 9" Assorted Colors, Gregg Ruled</t>
        </is>
      </c>
      <c r="Q4408" s="2" t="n">
        <v>9.08</v>
      </c>
      <c r="R4408" t="n">
        <v>2</v>
      </c>
      <c r="S4408" s="3" t="n">
        <v>0</v>
      </c>
      <c r="T4408" s="2" t="n">
        <v>4.086</v>
      </c>
      <c r="U4408">
        <f>D4408-C4408</f>
        <v/>
      </c>
      <c r="V4408" s="3">
        <f>IF(Q4408=0,0,T4408/Q4408)</f>
        <v/>
      </c>
    </row>
    <row r="4409">
      <c r="A4409" t="n">
        <v>4408</v>
      </c>
      <c r="B4409" t="inlineStr">
        <is>
          <t>CA-2016-100041</t>
        </is>
      </c>
      <c r="C4409" t="inlineStr">
        <is>
          <t>2016-11-20</t>
        </is>
      </c>
      <c r="D4409" t="inlineStr">
        <is>
          <t>2016-11-25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189</t>
        </is>
      </c>
      <c r="Q4409" s="2" t="n">
        <v>314.55</v>
      </c>
      <c r="R4409" t="n">
        <v>3</v>
      </c>
      <c r="S4409" s="3" t="n">
        <v>0</v>
      </c>
      <c r="T4409" s="2" t="n">
        <v>150.984</v>
      </c>
      <c r="U4409">
        <f>D4409-C4409</f>
        <v/>
      </c>
      <c r="V4409" s="3">
        <f>IF(Q4409=0,0,T4409/Q4409)</f>
        <v/>
      </c>
    </row>
    <row r="4410">
      <c r="A4410" t="n">
        <v>4409</v>
      </c>
      <c r="B4410" t="inlineStr">
        <is>
          <t>CA-2016-100041</t>
        </is>
      </c>
      <c r="C4410" t="inlineStr">
        <is>
          <t>2016-11-20</t>
        </is>
      </c>
      <c r="D4410" t="inlineStr">
        <is>
          <t>2016-11-25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Office Supplies</t>
        </is>
      </c>
      <c r="O4410" t="inlineStr">
        <is>
          <t>Binders</t>
        </is>
      </c>
      <c r="P4410" t="inlineStr">
        <is>
          <t>Pressboard Covers with Storage Hooks, 9 1/2" x 11", Light Blue</t>
        </is>
      </c>
      <c r="Q4410" s="2" t="n">
        <v>4.91</v>
      </c>
      <c r="R4410" t="n">
        <v>1</v>
      </c>
      <c r="S4410" s="3" t="n">
        <v>0</v>
      </c>
      <c r="T4410" s="2" t="n">
        <v>2.3077</v>
      </c>
      <c r="U4410">
        <f>D4410-C4410</f>
        <v/>
      </c>
      <c r="V4410" s="3">
        <f>IF(Q4410=0,0,T4410/Q4410)</f>
        <v/>
      </c>
    </row>
    <row r="4411">
      <c r="A4411" t="n">
        <v>4410</v>
      </c>
      <c r="B4411" t="inlineStr">
        <is>
          <t>US-2014-154879</t>
        </is>
      </c>
      <c r="C4411" t="inlineStr">
        <is>
          <t>2014-05-06</t>
        </is>
      </c>
      <c r="D4411" t="inlineStr">
        <is>
          <t>2014-05-11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Staple-on labels</t>
        </is>
      </c>
      <c r="Q4411" s="2" t="n">
        <v>5.78</v>
      </c>
      <c r="R4411" t="n">
        <v>2</v>
      </c>
      <c r="S4411" s="3" t="n">
        <v>0</v>
      </c>
      <c r="T4411" s="2" t="n">
        <v>2.7166</v>
      </c>
      <c r="U4411">
        <f>D4411-C4411</f>
        <v/>
      </c>
      <c r="V4411" s="3">
        <f>IF(Q4411=0,0,T4411/Q4411)</f>
        <v/>
      </c>
    </row>
    <row r="4412">
      <c r="A4412" t="n">
        <v>4411</v>
      </c>
      <c r="B4412" t="inlineStr">
        <is>
          <t>US-2014-154879</t>
        </is>
      </c>
      <c r="C4412" t="inlineStr">
        <is>
          <t>2014-05-06</t>
        </is>
      </c>
      <c r="D4412" t="inlineStr">
        <is>
          <t>2014-05-11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Model L Table or Wall-Mount Pencil Sharpener</t>
        </is>
      </c>
      <c r="Q4412" s="2" t="n">
        <v>107.94</v>
      </c>
      <c r="R4412" t="n">
        <v>6</v>
      </c>
      <c r="S4412" s="3" t="n">
        <v>0</v>
      </c>
      <c r="T4412" s="2" t="n">
        <v>30.2232</v>
      </c>
      <c r="U4412">
        <f>D4412-C4412</f>
        <v/>
      </c>
      <c r="V4412" s="3">
        <f>IF(Q4412=0,0,T4412/Q4412)</f>
        <v/>
      </c>
    </row>
    <row r="4413">
      <c r="A4413" t="n">
        <v>4412</v>
      </c>
      <c r="B4413" t="inlineStr">
        <is>
          <t>CA-2014-130624</t>
        </is>
      </c>
      <c r="C4413" t="inlineStr">
        <is>
          <t>2014-06-21</t>
        </is>
      </c>
      <c r="D4413" t="inlineStr">
        <is>
          <t>2014-06-24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Message Book, Phone, Wirebound Standard Line Memo, 2 3/4" X 5"</t>
        </is>
      </c>
      <c r="Q4413" s="2" t="n">
        <v>19.65</v>
      </c>
      <c r="R4413" t="n">
        <v>3</v>
      </c>
      <c r="S4413" s="3" t="n">
        <v>0</v>
      </c>
      <c r="T4413" s="2" t="n">
        <v>9.039</v>
      </c>
      <c r="U4413">
        <f>D4413-C4413</f>
        <v/>
      </c>
      <c r="V4413" s="3">
        <f>IF(Q4413=0,0,T4413/Q4413)</f>
        <v/>
      </c>
    </row>
    <row r="4414">
      <c r="A4414" t="n">
        <v>4413</v>
      </c>
      <c r="B4414" t="inlineStr">
        <is>
          <t>CA-2014-130624</t>
        </is>
      </c>
      <c r="C4414" t="inlineStr">
        <is>
          <t>2014-06-21</t>
        </is>
      </c>
      <c r="D4414" t="inlineStr">
        <is>
          <t>2014-06-24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GE 2-Jack Phone Line Splitter</t>
        </is>
      </c>
      <c r="Q4414" s="2" t="n">
        <v>617.97</v>
      </c>
      <c r="R4414" t="n">
        <v>3</v>
      </c>
      <c r="S4414" s="3" t="n">
        <v>0</v>
      </c>
      <c r="T4414" s="2" t="n">
        <v>160.6722</v>
      </c>
      <c r="U4414">
        <f>D4414-C4414</f>
        <v/>
      </c>
      <c r="V4414" s="3">
        <f>IF(Q4414=0,0,T4414/Q4414)</f>
        <v/>
      </c>
    </row>
    <row r="4415">
      <c r="A4415" t="n">
        <v>4414</v>
      </c>
      <c r="B4415" t="inlineStr">
        <is>
          <t>CA-2014-130624</t>
        </is>
      </c>
      <c r="C4415" t="inlineStr">
        <is>
          <t>2014-06-21</t>
        </is>
      </c>
      <c r="D4415" t="inlineStr">
        <is>
          <t>2014-06-24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Office Supplies</t>
        </is>
      </c>
      <c r="O4415" t="inlineStr">
        <is>
          <t>Appliances</t>
        </is>
      </c>
      <c r="P4415" t="inlineStr">
        <is>
          <t>Holmes Cool Mist Humidifier for the Whole House with 8-Gallon Output per Day, Extended Life Filter</t>
        </is>
      </c>
      <c r="Q4415" s="2" t="n">
        <v>59.7</v>
      </c>
      <c r="R4415" t="n">
        <v>3</v>
      </c>
      <c r="S4415" s="3" t="n">
        <v>0</v>
      </c>
      <c r="T4415" s="2" t="n">
        <v>26.865</v>
      </c>
      <c r="U4415">
        <f>D4415-C4415</f>
        <v/>
      </c>
      <c r="V4415" s="3">
        <f>IF(Q4415=0,0,T4415/Q4415)</f>
        <v/>
      </c>
    </row>
    <row r="4416">
      <c r="A4416" t="n">
        <v>4415</v>
      </c>
      <c r="B4416" t="inlineStr">
        <is>
          <t>CA-2017-132339</t>
        </is>
      </c>
      <c r="C4416" t="inlineStr">
        <is>
          <t>2017-08-19</t>
        </is>
      </c>
      <c r="D4416" t="inlineStr">
        <is>
          <t>2017-08-23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Office Supplies</t>
        </is>
      </c>
      <c r="O4416" t="inlineStr">
        <is>
          <t>Binders</t>
        </is>
      </c>
      <c r="P4416" t="inlineStr">
        <is>
          <t>Fellowes PB300 Plastic Comb Binding Machine</t>
        </is>
      </c>
      <c r="Q4416" s="2" t="n">
        <v>387.99</v>
      </c>
      <c r="R4416" t="n">
        <v>1</v>
      </c>
      <c r="S4416" s="3" t="n">
        <v>0</v>
      </c>
      <c r="T4416" s="2" t="n">
        <v>182.3553</v>
      </c>
      <c r="U4416">
        <f>D4416-C4416</f>
        <v/>
      </c>
      <c r="V4416" s="3">
        <f>IF(Q4416=0,0,T4416/Q4416)</f>
        <v/>
      </c>
    </row>
    <row r="4417">
      <c r="A4417" t="n">
        <v>4416</v>
      </c>
      <c r="B4417" t="inlineStr">
        <is>
          <t>CA-2014-153983</t>
        </is>
      </c>
      <c r="C4417" t="inlineStr">
        <is>
          <t>2014-11-29</t>
        </is>
      </c>
      <c r="D4417" t="inlineStr">
        <is>
          <t>2014-12-06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Wilson SignalBoost 841262 DB PRO Amplifier Kit</t>
        </is>
      </c>
      <c r="Q4417" s="2" t="n">
        <v>575.92</v>
      </c>
      <c r="R4417" t="n">
        <v>2</v>
      </c>
      <c r="S4417" s="3" t="n">
        <v>0.2</v>
      </c>
      <c r="T4417" s="2" t="n">
        <v>71.98999999999999</v>
      </c>
      <c r="U4417">
        <f>D4417-C4417</f>
        <v/>
      </c>
      <c r="V4417" s="3">
        <f>IF(Q4417=0,0,T4417/Q4417)</f>
        <v/>
      </c>
    </row>
    <row r="4418">
      <c r="A4418" t="n">
        <v>4417</v>
      </c>
      <c r="B4418" t="inlineStr">
        <is>
          <t>CA-2014-153983</t>
        </is>
      </c>
      <c r="C4418" t="inlineStr">
        <is>
          <t>2014-11-29</t>
        </is>
      </c>
      <c r="D4418" t="inlineStr">
        <is>
          <t>2014-12-06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Office Supplies</t>
        </is>
      </c>
      <c r="O4418" t="inlineStr">
        <is>
          <t>Fasteners</t>
        </is>
      </c>
      <c r="P4418" t="inlineStr">
        <is>
          <t>Staples</t>
        </is>
      </c>
      <c r="Q4418" s="2" t="n">
        <v>30.4</v>
      </c>
      <c r="R4418" t="n">
        <v>5</v>
      </c>
      <c r="S4418" s="3" t="n">
        <v>0</v>
      </c>
      <c r="T4418" s="2" t="n">
        <v>15.2</v>
      </c>
      <c r="U4418">
        <f>D4418-C4418</f>
        <v/>
      </c>
      <c r="V4418" s="3">
        <f>IF(Q4418=0,0,T4418/Q4418)</f>
        <v/>
      </c>
    </row>
    <row r="4419">
      <c r="A4419" t="n">
        <v>4418</v>
      </c>
      <c r="B4419" t="inlineStr">
        <is>
          <t>CA-2017-112900</t>
        </is>
      </c>
      <c r="C4419" t="inlineStr">
        <is>
          <t>2017-04-09</t>
        </is>
      </c>
      <c r="D4419" t="inlineStr">
        <is>
          <t>2017-04-12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GBC Recycled Regency Composition Covers</t>
        </is>
      </c>
      <c r="Q4419" s="2" t="n">
        <v>478.24</v>
      </c>
      <c r="R4419" t="n">
        <v>8</v>
      </c>
      <c r="S4419" s="3" t="n">
        <v>0</v>
      </c>
      <c r="T4419" s="2" t="n">
        <v>219.9904</v>
      </c>
      <c r="U4419">
        <f>D4419-C4419</f>
        <v/>
      </c>
      <c r="V4419" s="3">
        <f>IF(Q4419=0,0,T4419/Q4419)</f>
        <v/>
      </c>
    </row>
    <row r="4420">
      <c r="A4420" t="n">
        <v>4419</v>
      </c>
      <c r="B4420" t="inlineStr">
        <is>
          <t>CA-2014-160157</t>
        </is>
      </c>
      <c r="C4420" t="inlineStr">
        <is>
          <t>2014-12-20</t>
        </is>
      </c>
      <c r="D4420" t="inlineStr">
        <is>
          <t>2014-12-27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Furniture</t>
        </is>
      </c>
      <c r="O4420" t="inlineStr">
        <is>
          <t>Furnishings</t>
        </is>
      </c>
      <c r="P4420" t="inlineStr">
        <is>
          <t>Eldon Cleatmat Plus Chair Mats for High Pile Carpets</t>
        </is>
      </c>
      <c r="Q4420" s="2" t="n">
        <v>190.848</v>
      </c>
      <c r="R4420" t="n">
        <v>3</v>
      </c>
      <c r="S4420" s="3" t="n">
        <v>0.2</v>
      </c>
      <c r="T4420" s="2" t="n">
        <v>-21.4704</v>
      </c>
      <c r="U4420">
        <f>D4420-C4420</f>
        <v/>
      </c>
      <c r="V4420" s="3">
        <f>IF(Q4420=0,0,T4420/Q4420)</f>
        <v/>
      </c>
    </row>
    <row r="4421">
      <c r="A4421" t="n">
        <v>4420</v>
      </c>
      <c r="B4421" t="inlineStr">
        <is>
          <t>CA-2014-139633</t>
        </is>
      </c>
      <c r="C4421" t="inlineStr">
        <is>
          <t>2014-12-17</t>
        </is>
      </c>
      <c r="D4421" t="inlineStr">
        <is>
          <t>2014-12-24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Newell 3-Hole Punched Plastic Slotted Magazine Holders for Binders</t>
        </is>
      </c>
      <c r="Q4421" s="2" t="n">
        <v>5.484</v>
      </c>
      <c r="R4421" t="n">
        <v>4</v>
      </c>
      <c r="S4421" s="3" t="n">
        <v>0.7</v>
      </c>
      <c r="T4421" s="2" t="n">
        <v>-4.0216</v>
      </c>
      <c r="U4421">
        <f>D4421-C4421</f>
        <v/>
      </c>
      <c r="V4421" s="3">
        <f>IF(Q4421=0,0,T4421/Q4421)</f>
        <v/>
      </c>
    </row>
    <row r="4422">
      <c r="A4422" t="n">
        <v>4421</v>
      </c>
      <c r="B4422" t="inlineStr">
        <is>
          <t>CA-2015-163090</t>
        </is>
      </c>
      <c r="C4422" t="inlineStr">
        <is>
          <t>2015-11-17</t>
        </is>
      </c>
      <c r="D4422" t="inlineStr">
        <is>
          <t>2015-11-21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Office Supplies</t>
        </is>
      </c>
      <c r="O4422" t="inlineStr">
        <is>
          <t>Supplies</t>
        </is>
      </c>
      <c r="P4422" t="inlineStr">
        <is>
          <t>Acme Box Cutter Scissors</t>
        </is>
      </c>
      <c r="Q4422" s="2" t="n">
        <v>40.92</v>
      </c>
      <c r="R4422" t="n">
        <v>5</v>
      </c>
      <c r="S4422" s="3" t="n">
        <v>0.2</v>
      </c>
      <c r="T4422" s="2" t="n">
        <v>3.069</v>
      </c>
      <c r="U4422">
        <f>D4422-C4422</f>
        <v/>
      </c>
      <c r="V4422" s="3">
        <f>IF(Q4422=0,0,T4422/Q4422)</f>
        <v/>
      </c>
    </row>
    <row r="4423">
      <c r="A4423" t="n">
        <v>4422</v>
      </c>
      <c r="B4423" t="inlineStr">
        <is>
          <t>CA-2014-117016</t>
        </is>
      </c>
      <c r="C4423" t="inlineStr">
        <is>
          <t>2014-03-04</t>
        </is>
      </c>
      <c r="D4423" t="inlineStr">
        <is>
          <t>2014-03-09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Office Supplies</t>
        </is>
      </c>
      <c r="O4423" t="inlineStr">
        <is>
          <t>Art</t>
        </is>
      </c>
      <c r="P4423" t="inlineStr">
        <is>
          <t>BIC Brite Liner Highlighters, Chisel Tip</t>
        </is>
      </c>
      <c r="Q4423" s="2" t="n">
        <v>15.552</v>
      </c>
      <c r="R4423" t="n">
        <v>3</v>
      </c>
      <c r="S4423" s="3" t="n">
        <v>0.2</v>
      </c>
      <c r="T4423" s="2" t="n">
        <v>2.3328</v>
      </c>
      <c r="U4423">
        <f>D4423-C4423</f>
        <v/>
      </c>
      <c r="V4423" s="3">
        <f>IF(Q4423=0,0,T4423/Q4423)</f>
        <v/>
      </c>
    </row>
    <row r="4424">
      <c r="A4424" t="n">
        <v>4423</v>
      </c>
      <c r="B4424" t="inlineStr">
        <is>
          <t>CA-2017-159464</t>
        </is>
      </c>
      <c r="C4424" t="inlineStr">
        <is>
          <t>2017-05-18</t>
        </is>
      </c>
      <c r="D4424" t="inlineStr">
        <is>
          <t>2017-05-19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Office Supplies</t>
        </is>
      </c>
      <c r="O4424" t="inlineStr">
        <is>
          <t>Appliances</t>
        </is>
      </c>
      <c r="P4424" t="inlineStr">
        <is>
          <t>Acco Six-Outlet Power Strip, 4' Cord Length</t>
        </is>
      </c>
      <c r="Q4424" s="2" t="n">
        <v>17.24</v>
      </c>
      <c r="R4424" t="n">
        <v>2</v>
      </c>
      <c r="S4424" s="3" t="n">
        <v>0</v>
      </c>
      <c r="T4424" s="2" t="n">
        <v>4.4824</v>
      </c>
      <c r="U4424">
        <f>D4424-C4424</f>
        <v/>
      </c>
      <c r="V4424" s="3">
        <f>IF(Q4424=0,0,T4424/Q4424)</f>
        <v/>
      </c>
    </row>
    <row r="4425">
      <c r="A4425" t="n">
        <v>4424</v>
      </c>
      <c r="B4425" t="inlineStr">
        <is>
          <t>CA-2017-159464</t>
        </is>
      </c>
      <c r="C4425" t="inlineStr">
        <is>
          <t>2017-05-18</t>
        </is>
      </c>
      <c r="D4425" t="inlineStr">
        <is>
          <t>2017-05-19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Hon 4-Shelf Metal Bookcases</t>
        </is>
      </c>
      <c r="Q4425" s="2" t="n">
        <v>302.94</v>
      </c>
      <c r="R4425" t="n">
        <v>3</v>
      </c>
      <c r="S4425" s="3" t="n">
        <v>0</v>
      </c>
      <c r="T4425" s="2" t="n">
        <v>75.735</v>
      </c>
      <c r="U4425">
        <f>D4425-C4425</f>
        <v/>
      </c>
      <c r="V4425" s="3">
        <f>IF(Q4425=0,0,T4425/Q4425)</f>
        <v/>
      </c>
    </row>
    <row r="4426">
      <c r="A4426" t="n">
        <v>4425</v>
      </c>
      <c r="B4426" t="inlineStr">
        <is>
          <t>CA-2017-159464</t>
        </is>
      </c>
      <c r="C4426" t="inlineStr">
        <is>
          <t>2017-05-18</t>
        </is>
      </c>
      <c r="D4426" t="inlineStr">
        <is>
          <t>2017-05-19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QVS USB Car Charger 2-Port 2.1Amp for iPod/iPhone/iPad/iPad 2/iPad 3</t>
        </is>
      </c>
      <c r="Q4426" s="2" t="n">
        <v>34.75</v>
      </c>
      <c r="R4426" t="n">
        <v>5</v>
      </c>
      <c r="S4426" s="3" t="n">
        <v>0</v>
      </c>
      <c r="T4426" s="2" t="n">
        <v>15.6375</v>
      </c>
      <c r="U4426">
        <f>D4426-C4426</f>
        <v/>
      </c>
      <c r="V4426" s="3">
        <f>IF(Q4426=0,0,T4426/Q4426)</f>
        <v/>
      </c>
    </row>
    <row r="4427">
      <c r="A4427" t="n">
        <v>4426</v>
      </c>
      <c r="B4427" t="inlineStr">
        <is>
          <t>CA-2017-159464</t>
        </is>
      </c>
      <c r="C4427" t="inlineStr">
        <is>
          <t>2017-05-18</t>
        </is>
      </c>
      <c r="D4427" t="inlineStr">
        <is>
          <t>2017-05-19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Office Supplies</t>
        </is>
      </c>
      <c r="O4427" t="inlineStr">
        <is>
          <t>Binders</t>
        </is>
      </c>
      <c r="P4427" t="inlineStr">
        <is>
          <t>Poly Designer Cover &amp; Back</t>
        </is>
      </c>
      <c r="Q4427" s="2" t="n">
        <v>113.94</v>
      </c>
      <c r="R4427" t="n">
        <v>6</v>
      </c>
      <c r="S4427" s="3" t="n">
        <v>0</v>
      </c>
      <c r="T4427" s="2" t="n">
        <v>54.6912</v>
      </c>
      <c r="U4427">
        <f>D4427-C4427</f>
        <v/>
      </c>
      <c r="V4427" s="3">
        <f>IF(Q4427=0,0,T4427/Q4427)</f>
        <v/>
      </c>
    </row>
    <row r="4428">
      <c r="A4428" t="n">
        <v>4427</v>
      </c>
      <c r="B4428" t="inlineStr">
        <is>
          <t>CA-2017-159464</t>
        </is>
      </c>
      <c r="C4428" t="inlineStr">
        <is>
          <t>2017-05-18</t>
        </is>
      </c>
      <c r="D4428" t="inlineStr">
        <is>
          <t>2017-05-19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Apple EarPods with Remote and Mic</t>
        </is>
      </c>
      <c r="Q4428" s="2" t="n">
        <v>55.98</v>
      </c>
      <c r="R4428" t="n">
        <v>2</v>
      </c>
      <c r="S4428" s="3" t="n">
        <v>0</v>
      </c>
      <c r="T4428" s="2" t="n">
        <v>15.6744</v>
      </c>
      <c r="U4428">
        <f>D4428-C4428</f>
        <v/>
      </c>
      <c r="V4428" s="3">
        <f>IF(Q4428=0,0,T4428/Q4428)</f>
        <v/>
      </c>
    </row>
    <row r="4429">
      <c r="A4429" t="n">
        <v>4428</v>
      </c>
      <c r="B4429" t="inlineStr">
        <is>
          <t>US-2017-103226</t>
        </is>
      </c>
      <c r="C4429" t="inlineStr">
        <is>
          <t>2017-09-22</t>
        </is>
      </c>
      <c r="D4429" t="inlineStr">
        <is>
          <t>2017-09-28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Southworth 25% Cotton Linen-Finish Paper &amp; Envelopes</t>
        </is>
      </c>
      <c r="Q4429" s="2" t="n">
        <v>27.18</v>
      </c>
      <c r="R4429" t="n">
        <v>3</v>
      </c>
      <c r="S4429" s="3" t="n">
        <v>0</v>
      </c>
      <c r="T4429" s="2" t="n">
        <v>12.231</v>
      </c>
      <c r="U4429">
        <f>D4429-C4429</f>
        <v/>
      </c>
      <c r="V4429" s="3">
        <f>IF(Q4429=0,0,T4429/Q4429)</f>
        <v/>
      </c>
    </row>
    <row r="4430">
      <c r="A4430" t="n">
        <v>4429</v>
      </c>
      <c r="B4430" t="inlineStr">
        <is>
          <t>CA-2017-119452</t>
        </is>
      </c>
      <c r="C4430" t="inlineStr">
        <is>
          <t>2017-03-21</t>
        </is>
      </c>
      <c r="D4430" t="inlineStr">
        <is>
          <t>2017-03-27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Leather and Oak Executive Chair, Black</t>
        </is>
      </c>
      <c r="Q4430" s="2" t="n">
        <v>1805.88</v>
      </c>
      <c r="R4430" t="n">
        <v>6</v>
      </c>
      <c r="S4430" s="3" t="n">
        <v>0</v>
      </c>
      <c r="T4430" s="2" t="n">
        <v>523.7052</v>
      </c>
      <c r="U4430">
        <f>D4430-C4430</f>
        <v/>
      </c>
      <c r="V4430" s="3">
        <f>IF(Q4430=0,0,T4430/Q4430)</f>
        <v/>
      </c>
    </row>
    <row r="4431">
      <c r="A4431" t="n">
        <v>4430</v>
      </c>
      <c r="B4431" t="inlineStr">
        <is>
          <t>CA-2017-147725</t>
        </is>
      </c>
      <c r="C4431" t="inlineStr">
        <is>
          <t>2017-09-14</t>
        </is>
      </c>
      <c r="D4431" t="inlineStr">
        <is>
          <t>2017-09-14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Home &amp; Office Model 2000 Electric Pencil Sharpeners</t>
        </is>
      </c>
      <c r="Q4431" s="2" t="n">
        <v>70.95</v>
      </c>
      <c r="R4431" t="n">
        <v>3</v>
      </c>
      <c r="S4431" s="3" t="n">
        <v>0</v>
      </c>
      <c r="T4431" s="2" t="n">
        <v>18.447</v>
      </c>
      <c r="U4431">
        <f>D4431-C4431</f>
        <v/>
      </c>
      <c r="V4431" s="3">
        <f>IF(Q4431=0,0,T4431/Q4431)</f>
        <v/>
      </c>
    </row>
    <row r="4432">
      <c r="A4432" t="n">
        <v>4431</v>
      </c>
      <c r="B4432" t="inlineStr">
        <is>
          <t>CA-2016-168893</t>
        </is>
      </c>
      <c r="C4432" t="inlineStr">
        <is>
          <t>2016-11-03</t>
        </is>
      </c>
      <c r="D4432" t="inlineStr">
        <is>
          <t>2016-11-08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Advantus Plastic Paper Clips</t>
        </is>
      </c>
      <c r="Q4432" s="2" t="n">
        <v>20</v>
      </c>
      <c r="R4432" t="n">
        <v>4</v>
      </c>
      <c r="S4432" s="3" t="n">
        <v>0</v>
      </c>
      <c r="T4432" s="2" t="n">
        <v>9.6</v>
      </c>
      <c r="U4432">
        <f>D4432-C4432</f>
        <v/>
      </c>
      <c r="V4432" s="3">
        <f>IF(Q4432=0,0,T4432/Q4432)</f>
        <v/>
      </c>
    </row>
    <row r="4433">
      <c r="A4433" t="n">
        <v>4432</v>
      </c>
      <c r="B4433" t="inlineStr">
        <is>
          <t>CA-2016-168893</t>
        </is>
      </c>
      <c r="C4433" t="inlineStr">
        <is>
          <t>2016-11-03</t>
        </is>
      </c>
      <c r="D4433" t="inlineStr">
        <is>
          <t>2016-11-08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Economy #2 Pencils</t>
        </is>
      </c>
      <c r="Q4433" s="2" t="n">
        <v>7.98</v>
      </c>
      <c r="R4433" t="n">
        <v>3</v>
      </c>
      <c r="S4433" s="3" t="n">
        <v>0</v>
      </c>
      <c r="T4433" s="2" t="n">
        <v>2.0748</v>
      </c>
      <c r="U4433">
        <f>D4433-C4433</f>
        <v/>
      </c>
      <c r="V4433" s="3">
        <f>IF(Q4433=0,0,T4433/Q4433)</f>
        <v/>
      </c>
    </row>
    <row r="4434">
      <c r="A4434" t="n">
        <v>4433</v>
      </c>
      <c r="B4434" t="inlineStr">
        <is>
          <t>CA-2016-168893</t>
        </is>
      </c>
      <c r="C4434" t="inlineStr">
        <is>
          <t>2016-11-03</t>
        </is>
      </c>
      <c r="D4434" t="inlineStr">
        <is>
          <t>2016-11-08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Furniture</t>
        </is>
      </c>
      <c r="O4434" t="inlineStr">
        <is>
          <t>Furnishings</t>
        </is>
      </c>
      <c r="P4434" t="inlineStr">
        <is>
          <t>Magna Visual Magnetic Picture Hangers</t>
        </is>
      </c>
      <c r="Q4434" s="2" t="n">
        <v>24.1</v>
      </c>
      <c r="R4434" t="n">
        <v>5</v>
      </c>
      <c r="S4434" s="3" t="n">
        <v>0</v>
      </c>
      <c r="T4434" s="2" t="n">
        <v>9.157999999999999</v>
      </c>
      <c r="U4434">
        <f>D4434-C4434</f>
        <v/>
      </c>
      <c r="V4434" s="3">
        <f>IF(Q4434=0,0,T4434/Q4434)</f>
        <v/>
      </c>
    </row>
    <row r="4435">
      <c r="A4435" t="n">
        <v>4434</v>
      </c>
      <c r="B4435" t="inlineStr">
        <is>
          <t>CA-2016-168893</t>
        </is>
      </c>
      <c r="C4435" t="inlineStr">
        <is>
          <t>2016-11-03</t>
        </is>
      </c>
      <c r="D4435" t="inlineStr">
        <is>
          <t>2016-11-08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16750 Black Compact Battery Pencil Sharpener</t>
        </is>
      </c>
      <c r="Q4435" s="2" t="n">
        <v>8.75</v>
      </c>
      <c r="R4435" t="n">
        <v>1</v>
      </c>
      <c r="S4435" s="3" t="n">
        <v>0</v>
      </c>
      <c r="T4435" s="2" t="n">
        <v>2.625</v>
      </c>
      <c r="U4435">
        <f>D4435-C4435</f>
        <v/>
      </c>
      <c r="V4435" s="3">
        <f>IF(Q4435=0,0,T4435/Q4435)</f>
        <v/>
      </c>
    </row>
    <row r="4436">
      <c r="A4436" t="n">
        <v>4435</v>
      </c>
      <c r="B4436" t="inlineStr">
        <is>
          <t>CA-2016-168893</t>
        </is>
      </c>
      <c r="C4436" t="inlineStr">
        <is>
          <t>2016-11-03</t>
        </is>
      </c>
      <c r="D4436" t="inlineStr">
        <is>
          <t>2016-11-08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Furniture</t>
        </is>
      </c>
      <c r="O4436" t="inlineStr">
        <is>
          <t>Tables</t>
        </is>
      </c>
      <c r="P4436" t="inlineStr">
        <is>
          <t>Global Adaptabilities Conference Tables</t>
        </is>
      </c>
      <c r="Q4436" s="2" t="n">
        <v>842.9400000000001</v>
      </c>
      <c r="R4436" t="n">
        <v>3</v>
      </c>
      <c r="S4436" s="3" t="n">
        <v>0</v>
      </c>
      <c r="T4436" s="2" t="n">
        <v>160.1586</v>
      </c>
      <c r="U4436">
        <f>D4436-C4436</f>
        <v/>
      </c>
      <c r="V4436" s="3">
        <f>IF(Q4436=0,0,T4436/Q4436)</f>
        <v/>
      </c>
    </row>
    <row r="4437">
      <c r="A4437" t="n">
        <v>4436</v>
      </c>
      <c r="B4437" t="inlineStr">
        <is>
          <t>CA-2016-163398</t>
        </is>
      </c>
      <c r="C4437" t="inlineStr">
        <is>
          <t>2016-05-03</t>
        </is>
      </c>
      <c r="D4437" t="inlineStr">
        <is>
          <t>2016-05-08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Heavy-Duty E-Z-D Binders</t>
        </is>
      </c>
      <c r="Q4437" s="2" t="n">
        <v>2.182</v>
      </c>
      <c r="R4437" t="n">
        <v>1</v>
      </c>
      <c r="S4437" s="3" t="n">
        <v>0.8</v>
      </c>
      <c r="T4437" s="2" t="n">
        <v>-3.6003</v>
      </c>
      <c r="U4437">
        <f>D4437-C4437</f>
        <v/>
      </c>
      <c r="V4437" s="3">
        <f>IF(Q4437=0,0,T4437/Q4437)</f>
        <v/>
      </c>
    </row>
    <row r="4438">
      <c r="A4438" t="n">
        <v>4437</v>
      </c>
      <c r="B4438" t="inlineStr">
        <is>
          <t>CA-2016-163398</t>
        </is>
      </c>
      <c r="C4438" t="inlineStr">
        <is>
          <t>2016-05-03</t>
        </is>
      </c>
      <c r="D4438" t="inlineStr">
        <is>
          <t>2016-05-08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Office Supplies</t>
        </is>
      </c>
      <c r="O4438" t="inlineStr">
        <is>
          <t>Art</t>
        </is>
      </c>
      <c r="P4438" t="inlineStr">
        <is>
          <t>Newell 316</t>
        </is>
      </c>
      <c r="Q4438" s="2" t="n">
        <v>27.384</v>
      </c>
      <c r="R4438" t="n">
        <v>7</v>
      </c>
      <c r="S4438" s="3" t="n">
        <v>0.2</v>
      </c>
      <c r="T4438" s="2" t="n">
        <v>2.7384</v>
      </c>
      <c r="U4438">
        <f>D4438-C4438</f>
        <v/>
      </c>
      <c r="V4438" s="3">
        <f>IF(Q4438=0,0,T4438/Q4438)</f>
        <v/>
      </c>
    </row>
    <row r="4439">
      <c r="A4439" t="n">
        <v>4438</v>
      </c>
      <c r="B4439" t="inlineStr">
        <is>
          <t>CA-2016-163398</t>
        </is>
      </c>
      <c r="C4439" t="inlineStr">
        <is>
          <t>2016-05-03</t>
        </is>
      </c>
      <c r="D4439" t="inlineStr">
        <is>
          <t>2016-05-08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Acco Smartsocket Color-Coded Six-Outlet AC Adapter Model Surge Protectors</t>
        </is>
      </c>
      <c r="Q4439" s="2" t="n">
        <v>26.406</v>
      </c>
      <c r="R4439" t="n">
        <v>3</v>
      </c>
      <c r="S4439" s="3" t="n">
        <v>0.8</v>
      </c>
      <c r="T4439" s="2" t="n">
        <v>-71.2962</v>
      </c>
      <c r="U4439">
        <f>D4439-C4439</f>
        <v/>
      </c>
      <c r="V4439" s="3">
        <f>IF(Q4439=0,0,T4439/Q4439)</f>
        <v/>
      </c>
    </row>
    <row r="4440">
      <c r="A4440" t="n">
        <v>4439</v>
      </c>
      <c r="B4440" t="inlineStr">
        <is>
          <t>CA-2016-162726</t>
        </is>
      </c>
      <c r="C4440" t="inlineStr">
        <is>
          <t>2016-12-27</t>
        </is>
      </c>
      <c r="D4440" t="inlineStr">
        <is>
          <t>2017-01-02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Xerox 214</t>
        </is>
      </c>
      <c r="Q4440" s="2" t="n">
        <v>10.368</v>
      </c>
      <c r="R4440" t="n">
        <v>2</v>
      </c>
      <c r="S4440" s="3" t="n">
        <v>0.2</v>
      </c>
      <c r="T4440" s="2" t="n">
        <v>3.6288</v>
      </c>
      <c r="U4440">
        <f>D4440-C4440</f>
        <v/>
      </c>
      <c r="V4440" s="3">
        <f>IF(Q4440=0,0,T4440/Q4440)</f>
        <v/>
      </c>
    </row>
    <row r="4441">
      <c r="A4441" t="n">
        <v>4440</v>
      </c>
      <c r="B4441" t="inlineStr">
        <is>
          <t>CA-2016-162726</t>
        </is>
      </c>
      <c r="C4441" t="inlineStr">
        <is>
          <t>2016-12-27</t>
        </is>
      </c>
      <c r="D4441" t="inlineStr">
        <is>
          <t>2017-01-02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It's Hot Message Books with Stickers, 2 3/4" x 5"</t>
        </is>
      </c>
      <c r="Q4441" s="2" t="n">
        <v>23.68</v>
      </c>
      <c r="R4441" t="n">
        <v>4</v>
      </c>
      <c r="S4441" s="3" t="n">
        <v>0.2</v>
      </c>
      <c r="T4441" s="2" t="n">
        <v>7.4</v>
      </c>
      <c r="U4441">
        <f>D4441-C4441</f>
        <v/>
      </c>
      <c r="V4441" s="3">
        <f>IF(Q4441=0,0,T4441/Q4441)</f>
        <v/>
      </c>
    </row>
    <row r="4442">
      <c r="A4442" t="n">
        <v>4441</v>
      </c>
      <c r="B4442" t="inlineStr">
        <is>
          <t>US-2016-111290</t>
        </is>
      </c>
      <c r="C4442" t="inlineStr">
        <is>
          <t>2016-07-22</t>
        </is>
      </c>
      <c r="D4442" t="inlineStr">
        <is>
          <t>2016-07-26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Plantronics Audio 995 Wireless Stereo Headset</t>
        </is>
      </c>
      <c r="Q4442" s="2" t="n">
        <v>109.95</v>
      </c>
      <c r="R4442" t="n">
        <v>1</v>
      </c>
      <c r="S4442" s="3" t="n">
        <v>0</v>
      </c>
      <c r="T4442" s="2" t="n">
        <v>36.2835</v>
      </c>
      <c r="U4442">
        <f>D4442-C4442</f>
        <v/>
      </c>
      <c r="V4442" s="3">
        <f>IF(Q4442=0,0,T4442/Q4442)</f>
        <v/>
      </c>
    </row>
    <row r="4443">
      <c r="A4443" t="n">
        <v>4442</v>
      </c>
      <c r="B4443" t="inlineStr">
        <is>
          <t>US-2016-111290</t>
        </is>
      </c>
      <c r="C4443" t="inlineStr">
        <is>
          <t>2016-07-22</t>
        </is>
      </c>
      <c r="D4443" t="inlineStr">
        <is>
          <t>2016-07-26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Office Supplies</t>
        </is>
      </c>
      <c r="O4443" t="inlineStr">
        <is>
          <t>Storage</t>
        </is>
      </c>
      <c r="P4443" t="inlineStr">
        <is>
          <t>Fellowes Staxonsteel Drawer Files</t>
        </is>
      </c>
      <c r="Q4443" s="2" t="n">
        <v>965.85</v>
      </c>
      <c r="R4443" t="n">
        <v>5</v>
      </c>
      <c r="S4443" s="3" t="n">
        <v>0</v>
      </c>
      <c r="T4443" s="2" t="n">
        <v>135.219</v>
      </c>
      <c r="U4443">
        <f>D4443-C4443</f>
        <v/>
      </c>
      <c r="V4443" s="3">
        <f>IF(Q4443=0,0,T4443/Q4443)</f>
        <v/>
      </c>
    </row>
    <row r="4444">
      <c r="A4444" t="n">
        <v>4443</v>
      </c>
      <c r="B4444" t="inlineStr">
        <is>
          <t>US-2016-111290</t>
        </is>
      </c>
      <c r="C4444" t="inlineStr">
        <is>
          <t>2016-07-22</t>
        </is>
      </c>
      <c r="D4444" t="inlineStr">
        <is>
          <t>2016-07-26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Avery Hi-Liter Smear-Safe Highlighters</t>
        </is>
      </c>
      <c r="Q4444" s="2" t="n">
        <v>29.2</v>
      </c>
      <c r="R4444" t="n">
        <v>5</v>
      </c>
      <c r="S4444" s="3" t="n">
        <v>0</v>
      </c>
      <c r="T4444" s="2" t="n">
        <v>10.512</v>
      </c>
      <c r="U4444">
        <f>D4444-C4444</f>
        <v/>
      </c>
      <c r="V4444" s="3">
        <f>IF(Q4444=0,0,T4444/Q4444)</f>
        <v/>
      </c>
    </row>
    <row r="4445">
      <c r="A4445" t="n">
        <v>4444</v>
      </c>
      <c r="B4445" t="inlineStr">
        <is>
          <t>US-2016-111290</t>
        </is>
      </c>
      <c r="C4445" t="inlineStr">
        <is>
          <t>2016-07-22</t>
        </is>
      </c>
      <c r="D4445" t="inlineStr">
        <is>
          <t>2016-07-26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192</t>
        </is>
      </c>
      <c r="Q4445" s="2" t="n">
        <v>32.4</v>
      </c>
      <c r="R4445" t="n">
        <v>5</v>
      </c>
      <c r="S4445" s="3" t="n">
        <v>0</v>
      </c>
      <c r="T4445" s="2" t="n">
        <v>15.552</v>
      </c>
      <c r="U4445">
        <f>D4445-C4445</f>
        <v/>
      </c>
      <c r="V4445" s="3">
        <f>IF(Q4445=0,0,T4445/Q4445)</f>
        <v/>
      </c>
    </row>
    <row r="4446">
      <c r="A4446" t="n">
        <v>4445</v>
      </c>
      <c r="B4446" t="inlineStr">
        <is>
          <t>US-2014-147704</t>
        </is>
      </c>
      <c r="C4446" t="inlineStr">
        <is>
          <t>2014-11-16</t>
        </is>
      </c>
      <c r="D4446" t="inlineStr">
        <is>
          <t>2014-11-21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#10 White Business Envelopes,4 1/8 x 9 1/2</t>
        </is>
      </c>
      <c r="Q4446" s="2" t="n">
        <v>78.34999999999999</v>
      </c>
      <c r="R4446" t="n">
        <v>5</v>
      </c>
      <c r="S4446" s="3" t="n">
        <v>0</v>
      </c>
      <c r="T4446" s="2" t="n">
        <v>36.8245</v>
      </c>
      <c r="U4446">
        <f>D4446-C4446</f>
        <v/>
      </c>
      <c r="V4446" s="3">
        <f>IF(Q4446=0,0,T4446/Q4446)</f>
        <v/>
      </c>
    </row>
    <row r="4447">
      <c r="A4447" t="n">
        <v>4446</v>
      </c>
      <c r="B4447" t="inlineStr">
        <is>
          <t>US-2014-147704</t>
        </is>
      </c>
      <c r="C4447" t="inlineStr">
        <is>
          <t>2014-11-16</t>
        </is>
      </c>
      <c r="D4447" t="inlineStr">
        <is>
          <t>2014-11-21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1954</t>
        </is>
      </c>
      <c r="Q4447" s="2" t="n">
        <v>31.68</v>
      </c>
      <c r="R4447" t="n">
        <v>6</v>
      </c>
      <c r="S4447" s="3" t="n">
        <v>0</v>
      </c>
      <c r="T4447" s="2" t="n">
        <v>14.256</v>
      </c>
      <c r="U4447">
        <f>D4447-C4447</f>
        <v/>
      </c>
      <c r="V4447" s="3">
        <f>IF(Q4447=0,0,T4447/Q4447)</f>
        <v/>
      </c>
    </row>
    <row r="4448">
      <c r="A4448" t="n">
        <v>4447</v>
      </c>
      <c r="B4448" t="inlineStr">
        <is>
          <t>US-2014-147704</t>
        </is>
      </c>
      <c r="C4448" t="inlineStr">
        <is>
          <t>2014-11-16</t>
        </is>
      </c>
      <c r="D4448" t="inlineStr">
        <is>
          <t>2014-11-21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Office Supplies</t>
        </is>
      </c>
      <c r="O4448" t="inlineStr">
        <is>
          <t>Binders</t>
        </is>
      </c>
      <c r="P4448" t="inlineStr">
        <is>
          <t>Wilson Jones Active Use Binders</t>
        </is>
      </c>
      <c r="Q4448" s="2" t="n">
        <v>29.12</v>
      </c>
      <c r="R4448" t="n">
        <v>4</v>
      </c>
      <c r="S4448" s="3" t="n">
        <v>0</v>
      </c>
      <c r="T4448" s="2" t="n">
        <v>14.2688</v>
      </c>
      <c r="U4448">
        <f>D4448-C4448</f>
        <v/>
      </c>
      <c r="V4448" s="3">
        <f>IF(Q4448=0,0,T4448/Q4448)</f>
        <v/>
      </c>
    </row>
    <row r="4449">
      <c r="A4449" t="n">
        <v>4448</v>
      </c>
      <c r="B4449" t="inlineStr">
        <is>
          <t>US-2014-147704</t>
        </is>
      </c>
      <c r="C4449" t="inlineStr">
        <is>
          <t>2014-11-16</t>
        </is>
      </c>
      <c r="D4449" t="inlineStr">
        <is>
          <t>2014-11-21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File Shuttle II and Handi-File, Black</t>
        </is>
      </c>
      <c r="Q4449" s="2" t="n">
        <v>169.45</v>
      </c>
      <c r="R4449" t="n">
        <v>5</v>
      </c>
      <c r="S4449" s="3" t="n">
        <v>0</v>
      </c>
      <c r="T4449" s="2" t="n">
        <v>42.3625</v>
      </c>
      <c r="U4449">
        <f>D4449-C4449</f>
        <v/>
      </c>
      <c r="V4449" s="3">
        <f>IF(Q4449=0,0,T4449/Q4449)</f>
        <v/>
      </c>
    </row>
    <row r="4450">
      <c r="A4450" t="n">
        <v>4449</v>
      </c>
      <c r="B4450" t="inlineStr">
        <is>
          <t>CA-2015-121965</t>
        </is>
      </c>
      <c r="C4450" t="inlineStr">
        <is>
          <t>2015-06-19</t>
        </is>
      </c>
      <c r="D4450" t="inlineStr">
        <is>
          <t>2015-06-23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Furniture</t>
        </is>
      </c>
      <c r="O4450" t="inlineStr">
        <is>
          <t>Furnishings</t>
        </is>
      </c>
      <c r="P4450" t="inlineStr">
        <is>
          <t>Eldon 200 Class Desk Accessories</t>
        </is>
      </c>
      <c r="Q4450" s="2" t="n">
        <v>12.56</v>
      </c>
      <c r="R4450" t="n">
        <v>2</v>
      </c>
      <c r="S4450" s="3" t="n">
        <v>0</v>
      </c>
      <c r="T4450" s="2" t="n">
        <v>4.0192</v>
      </c>
      <c r="U4450">
        <f>D4450-C4450</f>
        <v/>
      </c>
      <c r="V4450" s="3">
        <f>IF(Q4450=0,0,T4450/Q4450)</f>
        <v/>
      </c>
    </row>
    <row r="4451">
      <c r="A4451" t="n">
        <v>4450</v>
      </c>
      <c r="B4451" t="inlineStr">
        <is>
          <t>CA-2015-121965</t>
        </is>
      </c>
      <c r="C4451" t="inlineStr">
        <is>
          <t>2015-06-19</t>
        </is>
      </c>
      <c r="D4451" t="inlineStr">
        <is>
          <t>2015-06-23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231</t>
        </is>
      </c>
      <c r="Q4451" s="2" t="n">
        <v>6.48</v>
      </c>
      <c r="R4451" t="n">
        <v>1</v>
      </c>
      <c r="S4451" s="3" t="n">
        <v>0</v>
      </c>
      <c r="T4451" s="2" t="n">
        <v>3.1104</v>
      </c>
      <c r="U4451">
        <f>D4451-C4451</f>
        <v/>
      </c>
      <c r="V4451" s="3">
        <f>IF(Q4451=0,0,T4451/Q4451)</f>
        <v/>
      </c>
    </row>
    <row r="4452">
      <c r="A4452" t="n">
        <v>4451</v>
      </c>
      <c r="B4452" t="inlineStr">
        <is>
          <t>CA-2015-121965</t>
        </is>
      </c>
      <c r="C4452" t="inlineStr">
        <is>
          <t>2015-06-19</t>
        </is>
      </c>
      <c r="D4452" t="inlineStr">
        <is>
          <t>2015-06-23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Cameo Buff Policy Envelopes</t>
        </is>
      </c>
      <c r="Q4452" s="2" t="n">
        <v>186.69</v>
      </c>
      <c r="R4452" t="n">
        <v>3</v>
      </c>
      <c r="S4452" s="3" t="n">
        <v>0</v>
      </c>
      <c r="T4452" s="2" t="n">
        <v>87.7443</v>
      </c>
      <c r="U4452">
        <f>D4452-C4452</f>
        <v/>
      </c>
      <c r="V4452" s="3">
        <f>IF(Q4452=0,0,T4452/Q4452)</f>
        <v/>
      </c>
    </row>
    <row r="4453">
      <c r="A4453" t="n">
        <v>4452</v>
      </c>
      <c r="B4453" t="inlineStr">
        <is>
          <t>CA-2016-147137</t>
        </is>
      </c>
      <c r="C4453" t="inlineStr">
        <is>
          <t>2016-07-04</t>
        </is>
      </c>
      <c r="D4453" t="inlineStr">
        <is>
          <t>2016-07-06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Master Caster Door Stop, Brown</t>
        </is>
      </c>
      <c r="Q4453" s="2" t="n">
        <v>25.4</v>
      </c>
      <c r="R4453" t="n">
        <v>5</v>
      </c>
      <c r="S4453" s="3" t="n">
        <v>0</v>
      </c>
      <c r="T4453" s="2" t="n">
        <v>8.635999999999999</v>
      </c>
      <c r="U4453">
        <f>D4453-C4453</f>
        <v/>
      </c>
      <c r="V4453" s="3">
        <f>IF(Q4453=0,0,T4453/Q4453)</f>
        <v/>
      </c>
    </row>
    <row r="4454">
      <c r="A4454" t="n">
        <v>4453</v>
      </c>
      <c r="B4454" t="inlineStr">
        <is>
          <t>CA-2016-147137</t>
        </is>
      </c>
      <c r="C4454" t="inlineStr">
        <is>
          <t>2016-07-04</t>
        </is>
      </c>
      <c r="D4454" t="inlineStr">
        <is>
          <t>2016-07-06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Office Supplies</t>
        </is>
      </c>
      <c r="O4454" t="inlineStr">
        <is>
          <t>Envelopes</t>
        </is>
      </c>
      <c r="P4454" t="inlineStr">
        <is>
          <t>Inter-Office Recycled Envelopes, Brown Kraft, Button-String,10" x 13" , 100/Box</t>
        </is>
      </c>
      <c r="Q4454" s="2" t="n">
        <v>43.96</v>
      </c>
      <c r="R4454" t="n">
        <v>2</v>
      </c>
      <c r="S4454" s="3" t="n">
        <v>0</v>
      </c>
      <c r="T4454" s="2" t="n">
        <v>20.6612</v>
      </c>
      <c r="U4454">
        <f>D4454-C4454</f>
        <v/>
      </c>
      <c r="V4454" s="3">
        <f>IF(Q4454=0,0,T4454/Q4454)</f>
        <v/>
      </c>
    </row>
    <row r="4455">
      <c r="A4455" t="n">
        <v>4454</v>
      </c>
      <c r="B4455" t="inlineStr">
        <is>
          <t>CA-2016-147137</t>
        </is>
      </c>
      <c r="C4455" t="inlineStr">
        <is>
          <t>2016-07-04</t>
        </is>
      </c>
      <c r="D4455" t="inlineStr">
        <is>
          <t>2016-07-06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Furniture</t>
        </is>
      </c>
      <c r="O4455" t="inlineStr">
        <is>
          <t>Bookcases</t>
        </is>
      </c>
      <c r="P4455" t="inlineStr">
        <is>
          <t>Atlantic Metals Mobile 5-Shelf Bookcases, Custom Colors</t>
        </is>
      </c>
      <c r="Q4455" s="2" t="n">
        <v>1279.165</v>
      </c>
      <c r="R4455" t="n">
        <v>5</v>
      </c>
      <c r="S4455" s="3" t="n">
        <v>0.15</v>
      </c>
      <c r="T4455" s="2" t="n">
        <v>225.735</v>
      </c>
      <c r="U4455">
        <f>D4455-C4455</f>
        <v/>
      </c>
      <c r="V4455" s="3">
        <f>IF(Q4455=0,0,T4455/Q4455)</f>
        <v/>
      </c>
    </row>
    <row r="4456">
      <c r="A4456" t="n">
        <v>4455</v>
      </c>
      <c r="B4456" t="inlineStr">
        <is>
          <t>CA-2016-147137</t>
        </is>
      </c>
      <c r="C4456" t="inlineStr">
        <is>
          <t>2016-07-04</t>
        </is>
      </c>
      <c r="D4456" t="inlineStr">
        <is>
          <t>2016-07-06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Eldon Shelf Savers Cubes and Bins</t>
        </is>
      </c>
      <c r="Q4456" s="2" t="n">
        <v>27.92</v>
      </c>
      <c r="R4456" t="n">
        <v>4</v>
      </c>
      <c r="S4456" s="3" t="n">
        <v>0</v>
      </c>
      <c r="T4456" s="2" t="n">
        <v>0.5584</v>
      </c>
      <c r="U4456">
        <f>D4456-C4456</f>
        <v/>
      </c>
      <c r="V4456" s="3">
        <f>IF(Q4456=0,0,T4456/Q4456)</f>
        <v/>
      </c>
    </row>
    <row r="4457">
      <c r="A4457" t="n">
        <v>4456</v>
      </c>
      <c r="B4457" t="inlineStr">
        <is>
          <t>US-2015-146745</t>
        </is>
      </c>
      <c r="C4457" t="inlineStr">
        <is>
          <t>2015-09-03</t>
        </is>
      </c>
      <c r="D4457" t="inlineStr">
        <is>
          <t>2015-09-08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Furniture</t>
        </is>
      </c>
      <c r="O4457" t="inlineStr">
        <is>
          <t>Chairs</t>
        </is>
      </c>
      <c r="P4457" t="inlineStr">
        <is>
          <t>Office Star - Ergonomically Designed Knee Chair</t>
        </is>
      </c>
      <c r="Q4457" s="2" t="n">
        <v>129.568</v>
      </c>
      <c r="R4457" t="n">
        <v>2</v>
      </c>
      <c r="S4457" s="3" t="n">
        <v>0.2</v>
      </c>
      <c r="T4457" s="2" t="n">
        <v>-12.9568</v>
      </c>
      <c r="U4457">
        <f>D4457-C4457</f>
        <v/>
      </c>
      <c r="V4457" s="3">
        <f>IF(Q4457=0,0,T4457/Q4457)</f>
        <v/>
      </c>
    </row>
    <row r="4458">
      <c r="A4458" t="n">
        <v>4457</v>
      </c>
      <c r="B4458" t="inlineStr">
        <is>
          <t>US-2015-146745</t>
        </is>
      </c>
      <c r="C4458" t="inlineStr">
        <is>
          <t>2015-09-03</t>
        </is>
      </c>
      <c r="D4458" t="inlineStr">
        <is>
          <t>2015-09-08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Avery Durable Slant Ring Binders, No Labels</t>
        </is>
      </c>
      <c r="Q4458" s="2" t="n">
        <v>6.368</v>
      </c>
      <c r="R4458" t="n">
        <v>2</v>
      </c>
      <c r="S4458" s="3" t="n">
        <v>0.2</v>
      </c>
      <c r="T4458" s="2" t="n">
        <v>2.1492</v>
      </c>
      <c r="U4458">
        <f>D4458-C4458</f>
        <v/>
      </c>
      <c r="V4458" s="3">
        <f>IF(Q4458=0,0,T4458/Q4458)</f>
        <v/>
      </c>
    </row>
    <row r="4459">
      <c r="A4459" t="n">
        <v>4458</v>
      </c>
      <c r="B4459" t="inlineStr">
        <is>
          <t>CA-2017-115175</t>
        </is>
      </c>
      <c r="C4459" t="inlineStr">
        <is>
          <t>2017-08-07</t>
        </is>
      </c>
      <c r="D4459" t="inlineStr">
        <is>
          <t>2017-08-12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1891</t>
        </is>
      </c>
      <c r="Q4459" s="2" t="n">
        <v>244.55</v>
      </c>
      <c r="R4459" t="n">
        <v>5</v>
      </c>
      <c r="S4459" s="3" t="n">
        <v>0</v>
      </c>
      <c r="T4459" s="2" t="n">
        <v>114.9385</v>
      </c>
      <c r="U4459">
        <f>D4459-C4459</f>
        <v/>
      </c>
      <c r="V4459" s="3">
        <f>IF(Q4459=0,0,T4459/Q4459)</f>
        <v/>
      </c>
    </row>
    <row r="4460">
      <c r="A4460" t="n">
        <v>4459</v>
      </c>
      <c r="B4460" t="inlineStr">
        <is>
          <t>CA-2017-105851</t>
        </is>
      </c>
      <c r="C4460" t="inlineStr">
        <is>
          <t>2017-03-13</t>
        </is>
      </c>
      <c r="D4460" t="inlineStr">
        <is>
          <t>2017-03-20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Office Supplies</t>
        </is>
      </c>
      <c r="O4460" t="inlineStr">
        <is>
          <t>Supplies</t>
        </is>
      </c>
      <c r="P4460" t="inlineStr">
        <is>
          <t>Martin Yale Chadless Opener Electric Letter Opener</t>
        </is>
      </c>
      <c r="Q4460" s="2" t="n">
        <v>1332.496</v>
      </c>
      <c r="R4460" t="n">
        <v>2</v>
      </c>
      <c r="S4460" s="3" t="n">
        <v>0.2</v>
      </c>
      <c r="T4460" s="2" t="n">
        <v>-299.8116</v>
      </c>
      <c r="U4460">
        <f>D4460-C4460</f>
        <v/>
      </c>
      <c r="V4460" s="3">
        <f>IF(Q4460=0,0,T4460/Q4460)</f>
        <v/>
      </c>
    </row>
    <row r="4461">
      <c r="A4461" t="n">
        <v>4460</v>
      </c>
      <c r="B4461" t="inlineStr">
        <is>
          <t>US-2017-125717</t>
        </is>
      </c>
      <c r="C4461" t="inlineStr">
        <is>
          <t>2017-09-28</t>
        </is>
      </c>
      <c r="D4461" t="inlineStr">
        <is>
          <t>2017-10-01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Furniture</t>
        </is>
      </c>
      <c r="O4461" t="inlineStr">
        <is>
          <t>Furnishings</t>
        </is>
      </c>
      <c r="P4461" t="inlineStr">
        <is>
          <t>Dana Halogen Swing-Arm Architect Lamp</t>
        </is>
      </c>
      <c r="Q4461" s="2" t="n">
        <v>32.776</v>
      </c>
      <c r="R4461" t="n">
        <v>1</v>
      </c>
      <c r="S4461" s="3" t="n">
        <v>0.2</v>
      </c>
      <c r="T4461" s="2" t="n">
        <v>3.2776</v>
      </c>
      <c r="U4461">
        <f>D4461-C4461</f>
        <v/>
      </c>
      <c r="V4461" s="3">
        <f>IF(Q4461=0,0,T4461/Q4461)</f>
        <v/>
      </c>
    </row>
    <row r="4462">
      <c r="A4462" t="n">
        <v>4461</v>
      </c>
      <c r="B4462" t="inlineStr">
        <is>
          <t>US-2017-125717</t>
        </is>
      </c>
      <c r="C4462" t="inlineStr">
        <is>
          <t>2017-09-28</t>
        </is>
      </c>
      <c r="D4462" t="inlineStr">
        <is>
          <t>2017-10-01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Office Supplies</t>
        </is>
      </c>
      <c r="O4462" t="inlineStr">
        <is>
          <t>Storage</t>
        </is>
      </c>
      <c r="P4462" t="inlineStr">
        <is>
          <t>Gould Plastics 18-Pocket Panel Bin, 34w x 5-1/4d x 20-1/2h</t>
        </is>
      </c>
      <c r="Q4462" s="2" t="n">
        <v>147.184</v>
      </c>
      <c r="R4462" t="n">
        <v>2</v>
      </c>
      <c r="S4462" s="3" t="n">
        <v>0.2</v>
      </c>
      <c r="T4462" s="2" t="n">
        <v>-29.4368</v>
      </c>
      <c r="U4462">
        <f>D4462-C4462</f>
        <v/>
      </c>
      <c r="V4462" s="3">
        <f>IF(Q4462=0,0,T4462/Q4462)</f>
        <v/>
      </c>
    </row>
    <row r="4463">
      <c r="A4463" t="n">
        <v>4462</v>
      </c>
      <c r="B4463" t="inlineStr">
        <is>
          <t>US-2017-125717</t>
        </is>
      </c>
      <c r="C4463" t="inlineStr">
        <is>
          <t>2017-09-28</t>
        </is>
      </c>
      <c r="D4463" t="inlineStr">
        <is>
          <t>2017-10-01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Lenovo 17-Key USB Numeric Keypad</t>
        </is>
      </c>
      <c r="Q4463" s="2" t="n">
        <v>54.384</v>
      </c>
      <c r="R4463" t="n">
        <v>2</v>
      </c>
      <c r="S4463" s="3" t="n">
        <v>0.2</v>
      </c>
      <c r="T4463" s="2" t="n">
        <v>1.3596</v>
      </c>
      <c r="U4463">
        <f>D4463-C4463</f>
        <v/>
      </c>
      <c r="V4463" s="3">
        <f>IF(Q4463=0,0,T4463/Q4463)</f>
        <v/>
      </c>
    </row>
    <row r="4464">
      <c r="A4464" t="n">
        <v>4463</v>
      </c>
      <c r="B4464" t="inlineStr">
        <is>
          <t>US-2017-125717</t>
        </is>
      </c>
      <c r="C4464" t="inlineStr">
        <is>
          <t>2017-09-28</t>
        </is>
      </c>
      <c r="D4464" t="inlineStr">
        <is>
          <t>2017-10-01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Office Supplies</t>
        </is>
      </c>
      <c r="O4464" t="inlineStr">
        <is>
          <t>Binders</t>
        </is>
      </c>
      <c r="P4464" t="inlineStr">
        <is>
          <t>GBC DocuBind P50 Personal Binding Machine</t>
        </is>
      </c>
      <c r="Q4464" s="2" t="n">
        <v>76.776</v>
      </c>
      <c r="R4464" t="n">
        <v>4</v>
      </c>
      <c r="S4464" s="3" t="n">
        <v>0.7</v>
      </c>
      <c r="T4464" s="2" t="n">
        <v>-58.8616</v>
      </c>
      <c r="U4464">
        <f>D4464-C4464</f>
        <v/>
      </c>
      <c r="V4464" s="3">
        <f>IF(Q4464=0,0,T4464/Q4464)</f>
        <v/>
      </c>
    </row>
    <row r="4465">
      <c r="A4465" t="n">
        <v>4464</v>
      </c>
      <c r="B4465" t="inlineStr">
        <is>
          <t>US-2017-125717</t>
        </is>
      </c>
      <c r="C4465" t="inlineStr">
        <is>
          <t>2017-09-28</t>
        </is>
      </c>
      <c r="D4465" t="inlineStr">
        <is>
          <t>2017-10-01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1992</t>
        </is>
      </c>
      <c r="Q4465" s="2" t="n">
        <v>14.352</v>
      </c>
      <c r="R4465" t="n">
        <v>3</v>
      </c>
      <c r="S4465" s="3" t="n">
        <v>0.2</v>
      </c>
      <c r="T4465" s="2" t="n">
        <v>5.2026</v>
      </c>
      <c r="U4465">
        <f>D4465-C4465</f>
        <v/>
      </c>
      <c r="V4465" s="3">
        <f>IF(Q4465=0,0,T4465/Q4465)</f>
        <v/>
      </c>
    </row>
    <row r="4466">
      <c r="A4466" t="n">
        <v>4465</v>
      </c>
      <c r="B4466" t="inlineStr">
        <is>
          <t>US-2017-125717</t>
        </is>
      </c>
      <c r="C4466" t="inlineStr">
        <is>
          <t>2017-09-28</t>
        </is>
      </c>
      <c r="D4466" t="inlineStr">
        <is>
          <t>2017-10-01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Kensington 7 Outlet MasterPiece HOMEOFFICE Power Control Center</t>
        </is>
      </c>
      <c r="Q4466" s="2" t="n">
        <v>209.792</v>
      </c>
      <c r="R4466" t="n">
        <v>2</v>
      </c>
      <c r="S4466" s="3" t="n">
        <v>0.2</v>
      </c>
      <c r="T4466" s="2" t="n">
        <v>26.224</v>
      </c>
      <c r="U4466">
        <f>D4466-C4466</f>
        <v/>
      </c>
      <c r="V4466" s="3">
        <f>IF(Q4466=0,0,T4466/Q4466)</f>
        <v/>
      </c>
    </row>
    <row r="4467">
      <c r="A4467" t="n">
        <v>4466</v>
      </c>
      <c r="B4467" t="inlineStr">
        <is>
          <t>CA-2015-163895</t>
        </is>
      </c>
      <c r="C4467" t="inlineStr">
        <is>
          <t>2015-08-07</t>
        </is>
      </c>
      <c r="D4467" t="inlineStr">
        <is>
          <t>2015-08-11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ACCOHIDE 3-Ring Binder, Blue, 1"</t>
        </is>
      </c>
      <c r="Q4467" s="2" t="n">
        <v>3.304</v>
      </c>
      <c r="R4467" t="n">
        <v>1</v>
      </c>
      <c r="S4467" s="3" t="n">
        <v>0.2</v>
      </c>
      <c r="T4467" s="2" t="n">
        <v>1.1151</v>
      </c>
      <c r="U4467">
        <f>D4467-C4467</f>
        <v/>
      </c>
      <c r="V4467" s="3">
        <f>IF(Q4467=0,0,T4467/Q4467)</f>
        <v/>
      </c>
    </row>
    <row r="4468">
      <c r="A4468" t="n">
        <v>4467</v>
      </c>
      <c r="B4468" t="inlineStr">
        <is>
          <t>CA-2017-168641</t>
        </is>
      </c>
      <c r="C4468" t="inlineStr">
        <is>
          <t>2017-11-24</t>
        </is>
      </c>
      <c r="D4468" t="inlineStr">
        <is>
          <t>2017-12-01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Office Supplies</t>
        </is>
      </c>
      <c r="O4468" t="inlineStr">
        <is>
          <t>Art</t>
        </is>
      </c>
      <c r="P4468" t="inlineStr">
        <is>
          <t>Crayola Anti Dust Chalk, 12/Pack</t>
        </is>
      </c>
      <c r="Q4468" s="2" t="n">
        <v>16.38</v>
      </c>
      <c r="R4468" t="n">
        <v>9</v>
      </c>
      <c r="S4468" s="3" t="n">
        <v>0</v>
      </c>
      <c r="T4468" s="2" t="n">
        <v>7.371</v>
      </c>
      <c r="U4468">
        <f>D4468-C4468</f>
        <v/>
      </c>
      <c r="V4468" s="3">
        <f>IF(Q4468=0,0,T4468/Q4468)</f>
        <v/>
      </c>
    </row>
    <row r="4469">
      <c r="A4469" t="n">
        <v>4468</v>
      </c>
      <c r="B4469" t="inlineStr">
        <is>
          <t>CA-2017-168641</t>
        </is>
      </c>
      <c r="C4469" t="inlineStr">
        <is>
          <t>2017-11-24</t>
        </is>
      </c>
      <c r="D4469" t="inlineStr">
        <is>
          <t>2017-12-01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Office Supplies</t>
        </is>
      </c>
      <c r="O4469" t="inlineStr">
        <is>
          <t>Envelopes</t>
        </is>
      </c>
      <c r="P4469" t="inlineStr">
        <is>
          <t>Ames Color-File Green Diamond Border X-ray Mailers</t>
        </is>
      </c>
      <c r="Q4469" s="2" t="n">
        <v>167.96</v>
      </c>
      <c r="R4469" t="n">
        <v>2</v>
      </c>
      <c r="S4469" s="3" t="n">
        <v>0</v>
      </c>
      <c r="T4469" s="2" t="n">
        <v>78.94119999999999</v>
      </c>
      <c r="U4469">
        <f>D4469-C4469</f>
        <v/>
      </c>
      <c r="V4469" s="3">
        <f>IF(Q4469=0,0,T4469/Q4469)</f>
        <v/>
      </c>
    </row>
    <row r="4470">
      <c r="A4470" t="n">
        <v>4469</v>
      </c>
      <c r="B4470" t="inlineStr">
        <is>
          <t>CA-2017-168641</t>
        </is>
      </c>
      <c r="C4470" t="inlineStr">
        <is>
          <t>2017-11-24</t>
        </is>
      </c>
      <c r="D4470" t="inlineStr">
        <is>
          <t>2017-12-01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Furniture</t>
        </is>
      </c>
      <c r="O4470" t="inlineStr">
        <is>
          <t>Bookcases</t>
        </is>
      </c>
      <c r="P4470" t="inlineStr">
        <is>
          <t>O'Sullivan Plantations 2-Door Library in Landvery Oak</t>
        </is>
      </c>
      <c r="Q4470" s="2" t="n">
        <v>321.568</v>
      </c>
      <c r="R4470" t="n">
        <v>2</v>
      </c>
      <c r="S4470" s="3" t="n">
        <v>0.2</v>
      </c>
      <c r="T4470" s="2" t="n">
        <v>-16.0784</v>
      </c>
      <c r="U4470">
        <f>D4470-C4470</f>
        <v/>
      </c>
      <c r="V4470" s="3">
        <f>IF(Q4470=0,0,T4470/Q4470)</f>
        <v/>
      </c>
    </row>
    <row r="4471">
      <c r="A4471" t="n">
        <v>4470</v>
      </c>
      <c r="B4471" t="inlineStr">
        <is>
          <t>CA-2017-168641</t>
        </is>
      </c>
      <c r="C4471" t="inlineStr">
        <is>
          <t>2017-11-24</t>
        </is>
      </c>
      <c r="D4471" t="inlineStr">
        <is>
          <t>2017-12-01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214</t>
        </is>
      </c>
      <c r="Q4471" s="2" t="n">
        <v>12.96</v>
      </c>
      <c r="R4471" t="n">
        <v>2</v>
      </c>
      <c r="S4471" s="3" t="n">
        <v>0</v>
      </c>
      <c r="T4471" s="2" t="n">
        <v>6.2208</v>
      </c>
      <c r="U4471">
        <f>D4471-C4471</f>
        <v/>
      </c>
      <c r="V4471" s="3">
        <f>IF(Q4471=0,0,T4471/Q4471)</f>
        <v/>
      </c>
    </row>
    <row r="4472">
      <c r="A4472" t="n">
        <v>4471</v>
      </c>
      <c r="B4472" t="inlineStr">
        <is>
          <t>CA-2017-156895</t>
        </is>
      </c>
      <c r="C4472" t="inlineStr">
        <is>
          <t>2017-05-08</t>
        </is>
      </c>
      <c r="D4472" t="inlineStr">
        <is>
          <t>2017-05-12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Armless Task Chair, Royal Blue</t>
        </is>
      </c>
      <c r="Q4472" s="2" t="n">
        <v>128.058</v>
      </c>
      <c r="R4472" t="n">
        <v>3</v>
      </c>
      <c r="S4472" s="3" t="n">
        <v>0.3</v>
      </c>
      <c r="T4472" s="2" t="n">
        <v>-23.7822</v>
      </c>
      <c r="U4472">
        <f>D4472-C4472</f>
        <v/>
      </c>
      <c r="V4472" s="3">
        <f>IF(Q4472=0,0,T4472/Q4472)</f>
        <v/>
      </c>
    </row>
    <row r="4473">
      <c r="A4473" t="n">
        <v>4472</v>
      </c>
      <c r="B4473" t="inlineStr">
        <is>
          <t>CA-2017-121300</t>
        </is>
      </c>
      <c r="C4473" t="inlineStr">
        <is>
          <t>2017-09-29</t>
        </is>
      </c>
      <c r="D4473" t="inlineStr">
        <is>
          <t>2017-09-29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Furniture</t>
        </is>
      </c>
      <c r="O4473" t="inlineStr">
        <is>
          <t>Chairs</t>
        </is>
      </c>
      <c r="P4473" t="inlineStr">
        <is>
          <t>Global Wood Trimmed Manager's Task Chair, Khaki</t>
        </is>
      </c>
      <c r="Q4473" s="2" t="n">
        <v>63.686</v>
      </c>
      <c r="R4473" t="n">
        <v>1</v>
      </c>
      <c r="S4473" s="3" t="n">
        <v>0.3</v>
      </c>
      <c r="T4473" s="2" t="n">
        <v>-15.4666</v>
      </c>
      <c r="U4473">
        <f>D4473-C4473</f>
        <v/>
      </c>
      <c r="V4473" s="3">
        <f>IF(Q4473=0,0,T4473/Q4473)</f>
        <v/>
      </c>
    </row>
    <row r="4474">
      <c r="A4474" t="n">
        <v>4473</v>
      </c>
      <c r="B4474" t="inlineStr">
        <is>
          <t>CA-2017-121300</t>
        </is>
      </c>
      <c r="C4474" t="inlineStr">
        <is>
          <t>2017-09-29</t>
        </is>
      </c>
      <c r="D4474" t="inlineStr">
        <is>
          <t>2017-09-29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Technology</t>
        </is>
      </c>
      <c r="O4474" t="inlineStr">
        <is>
          <t>Accessories</t>
        </is>
      </c>
      <c r="P4474" t="inlineStr">
        <is>
          <t>Logitech G700s Rechargeable Gaming Mouse</t>
        </is>
      </c>
      <c r="Q4474" s="2" t="n">
        <v>239.976</v>
      </c>
      <c r="R4474" t="n">
        <v>3</v>
      </c>
      <c r="S4474" s="3" t="n">
        <v>0.2</v>
      </c>
      <c r="T4474" s="2" t="n">
        <v>65.99339999999999</v>
      </c>
      <c r="U4474">
        <f>D4474-C4474</f>
        <v/>
      </c>
      <c r="V4474" s="3">
        <f>IF(Q4474=0,0,T4474/Q4474)</f>
        <v/>
      </c>
    </row>
    <row r="4475">
      <c r="A4475" t="n">
        <v>4474</v>
      </c>
      <c r="B4475" t="inlineStr">
        <is>
          <t>CA-2017-121300</t>
        </is>
      </c>
      <c r="C4475" t="inlineStr">
        <is>
          <t>2017-09-29</t>
        </is>
      </c>
      <c r="D4475" t="inlineStr">
        <is>
          <t>2017-09-29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Furniture</t>
        </is>
      </c>
      <c r="O4475" t="inlineStr">
        <is>
          <t>Tables</t>
        </is>
      </c>
      <c r="P4475" t="inlineStr">
        <is>
          <t>Riverside Furniture Stanwyck Manor Table Series</t>
        </is>
      </c>
      <c r="Q4475" s="2" t="n">
        <v>344.22</v>
      </c>
      <c r="R4475" t="n">
        <v>2</v>
      </c>
      <c r="S4475" s="3" t="n">
        <v>0.4</v>
      </c>
      <c r="T4475" s="2" t="n">
        <v>-189.321</v>
      </c>
      <c r="U4475">
        <f>D4475-C4475</f>
        <v/>
      </c>
      <c r="V4475" s="3">
        <f>IF(Q4475=0,0,T4475/Q4475)</f>
        <v/>
      </c>
    </row>
    <row r="4476">
      <c r="A4476" t="n">
        <v>4475</v>
      </c>
      <c r="B4476" t="inlineStr">
        <is>
          <t>CA-2017-121300</t>
        </is>
      </c>
      <c r="C4476" t="inlineStr">
        <is>
          <t>2017-09-29</t>
        </is>
      </c>
      <c r="D4476" t="inlineStr">
        <is>
          <t>2017-09-29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227</t>
        </is>
      </c>
      <c r="Q4476" s="2" t="n">
        <v>15.552</v>
      </c>
      <c r="R4476" t="n">
        <v>3</v>
      </c>
      <c r="S4476" s="3" t="n">
        <v>0.2</v>
      </c>
      <c r="T4476" s="2" t="n">
        <v>5.4432</v>
      </c>
      <c r="U4476">
        <f>D4476-C4476</f>
        <v/>
      </c>
      <c r="V4476" s="3">
        <f>IF(Q4476=0,0,T4476/Q4476)</f>
        <v/>
      </c>
    </row>
    <row r="4477">
      <c r="A4477" t="n">
        <v>4476</v>
      </c>
      <c r="B4477" t="inlineStr">
        <is>
          <t>CA-2017-121300</t>
        </is>
      </c>
      <c r="C4477" t="inlineStr">
        <is>
          <t>2017-09-29</t>
        </is>
      </c>
      <c r="D4477" t="inlineStr">
        <is>
          <t>2017-09-29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G.E. Longer-Life Indoor Recessed Floodlight Bulbs</t>
        </is>
      </c>
      <c r="Q4477" s="2" t="n">
        <v>21.248</v>
      </c>
      <c r="R4477" t="n">
        <v>4</v>
      </c>
      <c r="S4477" s="3" t="n">
        <v>0.2</v>
      </c>
      <c r="T4477" s="2" t="n">
        <v>7.4368</v>
      </c>
      <c r="U4477">
        <f>D4477-C4477</f>
        <v/>
      </c>
      <c r="V4477" s="3">
        <f>IF(Q4477=0,0,T4477/Q4477)</f>
        <v/>
      </c>
    </row>
    <row r="4478">
      <c r="A4478" t="n">
        <v>4477</v>
      </c>
      <c r="B4478" t="inlineStr">
        <is>
          <t>CA-2017-121300</t>
        </is>
      </c>
      <c r="C4478" t="inlineStr">
        <is>
          <t>2017-09-29</t>
        </is>
      </c>
      <c r="D4478" t="inlineStr">
        <is>
          <t>2017-09-29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Xerox 1928</t>
        </is>
      </c>
      <c r="Q4478" s="2" t="n">
        <v>8.448</v>
      </c>
      <c r="R4478" t="n">
        <v>2</v>
      </c>
      <c r="S4478" s="3" t="n">
        <v>0.2</v>
      </c>
      <c r="T4478" s="2" t="n">
        <v>2.64</v>
      </c>
      <c r="U4478">
        <f>D4478-C4478</f>
        <v/>
      </c>
      <c r="V4478" s="3">
        <f>IF(Q4478=0,0,T4478/Q4478)</f>
        <v/>
      </c>
    </row>
    <row r="4479">
      <c r="A4479" t="n">
        <v>4478</v>
      </c>
      <c r="B4479" t="inlineStr">
        <is>
          <t>CA-2017-130211</t>
        </is>
      </c>
      <c r="C4479" t="inlineStr">
        <is>
          <t>2017-10-22</t>
        </is>
      </c>
      <c r="D4479" t="inlineStr">
        <is>
          <t>2017-10-22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Office Supplies</t>
        </is>
      </c>
      <c r="O4479" t="inlineStr">
        <is>
          <t>Storage</t>
        </is>
      </c>
      <c r="P4479" t="inlineStr">
        <is>
          <t>Fellowes Recycled Storage Drawers</t>
        </is>
      </c>
      <c r="Q4479" s="2" t="n">
        <v>333.09</v>
      </c>
      <c r="R4479" t="n">
        <v>3</v>
      </c>
      <c r="S4479" s="3" t="n">
        <v>0</v>
      </c>
      <c r="T4479" s="2" t="n">
        <v>23.3163</v>
      </c>
      <c r="U4479">
        <f>D4479-C4479</f>
        <v/>
      </c>
      <c r="V4479" s="3">
        <f>IF(Q4479=0,0,T4479/Q4479)</f>
        <v/>
      </c>
    </row>
    <row r="4480">
      <c r="A4480" t="n">
        <v>4479</v>
      </c>
      <c r="B4480" t="inlineStr">
        <is>
          <t>CA-2017-130211</t>
        </is>
      </c>
      <c r="C4480" t="inlineStr">
        <is>
          <t>2017-10-22</t>
        </is>
      </c>
      <c r="D4480" t="inlineStr">
        <is>
          <t>2017-10-22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Bevis 36 x 72 Conference Tables</t>
        </is>
      </c>
      <c r="Q4480" s="2" t="n">
        <v>248.98</v>
      </c>
      <c r="R4480" t="n">
        <v>2</v>
      </c>
      <c r="S4480" s="3" t="n">
        <v>0</v>
      </c>
      <c r="T4480" s="2" t="n">
        <v>54.7756</v>
      </c>
      <c r="U4480">
        <f>D4480-C4480</f>
        <v/>
      </c>
      <c r="V4480" s="3">
        <f>IF(Q4480=0,0,T4480/Q4480)</f>
        <v/>
      </c>
    </row>
    <row r="4481">
      <c r="A4481" t="n">
        <v>4480</v>
      </c>
      <c r="B4481" t="inlineStr">
        <is>
          <t>CA-2014-147235</t>
        </is>
      </c>
      <c r="C4481" t="inlineStr">
        <is>
          <t>2014-03-24</t>
        </is>
      </c>
      <c r="D4481" t="inlineStr">
        <is>
          <t>2014-03-28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190</t>
        </is>
      </c>
      <c r="Q4481" s="2" t="n">
        <v>24.9</v>
      </c>
      <c r="R4481" t="n">
        <v>5</v>
      </c>
      <c r="S4481" s="3" t="n">
        <v>0</v>
      </c>
      <c r="T4481" s="2" t="n">
        <v>11.703</v>
      </c>
      <c r="U4481">
        <f>D4481-C4481</f>
        <v/>
      </c>
      <c r="V4481" s="3">
        <f>IF(Q4481=0,0,T4481/Q4481)</f>
        <v/>
      </c>
    </row>
    <row r="4482">
      <c r="A4482" t="n">
        <v>4481</v>
      </c>
      <c r="B4482" t="inlineStr">
        <is>
          <t>CA-2016-109365</t>
        </is>
      </c>
      <c r="C4482" t="inlineStr">
        <is>
          <t>2016-11-03</t>
        </is>
      </c>
      <c r="D4482" t="inlineStr">
        <is>
          <t>2016-11-08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Office Supplies</t>
        </is>
      </c>
      <c r="O4482" t="inlineStr">
        <is>
          <t>Fasteners</t>
        </is>
      </c>
      <c r="P4482" t="inlineStr">
        <is>
          <t>Stockwell Push Pins</t>
        </is>
      </c>
      <c r="Q4482" s="2" t="n">
        <v>15.26</v>
      </c>
      <c r="R4482" t="n">
        <v>7</v>
      </c>
      <c r="S4482" s="3" t="n">
        <v>0</v>
      </c>
      <c r="T4482" s="2" t="n">
        <v>5.0358</v>
      </c>
      <c r="U4482">
        <f>D4482-C4482</f>
        <v/>
      </c>
      <c r="V4482" s="3">
        <f>IF(Q4482=0,0,T4482/Q4482)</f>
        <v/>
      </c>
    </row>
    <row r="4483">
      <c r="A4483" t="n">
        <v>4482</v>
      </c>
      <c r="B4483" t="inlineStr">
        <is>
          <t>CA-2016-109365</t>
        </is>
      </c>
      <c r="C4483" t="inlineStr">
        <is>
          <t>2016-11-03</t>
        </is>
      </c>
      <c r="D4483" t="inlineStr">
        <is>
          <t>2016-11-08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Holmes 99% HEPA Air Purifier</t>
        </is>
      </c>
      <c r="Q4483" s="2" t="n">
        <v>43.32</v>
      </c>
      <c r="R4483" t="n">
        <v>2</v>
      </c>
      <c r="S4483" s="3" t="n">
        <v>0</v>
      </c>
      <c r="T4483" s="2" t="n">
        <v>14.2956</v>
      </c>
      <c r="U4483">
        <f>D4483-C4483</f>
        <v/>
      </c>
      <c r="V4483" s="3">
        <f>IF(Q4483=0,0,T4483/Q4483)</f>
        <v/>
      </c>
    </row>
    <row r="4484">
      <c r="A4484" t="n">
        <v>4483</v>
      </c>
      <c r="B4484" t="inlineStr">
        <is>
          <t>CA-2016-109365</t>
        </is>
      </c>
      <c r="C4484" t="inlineStr">
        <is>
          <t>2016-11-03</t>
        </is>
      </c>
      <c r="D4484" t="inlineStr">
        <is>
          <t>2016-11-08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Avery Durable Plastic 1" Binders</t>
        </is>
      </c>
      <c r="Q4484" s="2" t="n">
        <v>43.584</v>
      </c>
      <c r="R4484" t="n">
        <v>12</v>
      </c>
      <c r="S4484" s="3" t="n">
        <v>0.2</v>
      </c>
      <c r="T4484" s="2" t="n">
        <v>15.7992</v>
      </c>
      <c r="U4484">
        <f>D4484-C4484</f>
        <v/>
      </c>
      <c r="V4484" s="3">
        <f>IF(Q4484=0,0,T4484/Q4484)</f>
        <v/>
      </c>
    </row>
    <row r="4485">
      <c r="A4485" t="n">
        <v>4484</v>
      </c>
      <c r="B4485" t="inlineStr">
        <is>
          <t>CA-2016-109365</t>
        </is>
      </c>
      <c r="C4485" t="inlineStr">
        <is>
          <t>2016-11-03</t>
        </is>
      </c>
      <c r="D4485" t="inlineStr">
        <is>
          <t>2016-11-08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1892</t>
        </is>
      </c>
      <c r="Q4485" s="2" t="n">
        <v>116.28</v>
      </c>
      <c r="R4485" t="n">
        <v>3</v>
      </c>
      <c r="S4485" s="3" t="n">
        <v>0</v>
      </c>
      <c r="T4485" s="2" t="n">
        <v>56.9772</v>
      </c>
      <c r="U4485">
        <f>D4485-C4485</f>
        <v/>
      </c>
      <c r="V4485" s="3">
        <f>IF(Q4485=0,0,T4485/Q4485)</f>
        <v/>
      </c>
    </row>
    <row r="4486">
      <c r="A4486" t="n">
        <v>4485</v>
      </c>
      <c r="B4486" t="inlineStr">
        <is>
          <t>CA-2016-109365</t>
        </is>
      </c>
      <c r="C4486" t="inlineStr">
        <is>
          <t>2016-11-03</t>
        </is>
      </c>
      <c r="D4486" t="inlineStr">
        <is>
          <t>2016-11-08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Office Supplies</t>
        </is>
      </c>
      <c r="O4486" t="inlineStr">
        <is>
          <t>Binders</t>
        </is>
      </c>
      <c r="P4486" t="inlineStr">
        <is>
          <t>Fellowes Black Plastic Comb Bindings</t>
        </is>
      </c>
      <c r="Q4486" s="2" t="n">
        <v>9.295999999999999</v>
      </c>
      <c r="R4486" t="n">
        <v>2</v>
      </c>
      <c r="S4486" s="3" t="n">
        <v>0.2</v>
      </c>
      <c r="T4486" s="2" t="n">
        <v>3.0212</v>
      </c>
      <c r="U4486">
        <f>D4486-C4486</f>
        <v/>
      </c>
      <c r="V4486" s="3">
        <f>IF(Q4486=0,0,T4486/Q4486)</f>
        <v/>
      </c>
    </row>
    <row r="4487">
      <c r="A4487" t="n">
        <v>4486</v>
      </c>
      <c r="B4487" t="inlineStr">
        <is>
          <t>CA-2016-109365</t>
        </is>
      </c>
      <c r="C4487" t="inlineStr">
        <is>
          <t>2016-11-03</t>
        </is>
      </c>
      <c r="D4487" t="inlineStr">
        <is>
          <t>2016-11-08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Xerox 22</t>
        </is>
      </c>
      <c r="Q4487" s="2" t="n">
        <v>19.44</v>
      </c>
      <c r="R4487" t="n">
        <v>3</v>
      </c>
      <c r="S4487" s="3" t="n">
        <v>0</v>
      </c>
      <c r="T4487" s="2" t="n">
        <v>9.331200000000001</v>
      </c>
      <c r="U4487">
        <f>D4487-C4487</f>
        <v/>
      </c>
      <c r="V4487" s="3">
        <f>IF(Q4487=0,0,T4487/Q4487)</f>
        <v/>
      </c>
    </row>
    <row r="4488">
      <c r="A4488" t="n">
        <v>4487</v>
      </c>
      <c r="B4488" t="inlineStr">
        <is>
          <t>CA-2016-109365</t>
        </is>
      </c>
      <c r="C4488" t="inlineStr">
        <is>
          <t>2016-11-03</t>
        </is>
      </c>
      <c r="D4488" t="inlineStr">
        <is>
          <t>2016-11-08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Multicolor Computer Printout Paper</t>
        </is>
      </c>
      <c r="Q4488" s="2" t="n">
        <v>314.55</v>
      </c>
      <c r="R4488" t="n">
        <v>3</v>
      </c>
      <c r="S4488" s="3" t="n">
        <v>0</v>
      </c>
      <c r="T4488" s="2" t="n">
        <v>150.984</v>
      </c>
      <c r="U4488">
        <f>D4488-C4488</f>
        <v/>
      </c>
      <c r="V4488" s="3">
        <f>IF(Q4488=0,0,T4488/Q4488)</f>
        <v/>
      </c>
    </row>
    <row r="4489">
      <c r="A4489" t="n">
        <v>4488</v>
      </c>
      <c r="B4489" t="inlineStr">
        <is>
          <t>CA-2015-162621</t>
        </is>
      </c>
      <c r="C4489" t="inlineStr">
        <is>
          <t>2015-09-05</t>
        </is>
      </c>
      <c r="D4489" t="inlineStr">
        <is>
          <t>2015-09-11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Flexible ACCOHIDE Square Ring Data Binder, Dark Blue, 11 1/2" X 14" 7/8"</t>
        </is>
      </c>
      <c r="Q4489" s="2" t="n">
        <v>16.27</v>
      </c>
      <c r="R4489" t="n">
        <v>5</v>
      </c>
      <c r="S4489" s="3" t="n">
        <v>0.8</v>
      </c>
      <c r="T4489" s="2" t="n">
        <v>-25.2185</v>
      </c>
      <c r="U4489">
        <f>D4489-C4489</f>
        <v/>
      </c>
      <c r="V4489" s="3">
        <f>IF(Q4489=0,0,T4489/Q4489)</f>
        <v/>
      </c>
    </row>
    <row r="4490">
      <c r="A4490" t="n">
        <v>4489</v>
      </c>
      <c r="B4490" t="inlineStr">
        <is>
          <t>CA-2015-162621</t>
        </is>
      </c>
      <c r="C4490" t="inlineStr">
        <is>
          <t>2015-09-05</t>
        </is>
      </c>
      <c r="D4490" t="inlineStr">
        <is>
          <t>2015-09-11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Stiletto Hand Letter Openers</t>
        </is>
      </c>
      <c r="Q4490" s="2" t="n">
        <v>69.12</v>
      </c>
      <c r="R4490" t="n">
        <v>9</v>
      </c>
      <c r="S4490" s="3" t="n">
        <v>0.2</v>
      </c>
      <c r="T4490" s="2" t="n">
        <v>-14.688</v>
      </c>
      <c r="U4490">
        <f>D4490-C4490</f>
        <v/>
      </c>
      <c r="V4490" s="3">
        <f>IF(Q4490=0,0,T4490/Q4490)</f>
        <v/>
      </c>
    </row>
    <row r="4491">
      <c r="A4491" t="n">
        <v>4490</v>
      </c>
      <c r="B4491" t="inlineStr">
        <is>
          <t>CA-2015-162621</t>
        </is>
      </c>
      <c r="C4491" t="inlineStr">
        <is>
          <t>2015-09-05</t>
        </is>
      </c>
      <c r="D4491" t="inlineStr">
        <is>
          <t>2015-09-11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Acco Four Pocket Poly Ring Binder with Label Holder, Smoke, 1"</t>
        </is>
      </c>
      <c r="Q4491" s="2" t="n">
        <v>4.47</v>
      </c>
      <c r="R4491" t="n">
        <v>3</v>
      </c>
      <c r="S4491" s="3" t="n">
        <v>0.8</v>
      </c>
      <c r="T4491" s="2" t="n">
        <v>-7.8225</v>
      </c>
      <c r="U4491">
        <f>D4491-C4491</f>
        <v/>
      </c>
      <c r="V4491" s="3">
        <f>IF(Q4491=0,0,T4491/Q4491)</f>
        <v/>
      </c>
    </row>
    <row r="4492">
      <c r="A4492" t="n">
        <v>4491</v>
      </c>
      <c r="B4492" t="inlineStr">
        <is>
          <t>CA-2017-105921</t>
        </is>
      </c>
      <c r="C4492" t="inlineStr">
        <is>
          <t>2017-08-14</t>
        </is>
      </c>
      <c r="D4492" t="inlineStr">
        <is>
          <t>2017-08-21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Furniture</t>
        </is>
      </c>
      <c r="O4492" t="inlineStr">
        <is>
          <t>Tables</t>
        </is>
      </c>
      <c r="P4492" t="inlineStr">
        <is>
          <t>Chromcraft Round Conference Tables</t>
        </is>
      </c>
      <c r="Q4492" s="2" t="n">
        <v>418.296</v>
      </c>
      <c r="R4492" t="n">
        <v>3</v>
      </c>
      <c r="S4492" s="3" t="n">
        <v>0.2</v>
      </c>
      <c r="T4492" s="2" t="n">
        <v>5.2287</v>
      </c>
      <c r="U4492">
        <f>D4492-C4492</f>
        <v/>
      </c>
      <c r="V4492" s="3">
        <f>IF(Q4492=0,0,T4492/Q4492)</f>
        <v/>
      </c>
    </row>
    <row r="4493">
      <c r="A4493" t="n">
        <v>4492</v>
      </c>
      <c r="B4493" t="inlineStr">
        <is>
          <t>CA-2014-150798</t>
        </is>
      </c>
      <c r="C4493" t="inlineStr">
        <is>
          <t>2014-12-01</t>
        </is>
      </c>
      <c r="D4493" t="inlineStr">
        <is>
          <t>2014-12-03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Sharp 1540cs Digital Laser Copier</t>
        </is>
      </c>
      <c r="Q4493" s="2" t="n">
        <v>659.9880000000001</v>
      </c>
      <c r="R4493" t="n">
        <v>2</v>
      </c>
      <c r="S4493" s="3" t="n">
        <v>0.4</v>
      </c>
      <c r="T4493" s="2" t="n">
        <v>109.998</v>
      </c>
      <c r="U4493">
        <f>D4493-C4493</f>
        <v/>
      </c>
      <c r="V4493" s="3">
        <f>IF(Q4493=0,0,T4493/Q4493)</f>
        <v/>
      </c>
    </row>
    <row r="4494">
      <c r="A4494" t="n">
        <v>4493</v>
      </c>
      <c r="B4494" t="inlineStr">
        <is>
          <t>CA-2014-150798</t>
        </is>
      </c>
      <c r="C4494" t="inlineStr">
        <is>
          <t>2014-12-01</t>
        </is>
      </c>
      <c r="D4494" t="inlineStr">
        <is>
          <t>2014-12-03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Master Caster Door Stop, Brown</t>
        </is>
      </c>
      <c r="Q4494" s="2" t="n">
        <v>8.128</v>
      </c>
      <c r="R4494" t="n">
        <v>2</v>
      </c>
      <c r="S4494" s="3" t="n">
        <v>0.2</v>
      </c>
      <c r="T4494" s="2" t="n">
        <v>1.4224</v>
      </c>
      <c r="U4494">
        <f>D4494-C4494</f>
        <v/>
      </c>
      <c r="V4494" s="3">
        <f>IF(Q4494=0,0,T4494/Q4494)</f>
        <v/>
      </c>
    </row>
    <row r="4495">
      <c r="A4495" t="n">
        <v>4494</v>
      </c>
      <c r="B4495" t="inlineStr">
        <is>
          <t>CA-2014-150798</t>
        </is>
      </c>
      <c r="C4495" t="inlineStr">
        <is>
          <t>2014-12-01</t>
        </is>
      </c>
      <c r="D4495" t="inlineStr">
        <is>
          <t>2014-12-03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Office Supplies</t>
        </is>
      </c>
      <c r="O4495" t="inlineStr">
        <is>
          <t>Paper</t>
        </is>
      </c>
      <c r="P4495" t="inlineStr">
        <is>
          <t>Xerox 214</t>
        </is>
      </c>
      <c r="Q4495" s="2" t="n">
        <v>36.288</v>
      </c>
      <c r="R4495" t="n">
        <v>7</v>
      </c>
      <c r="S4495" s="3" t="n">
        <v>0.2</v>
      </c>
      <c r="T4495" s="2" t="n">
        <v>12.7008</v>
      </c>
      <c r="U4495">
        <f>D4495-C4495</f>
        <v/>
      </c>
      <c r="V4495" s="3">
        <f>IF(Q4495=0,0,T4495/Q4495)</f>
        <v/>
      </c>
    </row>
    <row r="4496">
      <c r="A4496" t="n">
        <v>4495</v>
      </c>
      <c r="B4496" t="inlineStr">
        <is>
          <t>CA-2014-150798</t>
        </is>
      </c>
      <c r="C4496" t="inlineStr">
        <is>
          <t>2014-12-01</t>
        </is>
      </c>
      <c r="D4496" t="inlineStr">
        <is>
          <t>2014-12-03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Hon Multipurpose Stacking Arm Chairs</t>
        </is>
      </c>
      <c r="Q4496" s="2" t="n">
        <v>909.72</v>
      </c>
      <c r="R4496" t="n">
        <v>6</v>
      </c>
      <c r="S4496" s="3" t="n">
        <v>0.3</v>
      </c>
      <c r="T4496" s="2" t="n">
        <v>-51.984</v>
      </c>
      <c r="U4496">
        <f>D4496-C4496</f>
        <v/>
      </c>
      <c r="V4496" s="3">
        <f>IF(Q4496=0,0,T4496/Q4496)</f>
        <v/>
      </c>
    </row>
    <row r="4497">
      <c r="A4497" t="n">
        <v>4496</v>
      </c>
      <c r="B4497" t="inlineStr">
        <is>
          <t>CA-2017-112753</t>
        </is>
      </c>
      <c r="C4497" t="inlineStr">
        <is>
          <t>2017-06-18</t>
        </is>
      </c>
      <c r="D4497" t="inlineStr">
        <is>
          <t>2017-06-23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Furniture</t>
        </is>
      </c>
      <c r="O4497" t="inlineStr">
        <is>
          <t>Bookcases</t>
        </is>
      </c>
      <c r="P4497" t="inlineStr">
        <is>
          <t>Bush Andora Bookcase, Maple/Graphite Gray Finish</t>
        </is>
      </c>
      <c r="Q4497" s="2" t="n">
        <v>917.9235</v>
      </c>
      <c r="R4497" t="n">
        <v>9</v>
      </c>
      <c r="S4497" s="3" t="n">
        <v>0.15</v>
      </c>
      <c r="T4497" s="2" t="n">
        <v>75.5937</v>
      </c>
      <c r="U4497">
        <f>D4497-C4497</f>
        <v/>
      </c>
      <c r="V4497" s="3">
        <f>IF(Q4497=0,0,T4497/Q4497)</f>
        <v/>
      </c>
    </row>
    <row r="4498">
      <c r="A4498" t="n">
        <v>4497</v>
      </c>
      <c r="B4498" t="inlineStr">
        <is>
          <t>CA-2017-112753</t>
        </is>
      </c>
      <c r="C4498" t="inlineStr">
        <is>
          <t>2017-06-18</t>
        </is>
      </c>
      <c r="D4498" t="inlineStr">
        <is>
          <t>2017-06-23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1930</t>
        </is>
      </c>
      <c r="Q4498" s="2" t="n">
        <v>38.88</v>
      </c>
      <c r="R4498" t="n">
        <v>6</v>
      </c>
      <c r="S4498" s="3" t="n">
        <v>0</v>
      </c>
      <c r="T4498" s="2" t="n">
        <v>19.0512</v>
      </c>
      <c r="U4498">
        <f>D4498-C4498</f>
        <v/>
      </c>
      <c r="V4498" s="3">
        <f>IF(Q4498=0,0,T4498/Q4498)</f>
        <v/>
      </c>
    </row>
    <row r="4499">
      <c r="A4499" t="n">
        <v>4498</v>
      </c>
      <c r="B4499" t="inlineStr">
        <is>
          <t>CA-2017-155075</t>
        </is>
      </c>
      <c r="C4499" t="inlineStr">
        <is>
          <t>2017-12-02</t>
        </is>
      </c>
      <c r="D4499" t="inlineStr">
        <is>
          <t>2017-12-09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GBC DocuBind 300 Electric Binding Machine</t>
        </is>
      </c>
      <c r="Q4499" s="2" t="n">
        <v>631.176</v>
      </c>
      <c r="R4499" t="n">
        <v>4</v>
      </c>
      <c r="S4499" s="3" t="n">
        <v>0.7</v>
      </c>
      <c r="T4499" s="2" t="n">
        <v>-462.8624</v>
      </c>
      <c r="U4499">
        <f>D4499-C4499</f>
        <v/>
      </c>
      <c r="V4499" s="3">
        <f>IF(Q4499=0,0,T4499/Q4499)</f>
        <v/>
      </c>
    </row>
    <row r="4500">
      <c r="A4500" t="n">
        <v>4499</v>
      </c>
      <c r="B4500" t="inlineStr">
        <is>
          <t>CA-2014-103401</t>
        </is>
      </c>
      <c r="C4500" t="inlineStr">
        <is>
          <t>2014-11-21</t>
        </is>
      </c>
      <c r="D4500" t="inlineStr">
        <is>
          <t>2014-11-26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211</t>
        </is>
      </c>
      <c r="Q4500" s="2" t="n">
        <v>12.96</v>
      </c>
      <c r="R4500" t="n">
        <v>2</v>
      </c>
      <c r="S4500" s="3" t="n">
        <v>0</v>
      </c>
      <c r="T4500" s="2" t="n">
        <v>6.2208</v>
      </c>
      <c r="U4500">
        <f>D4500-C4500</f>
        <v/>
      </c>
      <c r="V4500" s="3">
        <f>IF(Q4500=0,0,T4500/Q4500)</f>
        <v/>
      </c>
    </row>
    <row r="4501">
      <c r="A4501" t="n">
        <v>4500</v>
      </c>
      <c r="B4501" t="inlineStr">
        <is>
          <t>CA-2016-124814</t>
        </is>
      </c>
      <c r="C4501" t="inlineStr">
        <is>
          <t>2016-04-10</t>
        </is>
      </c>
      <c r="D4501" t="inlineStr">
        <is>
          <t>2016-04-16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227</t>
        </is>
      </c>
      <c r="Q4501" s="2" t="n">
        <v>12.96</v>
      </c>
      <c r="R4501" t="n">
        <v>2</v>
      </c>
      <c r="S4501" s="3" t="n">
        <v>0</v>
      </c>
      <c r="T4501" s="2" t="n">
        <v>6.2208</v>
      </c>
      <c r="U4501">
        <f>D4501-C4501</f>
        <v/>
      </c>
      <c r="V4501" s="3">
        <f>IF(Q4501=0,0,T4501/Q4501)</f>
        <v/>
      </c>
    </row>
    <row r="4502">
      <c r="A4502" t="n">
        <v>4501</v>
      </c>
      <c r="B4502" t="inlineStr">
        <is>
          <t>CA-2016-124814</t>
        </is>
      </c>
      <c r="C4502" t="inlineStr">
        <is>
          <t>2016-04-10</t>
        </is>
      </c>
      <c r="D4502" t="inlineStr">
        <is>
          <t>2016-04-16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Wilson Jones Clip &amp; Carry Folder Binder Tool for Ring Binders, Clear</t>
        </is>
      </c>
      <c r="Q4502" s="2" t="n">
        <v>23.2</v>
      </c>
      <c r="R4502" t="n">
        <v>5</v>
      </c>
      <c r="S4502" s="3" t="n">
        <v>0.2</v>
      </c>
      <c r="T4502" s="2" t="n">
        <v>8.119999999999999</v>
      </c>
      <c r="U4502">
        <f>D4502-C4502</f>
        <v/>
      </c>
      <c r="V4502" s="3">
        <f>IF(Q4502=0,0,T4502/Q4502)</f>
        <v/>
      </c>
    </row>
    <row r="4503">
      <c r="A4503" t="n">
        <v>4502</v>
      </c>
      <c r="B4503" t="inlineStr">
        <is>
          <t>CA-2014-116757</t>
        </is>
      </c>
      <c r="C4503" t="inlineStr">
        <is>
          <t>2014-06-30</t>
        </is>
      </c>
      <c r="D4503" t="inlineStr">
        <is>
          <t>2014-07-04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225</t>
        </is>
      </c>
      <c r="Q4503" s="2" t="n">
        <v>25.92</v>
      </c>
      <c r="R4503" t="n">
        <v>5</v>
      </c>
      <c r="S4503" s="3" t="n">
        <v>0.2</v>
      </c>
      <c r="T4503" s="2" t="n">
        <v>9.071999999999999</v>
      </c>
      <c r="U4503">
        <f>D4503-C4503</f>
        <v/>
      </c>
      <c r="V4503" s="3">
        <f>IF(Q4503=0,0,T4503/Q4503)</f>
        <v/>
      </c>
    </row>
    <row r="4504">
      <c r="A4504" t="n">
        <v>4503</v>
      </c>
      <c r="B4504" t="inlineStr">
        <is>
          <t>CA-2014-116757</t>
        </is>
      </c>
      <c r="C4504" t="inlineStr">
        <is>
          <t>2014-06-30</t>
        </is>
      </c>
      <c r="D4504" t="inlineStr">
        <is>
          <t>2014-07-04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Office Supplies</t>
        </is>
      </c>
      <c r="O4504" t="inlineStr">
        <is>
          <t>Fasteners</t>
        </is>
      </c>
      <c r="P4504" t="inlineStr">
        <is>
          <t>Staples</t>
        </is>
      </c>
      <c r="Q4504" s="2" t="n">
        <v>21.312</v>
      </c>
      <c r="R4504" t="n">
        <v>6</v>
      </c>
      <c r="S4504" s="3" t="n">
        <v>0.2</v>
      </c>
      <c r="T4504" s="2" t="n">
        <v>7.1928</v>
      </c>
      <c r="U4504">
        <f>D4504-C4504</f>
        <v/>
      </c>
      <c r="V4504" s="3">
        <f>IF(Q4504=0,0,T4504/Q4504)</f>
        <v/>
      </c>
    </row>
    <row r="4505">
      <c r="A4505" t="n">
        <v>4504</v>
      </c>
      <c r="B4505" t="inlineStr">
        <is>
          <t>US-2014-138247</t>
        </is>
      </c>
      <c r="C4505" t="inlineStr">
        <is>
          <t>2014-12-24</t>
        </is>
      </c>
      <c r="D4505" t="inlineStr">
        <is>
          <t>2014-12-29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Seidio BD2-HK3IPH5-BK DILEX Case and Holster Combo for Apple iPhone 5/5s - Black</t>
        </is>
      </c>
      <c r="Q4505" s="2" t="n">
        <v>173.656</v>
      </c>
      <c r="R4505" t="n">
        <v>7</v>
      </c>
      <c r="S4505" s="3" t="n">
        <v>0.2</v>
      </c>
      <c r="T4505" s="2" t="n">
        <v>17.3656</v>
      </c>
      <c r="U4505">
        <f>D4505-C4505</f>
        <v/>
      </c>
      <c r="V4505" s="3">
        <f>IF(Q4505=0,0,T4505/Q4505)</f>
        <v/>
      </c>
    </row>
    <row r="4506">
      <c r="A4506" t="n">
        <v>4505</v>
      </c>
      <c r="B4506" t="inlineStr">
        <is>
          <t>US-2014-138247</t>
        </is>
      </c>
      <c r="C4506" t="inlineStr">
        <is>
          <t>2014-12-24</t>
        </is>
      </c>
      <c r="D4506" t="inlineStr">
        <is>
          <t>2014-12-29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Office Supplies</t>
        </is>
      </c>
      <c r="O4506" t="inlineStr">
        <is>
          <t>Appliances</t>
        </is>
      </c>
      <c r="P4506" t="inlineStr">
        <is>
          <t>Avanti 4.4 Cu. Ft. Refrigerator</t>
        </is>
      </c>
      <c r="Q4506" s="2" t="n">
        <v>361.96</v>
      </c>
      <c r="R4506" t="n">
        <v>2</v>
      </c>
      <c r="S4506" s="3" t="n">
        <v>0</v>
      </c>
      <c r="T4506" s="2" t="n">
        <v>101.3488</v>
      </c>
      <c r="U4506">
        <f>D4506-C4506</f>
        <v/>
      </c>
      <c r="V4506" s="3">
        <f>IF(Q4506=0,0,T4506/Q4506)</f>
        <v/>
      </c>
    </row>
    <row r="4507">
      <c r="A4507" t="n">
        <v>4506</v>
      </c>
      <c r="B4507" t="inlineStr">
        <is>
          <t>US-2014-138247</t>
        </is>
      </c>
      <c r="C4507" t="inlineStr">
        <is>
          <t>2014-12-24</t>
        </is>
      </c>
      <c r="D4507" t="inlineStr">
        <is>
          <t>2014-12-29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Sony 32GB Class 10 Micro SDHC R40 Memory Card</t>
        </is>
      </c>
      <c r="Q4507" s="2" t="n">
        <v>62.85</v>
      </c>
      <c r="R4507" t="n">
        <v>3</v>
      </c>
      <c r="S4507" s="3" t="n">
        <v>0</v>
      </c>
      <c r="T4507" s="2" t="n">
        <v>13.1985</v>
      </c>
      <c r="U4507">
        <f>D4507-C4507</f>
        <v/>
      </c>
      <c r="V4507" s="3">
        <f>IF(Q4507=0,0,T4507/Q4507)</f>
        <v/>
      </c>
    </row>
    <row r="4508">
      <c r="A4508" t="n">
        <v>4507</v>
      </c>
      <c r="B4508" t="inlineStr">
        <is>
          <t>US-2014-138247</t>
        </is>
      </c>
      <c r="C4508" t="inlineStr">
        <is>
          <t>2014-12-24</t>
        </is>
      </c>
      <c r="D4508" t="inlineStr">
        <is>
          <t>2014-12-29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Technology</t>
        </is>
      </c>
      <c r="O4508" t="inlineStr">
        <is>
          <t>Phones</t>
        </is>
      </c>
      <c r="P4508" t="inlineStr">
        <is>
          <t>Cisco Unified IP Phone 7945G VoIP phone</t>
        </is>
      </c>
      <c r="Q4508" s="2" t="n">
        <v>818.376</v>
      </c>
      <c r="R4508" t="n">
        <v>3</v>
      </c>
      <c r="S4508" s="3" t="n">
        <v>0.2</v>
      </c>
      <c r="T4508" s="2" t="n">
        <v>51.1485</v>
      </c>
      <c r="U4508">
        <f>D4508-C4508</f>
        <v/>
      </c>
      <c r="V4508" s="3">
        <f>IF(Q4508=0,0,T4508/Q4508)</f>
        <v/>
      </c>
    </row>
    <row r="4509">
      <c r="A4509" t="n">
        <v>4508</v>
      </c>
      <c r="B4509" t="inlineStr">
        <is>
          <t>US-2014-138247</t>
        </is>
      </c>
      <c r="C4509" t="inlineStr">
        <is>
          <t>2014-12-24</t>
        </is>
      </c>
      <c r="D4509" t="inlineStr">
        <is>
          <t>2014-12-29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Tennsco Commercial Shelving</t>
        </is>
      </c>
      <c r="Q4509" s="2" t="n">
        <v>20.34</v>
      </c>
      <c r="R4509" t="n">
        <v>1</v>
      </c>
      <c r="S4509" s="3" t="n">
        <v>0</v>
      </c>
      <c r="T4509" s="2" t="n">
        <v>0.2034</v>
      </c>
      <c r="U4509">
        <f>D4509-C4509</f>
        <v/>
      </c>
      <c r="V4509" s="3">
        <f>IF(Q4509=0,0,T4509/Q4509)</f>
        <v/>
      </c>
    </row>
    <row r="4510">
      <c r="A4510" t="n">
        <v>4509</v>
      </c>
      <c r="B4510" t="inlineStr">
        <is>
          <t>US-2014-138247</t>
        </is>
      </c>
      <c r="C4510" t="inlineStr">
        <is>
          <t>2014-12-24</t>
        </is>
      </c>
      <c r="D4510" t="inlineStr">
        <is>
          <t>2014-12-29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Westinghouse Floor Lamp with Metal Mesh Shade, Black</t>
        </is>
      </c>
      <c r="Q4510" s="2" t="n">
        <v>23.99</v>
      </c>
      <c r="R4510" t="n">
        <v>1</v>
      </c>
      <c r="S4510" s="3" t="n">
        <v>0</v>
      </c>
      <c r="T4510" s="2" t="n">
        <v>5.5177</v>
      </c>
      <c r="U4510">
        <f>D4510-C4510</f>
        <v/>
      </c>
      <c r="V4510" s="3">
        <f>IF(Q4510=0,0,T4510/Q4510)</f>
        <v/>
      </c>
    </row>
    <row r="4511">
      <c r="A4511" t="n">
        <v>4510</v>
      </c>
      <c r="B4511" t="inlineStr">
        <is>
          <t>CA-2017-167003</t>
        </is>
      </c>
      <c r="C4511" t="inlineStr">
        <is>
          <t>2017-05-23</t>
        </is>
      </c>
      <c r="D4511" t="inlineStr">
        <is>
          <t>2017-05-29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Furniture</t>
        </is>
      </c>
      <c r="O4511" t="inlineStr">
        <is>
          <t>Tables</t>
        </is>
      </c>
      <c r="P4511" t="inlineStr">
        <is>
          <t>Lesro Sheffield Collection Coffee Table, End Table, Center Table, Corner Table</t>
        </is>
      </c>
      <c r="Q4511" s="2" t="n">
        <v>171.288</v>
      </c>
      <c r="R4511" t="n">
        <v>3</v>
      </c>
      <c r="S4511" s="3" t="n">
        <v>0.2</v>
      </c>
      <c r="T4511" s="2" t="n">
        <v>-6.4233</v>
      </c>
      <c r="U4511">
        <f>D4511-C4511</f>
        <v/>
      </c>
      <c r="V4511" s="3">
        <f>IF(Q4511=0,0,T4511/Q4511)</f>
        <v/>
      </c>
    </row>
    <row r="4512">
      <c r="A4512" t="n">
        <v>4511</v>
      </c>
      <c r="B4512" t="inlineStr">
        <is>
          <t>CA-2016-119935</t>
        </is>
      </c>
      <c r="C4512" t="inlineStr">
        <is>
          <t>2016-11-10</t>
        </is>
      </c>
      <c r="D4512" t="inlineStr">
        <is>
          <t>2016-11-14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Furniture</t>
        </is>
      </c>
      <c r="O4512" t="inlineStr">
        <is>
          <t>Furnishings</t>
        </is>
      </c>
      <c r="P4512" t="inlineStr">
        <is>
          <t>3M Polarizing Light Filter Sleeves</t>
        </is>
      </c>
      <c r="Q4512" s="2" t="n">
        <v>37.3</v>
      </c>
      <c r="R4512" t="n">
        <v>2</v>
      </c>
      <c r="S4512" s="3" t="n">
        <v>0</v>
      </c>
      <c r="T4512" s="2" t="n">
        <v>17.158</v>
      </c>
      <c r="U4512">
        <f>D4512-C4512</f>
        <v/>
      </c>
      <c r="V4512" s="3">
        <f>IF(Q4512=0,0,T4512/Q4512)</f>
        <v/>
      </c>
    </row>
    <row r="4513">
      <c r="A4513" t="n">
        <v>4512</v>
      </c>
      <c r="B4513" t="inlineStr">
        <is>
          <t>CA-2016-119935</t>
        </is>
      </c>
      <c r="C4513" t="inlineStr">
        <is>
          <t>2016-11-10</t>
        </is>
      </c>
      <c r="D4513" t="inlineStr">
        <is>
          <t>2016-11-14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Wilson Jones Ledger-Size, Piano-Hinge Binder, 2", Blue</t>
        </is>
      </c>
      <c r="Q4513" s="2" t="n">
        <v>81.95999999999999</v>
      </c>
      <c r="R4513" t="n">
        <v>2</v>
      </c>
      <c r="S4513" s="3" t="n">
        <v>0</v>
      </c>
      <c r="T4513" s="2" t="n">
        <v>39.3408</v>
      </c>
      <c r="U4513">
        <f>D4513-C4513</f>
        <v/>
      </c>
      <c r="V4513" s="3">
        <f>IF(Q4513=0,0,T4513/Q4513)</f>
        <v/>
      </c>
    </row>
    <row r="4514">
      <c r="A4514" t="n">
        <v>4513</v>
      </c>
      <c r="B4514" t="inlineStr">
        <is>
          <t>CA-2016-118969</t>
        </is>
      </c>
      <c r="C4514" t="inlineStr">
        <is>
          <t>2016-10-02</t>
        </is>
      </c>
      <c r="D4514" t="inlineStr">
        <is>
          <t>2016-10-03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Premier Elliptical Ring Binder, Black</t>
        </is>
      </c>
      <c r="Q4514" s="2" t="n">
        <v>54.792</v>
      </c>
      <c r="R4514" t="n">
        <v>6</v>
      </c>
      <c r="S4514" s="3" t="n">
        <v>0.7</v>
      </c>
      <c r="T4514" s="2" t="n">
        <v>-40.1808</v>
      </c>
      <c r="U4514">
        <f>D4514-C4514</f>
        <v/>
      </c>
      <c r="V4514" s="3">
        <f>IF(Q4514=0,0,T4514/Q4514)</f>
        <v/>
      </c>
    </row>
    <row r="4515">
      <c r="A4515" t="n">
        <v>4514</v>
      </c>
      <c r="B4515" t="inlineStr">
        <is>
          <t>CA-2016-145240</t>
        </is>
      </c>
      <c r="C4515" t="inlineStr">
        <is>
          <t>2016-09-06</t>
        </is>
      </c>
      <c r="D4515" t="inlineStr">
        <is>
          <t>2016-09-08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Office Supplies</t>
        </is>
      </c>
      <c r="O4515" t="inlineStr">
        <is>
          <t>Storage</t>
        </is>
      </c>
      <c r="P4515" t="inlineStr">
        <is>
          <t>Tenex Personal Project File with Scoop Front Design, Black</t>
        </is>
      </c>
      <c r="Q4515" s="2" t="n">
        <v>10.784</v>
      </c>
      <c r="R4515" t="n">
        <v>1</v>
      </c>
      <c r="S4515" s="3" t="n">
        <v>0.2</v>
      </c>
      <c r="T4515" s="2" t="n">
        <v>0.8088</v>
      </c>
      <c r="U4515">
        <f>D4515-C4515</f>
        <v/>
      </c>
      <c r="V4515" s="3">
        <f>IF(Q4515=0,0,T4515/Q4515)</f>
        <v/>
      </c>
    </row>
    <row r="4516">
      <c r="A4516" t="n">
        <v>4515</v>
      </c>
      <c r="B4516" t="inlineStr">
        <is>
          <t>CA-2016-120873</t>
        </is>
      </c>
      <c r="C4516" t="inlineStr">
        <is>
          <t>2016-10-27</t>
        </is>
      </c>
      <c r="D4516" t="inlineStr">
        <is>
          <t>2016-11-01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Global Executive Mid-Back Manager's Chair</t>
        </is>
      </c>
      <c r="Q4516" s="2" t="n">
        <v>290.98</v>
      </c>
      <c r="R4516" t="n">
        <v>1</v>
      </c>
      <c r="S4516" s="3" t="n">
        <v>0</v>
      </c>
      <c r="T4516" s="2" t="n">
        <v>75.65479999999999</v>
      </c>
      <c r="U4516">
        <f>D4516-C4516</f>
        <v/>
      </c>
      <c r="V4516" s="3">
        <f>IF(Q4516=0,0,T4516/Q4516)</f>
        <v/>
      </c>
    </row>
    <row r="4517">
      <c r="A4517" t="n">
        <v>4516</v>
      </c>
      <c r="B4517" t="inlineStr">
        <is>
          <t>US-2017-111920</t>
        </is>
      </c>
      <c r="C4517" t="inlineStr">
        <is>
          <t>2017-10-22</t>
        </is>
      </c>
      <c r="D4517" t="inlineStr">
        <is>
          <t>2017-10-26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Dixon Ticonderoga Core-Lock Colored Pencils</t>
        </is>
      </c>
      <c r="Q4517" s="2" t="n">
        <v>36.44</v>
      </c>
      <c r="R4517" t="n">
        <v>4</v>
      </c>
      <c r="S4517" s="3" t="n">
        <v>0</v>
      </c>
      <c r="T4517" s="2" t="n">
        <v>12.0252</v>
      </c>
      <c r="U4517">
        <f>D4517-C4517</f>
        <v/>
      </c>
      <c r="V4517" s="3">
        <f>IF(Q4517=0,0,T4517/Q4517)</f>
        <v/>
      </c>
    </row>
    <row r="4518">
      <c r="A4518" t="n">
        <v>4517</v>
      </c>
      <c r="B4518" t="inlineStr">
        <is>
          <t>US-2016-128678</t>
        </is>
      </c>
      <c r="C4518" t="inlineStr">
        <is>
          <t>2016-09-15</t>
        </is>
      </c>
      <c r="D4518" t="inlineStr">
        <is>
          <t>2016-09-20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TOPS "Important Message" Pads, Canary, 4-1/4 x 5-1/2, 50 Sheets per Pad</t>
        </is>
      </c>
      <c r="Q4518" s="2" t="n">
        <v>21.4</v>
      </c>
      <c r="R4518" t="n">
        <v>5</v>
      </c>
      <c r="S4518" s="3" t="n">
        <v>0</v>
      </c>
      <c r="T4518" s="2" t="n">
        <v>10.058</v>
      </c>
      <c r="U4518">
        <f>D4518-C4518</f>
        <v/>
      </c>
      <c r="V4518" s="3">
        <f>IF(Q4518=0,0,T4518/Q4518)</f>
        <v/>
      </c>
    </row>
    <row r="4519">
      <c r="A4519" t="n">
        <v>4518</v>
      </c>
      <c r="B4519" t="inlineStr">
        <is>
          <t>US-2016-128678</t>
        </is>
      </c>
      <c r="C4519" t="inlineStr">
        <is>
          <t>2016-09-15</t>
        </is>
      </c>
      <c r="D4519" t="inlineStr">
        <is>
          <t>2016-09-20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Cardinal Slant-D Ring Binder, Heavy Gauge Vinyl</t>
        </is>
      </c>
      <c r="Q4519" s="2" t="n">
        <v>48.664</v>
      </c>
      <c r="R4519" t="n">
        <v>7</v>
      </c>
      <c r="S4519" s="3" t="n">
        <v>0.2</v>
      </c>
      <c r="T4519" s="2" t="n">
        <v>15.8158</v>
      </c>
      <c r="U4519">
        <f>D4519-C4519</f>
        <v/>
      </c>
      <c r="V4519" s="3">
        <f>IF(Q4519=0,0,T4519/Q4519)</f>
        <v/>
      </c>
    </row>
    <row r="4520">
      <c r="A4520" t="n">
        <v>4519</v>
      </c>
      <c r="B4520" t="inlineStr">
        <is>
          <t>CA-2016-101385</t>
        </is>
      </c>
      <c r="C4520" t="inlineStr">
        <is>
          <t>2016-09-25</t>
        </is>
      </c>
      <c r="D4520" t="inlineStr">
        <is>
          <t>2016-10-01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BIC Brite Liner Highlighters</t>
        </is>
      </c>
      <c r="Q4520" s="2" t="n">
        <v>16.56</v>
      </c>
      <c r="R4520" t="n">
        <v>4</v>
      </c>
      <c r="S4520" s="3" t="n">
        <v>0</v>
      </c>
      <c r="T4520" s="2" t="n">
        <v>6.9552</v>
      </c>
      <c r="U4520">
        <f>D4520-C4520</f>
        <v/>
      </c>
      <c r="V4520" s="3">
        <f>IF(Q4520=0,0,T4520/Q4520)</f>
        <v/>
      </c>
    </row>
    <row r="4521">
      <c r="A4521" t="n">
        <v>4520</v>
      </c>
      <c r="B4521" t="inlineStr">
        <is>
          <t>CA-2017-107167</t>
        </is>
      </c>
      <c r="C4521" t="inlineStr">
        <is>
          <t>2017-06-10</t>
        </is>
      </c>
      <c r="D4521" t="inlineStr">
        <is>
          <t>2017-06-14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Office Supplies</t>
        </is>
      </c>
      <c r="O4521" t="inlineStr">
        <is>
          <t>Storage</t>
        </is>
      </c>
      <c r="P4521" t="inlineStr">
        <is>
          <t>24 Capacity Maxi Data Binder Racks, Pearl</t>
        </is>
      </c>
      <c r="Q4521" s="2" t="n">
        <v>1347.52</v>
      </c>
      <c r="R4521" t="n">
        <v>8</v>
      </c>
      <c r="S4521" s="3" t="n">
        <v>0.2</v>
      </c>
      <c r="T4521" s="2" t="n">
        <v>84.22</v>
      </c>
      <c r="U4521">
        <f>D4521-C4521</f>
        <v/>
      </c>
      <c r="V4521" s="3">
        <f>IF(Q4521=0,0,T4521/Q4521)</f>
        <v/>
      </c>
    </row>
    <row r="4522">
      <c r="A4522" t="n">
        <v>4521</v>
      </c>
      <c r="B4522" t="inlineStr">
        <is>
          <t>CA-2014-109491</t>
        </is>
      </c>
      <c r="C4522" t="inlineStr">
        <is>
          <t>2014-02-20</t>
        </is>
      </c>
      <c r="D4522" t="inlineStr">
        <is>
          <t>2014-02-26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Enermax Briskie RF Wireless Keyboard and Mouse Combo</t>
        </is>
      </c>
      <c r="Q4522" s="2" t="n">
        <v>62.31</v>
      </c>
      <c r="R4522" t="n">
        <v>3</v>
      </c>
      <c r="S4522" s="3" t="n">
        <v>0</v>
      </c>
      <c r="T4522" s="2" t="n">
        <v>22.4316</v>
      </c>
      <c r="U4522">
        <f>D4522-C4522</f>
        <v/>
      </c>
      <c r="V4522" s="3">
        <f>IF(Q4522=0,0,T4522/Q4522)</f>
        <v/>
      </c>
    </row>
    <row r="4523">
      <c r="A4523" t="n">
        <v>4522</v>
      </c>
      <c r="B4523" t="inlineStr">
        <is>
          <t>CA-2014-109491</t>
        </is>
      </c>
      <c r="C4523" t="inlineStr">
        <is>
          <t>2014-02-20</t>
        </is>
      </c>
      <c r="D4523" t="inlineStr">
        <is>
          <t>2014-02-26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Furniture</t>
        </is>
      </c>
      <c r="O4523" t="inlineStr">
        <is>
          <t>Furnishings</t>
        </is>
      </c>
      <c r="P4523" t="inlineStr">
        <is>
          <t>Master Caster Door Stop, Brown</t>
        </is>
      </c>
      <c r="Q4523" s="2" t="n">
        <v>20.32</v>
      </c>
      <c r="R4523" t="n">
        <v>4</v>
      </c>
      <c r="S4523" s="3" t="n">
        <v>0</v>
      </c>
      <c r="T4523" s="2" t="n">
        <v>6.9088</v>
      </c>
      <c r="U4523">
        <f>D4523-C4523</f>
        <v/>
      </c>
      <c r="V4523" s="3">
        <f>IF(Q4523=0,0,T4523/Q4523)</f>
        <v/>
      </c>
    </row>
    <row r="4524">
      <c r="A4524" t="n">
        <v>4523</v>
      </c>
      <c r="B4524" t="inlineStr">
        <is>
          <t>CA-2017-105445</t>
        </is>
      </c>
      <c r="C4524" t="inlineStr">
        <is>
          <t>2017-02-20</t>
        </is>
      </c>
      <c r="D4524" t="inlineStr">
        <is>
          <t>2017-02-25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Office Supplies</t>
        </is>
      </c>
      <c r="O4524" t="inlineStr">
        <is>
          <t>Fasteners</t>
        </is>
      </c>
      <c r="P4524" t="inlineStr">
        <is>
          <t>Staples</t>
        </is>
      </c>
      <c r="Q4524" s="2" t="n">
        <v>9.432</v>
      </c>
      <c r="R4524" t="n">
        <v>3</v>
      </c>
      <c r="S4524" s="3" t="n">
        <v>0.2</v>
      </c>
      <c r="T4524" s="2" t="n">
        <v>3.0654</v>
      </c>
      <c r="U4524">
        <f>D4524-C4524</f>
        <v/>
      </c>
      <c r="V4524" s="3">
        <f>IF(Q4524=0,0,T4524/Q4524)</f>
        <v/>
      </c>
    </row>
    <row r="4525">
      <c r="A4525" t="n">
        <v>4524</v>
      </c>
      <c r="B4525" t="inlineStr">
        <is>
          <t>CA-2014-107454</t>
        </is>
      </c>
      <c r="C4525" t="inlineStr">
        <is>
          <t>2014-11-02</t>
        </is>
      </c>
      <c r="D4525" t="inlineStr">
        <is>
          <t>2014-11-06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Office Supplies</t>
        </is>
      </c>
      <c r="O4525" t="inlineStr">
        <is>
          <t>Labels</t>
        </is>
      </c>
      <c r="P4525" t="inlineStr">
        <is>
          <t>Avery 499</t>
        </is>
      </c>
      <c r="Q4525" s="2" t="n">
        <v>34.86</v>
      </c>
      <c r="R4525" t="n">
        <v>7</v>
      </c>
      <c r="S4525" s="3" t="n">
        <v>0</v>
      </c>
      <c r="T4525" s="2" t="n">
        <v>16.0356</v>
      </c>
      <c r="U4525">
        <f>D4525-C4525</f>
        <v/>
      </c>
      <c r="V4525" s="3">
        <f>IF(Q4525=0,0,T4525/Q4525)</f>
        <v/>
      </c>
    </row>
    <row r="4526">
      <c r="A4526" t="n">
        <v>4525</v>
      </c>
      <c r="B4526" t="inlineStr">
        <is>
          <t>CA-2014-107454</t>
        </is>
      </c>
      <c r="C4526" t="inlineStr">
        <is>
          <t>2014-11-02</t>
        </is>
      </c>
      <c r="D4526" t="inlineStr">
        <is>
          <t>2014-11-06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Tensor Computer Mounted Lamp</t>
        </is>
      </c>
      <c r="Q4526" s="2" t="n">
        <v>89.34</v>
      </c>
      <c r="R4526" t="n">
        <v>6</v>
      </c>
      <c r="S4526" s="3" t="n">
        <v>0</v>
      </c>
      <c r="T4526" s="2" t="n">
        <v>24.1218</v>
      </c>
      <c r="U4526">
        <f>D4526-C4526</f>
        <v/>
      </c>
      <c r="V4526" s="3">
        <f>IF(Q4526=0,0,T4526/Q4526)</f>
        <v/>
      </c>
    </row>
    <row r="4527">
      <c r="A4527" t="n">
        <v>4526</v>
      </c>
      <c r="B4527" t="inlineStr">
        <is>
          <t>US-2017-105046</t>
        </is>
      </c>
      <c r="C4527" t="inlineStr">
        <is>
          <t>2017-07-17</t>
        </is>
      </c>
      <c r="D4527" t="inlineStr">
        <is>
          <t>2017-07-23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Avaya 5420 Digital phone</t>
        </is>
      </c>
      <c r="Q4527" s="2" t="n">
        <v>269.98</v>
      </c>
      <c r="R4527" t="n">
        <v>2</v>
      </c>
      <c r="S4527" s="3" t="n">
        <v>0</v>
      </c>
      <c r="T4527" s="2" t="n">
        <v>67.495</v>
      </c>
      <c r="U4527">
        <f>D4527-C4527</f>
        <v/>
      </c>
      <c r="V4527" s="3">
        <f>IF(Q4527=0,0,T4527/Q4527)</f>
        <v/>
      </c>
    </row>
    <row r="4528">
      <c r="A4528" t="n">
        <v>4527</v>
      </c>
      <c r="B4528" t="inlineStr">
        <is>
          <t>US-2017-105046</t>
        </is>
      </c>
      <c r="C4528" t="inlineStr">
        <is>
          <t>2017-07-17</t>
        </is>
      </c>
      <c r="D4528" t="inlineStr">
        <is>
          <t>2017-07-23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Southworth 25% Cotton Premium Laser Paper and Envelopes</t>
        </is>
      </c>
      <c r="Q4528" s="2" t="n">
        <v>99.90000000000001</v>
      </c>
      <c r="R4528" t="n">
        <v>5</v>
      </c>
      <c r="S4528" s="3" t="n">
        <v>0</v>
      </c>
      <c r="T4528" s="2" t="n">
        <v>47.952</v>
      </c>
      <c r="U4528">
        <f>D4528-C4528</f>
        <v/>
      </c>
      <c r="V4528" s="3">
        <f>IF(Q4528=0,0,T4528/Q4528)</f>
        <v/>
      </c>
    </row>
    <row r="4529">
      <c r="A4529" t="n">
        <v>4528</v>
      </c>
      <c r="B4529" t="inlineStr">
        <is>
          <t>US-2017-105046</t>
        </is>
      </c>
      <c r="C4529" t="inlineStr">
        <is>
          <t>2017-07-17</t>
        </is>
      </c>
      <c r="D4529" t="inlineStr">
        <is>
          <t>2017-07-23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Furniture</t>
        </is>
      </c>
      <c r="O4529" t="inlineStr">
        <is>
          <t>Furnishings</t>
        </is>
      </c>
      <c r="P4529" t="inlineStr">
        <is>
          <t>DAX Solid Wood Frames</t>
        </is>
      </c>
      <c r="Q4529" s="2" t="n">
        <v>39.08</v>
      </c>
      <c r="R4529" t="n">
        <v>4</v>
      </c>
      <c r="S4529" s="3" t="n">
        <v>0</v>
      </c>
      <c r="T4529" s="2" t="n">
        <v>14.4596</v>
      </c>
      <c r="U4529">
        <f>D4529-C4529</f>
        <v/>
      </c>
      <c r="V4529" s="3">
        <f>IF(Q4529=0,0,T4529/Q4529)</f>
        <v/>
      </c>
    </row>
    <row r="4530">
      <c r="A4530" t="n">
        <v>4529</v>
      </c>
      <c r="B4530" t="inlineStr">
        <is>
          <t>CA-2017-152856</t>
        </is>
      </c>
      <c r="C4530" t="inlineStr">
        <is>
          <t>2017-09-08</t>
        </is>
      </c>
      <c r="D4530" t="inlineStr">
        <is>
          <t>2017-09-10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Micro Travel Drive 32 GB</t>
        </is>
      </c>
      <c r="Q4530" s="2" t="n">
        <v>116.832</v>
      </c>
      <c r="R4530" t="n">
        <v>4</v>
      </c>
      <c r="S4530" s="3" t="n">
        <v>0.2</v>
      </c>
      <c r="T4530" s="2" t="n">
        <v>33.5892</v>
      </c>
      <c r="U4530">
        <f>D4530-C4530</f>
        <v/>
      </c>
      <c r="V4530" s="3">
        <f>IF(Q4530=0,0,T4530/Q4530)</f>
        <v/>
      </c>
    </row>
    <row r="4531">
      <c r="A4531" t="n">
        <v>4530</v>
      </c>
      <c r="B4531" t="inlineStr">
        <is>
          <t>CA-2016-134691</t>
        </is>
      </c>
      <c r="C4531" t="inlineStr">
        <is>
          <t>2016-11-14</t>
        </is>
      </c>
      <c r="D4531" t="inlineStr">
        <is>
          <t>2016-11-18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Office Supplies</t>
        </is>
      </c>
      <c r="O4531" t="inlineStr">
        <is>
          <t>Binders</t>
        </is>
      </c>
      <c r="P4531" t="inlineStr">
        <is>
          <t>Binder Posts</t>
        </is>
      </c>
      <c r="Q4531" s="2" t="n">
        <v>2.296</v>
      </c>
      <c r="R4531" t="n">
        <v>2</v>
      </c>
      <c r="S4531" s="3" t="n">
        <v>0.8</v>
      </c>
      <c r="T4531" s="2" t="n">
        <v>-3.9032</v>
      </c>
      <c r="U4531">
        <f>D4531-C4531</f>
        <v/>
      </c>
      <c r="V4531" s="3">
        <f>IF(Q4531=0,0,T4531/Q4531)</f>
        <v/>
      </c>
    </row>
    <row r="4532">
      <c r="A4532" t="n">
        <v>4531</v>
      </c>
      <c r="B4532" t="inlineStr">
        <is>
          <t>CA-2016-118759</t>
        </is>
      </c>
      <c r="C4532" t="inlineStr">
        <is>
          <t>2016-11-14</t>
        </is>
      </c>
      <c r="D4532" t="inlineStr">
        <is>
          <t>2016-11-17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Hon GuestStacker Chair</t>
        </is>
      </c>
      <c r="Q4532" s="2" t="n">
        <v>408.006</v>
      </c>
      <c r="R4532" t="n">
        <v>2</v>
      </c>
      <c r="S4532" s="3" t="n">
        <v>0.1</v>
      </c>
      <c r="T4532" s="2" t="n">
        <v>72.53440000000001</v>
      </c>
      <c r="U4532">
        <f>D4532-C4532</f>
        <v/>
      </c>
      <c r="V4532" s="3">
        <f>IF(Q4532=0,0,T4532/Q4532)</f>
        <v/>
      </c>
    </row>
    <row r="4533">
      <c r="A4533" t="n">
        <v>4532</v>
      </c>
      <c r="B4533" t="inlineStr">
        <is>
          <t>CA-2016-118759</t>
        </is>
      </c>
      <c r="C4533" t="inlineStr">
        <is>
          <t>2016-11-14</t>
        </is>
      </c>
      <c r="D4533" t="inlineStr">
        <is>
          <t>2016-11-17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Office Supplies</t>
        </is>
      </c>
      <c r="O4533" t="inlineStr">
        <is>
          <t>Storage</t>
        </is>
      </c>
      <c r="P4533" t="inlineStr">
        <is>
          <t>Tenex Personal Project File with Scoop Front Design, Black</t>
        </is>
      </c>
      <c r="Q4533" s="2" t="n">
        <v>40.44</v>
      </c>
      <c r="R4533" t="n">
        <v>3</v>
      </c>
      <c r="S4533" s="3" t="n">
        <v>0</v>
      </c>
      <c r="T4533" s="2" t="n">
        <v>10.5144</v>
      </c>
      <c r="U4533">
        <f>D4533-C4533</f>
        <v/>
      </c>
      <c r="V4533" s="3">
        <f>IF(Q4533=0,0,T4533/Q4533)</f>
        <v/>
      </c>
    </row>
    <row r="4534">
      <c r="A4534" t="n">
        <v>4533</v>
      </c>
      <c r="B4534" t="inlineStr">
        <is>
          <t>CA-2014-140403</t>
        </is>
      </c>
      <c r="C4534" t="inlineStr">
        <is>
          <t>2014-10-10</t>
        </is>
      </c>
      <c r="D4534" t="inlineStr">
        <is>
          <t>2014-10-10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Furniture</t>
        </is>
      </c>
      <c r="O4534" t="inlineStr">
        <is>
          <t>Chairs</t>
        </is>
      </c>
      <c r="P4534" t="inlineStr">
        <is>
          <t>Global Deluxe Stacking Chair, Gray</t>
        </is>
      </c>
      <c r="Q4534" s="2" t="n">
        <v>122.352</v>
      </c>
      <c r="R4534" t="n">
        <v>3</v>
      </c>
      <c r="S4534" s="3" t="n">
        <v>0.2</v>
      </c>
      <c r="T4534" s="2" t="n">
        <v>13.7646</v>
      </c>
      <c r="U4534">
        <f>D4534-C4534</f>
        <v/>
      </c>
      <c r="V4534" s="3">
        <f>IF(Q4534=0,0,T4534/Q4534)</f>
        <v/>
      </c>
    </row>
    <row r="4535">
      <c r="A4535" t="n">
        <v>4534</v>
      </c>
      <c r="B4535" t="inlineStr">
        <is>
          <t>CA-2014-140403</t>
        </is>
      </c>
      <c r="C4535" t="inlineStr">
        <is>
          <t>2014-10-10</t>
        </is>
      </c>
      <c r="D4535" t="inlineStr">
        <is>
          <t>2014-10-10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Office Supplies</t>
        </is>
      </c>
      <c r="O4535" t="inlineStr">
        <is>
          <t>Envelopes</t>
        </is>
      </c>
      <c r="P4535" t="inlineStr">
        <is>
          <t>#10- 4 1/8" x 9 1/2" Security-Tint Envelopes</t>
        </is>
      </c>
      <c r="Q4535" s="2" t="n">
        <v>15.28</v>
      </c>
      <c r="R4535" t="n">
        <v>2</v>
      </c>
      <c r="S4535" s="3" t="n">
        <v>0</v>
      </c>
      <c r="T4535" s="2" t="n">
        <v>7.4872</v>
      </c>
      <c r="U4535">
        <f>D4535-C4535</f>
        <v/>
      </c>
      <c r="V4535" s="3">
        <f>IF(Q4535=0,0,T4535/Q4535)</f>
        <v/>
      </c>
    </row>
    <row r="4536">
      <c r="A4536" t="n">
        <v>4535</v>
      </c>
      <c r="B4536" t="inlineStr">
        <is>
          <t>CA-2015-163104</t>
        </is>
      </c>
      <c r="C4536" t="inlineStr">
        <is>
          <t>2015-03-19</t>
        </is>
      </c>
      <c r="D4536" t="inlineStr">
        <is>
          <t>2015-03-26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Office Supplies</t>
        </is>
      </c>
      <c r="O4536" t="inlineStr">
        <is>
          <t>Paper</t>
        </is>
      </c>
      <c r="P4536" t="inlineStr">
        <is>
          <t>Xerox 1974</t>
        </is>
      </c>
      <c r="Q4536" s="2" t="n">
        <v>11.96</v>
      </c>
      <c r="R4536" t="n">
        <v>2</v>
      </c>
      <c r="S4536" s="3" t="n">
        <v>0</v>
      </c>
      <c r="T4536" s="2" t="n">
        <v>5.8604</v>
      </c>
      <c r="U4536">
        <f>D4536-C4536</f>
        <v/>
      </c>
      <c r="V4536" s="3">
        <f>IF(Q4536=0,0,T4536/Q4536)</f>
        <v/>
      </c>
    </row>
    <row r="4537">
      <c r="A4537" t="n">
        <v>4536</v>
      </c>
      <c r="B4537" t="inlineStr">
        <is>
          <t>CA-2017-138464</t>
        </is>
      </c>
      <c r="C4537" t="inlineStr">
        <is>
          <t>2017-07-08</t>
        </is>
      </c>
      <c r="D4537" t="inlineStr">
        <is>
          <t>2017-07-12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Master Big Foot Doorstop, Beige</t>
        </is>
      </c>
      <c r="Q4537" s="2" t="n">
        <v>15.84</v>
      </c>
      <c r="R4537" t="n">
        <v>3</v>
      </c>
      <c r="S4537" s="3" t="n">
        <v>0</v>
      </c>
      <c r="T4537" s="2" t="n">
        <v>4.9104</v>
      </c>
      <c r="U4537">
        <f>D4537-C4537</f>
        <v/>
      </c>
      <c r="V4537" s="3">
        <f>IF(Q4537=0,0,T4537/Q4537)</f>
        <v/>
      </c>
    </row>
    <row r="4538">
      <c r="A4538" t="n">
        <v>4537</v>
      </c>
      <c r="B4538" t="inlineStr">
        <is>
          <t>CA-2017-138464</t>
        </is>
      </c>
      <c r="C4538" t="inlineStr">
        <is>
          <t>2017-07-08</t>
        </is>
      </c>
      <c r="D4538" t="inlineStr">
        <is>
          <t>2017-07-12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GBC VeloBinder Manual Binding System</t>
        </is>
      </c>
      <c r="Q4538" s="2" t="n">
        <v>86.376</v>
      </c>
      <c r="R4538" t="n">
        <v>3</v>
      </c>
      <c r="S4538" s="3" t="n">
        <v>0.2</v>
      </c>
      <c r="T4538" s="2" t="n">
        <v>30.2316</v>
      </c>
      <c r="U4538">
        <f>D4538-C4538</f>
        <v/>
      </c>
      <c r="V4538" s="3">
        <f>IF(Q4538=0,0,T4538/Q4538)</f>
        <v/>
      </c>
    </row>
    <row r="4539">
      <c r="A4539" t="n">
        <v>4538</v>
      </c>
      <c r="B4539" t="inlineStr">
        <is>
          <t>CA-2017-138464</t>
        </is>
      </c>
      <c r="C4539" t="inlineStr">
        <is>
          <t>2017-07-08</t>
        </is>
      </c>
      <c r="D4539" t="inlineStr">
        <is>
          <t>2017-07-12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Zebra Zazzle Fluorescent Highlighters</t>
        </is>
      </c>
      <c r="Q4539" s="2" t="n">
        <v>18.24</v>
      </c>
      <c r="R4539" t="n">
        <v>3</v>
      </c>
      <c r="S4539" s="3" t="n">
        <v>0</v>
      </c>
      <c r="T4539" s="2" t="n">
        <v>6.2016</v>
      </c>
      <c r="U4539">
        <f>D4539-C4539</f>
        <v/>
      </c>
      <c r="V4539" s="3">
        <f>IF(Q4539=0,0,T4539/Q4539)</f>
        <v/>
      </c>
    </row>
    <row r="4540">
      <c r="A4540" t="n">
        <v>4539</v>
      </c>
      <c r="B4540" t="inlineStr">
        <is>
          <t>CA-2017-138464</t>
        </is>
      </c>
      <c r="C4540" t="inlineStr">
        <is>
          <t>2017-07-08</t>
        </is>
      </c>
      <c r="D4540" t="inlineStr">
        <is>
          <t>2017-07-12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Office Supplies</t>
        </is>
      </c>
      <c r="O4540" t="inlineStr">
        <is>
          <t>Art</t>
        </is>
      </c>
      <c r="P4540" t="inlineStr">
        <is>
          <t>Crayola Colored Pencils</t>
        </is>
      </c>
      <c r="Q4540" s="2" t="n">
        <v>13.12</v>
      </c>
      <c r="R4540" t="n">
        <v>4</v>
      </c>
      <c r="S4540" s="3" t="n">
        <v>0</v>
      </c>
      <c r="T4540" s="2" t="n">
        <v>4.3296</v>
      </c>
      <c r="U4540">
        <f>D4540-C4540</f>
        <v/>
      </c>
      <c r="V4540" s="3">
        <f>IF(Q4540=0,0,T4540/Q4540)</f>
        <v/>
      </c>
    </row>
    <row r="4541">
      <c r="A4541" t="n">
        <v>4540</v>
      </c>
      <c r="B4541" t="inlineStr">
        <is>
          <t>CA-2015-104129</t>
        </is>
      </c>
      <c r="C4541" t="inlineStr">
        <is>
          <t>2015-02-27</t>
        </is>
      </c>
      <c r="D4541" t="inlineStr">
        <is>
          <t>2015-03-02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i.Sound Portable Power - 8000 mAh</t>
        </is>
      </c>
      <c r="Q4541" s="2" t="n">
        <v>105.98</v>
      </c>
      <c r="R4541" t="n">
        <v>2</v>
      </c>
      <c r="S4541" s="3" t="n">
        <v>0</v>
      </c>
      <c r="T4541" s="2" t="n">
        <v>1.0598</v>
      </c>
      <c r="U4541">
        <f>D4541-C4541</f>
        <v/>
      </c>
      <c r="V4541" s="3">
        <f>IF(Q4541=0,0,T4541/Q4541)</f>
        <v/>
      </c>
    </row>
    <row r="4542">
      <c r="A4542" t="n">
        <v>4541</v>
      </c>
      <c r="B4542" t="inlineStr">
        <is>
          <t>CA-2015-104129</t>
        </is>
      </c>
      <c r="C4542" t="inlineStr">
        <is>
          <t>2015-02-27</t>
        </is>
      </c>
      <c r="D4542" t="inlineStr">
        <is>
          <t>2015-03-02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Barricks 18" x 48" Non-Folding Utility Table with Bottom Storage Shelf</t>
        </is>
      </c>
      <c r="Q4542" s="2" t="n">
        <v>493.92</v>
      </c>
      <c r="R4542" t="n">
        <v>7</v>
      </c>
      <c r="S4542" s="3" t="n">
        <v>0.3</v>
      </c>
      <c r="T4542" s="2" t="n">
        <v>-28.224</v>
      </c>
      <c r="U4542">
        <f>D4542-C4542</f>
        <v/>
      </c>
      <c r="V4542" s="3">
        <f>IF(Q4542=0,0,T4542/Q4542)</f>
        <v/>
      </c>
    </row>
    <row r="4543">
      <c r="A4543" t="n">
        <v>4542</v>
      </c>
      <c r="B4543" t="inlineStr">
        <is>
          <t>US-2017-132206</t>
        </is>
      </c>
      <c r="C4543" t="inlineStr">
        <is>
          <t>2017-06-16</t>
        </is>
      </c>
      <c r="D4543" t="inlineStr">
        <is>
          <t>2017-06-21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Office Supplies</t>
        </is>
      </c>
      <c r="O4543" t="inlineStr">
        <is>
          <t>Binders</t>
        </is>
      </c>
      <c r="P4543" t="inlineStr">
        <is>
          <t>Storex DuraTech Recycled Plastic Frosted Binders</t>
        </is>
      </c>
      <c r="Q4543" s="2" t="n">
        <v>5.936</v>
      </c>
      <c r="R4543" t="n">
        <v>7</v>
      </c>
      <c r="S4543" s="3" t="n">
        <v>0.8</v>
      </c>
      <c r="T4543" s="2" t="n">
        <v>-8.904</v>
      </c>
      <c r="U4543">
        <f>D4543-C4543</f>
        <v/>
      </c>
      <c r="V4543" s="3">
        <f>IF(Q4543=0,0,T4543/Q4543)</f>
        <v/>
      </c>
    </row>
    <row r="4544">
      <c r="A4544" t="n">
        <v>4543</v>
      </c>
      <c r="B4544" t="inlineStr">
        <is>
          <t>CA-2017-113474</t>
        </is>
      </c>
      <c r="C4544" t="inlineStr">
        <is>
          <t>2017-03-30</t>
        </is>
      </c>
      <c r="D4544" t="inlineStr">
        <is>
          <t>2017-03-31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Office Supplies</t>
        </is>
      </c>
      <c r="O4544" t="inlineStr">
        <is>
          <t>Envelopes</t>
        </is>
      </c>
      <c r="P4544" t="inlineStr">
        <is>
          <t>Multimedia Mailers</t>
        </is>
      </c>
      <c r="Q4544" s="2" t="n">
        <v>325.86</v>
      </c>
      <c r="R4544" t="n">
        <v>2</v>
      </c>
      <c r="S4544" s="3" t="n">
        <v>0</v>
      </c>
      <c r="T4544" s="2" t="n">
        <v>149.8956</v>
      </c>
      <c r="U4544">
        <f>D4544-C4544</f>
        <v/>
      </c>
      <c r="V4544" s="3">
        <f>IF(Q4544=0,0,T4544/Q4544)</f>
        <v/>
      </c>
    </row>
    <row r="4545">
      <c r="A4545" t="n">
        <v>4544</v>
      </c>
      <c r="B4545" t="inlineStr">
        <is>
          <t>CA-2015-126557</t>
        </is>
      </c>
      <c r="C4545" t="inlineStr">
        <is>
          <t>2015-07-12</t>
        </is>
      </c>
      <c r="D4545" t="inlineStr">
        <is>
          <t>2015-07-17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Furniture</t>
        </is>
      </c>
      <c r="O4545" t="inlineStr">
        <is>
          <t>Chairs</t>
        </is>
      </c>
      <c r="P4545" t="inlineStr">
        <is>
          <t>Global Push Button Manager's Chair, Indigo</t>
        </is>
      </c>
      <c r="Q4545" s="2" t="n">
        <v>383.607</v>
      </c>
      <c r="R4545" t="n">
        <v>9</v>
      </c>
      <c r="S4545" s="3" t="n">
        <v>0.3</v>
      </c>
      <c r="T4545" s="2" t="n">
        <v>-5.4801</v>
      </c>
      <c r="U4545">
        <f>D4545-C4545</f>
        <v/>
      </c>
      <c r="V4545" s="3">
        <f>IF(Q4545=0,0,T4545/Q4545)</f>
        <v/>
      </c>
    </row>
    <row r="4546">
      <c r="A4546" t="n">
        <v>4545</v>
      </c>
      <c r="B4546" t="inlineStr">
        <is>
          <t>CA-2015-126557</t>
        </is>
      </c>
      <c r="C4546" t="inlineStr">
        <is>
          <t>2015-07-12</t>
        </is>
      </c>
      <c r="D4546" t="inlineStr">
        <is>
          <t>2015-07-17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Geemarc AmpliPOWER60</t>
        </is>
      </c>
      <c r="Q4546" s="2" t="n">
        <v>148.48</v>
      </c>
      <c r="R4546" t="n">
        <v>2</v>
      </c>
      <c r="S4546" s="3" t="n">
        <v>0.2</v>
      </c>
      <c r="T4546" s="2" t="n">
        <v>16.704</v>
      </c>
      <c r="U4546">
        <f>D4546-C4546</f>
        <v/>
      </c>
      <c r="V4546" s="3">
        <f>IF(Q4546=0,0,T4546/Q4546)</f>
        <v/>
      </c>
    </row>
    <row r="4547">
      <c r="A4547" t="n">
        <v>4546</v>
      </c>
      <c r="B4547" t="inlineStr">
        <is>
          <t>CA-2015-126557</t>
        </is>
      </c>
      <c r="C4547" t="inlineStr">
        <is>
          <t>2015-07-12</t>
        </is>
      </c>
      <c r="D4547" t="inlineStr">
        <is>
          <t>2015-07-17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Vtech CS6719</t>
        </is>
      </c>
      <c r="Q4547" s="2" t="n">
        <v>537.544</v>
      </c>
      <c r="R4547" t="n">
        <v>7</v>
      </c>
      <c r="S4547" s="3" t="n">
        <v>0.2</v>
      </c>
      <c r="T4547" s="2" t="n">
        <v>53.7544</v>
      </c>
      <c r="U4547">
        <f>D4547-C4547</f>
        <v/>
      </c>
      <c r="V4547" s="3">
        <f>IF(Q4547=0,0,T4547/Q4547)</f>
        <v/>
      </c>
    </row>
    <row r="4548">
      <c r="A4548" t="n">
        <v>4547</v>
      </c>
      <c r="B4548" t="inlineStr">
        <is>
          <t>CA-2015-126557</t>
        </is>
      </c>
      <c r="C4548" t="inlineStr">
        <is>
          <t>2015-07-12</t>
        </is>
      </c>
      <c r="D4548" t="inlineStr">
        <is>
          <t>2015-07-17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Tuff Stuff Recycled Round Ring Binders</t>
        </is>
      </c>
      <c r="Q4548" s="2" t="n">
        <v>1.928</v>
      </c>
      <c r="R4548" t="n">
        <v>2</v>
      </c>
      <c r="S4548" s="3" t="n">
        <v>0.8</v>
      </c>
      <c r="T4548" s="2" t="n">
        <v>-2.9884</v>
      </c>
      <c r="U4548">
        <f>D4548-C4548</f>
        <v/>
      </c>
      <c r="V4548" s="3">
        <f>IF(Q4548=0,0,T4548/Q4548)</f>
        <v/>
      </c>
    </row>
    <row r="4549">
      <c r="A4549" t="n">
        <v>4548</v>
      </c>
      <c r="B4549" t="inlineStr">
        <is>
          <t>CA-2015-126557</t>
        </is>
      </c>
      <c r="C4549" t="inlineStr">
        <is>
          <t>2015-07-12</t>
        </is>
      </c>
      <c r="D4549" t="inlineStr">
        <is>
          <t>2015-07-17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Newell 32</t>
        </is>
      </c>
      <c r="Q4549" s="2" t="n">
        <v>6.912</v>
      </c>
      <c r="R4549" t="n">
        <v>3</v>
      </c>
      <c r="S4549" s="3" t="n">
        <v>0.2</v>
      </c>
      <c r="T4549" s="2" t="n">
        <v>0.6912</v>
      </c>
      <c r="U4549">
        <f>D4549-C4549</f>
        <v/>
      </c>
      <c r="V4549" s="3">
        <f>IF(Q4549=0,0,T4549/Q4549)</f>
        <v/>
      </c>
    </row>
    <row r="4550">
      <c r="A4550" t="n">
        <v>4549</v>
      </c>
      <c r="B4550" t="inlineStr">
        <is>
          <t>CA-2015-126557</t>
        </is>
      </c>
      <c r="C4550" t="inlineStr">
        <is>
          <t>2015-07-12</t>
        </is>
      </c>
      <c r="D4550" t="inlineStr">
        <is>
          <t>2015-07-17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Furniture</t>
        </is>
      </c>
      <c r="O4550" t="inlineStr">
        <is>
          <t>Furnishings</t>
        </is>
      </c>
      <c r="P4550" t="inlineStr">
        <is>
          <t>Floodlight Indoor Halogen Bulbs, 1 Bulb per Pack, 60 Watts</t>
        </is>
      </c>
      <c r="Q4550" s="2" t="n">
        <v>7.76</v>
      </c>
      <c r="R4550" t="n">
        <v>1</v>
      </c>
      <c r="S4550" s="3" t="n">
        <v>0.6</v>
      </c>
      <c r="T4550" s="2" t="n">
        <v>-2.134</v>
      </c>
      <c r="U4550">
        <f>D4550-C4550</f>
        <v/>
      </c>
      <c r="V4550" s="3">
        <f>IF(Q4550=0,0,T4550/Q4550)</f>
        <v/>
      </c>
    </row>
    <row r="4551">
      <c r="A4551" t="n">
        <v>4550</v>
      </c>
      <c r="B4551" t="inlineStr">
        <is>
          <t>CA-2015-126557</t>
        </is>
      </c>
      <c r="C4551" t="inlineStr">
        <is>
          <t>2015-07-12</t>
        </is>
      </c>
      <c r="D4551" t="inlineStr">
        <is>
          <t>2015-07-17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 2-Jack Phone Line Splitter</t>
        </is>
      </c>
      <c r="Q4551" s="2" t="n">
        <v>659.168</v>
      </c>
      <c r="R4551" t="n">
        <v>4</v>
      </c>
      <c r="S4551" s="3" t="n">
        <v>0.2</v>
      </c>
      <c r="T4551" s="2" t="n">
        <v>49.4376</v>
      </c>
      <c r="U4551">
        <f>D4551-C4551</f>
        <v/>
      </c>
      <c r="V4551" s="3">
        <f>IF(Q4551=0,0,T4551/Q4551)</f>
        <v/>
      </c>
    </row>
    <row r="4552">
      <c r="A4552" t="n">
        <v>4551</v>
      </c>
      <c r="B4552" t="inlineStr">
        <is>
          <t>US-2017-107636</t>
        </is>
      </c>
      <c r="C4552" t="inlineStr">
        <is>
          <t>2017-04-30</t>
        </is>
      </c>
      <c r="D4552" t="inlineStr">
        <is>
          <t>2017-05-02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Office Supplies</t>
        </is>
      </c>
      <c r="O4552" t="inlineStr">
        <is>
          <t>Labels</t>
        </is>
      </c>
      <c r="P4552" t="inlineStr">
        <is>
          <t>Avery 5</t>
        </is>
      </c>
      <c r="Q4552" s="2" t="n">
        <v>5.76</v>
      </c>
      <c r="R4552" t="n">
        <v>2</v>
      </c>
      <c r="S4552" s="3" t="n">
        <v>0</v>
      </c>
      <c r="T4552" s="2" t="n">
        <v>2.8224</v>
      </c>
      <c r="U4552">
        <f>D4552-C4552</f>
        <v/>
      </c>
      <c r="V4552" s="3">
        <f>IF(Q4552=0,0,T4552/Q4552)</f>
        <v/>
      </c>
    </row>
    <row r="4553">
      <c r="A4553" t="n">
        <v>4552</v>
      </c>
      <c r="B4553" t="inlineStr">
        <is>
          <t>US-2014-165862</t>
        </is>
      </c>
      <c r="C4553" t="inlineStr">
        <is>
          <t>2014-07-13</t>
        </is>
      </c>
      <c r="D4553" t="inlineStr">
        <is>
          <t>2014-07-17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Bevis Round Conference Table Top &amp; Single Column Base</t>
        </is>
      </c>
      <c r="Q4553" s="2" t="n">
        <v>351.216</v>
      </c>
      <c r="R4553" t="n">
        <v>3</v>
      </c>
      <c r="S4553" s="3" t="n">
        <v>0.2</v>
      </c>
      <c r="T4553" s="2" t="n">
        <v>4.3902</v>
      </c>
      <c r="U4553">
        <f>D4553-C4553</f>
        <v/>
      </c>
      <c r="V4553" s="3">
        <f>IF(Q4553=0,0,T4553/Q4553)</f>
        <v/>
      </c>
    </row>
    <row r="4554">
      <c r="A4554" t="n">
        <v>4553</v>
      </c>
      <c r="B4554" t="inlineStr">
        <is>
          <t>US-2014-106334</t>
        </is>
      </c>
      <c r="C4554" t="inlineStr">
        <is>
          <t>2014-12-27</t>
        </is>
      </c>
      <c r="D4554" t="inlineStr">
        <is>
          <t>2015-01-02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Furniture</t>
        </is>
      </c>
      <c r="O4554" t="inlineStr">
        <is>
          <t>Chairs</t>
        </is>
      </c>
      <c r="P4554" t="inlineStr">
        <is>
          <t>Bevis Steel Folding Chairs</t>
        </is>
      </c>
      <c r="Q4554" s="2" t="n">
        <v>230.28</v>
      </c>
      <c r="R4554" t="n">
        <v>3</v>
      </c>
      <c r="S4554" s="3" t="n">
        <v>0.2</v>
      </c>
      <c r="T4554" s="2" t="n">
        <v>23.028</v>
      </c>
      <c r="U4554">
        <f>D4554-C4554</f>
        <v/>
      </c>
      <c r="V4554" s="3">
        <f>IF(Q4554=0,0,T4554/Q4554)</f>
        <v/>
      </c>
    </row>
    <row r="4555">
      <c r="A4555" t="n">
        <v>4554</v>
      </c>
      <c r="B4555" t="inlineStr">
        <is>
          <t>US-2014-106334</t>
        </is>
      </c>
      <c r="C4555" t="inlineStr">
        <is>
          <t>2014-12-27</t>
        </is>
      </c>
      <c r="D4555" t="inlineStr">
        <is>
          <t>2015-01-02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Office Supplies</t>
        </is>
      </c>
      <c r="O4555" t="inlineStr">
        <is>
          <t>Paper</t>
        </is>
      </c>
      <c r="P4555" t="inlineStr">
        <is>
          <t>Xerox 1927</t>
        </is>
      </c>
      <c r="Q4555" s="2" t="n">
        <v>12.84</v>
      </c>
      <c r="R4555" t="n">
        <v>3</v>
      </c>
      <c r="S4555" s="3" t="n">
        <v>0</v>
      </c>
      <c r="T4555" s="2" t="n">
        <v>5.778</v>
      </c>
      <c r="U4555">
        <f>D4555-C4555</f>
        <v/>
      </c>
      <c r="V4555" s="3">
        <f>IF(Q4555=0,0,T4555/Q4555)</f>
        <v/>
      </c>
    </row>
    <row r="4556">
      <c r="A4556" t="n">
        <v>4555</v>
      </c>
      <c r="B4556" t="inlineStr">
        <is>
          <t>CA-2016-101448</t>
        </is>
      </c>
      <c r="C4556" t="inlineStr">
        <is>
          <t>2016-02-27</t>
        </is>
      </c>
      <c r="D4556" t="inlineStr">
        <is>
          <t>2016-03-01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Office Supplies</t>
        </is>
      </c>
      <c r="O4556" t="inlineStr">
        <is>
          <t>Binders</t>
        </is>
      </c>
      <c r="P4556" t="inlineStr">
        <is>
          <t>Flexible Leather- Look Classic Collection Ring Binder</t>
        </is>
      </c>
      <c r="Q4556" s="2" t="n">
        <v>56.82</v>
      </c>
      <c r="R4556" t="n">
        <v>3</v>
      </c>
      <c r="S4556" s="3" t="n">
        <v>0</v>
      </c>
      <c r="T4556" s="2" t="n">
        <v>28.41</v>
      </c>
      <c r="U4556">
        <f>D4556-C4556</f>
        <v/>
      </c>
      <c r="V4556" s="3">
        <f>IF(Q4556=0,0,T4556/Q4556)</f>
        <v/>
      </c>
    </row>
    <row r="4557">
      <c r="A4557" t="n">
        <v>4556</v>
      </c>
      <c r="B4557" t="inlineStr">
        <is>
          <t>CA-2015-130218</t>
        </is>
      </c>
      <c r="C4557" t="inlineStr">
        <is>
          <t>2015-03-23</t>
        </is>
      </c>
      <c r="D4557" t="inlineStr">
        <is>
          <t>2015-03-26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Office Supplies</t>
        </is>
      </c>
      <c r="O4557" t="inlineStr">
        <is>
          <t>Fasteners</t>
        </is>
      </c>
      <c r="P4557" t="inlineStr">
        <is>
          <t>Staples</t>
        </is>
      </c>
      <c r="Q4557" s="2" t="n">
        <v>31.56</v>
      </c>
      <c r="R4557" t="n">
        <v>4</v>
      </c>
      <c r="S4557" s="3" t="n">
        <v>0</v>
      </c>
      <c r="T4557" s="2" t="n">
        <v>14.202</v>
      </c>
      <c r="U4557">
        <f>D4557-C4557</f>
        <v/>
      </c>
      <c r="V4557" s="3">
        <f>IF(Q4557=0,0,T4557/Q4557)</f>
        <v/>
      </c>
    </row>
    <row r="4558">
      <c r="A4558" t="n">
        <v>4557</v>
      </c>
      <c r="B4558" t="inlineStr">
        <is>
          <t>CA-2015-130218</t>
        </is>
      </c>
      <c r="C4558" t="inlineStr">
        <is>
          <t>2015-03-23</t>
        </is>
      </c>
      <c r="D4558" t="inlineStr">
        <is>
          <t>2015-03-26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Eldon Shelf Savers Cubes and Bins</t>
        </is>
      </c>
      <c r="Q4558" s="2" t="n">
        <v>27.92</v>
      </c>
      <c r="R4558" t="n">
        <v>4</v>
      </c>
      <c r="S4558" s="3" t="n">
        <v>0</v>
      </c>
      <c r="T4558" s="2" t="n">
        <v>0.5584</v>
      </c>
      <c r="U4558">
        <f>D4558-C4558</f>
        <v/>
      </c>
      <c r="V4558" s="3">
        <f>IF(Q4558=0,0,T4558/Q4558)</f>
        <v/>
      </c>
    </row>
    <row r="4559">
      <c r="A4559" t="n">
        <v>4558</v>
      </c>
      <c r="B4559" t="inlineStr">
        <is>
          <t>US-2017-117331</t>
        </is>
      </c>
      <c r="C4559" t="inlineStr">
        <is>
          <t>2017-10-21</t>
        </is>
      </c>
      <c r="D4559" t="inlineStr">
        <is>
          <t>2017-10-28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Lock-Up Easel 'Spel-Binder'</t>
        </is>
      </c>
      <c r="Q4559" s="2" t="n">
        <v>8.558999999999999</v>
      </c>
      <c r="R4559" t="n">
        <v>1</v>
      </c>
      <c r="S4559" s="3" t="n">
        <v>0.7</v>
      </c>
      <c r="T4559" s="2" t="n">
        <v>-6.5619</v>
      </c>
      <c r="U4559">
        <f>D4559-C4559</f>
        <v/>
      </c>
      <c r="V4559" s="3">
        <f>IF(Q4559=0,0,T4559/Q4559)</f>
        <v/>
      </c>
    </row>
    <row r="4560">
      <c r="A4560" t="n">
        <v>4559</v>
      </c>
      <c r="B4560" t="inlineStr">
        <is>
          <t>CA-2014-127383</t>
        </is>
      </c>
      <c r="C4560" t="inlineStr">
        <is>
          <t>2014-12-31</t>
        </is>
      </c>
      <c r="D4560" t="inlineStr">
        <is>
          <t>2015-01-05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Staple envelope</t>
        </is>
      </c>
      <c r="Q4560" s="2" t="n">
        <v>49.568</v>
      </c>
      <c r="R4560" t="n">
        <v>2</v>
      </c>
      <c r="S4560" s="3" t="n">
        <v>0.2</v>
      </c>
      <c r="T4560" s="2" t="n">
        <v>17.9684</v>
      </c>
      <c r="U4560">
        <f>D4560-C4560</f>
        <v/>
      </c>
      <c r="V4560" s="3">
        <f>IF(Q4560=0,0,T4560/Q4560)</f>
        <v/>
      </c>
    </row>
    <row r="4561">
      <c r="A4561" t="n">
        <v>4560</v>
      </c>
      <c r="B4561" t="inlineStr">
        <is>
          <t>CA-2014-110219</t>
        </is>
      </c>
      <c r="C4561" t="inlineStr">
        <is>
          <t>2014-05-05</t>
        </is>
      </c>
      <c r="D4561" t="inlineStr">
        <is>
          <t>2014-05-08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Global Value Mid-Back Manager's Chair, Gray</t>
        </is>
      </c>
      <c r="Q4561" s="2" t="n">
        <v>127.869</v>
      </c>
      <c r="R4561" t="n">
        <v>3</v>
      </c>
      <c r="S4561" s="3" t="n">
        <v>0.3</v>
      </c>
      <c r="T4561" s="2" t="n">
        <v>-9.1335</v>
      </c>
      <c r="U4561">
        <f>D4561-C4561</f>
        <v/>
      </c>
      <c r="V4561" s="3">
        <f>IF(Q4561=0,0,T4561/Q4561)</f>
        <v/>
      </c>
    </row>
    <row r="4562">
      <c r="A4562" t="n">
        <v>4561</v>
      </c>
      <c r="B4562" t="inlineStr">
        <is>
          <t>CA-2015-118871</t>
        </is>
      </c>
      <c r="C4562" t="inlineStr">
        <is>
          <t>2015-12-04</t>
        </is>
      </c>
      <c r="D4562" t="inlineStr">
        <is>
          <t>2015-12-09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Office Supplies</t>
        </is>
      </c>
      <c r="O4562" t="inlineStr">
        <is>
          <t>Envelopes</t>
        </is>
      </c>
      <c r="P4562" t="inlineStr">
        <is>
          <t>Tyvek Side-Opening Peel &amp; Seel Expanding Envelopes</t>
        </is>
      </c>
      <c r="Q4562" s="2" t="n">
        <v>271.44</v>
      </c>
      <c r="R4562" t="n">
        <v>3</v>
      </c>
      <c r="S4562" s="3" t="n">
        <v>0</v>
      </c>
      <c r="T4562" s="2" t="n">
        <v>122.148</v>
      </c>
      <c r="U4562">
        <f>D4562-C4562</f>
        <v/>
      </c>
      <c r="V4562" s="3">
        <f>IF(Q4562=0,0,T4562/Q4562)</f>
        <v/>
      </c>
    </row>
    <row r="4563">
      <c r="A4563" t="n">
        <v>4562</v>
      </c>
      <c r="B4563" t="inlineStr">
        <is>
          <t>CA-2015-118871</t>
        </is>
      </c>
      <c r="C4563" t="inlineStr">
        <is>
          <t>2015-12-04</t>
        </is>
      </c>
      <c r="D4563" t="inlineStr">
        <is>
          <t>2015-12-09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Technology</t>
        </is>
      </c>
      <c r="O4563" t="inlineStr">
        <is>
          <t>Phones</t>
        </is>
      </c>
      <c r="P4563" t="inlineStr">
        <is>
          <t>Jensen SMPS-640 - speaker phone</t>
        </is>
      </c>
      <c r="Q4563" s="2" t="n">
        <v>110.352</v>
      </c>
      <c r="R4563" t="n">
        <v>3</v>
      </c>
      <c r="S4563" s="3" t="n">
        <v>0.2</v>
      </c>
      <c r="T4563" s="2" t="n">
        <v>8.276400000000001</v>
      </c>
      <c r="U4563">
        <f>D4563-C4563</f>
        <v/>
      </c>
      <c r="V4563" s="3">
        <f>IF(Q4563=0,0,T4563/Q4563)</f>
        <v/>
      </c>
    </row>
    <row r="4564">
      <c r="A4564" t="n">
        <v>4563</v>
      </c>
      <c r="B4564" t="inlineStr">
        <is>
          <t>CA-2015-118871</t>
        </is>
      </c>
      <c r="C4564" t="inlineStr">
        <is>
          <t>2015-12-04</t>
        </is>
      </c>
      <c r="D4564" t="inlineStr">
        <is>
          <t>2015-12-09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Furniture</t>
        </is>
      </c>
      <c r="O4564" t="inlineStr">
        <is>
          <t>Furnishings</t>
        </is>
      </c>
      <c r="P4564" t="inlineStr">
        <is>
          <t>Master Caster Door Stop, Large Brown</t>
        </is>
      </c>
      <c r="Q4564" s="2" t="n">
        <v>36.4</v>
      </c>
      <c r="R4564" t="n">
        <v>5</v>
      </c>
      <c r="S4564" s="3" t="n">
        <v>0</v>
      </c>
      <c r="T4564" s="2" t="n">
        <v>13.832</v>
      </c>
      <c r="U4564">
        <f>D4564-C4564</f>
        <v/>
      </c>
      <c r="V4564" s="3">
        <f>IF(Q4564=0,0,T4564/Q4564)</f>
        <v/>
      </c>
    </row>
    <row r="4565">
      <c r="A4565" t="n">
        <v>4564</v>
      </c>
      <c r="B4565" t="inlineStr">
        <is>
          <t>CA-2017-129490</t>
        </is>
      </c>
      <c r="C4565" t="inlineStr">
        <is>
          <t>2017-09-26</t>
        </is>
      </c>
      <c r="D4565" t="inlineStr">
        <is>
          <t>2017-09-30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Office Star - Contemporary Task Swivel chair with Loop Arms, Charcoal</t>
        </is>
      </c>
      <c r="Q4565" s="2" t="n">
        <v>419.136</v>
      </c>
      <c r="R4565" t="n">
        <v>4</v>
      </c>
      <c r="S4565" s="3" t="n">
        <v>0.2</v>
      </c>
      <c r="T4565" s="2" t="n">
        <v>-57.6312</v>
      </c>
      <c r="U4565">
        <f>D4565-C4565</f>
        <v/>
      </c>
      <c r="V4565" s="3">
        <f>IF(Q4565=0,0,T4565/Q4565)</f>
        <v/>
      </c>
    </row>
    <row r="4566">
      <c r="A4566" t="n">
        <v>4565</v>
      </c>
      <c r="B4566" t="inlineStr">
        <is>
          <t>CA-2014-101175</t>
        </is>
      </c>
      <c r="C4566" t="inlineStr">
        <is>
          <t>2014-12-09</t>
        </is>
      </c>
      <c r="D4566" t="inlineStr">
        <is>
          <t>2014-12-14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Office Supplies</t>
        </is>
      </c>
      <c r="O4566" t="inlineStr">
        <is>
          <t>Storage</t>
        </is>
      </c>
      <c r="P4566" t="inlineStr">
        <is>
          <t>Acco Perma 3000 Stacking Storage Drawers</t>
        </is>
      </c>
      <c r="Q4566" s="2" t="n">
        <v>100.704</v>
      </c>
      <c r="R4566" t="n">
        <v>6</v>
      </c>
      <c r="S4566" s="3" t="n">
        <v>0.2</v>
      </c>
      <c r="T4566" s="2" t="n">
        <v>-1.2588</v>
      </c>
      <c r="U4566">
        <f>D4566-C4566</f>
        <v/>
      </c>
      <c r="V4566" s="3">
        <f>IF(Q4566=0,0,T4566/Q4566)</f>
        <v/>
      </c>
    </row>
    <row r="4567">
      <c r="A4567" t="n">
        <v>4566</v>
      </c>
      <c r="B4567" t="inlineStr">
        <is>
          <t>US-2017-149510</t>
        </is>
      </c>
      <c r="C4567" t="inlineStr">
        <is>
          <t>2017-12-03</t>
        </is>
      </c>
      <c r="D4567" t="inlineStr">
        <is>
          <t>2017-12-10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Office Supplies</t>
        </is>
      </c>
      <c r="O4567" t="inlineStr">
        <is>
          <t>Appliances</t>
        </is>
      </c>
      <c r="P4567" t="inlineStr">
        <is>
          <t>Belkin F9H710-06 7 Outlet SurgeMaster Surge Protector</t>
        </is>
      </c>
      <c r="Q4567" s="2" t="n">
        <v>45.216</v>
      </c>
      <c r="R4567" t="n">
        <v>3</v>
      </c>
      <c r="S4567" s="3" t="n">
        <v>0.2</v>
      </c>
      <c r="T4567" s="2" t="n">
        <v>4.5216</v>
      </c>
      <c r="U4567">
        <f>D4567-C4567</f>
        <v/>
      </c>
      <c r="V4567" s="3">
        <f>IF(Q4567=0,0,T4567/Q4567)</f>
        <v/>
      </c>
    </row>
    <row r="4568">
      <c r="A4568" t="n">
        <v>4567</v>
      </c>
      <c r="B4568" t="inlineStr">
        <is>
          <t>US-2017-149510</t>
        </is>
      </c>
      <c r="C4568" t="inlineStr">
        <is>
          <t>2017-12-03</t>
        </is>
      </c>
      <c r="D4568" t="inlineStr">
        <is>
          <t>2017-12-10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GBC Pre-Punched Binding Paper, Plastic, White, 8-1/2" x 11"</t>
        </is>
      </c>
      <c r="Q4568" s="2" t="n">
        <v>28.782</v>
      </c>
      <c r="R4568" t="n">
        <v>6</v>
      </c>
      <c r="S4568" s="3" t="n">
        <v>0.7</v>
      </c>
      <c r="T4568" s="2" t="n">
        <v>-21.1068</v>
      </c>
      <c r="U4568">
        <f>D4568-C4568</f>
        <v/>
      </c>
      <c r="V4568" s="3">
        <f>IF(Q4568=0,0,T4568/Q4568)</f>
        <v/>
      </c>
    </row>
    <row r="4569">
      <c r="A4569" t="n">
        <v>4568</v>
      </c>
      <c r="B4569" t="inlineStr">
        <is>
          <t>US-2017-149510</t>
        </is>
      </c>
      <c r="C4569" t="inlineStr">
        <is>
          <t>2017-12-03</t>
        </is>
      </c>
      <c r="D4569" t="inlineStr">
        <is>
          <t>2017-12-10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Rediform Wirebound "Phone Memo" Message Book, 11 x 5-3/4</t>
        </is>
      </c>
      <c r="Q4569" s="2" t="n">
        <v>24.448</v>
      </c>
      <c r="R4569" t="n">
        <v>4</v>
      </c>
      <c r="S4569" s="3" t="n">
        <v>0.2</v>
      </c>
      <c r="T4569" s="2" t="n">
        <v>8.862399999999999</v>
      </c>
      <c r="U4569">
        <f>D4569-C4569</f>
        <v/>
      </c>
      <c r="V4569" s="3">
        <f>IF(Q4569=0,0,T4569/Q4569)</f>
        <v/>
      </c>
    </row>
    <row r="4570">
      <c r="A4570" t="n">
        <v>4569</v>
      </c>
      <c r="B4570" t="inlineStr">
        <is>
          <t>CA-2015-111990</t>
        </is>
      </c>
      <c r="C4570" t="inlineStr">
        <is>
          <t>2015-11-08</t>
        </is>
      </c>
      <c r="D4570" t="inlineStr">
        <is>
          <t>2015-11-13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Wilson Jones Leather-Like Binders with DublLock Round Rings</t>
        </is>
      </c>
      <c r="Q4570" s="2" t="n">
        <v>10.476</v>
      </c>
      <c r="R4570" t="n">
        <v>6</v>
      </c>
      <c r="S4570" s="3" t="n">
        <v>0.8</v>
      </c>
      <c r="T4570" s="2" t="n">
        <v>-17.2854</v>
      </c>
      <c r="U4570">
        <f>D4570-C4570</f>
        <v/>
      </c>
      <c r="V4570" s="3">
        <f>IF(Q4570=0,0,T4570/Q4570)</f>
        <v/>
      </c>
    </row>
    <row r="4571">
      <c r="A4571" t="n">
        <v>4570</v>
      </c>
      <c r="B4571" t="inlineStr">
        <is>
          <t>CA-2014-169460</t>
        </is>
      </c>
      <c r="C4571" t="inlineStr">
        <is>
          <t>2014-04-19</t>
        </is>
      </c>
      <c r="D4571" t="inlineStr">
        <is>
          <t>2014-04-21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Executive Impressions 13" Chairman Wall Clock</t>
        </is>
      </c>
      <c r="Q4571" s="2" t="n">
        <v>76.14</v>
      </c>
      <c r="R4571" t="n">
        <v>3</v>
      </c>
      <c r="S4571" s="3" t="n">
        <v>0</v>
      </c>
      <c r="T4571" s="2" t="n">
        <v>26.649</v>
      </c>
      <c r="U4571">
        <f>D4571-C4571</f>
        <v/>
      </c>
      <c r="V4571" s="3">
        <f>IF(Q4571=0,0,T4571/Q4571)</f>
        <v/>
      </c>
    </row>
    <row r="4572">
      <c r="A4572" t="n">
        <v>4571</v>
      </c>
      <c r="B4572" t="inlineStr">
        <is>
          <t>US-2015-152128</t>
        </is>
      </c>
      <c r="C4572" t="inlineStr">
        <is>
          <t>2015-05-25</t>
        </is>
      </c>
      <c r="D4572" t="inlineStr">
        <is>
          <t>2015-05-27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SANFORD Major Accent Highlighters</t>
        </is>
      </c>
      <c r="Q4572" s="2" t="n">
        <v>21.24</v>
      </c>
      <c r="R4572" t="n">
        <v>3</v>
      </c>
      <c r="S4572" s="3" t="n">
        <v>0</v>
      </c>
      <c r="T4572" s="2" t="n">
        <v>8.071199999999999</v>
      </c>
      <c r="U4572">
        <f>D4572-C4572</f>
        <v/>
      </c>
      <c r="V4572" s="3">
        <f>IF(Q4572=0,0,T4572/Q4572)</f>
        <v/>
      </c>
    </row>
    <row r="4573">
      <c r="A4573" t="n">
        <v>4572</v>
      </c>
      <c r="B4573" t="inlineStr">
        <is>
          <t>US-2015-152128</t>
        </is>
      </c>
      <c r="C4573" t="inlineStr">
        <is>
          <t>2015-05-25</t>
        </is>
      </c>
      <c r="D4573" t="inlineStr">
        <is>
          <t>2015-05-27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GBC DocuBind P50 Personal Binding Machine</t>
        </is>
      </c>
      <c r="Q4573" s="2" t="n">
        <v>127.96</v>
      </c>
      <c r="R4573" t="n">
        <v>2</v>
      </c>
      <c r="S4573" s="3" t="n">
        <v>0</v>
      </c>
      <c r="T4573" s="2" t="n">
        <v>60.1412</v>
      </c>
      <c r="U4573">
        <f>D4573-C4573</f>
        <v/>
      </c>
      <c r="V4573" s="3">
        <f>IF(Q4573=0,0,T4573/Q4573)</f>
        <v/>
      </c>
    </row>
    <row r="4574">
      <c r="A4574" t="n">
        <v>4573</v>
      </c>
      <c r="B4574" t="inlineStr">
        <is>
          <t>CA-2017-126662</t>
        </is>
      </c>
      <c r="C4574" t="inlineStr">
        <is>
          <t>2017-07-17</t>
        </is>
      </c>
      <c r="D4574" t="inlineStr">
        <is>
          <t>2017-07-21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Technology</t>
        </is>
      </c>
      <c r="O4574" t="inlineStr">
        <is>
          <t>Copiers</t>
        </is>
      </c>
      <c r="P4574" t="inlineStr">
        <is>
          <t>Brother DCP1000 Digital 3 in 1 Multifunction Machine</t>
        </is>
      </c>
      <c r="Q4574" s="2" t="n">
        <v>479.984</v>
      </c>
      <c r="R4574" t="n">
        <v>2</v>
      </c>
      <c r="S4574" s="3" t="n">
        <v>0.2</v>
      </c>
      <c r="T4574" s="2" t="n">
        <v>89.997</v>
      </c>
      <c r="U4574">
        <f>D4574-C4574</f>
        <v/>
      </c>
      <c r="V4574" s="3">
        <f>IF(Q4574=0,0,T4574/Q4574)</f>
        <v/>
      </c>
    </row>
    <row r="4575">
      <c r="A4575" t="n">
        <v>4574</v>
      </c>
      <c r="B4575" t="inlineStr">
        <is>
          <t>CA-2016-139395</t>
        </is>
      </c>
      <c r="C4575" t="inlineStr">
        <is>
          <t>2016-12-12</t>
        </is>
      </c>
      <c r="D4575" t="inlineStr">
        <is>
          <t>2016-12-18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Jabra SPEAK 410</t>
        </is>
      </c>
      <c r="Q4575" s="2" t="n">
        <v>657.9299999999999</v>
      </c>
      <c r="R4575" t="n">
        <v>7</v>
      </c>
      <c r="S4575" s="3" t="n">
        <v>0</v>
      </c>
      <c r="T4575" s="2" t="n">
        <v>184.2204</v>
      </c>
      <c r="U4575">
        <f>D4575-C4575</f>
        <v/>
      </c>
      <c r="V4575" s="3">
        <f>IF(Q4575=0,0,T4575/Q4575)</f>
        <v/>
      </c>
    </row>
    <row r="4576">
      <c r="A4576" t="n">
        <v>4575</v>
      </c>
      <c r="B4576" t="inlineStr">
        <is>
          <t>CA-2016-139395</t>
        </is>
      </c>
      <c r="C4576" t="inlineStr">
        <is>
          <t>2016-12-12</t>
        </is>
      </c>
      <c r="D4576" t="inlineStr">
        <is>
          <t>2016-12-18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Furniture</t>
        </is>
      </c>
      <c r="O4576" t="inlineStr">
        <is>
          <t>Furnishings</t>
        </is>
      </c>
      <c r="P4576" t="inlineStr">
        <is>
          <t>Westinghouse Clip-On Gooseneck Lamps</t>
        </is>
      </c>
      <c r="Q4576" s="2" t="n">
        <v>33.48</v>
      </c>
      <c r="R4576" t="n">
        <v>4</v>
      </c>
      <c r="S4576" s="3" t="n">
        <v>0</v>
      </c>
      <c r="T4576" s="2" t="n">
        <v>8.704800000000001</v>
      </c>
      <c r="U4576">
        <f>D4576-C4576</f>
        <v/>
      </c>
      <c r="V4576" s="3">
        <f>IF(Q4576=0,0,T4576/Q4576)</f>
        <v/>
      </c>
    </row>
    <row r="4577">
      <c r="A4577" t="n">
        <v>4576</v>
      </c>
      <c r="B4577" t="inlineStr">
        <is>
          <t>CA-2016-139395</t>
        </is>
      </c>
      <c r="C4577" t="inlineStr">
        <is>
          <t>2016-12-12</t>
        </is>
      </c>
      <c r="D4577" t="inlineStr">
        <is>
          <t>2016-12-18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Office Supplies</t>
        </is>
      </c>
      <c r="O4577" t="inlineStr">
        <is>
          <t>Art</t>
        </is>
      </c>
      <c r="P4577" t="inlineStr">
        <is>
          <t>Newell 333</t>
        </is>
      </c>
      <c r="Q4577" s="2" t="n">
        <v>13.9</v>
      </c>
      <c r="R4577" t="n">
        <v>5</v>
      </c>
      <c r="S4577" s="3" t="n">
        <v>0</v>
      </c>
      <c r="T4577" s="2" t="n">
        <v>3.614</v>
      </c>
      <c r="U4577">
        <f>D4577-C4577</f>
        <v/>
      </c>
      <c r="V4577" s="3">
        <f>IF(Q4577=0,0,T4577/Q4577)</f>
        <v/>
      </c>
    </row>
    <row r="4578">
      <c r="A4578" t="n">
        <v>4577</v>
      </c>
      <c r="B4578" t="inlineStr">
        <is>
          <t>CA-2016-139395</t>
        </is>
      </c>
      <c r="C4578" t="inlineStr">
        <is>
          <t>2016-12-12</t>
        </is>
      </c>
      <c r="D4578" t="inlineStr">
        <is>
          <t>2016-12-18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Office Supplies</t>
        </is>
      </c>
      <c r="O4578" t="inlineStr">
        <is>
          <t>Storage</t>
        </is>
      </c>
      <c r="P4578" t="inlineStr">
        <is>
          <t>Fellowes Desktop Hanging File Manager</t>
        </is>
      </c>
      <c r="Q4578" s="2" t="n">
        <v>26.86</v>
      </c>
      <c r="R4578" t="n">
        <v>2</v>
      </c>
      <c r="S4578" s="3" t="n">
        <v>0</v>
      </c>
      <c r="T4578" s="2" t="n">
        <v>6.715</v>
      </c>
      <c r="U4578">
        <f>D4578-C4578</f>
        <v/>
      </c>
      <c r="V4578" s="3">
        <f>IF(Q4578=0,0,T4578/Q4578)</f>
        <v/>
      </c>
    </row>
    <row r="4579">
      <c r="A4579" t="n">
        <v>4578</v>
      </c>
      <c r="B4579" t="inlineStr">
        <is>
          <t>US-2014-121734</t>
        </is>
      </c>
      <c r="C4579" t="inlineStr">
        <is>
          <t>2014-04-11</t>
        </is>
      </c>
      <c r="D4579" t="inlineStr">
        <is>
          <t>2014-04-16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GBC Personal VeloBind Strips</t>
        </is>
      </c>
      <c r="Q4579" s="2" t="n">
        <v>9.584</v>
      </c>
      <c r="R4579" t="n">
        <v>1</v>
      </c>
      <c r="S4579" s="3" t="n">
        <v>0.2</v>
      </c>
      <c r="T4579" s="2" t="n">
        <v>3.3544</v>
      </c>
      <c r="U4579">
        <f>D4579-C4579</f>
        <v/>
      </c>
      <c r="V4579" s="3">
        <f>IF(Q4579=0,0,T4579/Q4579)</f>
        <v/>
      </c>
    </row>
    <row r="4580">
      <c r="A4580" t="n">
        <v>4579</v>
      </c>
      <c r="B4580" t="inlineStr">
        <is>
          <t>CA-2015-110947</t>
        </is>
      </c>
      <c r="C4580" t="inlineStr">
        <is>
          <t>2015-06-09</t>
        </is>
      </c>
      <c r="D4580" t="inlineStr">
        <is>
          <t>2015-06-15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Vinyl Sectional Post Binders</t>
        </is>
      </c>
      <c r="Q4580" s="2" t="n">
        <v>113.1</v>
      </c>
      <c r="R4580" t="n">
        <v>3</v>
      </c>
      <c r="S4580" s="3" t="n">
        <v>0</v>
      </c>
      <c r="T4580" s="2" t="n">
        <v>56.55</v>
      </c>
      <c r="U4580">
        <f>D4580-C4580</f>
        <v/>
      </c>
      <c r="V4580" s="3">
        <f>IF(Q4580=0,0,T4580/Q4580)</f>
        <v/>
      </c>
    </row>
    <row r="4581">
      <c r="A4581" t="n">
        <v>4580</v>
      </c>
      <c r="B4581" t="inlineStr">
        <is>
          <t>US-2014-150126</t>
        </is>
      </c>
      <c r="C4581" t="inlineStr">
        <is>
          <t>2014-07-27</t>
        </is>
      </c>
      <c r="D4581" t="inlineStr">
        <is>
          <t>2014-08-02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Office Supplies</t>
        </is>
      </c>
      <c r="O4581" t="inlineStr">
        <is>
          <t>Paper</t>
        </is>
      </c>
      <c r="P4581" t="inlineStr">
        <is>
          <t>Xerox 1956</t>
        </is>
      </c>
      <c r="Q4581" s="2" t="n">
        <v>65.78</v>
      </c>
      <c r="R4581" t="n">
        <v>11</v>
      </c>
      <c r="S4581" s="3" t="n">
        <v>0</v>
      </c>
      <c r="T4581" s="2" t="n">
        <v>32.2322</v>
      </c>
      <c r="U4581">
        <f>D4581-C4581</f>
        <v/>
      </c>
      <c r="V4581" s="3">
        <f>IF(Q4581=0,0,T4581/Q4581)</f>
        <v/>
      </c>
    </row>
    <row r="4582">
      <c r="A4582" t="n">
        <v>4581</v>
      </c>
      <c r="B4582" t="inlineStr">
        <is>
          <t>CA-2015-164427</t>
        </is>
      </c>
      <c r="C4582" t="inlineStr">
        <is>
          <t>2015-07-31</t>
        </is>
      </c>
      <c r="D4582" t="inlineStr">
        <is>
          <t>2015-08-06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Sculpt Comfort Mouse</t>
        </is>
      </c>
      <c r="Q4582" s="2" t="n">
        <v>239.7</v>
      </c>
      <c r="R4582" t="n">
        <v>6</v>
      </c>
      <c r="S4582" s="3" t="n">
        <v>0</v>
      </c>
      <c r="T4582" s="2" t="n">
        <v>105.468</v>
      </c>
      <c r="U4582">
        <f>D4582-C4582</f>
        <v/>
      </c>
      <c r="V4582" s="3">
        <f>IF(Q4582=0,0,T4582/Q4582)</f>
        <v/>
      </c>
    </row>
    <row r="4583">
      <c r="A4583" t="n">
        <v>4582</v>
      </c>
      <c r="B4583" t="inlineStr">
        <is>
          <t>CA-2016-120250</t>
        </is>
      </c>
      <c r="C4583" t="inlineStr">
        <is>
          <t>2016-09-19</t>
        </is>
      </c>
      <c r="D4583" t="inlineStr">
        <is>
          <t>2016-09-22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Nu-Dell Oak Frame</t>
        </is>
      </c>
      <c r="Q4583" s="2" t="n">
        <v>25.632</v>
      </c>
      <c r="R4583" t="n">
        <v>3</v>
      </c>
      <c r="S4583" s="3" t="n">
        <v>0.2</v>
      </c>
      <c r="T4583" s="2" t="n">
        <v>3.8448</v>
      </c>
      <c r="U4583">
        <f>D4583-C4583</f>
        <v/>
      </c>
      <c r="V4583" s="3">
        <f>IF(Q4583=0,0,T4583/Q4583)</f>
        <v/>
      </c>
    </row>
    <row r="4584">
      <c r="A4584" t="n">
        <v>4583</v>
      </c>
      <c r="B4584" t="inlineStr">
        <is>
          <t>CA-2016-121993</t>
        </is>
      </c>
      <c r="C4584" t="inlineStr">
        <is>
          <t>2016-06-10</t>
        </is>
      </c>
      <c r="D4584" t="inlineStr">
        <is>
          <t>2016-06-12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Office Supplies</t>
        </is>
      </c>
      <c r="O4584" t="inlineStr">
        <is>
          <t>Labels</t>
        </is>
      </c>
      <c r="P4584" t="inlineStr">
        <is>
          <t>Avery 487</t>
        </is>
      </c>
      <c r="Q4584" s="2" t="n">
        <v>23.616</v>
      </c>
      <c r="R4584" t="n">
        <v>8</v>
      </c>
      <c r="S4584" s="3" t="n">
        <v>0.2</v>
      </c>
      <c r="T4584" s="2" t="n">
        <v>7.9704</v>
      </c>
      <c r="U4584">
        <f>D4584-C4584</f>
        <v/>
      </c>
      <c r="V4584" s="3">
        <f>IF(Q4584=0,0,T4584/Q4584)</f>
        <v/>
      </c>
    </row>
    <row r="4585">
      <c r="A4585" t="n">
        <v>4584</v>
      </c>
      <c r="B4585" t="inlineStr">
        <is>
          <t>US-2016-100405</t>
        </is>
      </c>
      <c r="C4585" t="inlineStr">
        <is>
          <t>2016-08-26</t>
        </is>
      </c>
      <c r="D4585" t="inlineStr">
        <is>
          <t>2016-08-28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Newell Chalk Holder</t>
        </is>
      </c>
      <c r="Q4585" s="2" t="n">
        <v>8.26</v>
      </c>
      <c r="R4585" t="n">
        <v>2</v>
      </c>
      <c r="S4585" s="3" t="n">
        <v>0</v>
      </c>
      <c r="T4585" s="2" t="n">
        <v>3.7996</v>
      </c>
      <c r="U4585">
        <f>D4585-C4585</f>
        <v/>
      </c>
      <c r="V4585" s="3">
        <f>IF(Q4585=0,0,T4585/Q4585)</f>
        <v/>
      </c>
    </row>
    <row r="4586">
      <c r="A4586" t="n">
        <v>4585</v>
      </c>
      <c r="B4586" t="inlineStr">
        <is>
          <t>US-2017-163790</t>
        </is>
      </c>
      <c r="C4586" t="inlineStr">
        <is>
          <t>2017-11-02</t>
        </is>
      </c>
      <c r="D4586" t="inlineStr">
        <is>
          <t>2017-11-04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White Business Envelopes with Contemporary Seam, Recycled White Business Envelopes</t>
        </is>
      </c>
      <c r="Q4586" s="2" t="n">
        <v>76.58</v>
      </c>
      <c r="R4586" t="n">
        <v>7</v>
      </c>
      <c r="S4586" s="3" t="n">
        <v>0</v>
      </c>
      <c r="T4586" s="2" t="n">
        <v>38.29</v>
      </c>
      <c r="U4586">
        <f>D4586-C4586</f>
        <v/>
      </c>
      <c r="V4586" s="3">
        <f>IF(Q4586=0,0,T4586/Q4586)</f>
        <v/>
      </c>
    </row>
    <row r="4587">
      <c r="A4587" t="n">
        <v>4586</v>
      </c>
      <c r="B4587" t="inlineStr">
        <is>
          <t>US-2017-163790</t>
        </is>
      </c>
      <c r="C4587" t="inlineStr">
        <is>
          <t>2017-11-02</t>
        </is>
      </c>
      <c r="D4587" t="inlineStr">
        <is>
          <t>2017-11-04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Nontoxic Chalk</t>
        </is>
      </c>
      <c r="Q4587" s="2" t="n">
        <v>8.800000000000001</v>
      </c>
      <c r="R4587" t="n">
        <v>5</v>
      </c>
      <c r="S4587" s="3" t="n">
        <v>0</v>
      </c>
      <c r="T4587" s="2" t="n">
        <v>4.224</v>
      </c>
      <c r="U4587">
        <f>D4587-C4587</f>
        <v/>
      </c>
      <c r="V4587" s="3">
        <f>IF(Q4587=0,0,T4587/Q4587)</f>
        <v/>
      </c>
    </row>
    <row r="4588">
      <c r="A4588" t="n">
        <v>4587</v>
      </c>
      <c r="B4588" t="inlineStr">
        <is>
          <t>US-2017-163790</t>
        </is>
      </c>
      <c r="C4588" t="inlineStr">
        <is>
          <t>2017-11-02</t>
        </is>
      </c>
      <c r="D4588" t="inlineStr">
        <is>
          <t>2017-11-04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GBC Therma-A-Bind 250T Electric Binding System</t>
        </is>
      </c>
      <c r="Q4588" s="2" t="n">
        <v>590.352</v>
      </c>
      <c r="R4588" t="n">
        <v>6</v>
      </c>
      <c r="S4588" s="3" t="n">
        <v>0.2</v>
      </c>
      <c r="T4588" s="2" t="n">
        <v>206.6232</v>
      </c>
      <c r="U4588">
        <f>D4588-C4588</f>
        <v/>
      </c>
      <c r="V4588" s="3">
        <f>IF(Q4588=0,0,T4588/Q4588)</f>
        <v/>
      </c>
    </row>
    <row r="4589">
      <c r="A4589" t="n">
        <v>4588</v>
      </c>
      <c r="B4589" t="inlineStr">
        <is>
          <t>US-2017-163790</t>
        </is>
      </c>
      <c r="C4589" t="inlineStr">
        <is>
          <t>2017-11-02</t>
        </is>
      </c>
      <c r="D4589" t="inlineStr">
        <is>
          <t>2017-11-04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Office Supplies</t>
        </is>
      </c>
      <c r="O4589" t="inlineStr">
        <is>
          <t>Fasteners</t>
        </is>
      </c>
      <c r="P4589" t="inlineStr">
        <is>
          <t>Super Bands, 12/Pack</t>
        </is>
      </c>
      <c r="Q4589" s="2" t="n">
        <v>5.58</v>
      </c>
      <c r="R4589" t="n">
        <v>3</v>
      </c>
      <c r="S4589" s="3" t="n">
        <v>0</v>
      </c>
      <c r="T4589" s="2" t="n">
        <v>0.1674</v>
      </c>
      <c r="U4589">
        <f>D4589-C4589</f>
        <v/>
      </c>
      <c r="V4589" s="3">
        <f>IF(Q4589=0,0,T4589/Q4589)</f>
        <v/>
      </c>
    </row>
    <row r="4590">
      <c r="A4590" t="n">
        <v>4589</v>
      </c>
      <c r="B4590" t="inlineStr">
        <is>
          <t>US-2017-163790</t>
        </is>
      </c>
      <c r="C4590" t="inlineStr">
        <is>
          <t>2017-11-02</t>
        </is>
      </c>
      <c r="D4590" t="inlineStr">
        <is>
          <t>2017-11-04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Furniture</t>
        </is>
      </c>
      <c r="O4590" t="inlineStr">
        <is>
          <t>Furnishings</t>
        </is>
      </c>
      <c r="P4590" t="inlineStr">
        <is>
          <t>Document Clip Frames</t>
        </is>
      </c>
      <c r="Q4590" s="2" t="n">
        <v>25.02</v>
      </c>
      <c r="R4590" t="n">
        <v>3</v>
      </c>
      <c r="S4590" s="3" t="n">
        <v>0</v>
      </c>
      <c r="T4590" s="2" t="n">
        <v>10.5084</v>
      </c>
      <c r="U4590">
        <f>D4590-C4590</f>
        <v/>
      </c>
      <c r="V4590" s="3">
        <f>IF(Q4590=0,0,T4590/Q4590)</f>
        <v/>
      </c>
    </row>
    <row r="4591">
      <c r="A4591" t="n">
        <v>4590</v>
      </c>
      <c r="B4591" t="inlineStr">
        <is>
          <t>US-2017-163790</t>
        </is>
      </c>
      <c r="C4591" t="inlineStr">
        <is>
          <t>2017-11-02</t>
        </is>
      </c>
      <c r="D4591" t="inlineStr">
        <is>
          <t>2017-11-04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Space Solutions Commercial Steel Shelving</t>
        </is>
      </c>
      <c r="Q4591" s="2" t="n">
        <v>452.55</v>
      </c>
      <c r="R4591" t="n">
        <v>7</v>
      </c>
      <c r="S4591" s="3" t="n">
        <v>0</v>
      </c>
      <c r="T4591" s="2" t="n">
        <v>22.6275</v>
      </c>
      <c r="U4591">
        <f>D4591-C4591</f>
        <v/>
      </c>
      <c r="V4591" s="3">
        <f>IF(Q4591=0,0,T4591/Q4591)</f>
        <v/>
      </c>
    </row>
    <row r="4592">
      <c r="A4592" t="n">
        <v>4591</v>
      </c>
      <c r="B4592" t="inlineStr">
        <is>
          <t>CA-2016-129868</t>
        </is>
      </c>
      <c r="C4592" t="inlineStr">
        <is>
          <t>2016-12-26</t>
        </is>
      </c>
      <c r="D4592" t="inlineStr">
        <is>
          <t>2016-12-31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Office Supplies</t>
        </is>
      </c>
      <c r="O4592" t="inlineStr">
        <is>
          <t>Supplies</t>
        </is>
      </c>
      <c r="P4592" t="inlineStr">
        <is>
          <t>Fiskars Home &amp; Office Scissors</t>
        </is>
      </c>
      <c r="Q4592" s="2" t="n">
        <v>17.76</v>
      </c>
      <c r="R4592" t="n">
        <v>2</v>
      </c>
      <c r="S4592" s="3" t="n">
        <v>0</v>
      </c>
      <c r="T4592" s="2" t="n">
        <v>4.9728</v>
      </c>
      <c r="U4592">
        <f>D4592-C4592</f>
        <v/>
      </c>
      <c r="V4592" s="3">
        <f>IF(Q4592=0,0,T4592/Q4592)</f>
        <v/>
      </c>
    </row>
    <row r="4593">
      <c r="A4593" t="n">
        <v>4592</v>
      </c>
      <c r="B4593" t="inlineStr">
        <is>
          <t>CA-2016-129868</t>
        </is>
      </c>
      <c r="C4593" t="inlineStr">
        <is>
          <t>2016-12-26</t>
        </is>
      </c>
      <c r="D4593" t="inlineStr">
        <is>
          <t>2016-12-31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Mitel 5320 IP Phone VoIP phone</t>
        </is>
      </c>
      <c r="Q4593" s="2" t="n">
        <v>302.384</v>
      </c>
      <c r="R4593" t="n">
        <v>2</v>
      </c>
      <c r="S4593" s="3" t="n">
        <v>0.2</v>
      </c>
      <c r="T4593" s="2" t="n">
        <v>30.2384</v>
      </c>
      <c r="U4593">
        <f>D4593-C4593</f>
        <v/>
      </c>
      <c r="V4593" s="3">
        <f>IF(Q4593=0,0,T4593/Q4593)</f>
        <v/>
      </c>
    </row>
    <row r="4594">
      <c r="A4594" t="n">
        <v>4593</v>
      </c>
      <c r="B4594" t="inlineStr">
        <is>
          <t>CA-2016-129868</t>
        </is>
      </c>
      <c r="C4594" t="inlineStr">
        <is>
          <t>2016-12-26</t>
        </is>
      </c>
      <c r="D4594" t="inlineStr">
        <is>
          <t>2016-12-31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Armless Task Chair, Royal Blue</t>
        </is>
      </c>
      <c r="Q4594" s="2" t="n">
        <v>146.352</v>
      </c>
      <c r="R4594" t="n">
        <v>3</v>
      </c>
      <c r="S4594" s="3" t="n">
        <v>0.2</v>
      </c>
      <c r="T4594" s="2" t="n">
        <v>-5.4882</v>
      </c>
      <c r="U4594">
        <f>D4594-C4594</f>
        <v/>
      </c>
      <c r="V4594" s="3">
        <f>IF(Q4594=0,0,T4594/Q4594)</f>
        <v/>
      </c>
    </row>
    <row r="4595">
      <c r="A4595" t="n">
        <v>4594</v>
      </c>
      <c r="B4595" t="inlineStr">
        <is>
          <t>CA-2016-129868</t>
        </is>
      </c>
      <c r="C4595" t="inlineStr">
        <is>
          <t>2016-12-26</t>
        </is>
      </c>
      <c r="D4595" t="inlineStr">
        <is>
          <t>2016-12-31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Office Supplies</t>
        </is>
      </c>
      <c r="O4595" t="inlineStr">
        <is>
          <t>Appliances</t>
        </is>
      </c>
      <c r="P4595" t="inlineStr">
        <is>
          <t>Hoover Replacement Belts For Soft Guard &amp; Commercial Ltweight Upright Vacs, 2/Pk</t>
        </is>
      </c>
      <c r="Q4595" s="2" t="n">
        <v>7.9</v>
      </c>
      <c r="R4595" t="n">
        <v>2</v>
      </c>
      <c r="S4595" s="3" t="n">
        <v>0</v>
      </c>
      <c r="T4595" s="2" t="n">
        <v>2.054</v>
      </c>
      <c r="U4595">
        <f>D4595-C4595</f>
        <v/>
      </c>
      <c r="V4595" s="3">
        <f>IF(Q4595=0,0,T4595/Q4595)</f>
        <v/>
      </c>
    </row>
    <row r="4596">
      <c r="A4596" t="n">
        <v>4595</v>
      </c>
      <c r="B4596" t="inlineStr">
        <is>
          <t>CA-2016-129868</t>
        </is>
      </c>
      <c r="C4596" t="inlineStr">
        <is>
          <t>2016-12-26</t>
        </is>
      </c>
      <c r="D4596" t="inlineStr">
        <is>
          <t>2016-12-31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Bretford Rectangular Conference Table Tops</t>
        </is>
      </c>
      <c r="Q4596" s="2" t="n">
        <v>902.712</v>
      </c>
      <c r="R4596" t="n">
        <v>3</v>
      </c>
      <c r="S4596" s="3" t="n">
        <v>0.2</v>
      </c>
      <c r="T4596" s="2" t="n">
        <v>33.8517</v>
      </c>
      <c r="U4596">
        <f>D4596-C4596</f>
        <v/>
      </c>
      <c r="V4596" s="3">
        <f>IF(Q4596=0,0,T4596/Q4596)</f>
        <v/>
      </c>
    </row>
    <row r="4597">
      <c r="A4597" t="n">
        <v>4596</v>
      </c>
      <c r="B4597" t="inlineStr">
        <is>
          <t>CA-2016-129868</t>
        </is>
      </c>
      <c r="C4597" t="inlineStr">
        <is>
          <t>2016-12-26</t>
        </is>
      </c>
      <c r="D4597" t="inlineStr">
        <is>
          <t>2016-12-31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Model L Table or Wall-Mount Pencil Sharpener</t>
        </is>
      </c>
      <c r="Q4597" s="2" t="n">
        <v>53.97</v>
      </c>
      <c r="R4597" t="n">
        <v>3</v>
      </c>
      <c r="S4597" s="3" t="n">
        <v>0</v>
      </c>
      <c r="T4597" s="2" t="n">
        <v>15.1116</v>
      </c>
      <c r="U4597">
        <f>D4597-C4597</f>
        <v/>
      </c>
      <c r="V4597" s="3">
        <f>IF(Q4597=0,0,T4597/Q4597)</f>
        <v/>
      </c>
    </row>
    <row r="4598">
      <c r="A4598" t="n">
        <v>4597</v>
      </c>
      <c r="B4598" t="inlineStr">
        <is>
          <t>CA-2016-140564</t>
        </is>
      </c>
      <c r="C4598" t="inlineStr">
        <is>
          <t>2016-12-05</t>
        </is>
      </c>
      <c r="D4598" t="inlineStr">
        <is>
          <t>2016-12-10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BIC Brite Liner Grip Highlighters, Assorted, 5/Pack</t>
        </is>
      </c>
      <c r="Q4598" s="2" t="n">
        <v>33.92</v>
      </c>
      <c r="R4598" t="n">
        <v>8</v>
      </c>
      <c r="S4598" s="3" t="n">
        <v>0</v>
      </c>
      <c r="T4598" s="2" t="n">
        <v>13.2288</v>
      </c>
      <c r="U4598">
        <f>D4598-C4598</f>
        <v/>
      </c>
      <c r="V4598" s="3">
        <f>IF(Q4598=0,0,T4598/Q4598)</f>
        <v/>
      </c>
    </row>
    <row r="4599">
      <c r="A4599" t="n">
        <v>4598</v>
      </c>
      <c r="B4599" t="inlineStr">
        <is>
          <t>US-2017-169502</t>
        </is>
      </c>
      <c r="C4599" t="inlineStr">
        <is>
          <t>2017-08-28</t>
        </is>
      </c>
      <c r="D4599" t="inlineStr">
        <is>
          <t>2017-09-01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Office Supplies</t>
        </is>
      </c>
      <c r="O4599" t="inlineStr">
        <is>
          <t>Supplies</t>
        </is>
      </c>
      <c r="P4599" t="inlineStr">
        <is>
          <t>Acme Stainless Steel Office Snips</t>
        </is>
      </c>
      <c r="Q4599" s="2" t="n">
        <v>21.81</v>
      </c>
      <c r="R4599" t="n">
        <v>3</v>
      </c>
      <c r="S4599" s="3" t="n">
        <v>0</v>
      </c>
      <c r="T4599" s="2" t="n">
        <v>5.8887</v>
      </c>
      <c r="U4599">
        <f>D4599-C4599</f>
        <v/>
      </c>
      <c r="V4599" s="3">
        <f>IF(Q4599=0,0,T4599/Q4599)</f>
        <v/>
      </c>
    </row>
    <row r="4600">
      <c r="A4600" t="n">
        <v>4599</v>
      </c>
      <c r="B4600" t="inlineStr">
        <is>
          <t>US-2017-169502</t>
        </is>
      </c>
      <c r="C4600" t="inlineStr">
        <is>
          <t>2017-08-28</t>
        </is>
      </c>
      <c r="D4600" t="inlineStr">
        <is>
          <t>2017-09-01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Office Supplies</t>
        </is>
      </c>
      <c r="O4600" t="inlineStr">
        <is>
          <t>Appliances</t>
        </is>
      </c>
      <c r="P4600" t="inlineStr">
        <is>
          <t>Acco 6 Outlet Guardian Premium Plus Surge Suppressor</t>
        </is>
      </c>
      <c r="Q4600" s="2" t="n">
        <v>91.59999999999999</v>
      </c>
      <c r="R4600" t="n">
        <v>5</v>
      </c>
      <c r="S4600" s="3" t="n">
        <v>0</v>
      </c>
      <c r="T4600" s="2" t="n">
        <v>26.564</v>
      </c>
      <c r="U4600">
        <f>D4600-C4600</f>
        <v/>
      </c>
      <c r="V4600" s="3">
        <f>IF(Q4600=0,0,T4600/Q4600)</f>
        <v/>
      </c>
    </row>
    <row r="4601">
      <c r="A4601" t="n">
        <v>4600</v>
      </c>
      <c r="B4601" t="inlineStr">
        <is>
          <t>CA-2015-146948</t>
        </is>
      </c>
      <c r="C4601" t="inlineStr">
        <is>
          <t>2015-07-16</t>
        </is>
      </c>
      <c r="D4601" t="inlineStr">
        <is>
          <t>2015-07-20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Furniture</t>
        </is>
      </c>
      <c r="O4601" t="inlineStr">
        <is>
          <t>Chairs</t>
        </is>
      </c>
      <c r="P4601" t="inlineStr">
        <is>
          <t>Global Manager's Adjustable Task Chair, Storm</t>
        </is>
      </c>
      <c r="Q4601" s="2" t="n">
        <v>150.98</v>
      </c>
      <c r="R4601" t="n">
        <v>1</v>
      </c>
      <c r="S4601" s="3" t="n">
        <v>0</v>
      </c>
      <c r="T4601" s="2" t="n">
        <v>43.7842</v>
      </c>
      <c r="U4601">
        <f>D4601-C4601</f>
        <v/>
      </c>
      <c r="V4601" s="3">
        <f>IF(Q4601=0,0,T4601/Q4601)</f>
        <v/>
      </c>
    </row>
    <row r="4602">
      <c r="A4602" t="n">
        <v>4601</v>
      </c>
      <c r="B4602" t="inlineStr">
        <is>
          <t>CA-2015-146948</t>
        </is>
      </c>
      <c r="C4602" t="inlineStr">
        <is>
          <t>2015-07-16</t>
        </is>
      </c>
      <c r="D4602" t="inlineStr">
        <is>
          <t>2015-07-20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White Envelopes, White Envelopes with Clear Poly Window</t>
        </is>
      </c>
      <c r="Q4602" s="2" t="n">
        <v>137.25</v>
      </c>
      <c r="R4602" t="n">
        <v>9</v>
      </c>
      <c r="S4602" s="3" t="n">
        <v>0</v>
      </c>
      <c r="T4602" s="2" t="n">
        <v>63.135</v>
      </c>
      <c r="U4602">
        <f>D4602-C4602</f>
        <v/>
      </c>
      <c r="V4602" s="3">
        <f>IF(Q4602=0,0,T4602/Q4602)</f>
        <v/>
      </c>
    </row>
    <row r="4603">
      <c r="A4603" t="n">
        <v>4602</v>
      </c>
      <c r="B4603" t="inlineStr">
        <is>
          <t>CA-2015-146948</t>
        </is>
      </c>
      <c r="C4603" t="inlineStr">
        <is>
          <t>2015-07-16</t>
        </is>
      </c>
      <c r="D4603" t="inlineStr">
        <is>
          <t>2015-07-20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Banker's Clasps, 5 3/4"-Long</t>
        </is>
      </c>
      <c r="Q4603" s="2" t="n">
        <v>11.52</v>
      </c>
      <c r="R4603" t="n">
        <v>4</v>
      </c>
      <c r="S4603" s="3" t="n">
        <v>0</v>
      </c>
      <c r="T4603" s="2" t="n">
        <v>5.4144</v>
      </c>
      <c r="U4603">
        <f>D4603-C4603</f>
        <v/>
      </c>
      <c r="V4603" s="3">
        <f>IF(Q4603=0,0,T4603/Q4603)</f>
        <v/>
      </c>
    </row>
    <row r="4604">
      <c r="A4604" t="n">
        <v>4603</v>
      </c>
      <c r="B4604" t="inlineStr">
        <is>
          <t>US-2015-113327</t>
        </is>
      </c>
      <c r="C4604" t="inlineStr">
        <is>
          <t>2015-05-26</t>
        </is>
      </c>
      <c r="D4604" t="inlineStr">
        <is>
          <t>2015-05-29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1991</t>
        </is>
      </c>
      <c r="Q4604" s="2" t="n">
        <v>18.272</v>
      </c>
      <c r="R4604" t="n">
        <v>1</v>
      </c>
      <c r="S4604" s="3" t="n">
        <v>0.2</v>
      </c>
      <c r="T4604" s="2" t="n">
        <v>5.9384</v>
      </c>
      <c r="U4604">
        <f>D4604-C4604</f>
        <v/>
      </c>
      <c r="V4604" s="3">
        <f>IF(Q4604=0,0,T4604/Q4604)</f>
        <v/>
      </c>
    </row>
    <row r="4605">
      <c r="A4605" t="n">
        <v>4604</v>
      </c>
      <c r="B4605" t="inlineStr">
        <is>
          <t>US-2015-113327</t>
        </is>
      </c>
      <c r="C4605" t="inlineStr">
        <is>
          <t>2015-05-26</t>
        </is>
      </c>
      <c r="D4605" t="inlineStr">
        <is>
          <t>2015-05-29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1937</t>
        </is>
      </c>
      <c r="Q4605" s="2" t="n">
        <v>153.728</v>
      </c>
      <c r="R4605" t="n">
        <v>4</v>
      </c>
      <c r="S4605" s="3" t="n">
        <v>0.2</v>
      </c>
      <c r="T4605" s="2" t="n">
        <v>53.8048</v>
      </c>
      <c r="U4605">
        <f>D4605-C4605</f>
        <v/>
      </c>
      <c r="V4605" s="3">
        <f>IF(Q4605=0,0,T4605/Q4605)</f>
        <v/>
      </c>
    </row>
    <row r="4606">
      <c r="A4606" t="n">
        <v>4605</v>
      </c>
      <c r="B4606" t="inlineStr">
        <is>
          <t>US-2015-113327</t>
        </is>
      </c>
      <c r="C4606" t="inlineStr">
        <is>
          <t>2015-05-26</t>
        </is>
      </c>
      <c r="D4606" t="inlineStr">
        <is>
          <t>2015-05-29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Office Supplies</t>
        </is>
      </c>
      <c r="O4606" t="inlineStr">
        <is>
          <t>Envelopes</t>
        </is>
      </c>
      <c r="P4606" t="inlineStr">
        <is>
          <t>Security-Tint Envelopes</t>
        </is>
      </c>
      <c r="Q4606" s="2" t="n">
        <v>12.224</v>
      </c>
      <c r="R4606" t="n">
        <v>2</v>
      </c>
      <c r="S4606" s="3" t="n">
        <v>0.2</v>
      </c>
      <c r="T4606" s="2" t="n">
        <v>4.4312</v>
      </c>
      <c r="U4606">
        <f>D4606-C4606</f>
        <v/>
      </c>
      <c r="V4606" s="3">
        <f>IF(Q4606=0,0,T4606/Q4606)</f>
        <v/>
      </c>
    </row>
    <row r="4607">
      <c r="A4607" t="n">
        <v>4606</v>
      </c>
      <c r="B4607" t="inlineStr">
        <is>
          <t>US-2015-113327</t>
        </is>
      </c>
      <c r="C4607" t="inlineStr">
        <is>
          <t>2015-05-26</t>
        </is>
      </c>
      <c r="D4607" t="inlineStr">
        <is>
          <t>2015-05-29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Logitech 910-002974 M325 Wireless Mouse for Web Scrolling</t>
        </is>
      </c>
      <c r="Q4607" s="2" t="n">
        <v>167.944</v>
      </c>
      <c r="R4607" t="n">
        <v>7</v>
      </c>
      <c r="S4607" s="3" t="n">
        <v>0.2</v>
      </c>
      <c r="T4607" s="2" t="n">
        <v>50.3832</v>
      </c>
      <c r="U4607">
        <f>D4607-C4607</f>
        <v/>
      </c>
      <c r="V4607" s="3">
        <f>IF(Q4607=0,0,T4607/Q4607)</f>
        <v/>
      </c>
    </row>
    <row r="4608">
      <c r="A4608" t="n">
        <v>4607</v>
      </c>
      <c r="B4608" t="inlineStr">
        <is>
          <t>CA-2015-135020</t>
        </is>
      </c>
      <c r="C4608" t="inlineStr">
        <is>
          <t>2015-05-28</t>
        </is>
      </c>
      <c r="D4608" t="inlineStr">
        <is>
          <t>2015-06-02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Technology</t>
        </is>
      </c>
      <c r="O4608" t="inlineStr">
        <is>
          <t>Phones</t>
        </is>
      </c>
      <c r="P4608" t="inlineStr">
        <is>
          <t>Panasonic Kx-TS550</t>
        </is>
      </c>
      <c r="Q4608" s="2" t="n">
        <v>45.99</v>
      </c>
      <c r="R4608" t="n">
        <v>1</v>
      </c>
      <c r="S4608" s="3" t="n">
        <v>0</v>
      </c>
      <c r="T4608" s="2" t="n">
        <v>13.3371</v>
      </c>
      <c r="U4608">
        <f>D4608-C4608</f>
        <v/>
      </c>
      <c r="V4608" s="3">
        <f>IF(Q4608=0,0,T4608/Q4608)</f>
        <v/>
      </c>
    </row>
    <row r="4609">
      <c r="A4609" t="n">
        <v>4608</v>
      </c>
      <c r="B4609" t="inlineStr">
        <is>
          <t>CA-2015-135020</t>
        </is>
      </c>
      <c r="C4609" t="inlineStr">
        <is>
          <t>2015-05-28</t>
        </is>
      </c>
      <c r="D4609" t="inlineStr">
        <is>
          <t>2015-06-02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Hot File 7-Pocket, Floor Stand</t>
        </is>
      </c>
      <c r="Q4609" s="2" t="n">
        <v>535.41</v>
      </c>
      <c r="R4609" t="n">
        <v>3</v>
      </c>
      <c r="S4609" s="3" t="n">
        <v>0</v>
      </c>
      <c r="T4609" s="2" t="n">
        <v>160.623</v>
      </c>
      <c r="U4609">
        <f>D4609-C4609</f>
        <v/>
      </c>
      <c r="V4609" s="3">
        <f>IF(Q4609=0,0,T4609/Q4609)</f>
        <v/>
      </c>
    </row>
    <row r="4610">
      <c r="A4610" t="n">
        <v>4609</v>
      </c>
      <c r="B4610" t="inlineStr">
        <is>
          <t>CA-2015-135020</t>
        </is>
      </c>
      <c r="C4610" t="inlineStr">
        <is>
          <t>2015-05-28</t>
        </is>
      </c>
      <c r="D4610" t="inlineStr">
        <is>
          <t>2015-06-02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Acco Pressboard Covers with Storage Hooks, 9 1/2" x 11", Executive Red</t>
        </is>
      </c>
      <c r="Q4610" s="2" t="n">
        <v>6.096</v>
      </c>
      <c r="R4610" t="n">
        <v>2</v>
      </c>
      <c r="S4610" s="3" t="n">
        <v>0.2</v>
      </c>
      <c r="T4610" s="2" t="n">
        <v>2.0574</v>
      </c>
      <c r="U4610">
        <f>D4610-C4610</f>
        <v/>
      </c>
      <c r="V4610" s="3">
        <f>IF(Q4610=0,0,T4610/Q4610)</f>
        <v/>
      </c>
    </row>
    <row r="4611">
      <c r="A4611" t="n">
        <v>4610</v>
      </c>
      <c r="B4611" t="inlineStr">
        <is>
          <t>CA-2015-135020</t>
        </is>
      </c>
      <c r="C4611" t="inlineStr">
        <is>
          <t>2015-05-28</t>
        </is>
      </c>
      <c r="D4611" t="inlineStr">
        <is>
          <t>2015-06-02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Xerox 219</t>
        </is>
      </c>
      <c r="Q4611" s="2" t="n">
        <v>45.36</v>
      </c>
      <c r="R4611" t="n">
        <v>7</v>
      </c>
      <c r="S4611" s="3" t="n">
        <v>0</v>
      </c>
      <c r="T4611" s="2" t="n">
        <v>21.7728</v>
      </c>
      <c r="U4611">
        <f>D4611-C4611</f>
        <v/>
      </c>
      <c r="V4611" s="3">
        <f>IF(Q4611=0,0,T4611/Q4611)</f>
        <v/>
      </c>
    </row>
    <row r="4612">
      <c r="A4612" t="n">
        <v>4611</v>
      </c>
      <c r="B4612" t="inlineStr">
        <is>
          <t>US-2017-141852</t>
        </is>
      </c>
      <c r="C4612" t="inlineStr">
        <is>
          <t>2017-11-09</t>
        </is>
      </c>
      <c r="D4612" t="inlineStr">
        <is>
          <t>2017-11-14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Wave Desk Accessories</t>
        </is>
      </c>
      <c r="Q4612" s="2" t="n">
        <v>47.12</v>
      </c>
      <c r="R4612" t="n">
        <v>8</v>
      </c>
      <c r="S4612" s="3" t="n">
        <v>0</v>
      </c>
      <c r="T4612" s="2" t="n">
        <v>20.7328</v>
      </c>
      <c r="U4612">
        <f>D4612-C4612</f>
        <v/>
      </c>
      <c r="V4612" s="3">
        <f>IF(Q4612=0,0,T4612/Q4612)</f>
        <v/>
      </c>
    </row>
    <row r="4613">
      <c r="A4613" t="n">
        <v>4612</v>
      </c>
      <c r="B4613" t="inlineStr">
        <is>
          <t>CA-2016-109407</t>
        </is>
      </c>
      <c r="C4613" t="inlineStr">
        <is>
          <t>2016-01-24</t>
        </is>
      </c>
      <c r="D4613" t="inlineStr">
        <is>
          <t>2016-01-26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Binders by Cardinal</t>
        </is>
      </c>
      <c r="Q4613" s="2" t="n">
        <v>31.36</v>
      </c>
      <c r="R4613" t="n">
        <v>4</v>
      </c>
      <c r="S4613" s="3" t="n">
        <v>0</v>
      </c>
      <c r="T4613" s="2" t="n">
        <v>15.68</v>
      </c>
      <c r="U4613">
        <f>D4613-C4613</f>
        <v/>
      </c>
      <c r="V4613" s="3">
        <f>IF(Q4613=0,0,T4613/Q4613)</f>
        <v/>
      </c>
    </row>
    <row r="4614">
      <c r="A4614" t="n">
        <v>4613</v>
      </c>
      <c r="B4614" t="inlineStr">
        <is>
          <t>US-2017-165953</t>
        </is>
      </c>
      <c r="C4614" t="inlineStr">
        <is>
          <t>2016-12-31</t>
        </is>
      </c>
      <c r="D4614" t="inlineStr">
        <is>
          <t>2017-01-06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345</t>
        </is>
      </c>
      <c r="Q4614" s="2" t="n">
        <v>47.616</v>
      </c>
      <c r="R4614" t="n">
        <v>3</v>
      </c>
      <c r="S4614" s="3" t="n">
        <v>0.2</v>
      </c>
      <c r="T4614" s="2" t="n">
        <v>3.5712</v>
      </c>
      <c r="U4614">
        <f>D4614-C4614</f>
        <v/>
      </c>
      <c r="V4614" s="3">
        <f>IF(Q4614=0,0,T4614/Q4614)</f>
        <v/>
      </c>
    </row>
    <row r="4615">
      <c r="A4615" t="n">
        <v>4614</v>
      </c>
      <c r="B4615" t="inlineStr">
        <is>
          <t>US-2017-165953</t>
        </is>
      </c>
      <c r="C4615" t="inlineStr">
        <is>
          <t>2016-12-31</t>
        </is>
      </c>
      <c r="D4615" t="inlineStr">
        <is>
          <t>2017-01-06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Things To Do Today Pad</t>
        </is>
      </c>
      <c r="Q4615" s="2" t="n">
        <v>23.48</v>
      </c>
      <c r="R4615" t="n">
        <v>5</v>
      </c>
      <c r="S4615" s="3" t="n">
        <v>0.2</v>
      </c>
      <c r="T4615" s="2" t="n">
        <v>8.218</v>
      </c>
      <c r="U4615">
        <f>D4615-C4615</f>
        <v/>
      </c>
      <c r="V4615" s="3">
        <f>IF(Q4615=0,0,T4615/Q4615)</f>
        <v/>
      </c>
    </row>
    <row r="4616">
      <c r="A4616" t="n">
        <v>4615</v>
      </c>
      <c r="B4616" t="inlineStr">
        <is>
          <t>CA-2016-144540</t>
        </is>
      </c>
      <c r="C4616" t="inlineStr">
        <is>
          <t>2016-09-05</t>
        </is>
      </c>
      <c r="D4616" t="inlineStr">
        <is>
          <t>2016-09-10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Office Supplies</t>
        </is>
      </c>
      <c r="O4616" t="inlineStr">
        <is>
          <t>Appliances</t>
        </is>
      </c>
      <c r="P4616" t="inlineStr">
        <is>
          <t>Eureka The Boss Plus 12-Amp Hard Box Upright Vacuum, Red</t>
        </is>
      </c>
      <c r="Q4616" s="2" t="n">
        <v>62.79</v>
      </c>
      <c r="R4616" t="n">
        <v>3</v>
      </c>
      <c r="S4616" s="3" t="n">
        <v>0.8</v>
      </c>
      <c r="T4616" s="2" t="n">
        <v>-166.3935</v>
      </c>
      <c r="U4616">
        <f>D4616-C4616</f>
        <v/>
      </c>
      <c r="V4616" s="3">
        <f>IF(Q4616=0,0,T4616/Q4616)</f>
        <v/>
      </c>
    </row>
    <row r="4617">
      <c r="A4617" t="n">
        <v>4616</v>
      </c>
      <c r="B4617" t="inlineStr">
        <is>
          <t>CA-2016-144540</t>
        </is>
      </c>
      <c r="C4617" t="inlineStr">
        <is>
          <t>2016-09-05</t>
        </is>
      </c>
      <c r="D4617" t="inlineStr">
        <is>
          <t>2016-09-10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Office Supplies</t>
        </is>
      </c>
      <c r="O4617" t="inlineStr">
        <is>
          <t>Fasteners</t>
        </is>
      </c>
      <c r="P4617" t="inlineStr">
        <is>
          <t>Advantus Map Pennant Flags and Round Head Tacks</t>
        </is>
      </c>
      <c r="Q4617" s="2" t="n">
        <v>28.44</v>
      </c>
      <c r="R4617" t="n">
        <v>9</v>
      </c>
      <c r="S4617" s="3" t="n">
        <v>0.2</v>
      </c>
      <c r="T4617" s="2" t="n">
        <v>4.266</v>
      </c>
      <c r="U4617">
        <f>D4617-C4617</f>
        <v/>
      </c>
      <c r="V4617" s="3">
        <f>IF(Q4617=0,0,T4617/Q4617)</f>
        <v/>
      </c>
    </row>
    <row r="4618">
      <c r="A4618" t="n">
        <v>4617</v>
      </c>
      <c r="B4618" t="inlineStr">
        <is>
          <t>CA-2015-159863</t>
        </is>
      </c>
      <c r="C4618" t="inlineStr">
        <is>
          <t>2015-09-04</t>
        </is>
      </c>
      <c r="D4618" t="inlineStr">
        <is>
          <t>2015-09-07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Technology</t>
        </is>
      </c>
      <c r="O4618" t="inlineStr">
        <is>
          <t>Accessories</t>
        </is>
      </c>
      <c r="P4618" t="inlineStr">
        <is>
          <t>Sony Micro Vault Click 16 GB USB 2.0 Flash Drive</t>
        </is>
      </c>
      <c r="Q4618" s="2" t="n">
        <v>134.376</v>
      </c>
      <c r="R4618" t="n">
        <v>3</v>
      </c>
      <c r="S4618" s="3" t="n">
        <v>0.2</v>
      </c>
      <c r="T4618" s="2" t="n">
        <v>6.7188</v>
      </c>
      <c r="U4618">
        <f>D4618-C4618</f>
        <v/>
      </c>
      <c r="V4618" s="3">
        <f>IF(Q4618=0,0,T4618/Q4618)</f>
        <v/>
      </c>
    </row>
    <row r="4619">
      <c r="A4619" t="n">
        <v>4618</v>
      </c>
      <c r="B4619" t="inlineStr">
        <is>
          <t>CA-2015-117800</t>
        </is>
      </c>
      <c r="C4619" t="inlineStr">
        <is>
          <t>2015-09-21</t>
        </is>
      </c>
      <c r="D4619" t="inlineStr">
        <is>
          <t>2015-09-26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Technology</t>
        </is>
      </c>
      <c r="O4619" t="inlineStr">
        <is>
          <t>Phones</t>
        </is>
      </c>
      <c r="P4619" t="inlineStr">
        <is>
          <t>Polycom VoiceStation 500 Conference phone</t>
        </is>
      </c>
      <c r="Q4619" s="2" t="n">
        <v>589.9</v>
      </c>
      <c r="R4619" t="n">
        <v>2</v>
      </c>
      <c r="S4619" s="3" t="n">
        <v>0</v>
      </c>
      <c r="T4619" s="2" t="n">
        <v>147.475</v>
      </c>
      <c r="U4619">
        <f>D4619-C4619</f>
        <v/>
      </c>
      <c r="V4619" s="3">
        <f>IF(Q4619=0,0,T4619/Q4619)</f>
        <v/>
      </c>
    </row>
    <row r="4620">
      <c r="A4620" t="n">
        <v>4619</v>
      </c>
      <c r="B4620" t="inlineStr">
        <is>
          <t>CA-2015-117800</t>
        </is>
      </c>
      <c r="C4620" t="inlineStr">
        <is>
          <t>2015-09-21</t>
        </is>
      </c>
      <c r="D4620" t="inlineStr">
        <is>
          <t>2015-09-26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Furniture</t>
        </is>
      </c>
      <c r="O4620" t="inlineStr">
        <is>
          <t>Chairs</t>
        </is>
      </c>
      <c r="P4620" t="inlineStr">
        <is>
          <t>Global Ergonomic Managers Chair</t>
        </is>
      </c>
      <c r="Q4620" s="2" t="n">
        <v>542.9400000000001</v>
      </c>
      <c r="R4620" t="n">
        <v>3</v>
      </c>
      <c r="S4620" s="3" t="n">
        <v>0</v>
      </c>
      <c r="T4620" s="2" t="n">
        <v>141.1644</v>
      </c>
      <c r="U4620">
        <f>D4620-C4620</f>
        <v/>
      </c>
      <c r="V4620" s="3">
        <f>IF(Q4620=0,0,T4620/Q4620)</f>
        <v/>
      </c>
    </row>
    <row r="4621">
      <c r="A4621" t="n">
        <v>4620</v>
      </c>
      <c r="B4621" t="inlineStr">
        <is>
          <t>CA-2017-145219</t>
        </is>
      </c>
      <c r="C4621" t="inlineStr">
        <is>
          <t>2017-12-24</t>
        </is>
      </c>
      <c r="D4621" t="inlineStr">
        <is>
          <t>2017-12-25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Technology</t>
        </is>
      </c>
      <c r="O4621" t="inlineStr">
        <is>
          <t>Copiers</t>
        </is>
      </c>
      <c r="P4621" t="inlineStr">
        <is>
          <t>Hewlett Packard LaserJet 3310 Copier</t>
        </is>
      </c>
      <c r="Q4621" s="2" t="n">
        <v>2879.952</v>
      </c>
      <c r="R4621" t="n">
        <v>6</v>
      </c>
      <c r="S4621" s="3" t="n">
        <v>0.2</v>
      </c>
      <c r="T4621" s="2" t="n">
        <v>1007.9832</v>
      </c>
      <c r="U4621">
        <f>D4621-C4621</f>
        <v/>
      </c>
      <c r="V4621" s="3">
        <f>IF(Q4621=0,0,T4621/Q4621)</f>
        <v/>
      </c>
    </row>
    <row r="4622">
      <c r="A4622" t="n">
        <v>4621</v>
      </c>
      <c r="B4622" t="inlineStr">
        <is>
          <t>CA-2017-145219</t>
        </is>
      </c>
      <c r="C4622" t="inlineStr">
        <is>
          <t>2017-12-24</t>
        </is>
      </c>
      <c r="D4622" t="inlineStr">
        <is>
          <t>2017-12-25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Vinyl Sectional Post Binders</t>
        </is>
      </c>
      <c r="Q4622" s="2" t="n">
        <v>90.48</v>
      </c>
      <c r="R4622" t="n">
        <v>3</v>
      </c>
      <c r="S4622" s="3" t="n">
        <v>0.2</v>
      </c>
      <c r="T4622" s="2" t="n">
        <v>33.93</v>
      </c>
      <c r="U4622">
        <f>D4622-C4622</f>
        <v/>
      </c>
      <c r="V4622" s="3">
        <f>IF(Q4622=0,0,T4622/Q4622)</f>
        <v/>
      </c>
    </row>
    <row r="4623">
      <c r="A4623" t="n">
        <v>4622</v>
      </c>
      <c r="B4623" t="inlineStr">
        <is>
          <t>CA-2015-161214</t>
        </is>
      </c>
      <c r="C4623" t="inlineStr">
        <is>
          <t>2015-10-05</t>
        </is>
      </c>
      <c r="D4623" t="inlineStr">
        <is>
          <t>2015-10-08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Office Supplies</t>
        </is>
      </c>
      <c r="O4623" t="inlineStr">
        <is>
          <t>Storage</t>
        </is>
      </c>
      <c r="P4623" t="inlineStr">
        <is>
          <t>Personal Filing Tote with Lid, Black/Gray</t>
        </is>
      </c>
      <c r="Q4623" s="2" t="n">
        <v>77.55</v>
      </c>
      <c r="R4623" t="n">
        <v>5</v>
      </c>
      <c r="S4623" s="3" t="n">
        <v>0</v>
      </c>
      <c r="T4623" s="2" t="n">
        <v>21.714</v>
      </c>
      <c r="U4623">
        <f>D4623-C4623</f>
        <v/>
      </c>
      <c r="V4623" s="3">
        <f>IF(Q4623=0,0,T4623/Q4623)</f>
        <v/>
      </c>
    </row>
    <row r="4624">
      <c r="A4624" t="n">
        <v>4623</v>
      </c>
      <c r="B4624" t="inlineStr">
        <is>
          <t>CA-2017-147228</t>
        </is>
      </c>
      <c r="C4624" t="inlineStr">
        <is>
          <t>2017-09-09</t>
        </is>
      </c>
      <c r="D4624" t="inlineStr">
        <is>
          <t>2017-09-14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Office Supplies</t>
        </is>
      </c>
      <c r="O4624" t="inlineStr">
        <is>
          <t>Supplies</t>
        </is>
      </c>
      <c r="P4624" t="inlineStr">
        <is>
          <t>Staple remover</t>
        </is>
      </c>
      <c r="Q4624" s="2" t="n">
        <v>8.832000000000001</v>
      </c>
      <c r="R4624" t="n">
        <v>3</v>
      </c>
      <c r="S4624" s="3" t="n">
        <v>0.2</v>
      </c>
      <c r="T4624" s="2" t="n">
        <v>-1.9872</v>
      </c>
      <c r="U4624">
        <f>D4624-C4624</f>
        <v/>
      </c>
      <c r="V4624" s="3">
        <f>IF(Q4624=0,0,T4624/Q4624)</f>
        <v/>
      </c>
    </row>
    <row r="4625">
      <c r="A4625" t="n">
        <v>4624</v>
      </c>
      <c r="B4625" t="inlineStr">
        <is>
          <t>CA-2017-147228</t>
        </is>
      </c>
      <c r="C4625" t="inlineStr">
        <is>
          <t>2017-09-09</t>
        </is>
      </c>
      <c r="D4625" t="inlineStr">
        <is>
          <t>2017-09-14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Office Supplies</t>
        </is>
      </c>
      <c r="O4625" t="inlineStr">
        <is>
          <t>Paper</t>
        </is>
      </c>
      <c r="P4625" t="inlineStr">
        <is>
          <t>Xerox 1888</t>
        </is>
      </c>
      <c r="Q4625" s="2" t="n">
        <v>177.536</v>
      </c>
      <c r="R4625" t="n">
        <v>4</v>
      </c>
      <c r="S4625" s="3" t="n">
        <v>0.2</v>
      </c>
      <c r="T4625" s="2" t="n">
        <v>62.1376</v>
      </c>
      <c r="U4625">
        <f>D4625-C4625</f>
        <v/>
      </c>
      <c r="V4625" s="3">
        <f>IF(Q4625=0,0,T4625/Q4625)</f>
        <v/>
      </c>
    </row>
    <row r="4626">
      <c r="A4626" t="n">
        <v>4625</v>
      </c>
      <c r="B4626" t="inlineStr">
        <is>
          <t>CA-2017-147228</t>
        </is>
      </c>
      <c r="C4626" t="inlineStr">
        <is>
          <t>2017-09-09</t>
        </is>
      </c>
      <c r="D4626" t="inlineStr">
        <is>
          <t>2017-09-14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Fellowes Super Stor/Drawer Files</t>
        </is>
      </c>
      <c r="Q4626" s="2" t="n">
        <v>258.48</v>
      </c>
      <c r="R4626" t="n">
        <v>2</v>
      </c>
      <c r="S4626" s="3" t="n">
        <v>0.2</v>
      </c>
      <c r="T4626" s="2" t="n">
        <v>-3.231</v>
      </c>
      <c r="U4626">
        <f>D4626-C4626</f>
        <v/>
      </c>
      <c r="V4626" s="3">
        <f>IF(Q4626=0,0,T4626/Q4626)</f>
        <v/>
      </c>
    </row>
    <row r="4627">
      <c r="A4627" t="n">
        <v>4626</v>
      </c>
      <c r="B4627" t="inlineStr">
        <is>
          <t>CA-2017-147228</t>
        </is>
      </c>
      <c r="C4627" t="inlineStr">
        <is>
          <t>2017-09-09</t>
        </is>
      </c>
      <c r="D4627" t="inlineStr">
        <is>
          <t>2017-09-14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Eldon Wave Desk Accessories</t>
        </is>
      </c>
      <c r="Q4627" s="2" t="n">
        <v>14.136</v>
      </c>
      <c r="R4627" t="n">
        <v>3</v>
      </c>
      <c r="S4627" s="3" t="n">
        <v>0.2</v>
      </c>
      <c r="T4627" s="2" t="n">
        <v>4.2408</v>
      </c>
      <c r="U4627">
        <f>D4627-C4627</f>
        <v/>
      </c>
      <c r="V4627" s="3">
        <f>IF(Q4627=0,0,T4627/Q4627)</f>
        <v/>
      </c>
    </row>
    <row r="4628">
      <c r="A4628" t="n">
        <v>4627</v>
      </c>
      <c r="B4628" t="inlineStr">
        <is>
          <t>CA-2016-101336</t>
        </is>
      </c>
      <c r="C4628" t="inlineStr">
        <is>
          <t>2016-11-13</t>
        </is>
      </c>
      <c r="D4628" t="inlineStr">
        <is>
          <t>2016-11-18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Tenex File Box, Personal Filing Tote with Lid, Black</t>
        </is>
      </c>
      <c r="Q4628" s="2" t="n">
        <v>77.55</v>
      </c>
      <c r="R4628" t="n">
        <v>5</v>
      </c>
      <c r="S4628" s="3" t="n">
        <v>0</v>
      </c>
      <c r="T4628" s="2" t="n">
        <v>20.163</v>
      </c>
      <c r="U4628">
        <f>D4628-C4628</f>
        <v/>
      </c>
      <c r="V4628" s="3">
        <f>IF(Q4628=0,0,T4628/Q4628)</f>
        <v/>
      </c>
    </row>
    <row r="4629">
      <c r="A4629" t="n">
        <v>4628</v>
      </c>
      <c r="B4629" t="inlineStr">
        <is>
          <t>CA-2016-101336</t>
        </is>
      </c>
      <c r="C4629" t="inlineStr">
        <is>
          <t>2016-11-13</t>
        </is>
      </c>
      <c r="D4629" t="inlineStr">
        <is>
          <t>2016-11-18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Eldon Simplefile Box Office</t>
        </is>
      </c>
      <c r="Q4629" s="2" t="n">
        <v>24.88</v>
      </c>
      <c r="R4629" t="n">
        <v>2</v>
      </c>
      <c r="S4629" s="3" t="n">
        <v>0</v>
      </c>
      <c r="T4629" s="2" t="n">
        <v>6.9664</v>
      </c>
      <c r="U4629">
        <f>D4629-C4629</f>
        <v/>
      </c>
      <c r="V4629" s="3">
        <f>IF(Q4629=0,0,T4629/Q4629)</f>
        <v/>
      </c>
    </row>
    <row r="4630">
      <c r="A4630" t="n">
        <v>4629</v>
      </c>
      <c r="B4630" t="inlineStr">
        <is>
          <t>CA-2016-101336</t>
        </is>
      </c>
      <c r="C4630" t="inlineStr">
        <is>
          <t>2016-11-13</t>
        </is>
      </c>
      <c r="D4630" t="inlineStr">
        <is>
          <t>2016-11-18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Office Supplies</t>
        </is>
      </c>
      <c r="O4630" t="inlineStr">
        <is>
          <t>Art</t>
        </is>
      </c>
      <c r="P4630" t="inlineStr">
        <is>
          <t>Boston Electric Pencil Sharpener, Model 1818, Charcoal Black</t>
        </is>
      </c>
      <c r="Q4630" s="2" t="n">
        <v>140.75</v>
      </c>
      <c r="R4630" t="n">
        <v>5</v>
      </c>
      <c r="S4630" s="3" t="n">
        <v>0</v>
      </c>
      <c r="T4630" s="2" t="n">
        <v>39.41</v>
      </c>
      <c r="U4630">
        <f>D4630-C4630</f>
        <v/>
      </c>
      <c r="V4630" s="3">
        <f>IF(Q4630=0,0,T4630/Q4630)</f>
        <v/>
      </c>
    </row>
    <row r="4631">
      <c r="A4631" t="n">
        <v>4630</v>
      </c>
      <c r="B4631" t="inlineStr">
        <is>
          <t>CA-2016-101336</t>
        </is>
      </c>
      <c r="C4631" t="inlineStr">
        <is>
          <t>2016-11-13</t>
        </is>
      </c>
      <c r="D4631" t="inlineStr">
        <is>
          <t>2016-11-18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Office Supplies</t>
        </is>
      </c>
      <c r="O4631" t="inlineStr">
        <is>
          <t>Storage</t>
        </is>
      </c>
      <c r="P4631" t="inlineStr">
        <is>
          <t>Portable Personal File Box</t>
        </is>
      </c>
      <c r="Q4631" s="2" t="n">
        <v>36.63</v>
      </c>
      <c r="R4631" t="n">
        <v>3</v>
      </c>
      <c r="S4631" s="3" t="n">
        <v>0</v>
      </c>
      <c r="T4631" s="2" t="n">
        <v>9.8901</v>
      </c>
      <c r="U4631">
        <f>D4631-C4631</f>
        <v/>
      </c>
      <c r="V4631" s="3">
        <f>IF(Q4631=0,0,T4631/Q4631)</f>
        <v/>
      </c>
    </row>
    <row r="4632">
      <c r="A4632" t="n">
        <v>4631</v>
      </c>
      <c r="B4632" t="inlineStr">
        <is>
          <t>US-2015-126235</t>
        </is>
      </c>
      <c r="C4632" t="inlineStr">
        <is>
          <t>2015-10-15</t>
        </is>
      </c>
      <c r="D4632" t="inlineStr">
        <is>
          <t>2015-10-15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DAX Cubicle Frames, 8-1/2 x 11</t>
        </is>
      </c>
      <c r="Q4632" s="2" t="n">
        <v>17.14</v>
      </c>
      <c r="R4632" t="n">
        <v>2</v>
      </c>
      <c r="S4632" s="3" t="n">
        <v>0</v>
      </c>
      <c r="T4632" s="2" t="n">
        <v>6.1704</v>
      </c>
      <c r="U4632">
        <f>D4632-C4632</f>
        <v/>
      </c>
      <c r="V4632" s="3">
        <f>IF(Q4632=0,0,T4632/Q4632)</f>
        <v/>
      </c>
    </row>
    <row r="4633">
      <c r="A4633" t="n">
        <v>4632</v>
      </c>
      <c r="B4633" t="inlineStr">
        <is>
          <t>CA-2017-168396</t>
        </is>
      </c>
      <c r="C4633" t="inlineStr">
        <is>
          <t>2017-08-03</t>
        </is>
      </c>
      <c r="D4633" t="inlineStr">
        <is>
          <t>2017-08-08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Office Supplies</t>
        </is>
      </c>
      <c r="O4633" t="inlineStr">
        <is>
          <t>Labels</t>
        </is>
      </c>
      <c r="P4633" t="inlineStr">
        <is>
          <t>Avery 473</t>
        </is>
      </c>
      <c r="Q4633" s="2" t="n">
        <v>51.75</v>
      </c>
      <c r="R4633" t="n">
        <v>5</v>
      </c>
      <c r="S4633" s="3" t="n">
        <v>0</v>
      </c>
      <c r="T4633" s="2" t="n">
        <v>24.84</v>
      </c>
      <c r="U4633">
        <f>D4633-C4633</f>
        <v/>
      </c>
      <c r="V4633" s="3">
        <f>IF(Q4633=0,0,T4633/Q4633)</f>
        <v/>
      </c>
    </row>
    <row r="4634">
      <c r="A4634" t="n">
        <v>4633</v>
      </c>
      <c r="B4634" t="inlineStr">
        <is>
          <t>CA-2017-168396</t>
        </is>
      </c>
      <c r="C4634" t="inlineStr">
        <is>
          <t>2017-08-03</t>
        </is>
      </c>
      <c r="D4634" t="inlineStr">
        <is>
          <t>2017-08-08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Furniture</t>
        </is>
      </c>
      <c r="O4634" t="inlineStr">
        <is>
          <t>Furnishings</t>
        </is>
      </c>
      <c r="P4634" t="inlineStr">
        <is>
          <t>Deflect-o EconoMat Studded, No Bevel Mat for Low Pile Carpeting</t>
        </is>
      </c>
      <c r="Q4634" s="2" t="n">
        <v>123.96</v>
      </c>
      <c r="R4634" t="n">
        <v>3</v>
      </c>
      <c r="S4634" s="3" t="n">
        <v>0</v>
      </c>
      <c r="T4634" s="2" t="n">
        <v>11.1564</v>
      </c>
      <c r="U4634">
        <f>D4634-C4634</f>
        <v/>
      </c>
      <c r="V4634" s="3">
        <f>IF(Q4634=0,0,T4634/Q4634)</f>
        <v/>
      </c>
    </row>
    <row r="4635">
      <c r="A4635" t="n">
        <v>4634</v>
      </c>
      <c r="B4635" t="inlineStr">
        <is>
          <t>CA-2015-130456</t>
        </is>
      </c>
      <c r="C4635" t="inlineStr">
        <is>
          <t>2015-08-21</t>
        </is>
      </c>
      <c r="D4635" t="inlineStr">
        <is>
          <t>2015-08-26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Furniture</t>
        </is>
      </c>
      <c r="O4635" t="inlineStr">
        <is>
          <t>Bookcases</t>
        </is>
      </c>
      <c r="P4635" t="inlineStr">
        <is>
          <t>Sauder Camden County Collection Library</t>
        </is>
      </c>
      <c r="Q4635" s="2" t="n">
        <v>586.398</v>
      </c>
      <c r="R4635" t="n">
        <v>6</v>
      </c>
      <c r="S4635" s="3" t="n">
        <v>0.15</v>
      </c>
      <c r="T4635" s="2" t="n">
        <v>34.494</v>
      </c>
      <c r="U4635">
        <f>D4635-C4635</f>
        <v/>
      </c>
      <c r="V4635" s="3">
        <f>IF(Q4635=0,0,T4635/Q4635)</f>
        <v/>
      </c>
    </row>
    <row r="4636">
      <c r="A4636" t="n">
        <v>4635</v>
      </c>
      <c r="B4636" t="inlineStr">
        <is>
          <t>CA-2015-130456</t>
        </is>
      </c>
      <c r="C4636" t="inlineStr">
        <is>
          <t>2015-08-21</t>
        </is>
      </c>
      <c r="D4636" t="inlineStr">
        <is>
          <t>2015-08-26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s="2" t="n">
        <v>80.98</v>
      </c>
      <c r="R4636" t="n">
        <v>1</v>
      </c>
      <c r="S4636" s="3" t="n">
        <v>0</v>
      </c>
      <c r="T4636" s="2" t="n">
        <v>3.2392</v>
      </c>
      <c r="U4636">
        <f>D4636-C4636</f>
        <v/>
      </c>
      <c r="V4636" s="3">
        <f>IF(Q4636=0,0,T4636/Q4636)</f>
        <v/>
      </c>
    </row>
    <row r="4637">
      <c r="A4637" t="n">
        <v>4636</v>
      </c>
      <c r="B4637" t="inlineStr">
        <is>
          <t>CA-2017-116288</t>
        </is>
      </c>
      <c r="C4637" t="inlineStr">
        <is>
          <t>2017-03-12</t>
        </is>
      </c>
      <c r="D4637" t="inlineStr">
        <is>
          <t>2017-03-17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Carina Double Wide Media Storage Towers in Natural &amp; Black</t>
        </is>
      </c>
      <c r="Q4637" s="2" t="n">
        <v>242.94</v>
      </c>
      <c r="R4637" t="n">
        <v>3</v>
      </c>
      <c r="S4637" s="3" t="n">
        <v>0</v>
      </c>
      <c r="T4637" s="2" t="n">
        <v>9.717599999999999</v>
      </c>
      <c r="U4637">
        <f>D4637-C4637</f>
        <v/>
      </c>
      <c r="V4637" s="3">
        <f>IF(Q4637=0,0,T4637/Q4637)</f>
        <v/>
      </c>
    </row>
    <row r="4638">
      <c r="A4638" t="n">
        <v>4637</v>
      </c>
      <c r="B4638" t="inlineStr">
        <is>
          <t>CA-2017-168228</t>
        </is>
      </c>
      <c r="C4638" t="inlineStr">
        <is>
          <t>2017-04-27</t>
        </is>
      </c>
      <c r="D4638" t="inlineStr">
        <is>
          <t>2017-04-29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School Pro Electric Pencil Sharpener, 1670</t>
        </is>
      </c>
      <c r="Q4638" s="2" t="n">
        <v>123.92</v>
      </c>
      <c r="R4638" t="n">
        <v>4</v>
      </c>
      <c r="S4638" s="3" t="n">
        <v>0</v>
      </c>
      <c r="T4638" s="2" t="n">
        <v>33.4584</v>
      </c>
      <c r="U4638">
        <f>D4638-C4638</f>
        <v/>
      </c>
      <c r="V4638" s="3">
        <f>IF(Q4638=0,0,T4638/Q4638)</f>
        <v/>
      </c>
    </row>
    <row r="4639">
      <c r="A4639" t="n">
        <v>4638</v>
      </c>
      <c r="B4639" t="inlineStr">
        <is>
          <t>CA-2017-168228</t>
        </is>
      </c>
      <c r="C4639" t="inlineStr">
        <is>
          <t>2017-04-27</t>
        </is>
      </c>
      <c r="D4639" t="inlineStr">
        <is>
          <t>2017-04-29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Newell Chalk Holder</t>
        </is>
      </c>
      <c r="Q4639" s="2" t="n">
        <v>12.39</v>
      </c>
      <c r="R4639" t="n">
        <v>3</v>
      </c>
      <c r="S4639" s="3" t="n">
        <v>0</v>
      </c>
      <c r="T4639" s="2" t="n">
        <v>5.6994</v>
      </c>
      <c r="U4639">
        <f>D4639-C4639</f>
        <v/>
      </c>
      <c r="V4639" s="3">
        <f>IF(Q4639=0,0,T4639/Q4639)</f>
        <v/>
      </c>
    </row>
    <row r="4640">
      <c r="A4640" t="n">
        <v>4639</v>
      </c>
      <c r="B4640" t="inlineStr">
        <is>
          <t>CA-2017-168228</t>
        </is>
      </c>
      <c r="C4640" t="inlineStr">
        <is>
          <t>2017-04-27</t>
        </is>
      </c>
      <c r="D4640" t="inlineStr">
        <is>
          <t>2017-04-29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Boston Home &amp; Office Model 2000 Electric Pencil Sharpeners</t>
        </is>
      </c>
      <c r="Q4640" s="2" t="n">
        <v>47.3</v>
      </c>
      <c r="R4640" t="n">
        <v>2</v>
      </c>
      <c r="S4640" s="3" t="n">
        <v>0</v>
      </c>
      <c r="T4640" s="2" t="n">
        <v>12.298</v>
      </c>
      <c r="U4640">
        <f>D4640-C4640</f>
        <v/>
      </c>
      <c r="V4640" s="3">
        <f>IF(Q4640=0,0,T4640/Q4640)</f>
        <v/>
      </c>
    </row>
    <row r="4641">
      <c r="A4641" t="n">
        <v>4640</v>
      </c>
      <c r="B4641" t="inlineStr">
        <is>
          <t>CA-2016-102162</t>
        </is>
      </c>
      <c r="C4641" t="inlineStr">
        <is>
          <t>2016-09-11</t>
        </is>
      </c>
      <c r="D4641" t="inlineStr">
        <is>
          <t>2016-09-16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Technology</t>
        </is>
      </c>
      <c r="O4641" t="inlineStr">
        <is>
          <t>Copiers</t>
        </is>
      </c>
      <c r="P4641" t="inlineStr">
        <is>
          <t>Canon PC-428 Personal Copier</t>
        </is>
      </c>
      <c r="Q4641" s="2" t="n">
        <v>1599.92</v>
      </c>
      <c r="R4641" t="n">
        <v>8</v>
      </c>
      <c r="S4641" s="3" t="n">
        <v>0</v>
      </c>
      <c r="T4641" s="2" t="n">
        <v>751.9624</v>
      </c>
      <c r="U4641">
        <f>D4641-C4641</f>
        <v/>
      </c>
      <c r="V4641" s="3">
        <f>IF(Q4641=0,0,T4641/Q4641)</f>
        <v/>
      </c>
    </row>
    <row r="4642">
      <c r="A4642" t="n">
        <v>4641</v>
      </c>
      <c r="B4642" t="inlineStr">
        <is>
          <t>CA-2016-102162</t>
        </is>
      </c>
      <c r="C4642" t="inlineStr">
        <is>
          <t>2016-09-11</t>
        </is>
      </c>
      <c r="D4642" t="inlineStr">
        <is>
          <t>2016-09-16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#10 Self-Seal White Envelopes</t>
        </is>
      </c>
      <c r="Q4642" s="2" t="n">
        <v>11.09</v>
      </c>
      <c r="R4642" t="n">
        <v>1</v>
      </c>
      <c r="S4642" s="3" t="n">
        <v>0</v>
      </c>
      <c r="T4642" s="2" t="n">
        <v>5.4341</v>
      </c>
      <c r="U4642">
        <f>D4642-C4642</f>
        <v/>
      </c>
      <c r="V4642" s="3">
        <f>IF(Q4642=0,0,T4642/Q4642)</f>
        <v/>
      </c>
    </row>
    <row r="4643">
      <c r="A4643" t="n">
        <v>4642</v>
      </c>
      <c r="B4643" t="inlineStr">
        <is>
          <t>CA-2017-130141</t>
        </is>
      </c>
      <c r="C4643" t="inlineStr">
        <is>
          <t>2017-10-22</t>
        </is>
      </c>
      <c r="D4643" t="inlineStr">
        <is>
          <t>2017-10-24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Storex Flexible Poly Binders with Double Pockets</t>
        </is>
      </c>
      <c r="Q4643" s="2" t="n">
        <v>3.168</v>
      </c>
      <c r="R4643" t="n">
        <v>4</v>
      </c>
      <c r="S4643" s="3" t="n">
        <v>0.7</v>
      </c>
      <c r="T4643" s="2" t="n">
        <v>-2.5344</v>
      </c>
      <c r="U4643">
        <f>D4643-C4643</f>
        <v/>
      </c>
      <c r="V4643" s="3">
        <f>IF(Q4643=0,0,T4643/Q4643)</f>
        <v/>
      </c>
    </row>
    <row r="4644">
      <c r="A4644" t="n">
        <v>4643</v>
      </c>
      <c r="B4644" t="inlineStr">
        <is>
          <t>CA-2017-130141</t>
        </is>
      </c>
      <c r="C4644" t="inlineStr">
        <is>
          <t>2017-10-22</t>
        </is>
      </c>
      <c r="D4644" t="inlineStr">
        <is>
          <t>2017-10-24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Office Star - Ergonomic Mid Back Chair with 2-Way Adjustable Arms</t>
        </is>
      </c>
      <c r="Q4644" s="2" t="n">
        <v>579.136</v>
      </c>
      <c r="R4644" t="n">
        <v>4</v>
      </c>
      <c r="S4644" s="3" t="n">
        <v>0.2</v>
      </c>
      <c r="T4644" s="2" t="n">
        <v>-28.9568</v>
      </c>
      <c r="U4644">
        <f>D4644-C4644</f>
        <v/>
      </c>
      <c r="V4644" s="3">
        <f>IF(Q4644=0,0,T4644/Q4644)</f>
        <v/>
      </c>
    </row>
    <row r="4645">
      <c r="A4645" t="n">
        <v>4644</v>
      </c>
      <c r="B4645" t="inlineStr">
        <is>
          <t>CA-2015-147501</t>
        </is>
      </c>
      <c r="C4645" t="inlineStr">
        <is>
          <t>2015-08-02</t>
        </is>
      </c>
      <c r="D4645" t="inlineStr">
        <is>
          <t>2015-08-06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Ibico Presentation Index for Binding Systems</t>
        </is>
      </c>
      <c r="Q4645" s="2" t="n">
        <v>6.368</v>
      </c>
      <c r="R4645" t="n">
        <v>2</v>
      </c>
      <c r="S4645" s="3" t="n">
        <v>0.2</v>
      </c>
      <c r="T4645" s="2" t="n">
        <v>2.1492</v>
      </c>
      <c r="U4645">
        <f>D4645-C4645</f>
        <v/>
      </c>
      <c r="V4645" s="3">
        <f>IF(Q4645=0,0,T4645/Q4645)</f>
        <v/>
      </c>
    </row>
    <row r="4646">
      <c r="A4646" t="n">
        <v>4645</v>
      </c>
      <c r="B4646" t="inlineStr">
        <is>
          <t>CA-2015-147501</t>
        </is>
      </c>
      <c r="C4646" t="inlineStr">
        <is>
          <t>2015-08-02</t>
        </is>
      </c>
      <c r="D4646" t="inlineStr">
        <is>
          <t>2015-08-06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Technology</t>
        </is>
      </c>
      <c r="O4646" t="inlineStr">
        <is>
          <t>Machines</t>
        </is>
      </c>
      <c r="P4646" t="inlineStr">
        <is>
          <t>Okidata C331dn Printer</t>
        </is>
      </c>
      <c r="Q4646" s="2" t="n">
        <v>558.4</v>
      </c>
      <c r="R4646" t="n">
        <v>2</v>
      </c>
      <c r="S4646" s="3" t="n">
        <v>0.2</v>
      </c>
      <c r="T4646" s="2" t="n">
        <v>41.88</v>
      </c>
      <c r="U4646">
        <f>D4646-C4646</f>
        <v/>
      </c>
      <c r="V4646" s="3">
        <f>IF(Q4646=0,0,T4646/Q4646)</f>
        <v/>
      </c>
    </row>
    <row r="4647">
      <c r="A4647" t="n">
        <v>4646</v>
      </c>
      <c r="B4647" t="inlineStr">
        <is>
          <t>CA-2016-143910</t>
        </is>
      </c>
      <c r="C4647" t="inlineStr">
        <is>
          <t>2016-08-12</t>
        </is>
      </c>
      <c r="D4647" t="inlineStr">
        <is>
          <t>2016-08-16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Global Geo Office Task Chair, Gray</t>
        </is>
      </c>
      <c r="Q4647" s="2" t="n">
        <v>145.764</v>
      </c>
      <c r="R4647" t="n">
        <v>2</v>
      </c>
      <c r="S4647" s="3" t="n">
        <v>0.1</v>
      </c>
      <c r="T4647" s="2" t="n">
        <v>-8.098000000000001</v>
      </c>
      <c r="U4647">
        <f>D4647-C4647</f>
        <v/>
      </c>
      <c r="V4647" s="3">
        <f>IF(Q4647=0,0,T4647/Q4647)</f>
        <v/>
      </c>
    </row>
    <row r="4648">
      <c r="A4648" t="n">
        <v>4647</v>
      </c>
      <c r="B4648" t="inlineStr">
        <is>
          <t>CA-2014-146885</t>
        </is>
      </c>
      <c r="C4648" t="inlineStr">
        <is>
          <t>2014-05-30</t>
        </is>
      </c>
      <c r="D4648" t="inlineStr">
        <is>
          <t>2014-06-05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Ampad Poly Cover Wirebound Steno Book, 6" x 9" Assorted Colors, Gregg Ruled</t>
        </is>
      </c>
      <c r="Q4648" s="2" t="n">
        <v>13.62</v>
      </c>
      <c r="R4648" t="n">
        <v>3</v>
      </c>
      <c r="S4648" s="3" t="n">
        <v>0</v>
      </c>
      <c r="T4648" s="2" t="n">
        <v>6.129</v>
      </c>
      <c r="U4648">
        <f>D4648-C4648</f>
        <v/>
      </c>
      <c r="V4648" s="3">
        <f>IF(Q4648=0,0,T4648/Q4648)</f>
        <v/>
      </c>
    </row>
    <row r="4649">
      <c r="A4649" t="n">
        <v>4648</v>
      </c>
      <c r="B4649" t="inlineStr">
        <is>
          <t>CA-2016-139556</t>
        </is>
      </c>
      <c r="C4649" t="inlineStr">
        <is>
          <t>2016-04-26</t>
        </is>
      </c>
      <c r="D4649" t="inlineStr">
        <is>
          <t>2016-05-01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Office Star - Mid Back Dual function Ergonomic High Back Chair with 2-Way Adjustable Arms</t>
        </is>
      </c>
      <c r="Q4649" s="2" t="n">
        <v>434.646</v>
      </c>
      <c r="R4649" t="n">
        <v>3</v>
      </c>
      <c r="S4649" s="3" t="n">
        <v>0.1</v>
      </c>
      <c r="T4649" s="2" t="n">
        <v>62.7822</v>
      </c>
      <c r="U4649">
        <f>D4649-C4649</f>
        <v/>
      </c>
      <c r="V4649" s="3">
        <f>IF(Q4649=0,0,T4649/Q4649)</f>
        <v/>
      </c>
    </row>
    <row r="4650">
      <c r="A4650" t="n">
        <v>4649</v>
      </c>
      <c r="B4650" t="inlineStr">
        <is>
          <t>CA-2017-129357</t>
        </is>
      </c>
      <c r="C4650" t="inlineStr">
        <is>
          <t>2017-05-14</t>
        </is>
      </c>
      <c r="D4650" t="inlineStr">
        <is>
          <t>2017-05-19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1917</t>
        </is>
      </c>
      <c r="Q4650" s="2" t="n">
        <v>440.19</v>
      </c>
      <c r="R4650" t="n">
        <v>9</v>
      </c>
      <c r="S4650" s="3" t="n">
        <v>0</v>
      </c>
      <c r="T4650" s="2" t="n">
        <v>206.8893</v>
      </c>
      <c r="U4650">
        <f>D4650-C4650</f>
        <v/>
      </c>
      <c r="V4650" s="3">
        <f>IF(Q4650=0,0,T4650/Q4650)</f>
        <v/>
      </c>
    </row>
    <row r="4651">
      <c r="A4651" t="n">
        <v>4650</v>
      </c>
      <c r="B4651" t="inlineStr">
        <is>
          <t>CA-2017-129357</t>
        </is>
      </c>
      <c r="C4651" t="inlineStr">
        <is>
          <t>2017-05-14</t>
        </is>
      </c>
      <c r="D4651" t="inlineStr">
        <is>
          <t>2017-05-19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Martin-Yale Premier Letter Opener</t>
        </is>
      </c>
      <c r="Q4651" s="2" t="n">
        <v>64.40000000000001</v>
      </c>
      <c r="R4651" t="n">
        <v>5</v>
      </c>
      <c r="S4651" s="3" t="n">
        <v>0</v>
      </c>
      <c r="T4651" s="2" t="n">
        <v>1.932</v>
      </c>
      <c r="U4651">
        <f>D4651-C4651</f>
        <v/>
      </c>
      <c r="V4651" s="3">
        <f>IF(Q4651=0,0,T4651/Q4651)</f>
        <v/>
      </c>
    </row>
    <row r="4652">
      <c r="A4652" t="n">
        <v>4651</v>
      </c>
      <c r="B4652" t="inlineStr">
        <is>
          <t>CA-2017-150987</t>
        </is>
      </c>
      <c r="C4652" t="inlineStr">
        <is>
          <t>2017-04-08</t>
        </is>
      </c>
      <c r="D4652" t="inlineStr">
        <is>
          <t>2017-04-12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1891</t>
        </is>
      </c>
      <c r="Q4652" s="2" t="n">
        <v>244.55</v>
      </c>
      <c r="R4652" t="n">
        <v>5</v>
      </c>
      <c r="S4652" s="3" t="n">
        <v>0</v>
      </c>
      <c r="T4652" s="2" t="n">
        <v>114.9385</v>
      </c>
      <c r="U4652">
        <f>D4652-C4652</f>
        <v/>
      </c>
      <c r="V4652" s="3">
        <f>IF(Q4652=0,0,T4652/Q4652)</f>
        <v/>
      </c>
    </row>
    <row r="4653">
      <c r="A4653" t="n">
        <v>4652</v>
      </c>
      <c r="B4653" t="inlineStr">
        <is>
          <t>CA-2017-150987</t>
        </is>
      </c>
      <c r="C4653" t="inlineStr">
        <is>
          <t>2017-04-08</t>
        </is>
      </c>
      <c r="D4653" t="inlineStr">
        <is>
          <t>2017-04-12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1942</t>
        </is>
      </c>
      <c r="Q4653" s="2" t="n">
        <v>195.76</v>
      </c>
      <c r="R4653" t="n">
        <v>4</v>
      </c>
      <c r="S4653" s="3" t="n">
        <v>0</v>
      </c>
      <c r="T4653" s="2" t="n">
        <v>97.88</v>
      </c>
      <c r="U4653">
        <f>D4653-C4653</f>
        <v/>
      </c>
      <c r="V4653" s="3">
        <f>IF(Q4653=0,0,T4653/Q4653)</f>
        <v/>
      </c>
    </row>
    <row r="4654">
      <c r="A4654" t="n">
        <v>4653</v>
      </c>
      <c r="B4654" t="inlineStr">
        <is>
          <t>CA-2017-132647</t>
        </is>
      </c>
      <c r="C4654" t="inlineStr">
        <is>
          <t>2017-02-17</t>
        </is>
      </c>
      <c r="D4654" t="inlineStr">
        <is>
          <t>2017-02-23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Adams Telephone Message Book W/Dividers/Space For Phone Numbers, 5 1/4"X8 1/2", 300/Messages</t>
        </is>
      </c>
      <c r="Q4654" s="2" t="n">
        <v>11.76</v>
      </c>
      <c r="R4654" t="n">
        <v>2</v>
      </c>
      <c r="S4654" s="3" t="n">
        <v>0</v>
      </c>
      <c r="T4654" s="2" t="n">
        <v>5.7624</v>
      </c>
      <c r="U4654">
        <f>D4654-C4654</f>
        <v/>
      </c>
      <c r="V4654" s="3">
        <f>IF(Q4654=0,0,T4654/Q4654)</f>
        <v/>
      </c>
    </row>
    <row r="4655">
      <c r="A4655" t="n">
        <v>4654</v>
      </c>
      <c r="B4655" t="inlineStr">
        <is>
          <t>CA-2017-132647</t>
        </is>
      </c>
      <c r="C4655" t="inlineStr">
        <is>
          <t>2017-02-17</t>
        </is>
      </c>
      <c r="D4655" t="inlineStr">
        <is>
          <t>2017-02-23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Fellowes Bases and Tops For Staxonsteel/High-Stak Systems</t>
        </is>
      </c>
      <c r="Q4655" s="2" t="n">
        <v>166.45</v>
      </c>
      <c r="R4655" t="n">
        <v>5</v>
      </c>
      <c r="S4655" s="3" t="n">
        <v>0</v>
      </c>
      <c r="T4655" s="2" t="n">
        <v>39.948</v>
      </c>
      <c r="U4655">
        <f>D4655-C4655</f>
        <v/>
      </c>
      <c r="V4655" s="3">
        <f>IF(Q4655=0,0,T4655/Q4655)</f>
        <v/>
      </c>
    </row>
    <row r="4656">
      <c r="A4656" t="n">
        <v>4655</v>
      </c>
      <c r="B4656" t="inlineStr">
        <is>
          <t>CA-2017-159107</t>
        </is>
      </c>
      <c r="C4656" t="inlineStr">
        <is>
          <t>2017-06-24</t>
        </is>
      </c>
      <c r="D4656" t="inlineStr">
        <is>
          <t>2017-06-26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Office Supplies</t>
        </is>
      </c>
      <c r="O4656" t="inlineStr">
        <is>
          <t>Fasteners</t>
        </is>
      </c>
      <c r="P4656" t="inlineStr">
        <is>
          <t>Acco Banker's Clasps, 5 3/4"-Long</t>
        </is>
      </c>
      <c r="Q4656" s="2" t="n">
        <v>2.88</v>
      </c>
      <c r="R4656" t="n">
        <v>1</v>
      </c>
      <c r="S4656" s="3" t="n">
        <v>0</v>
      </c>
      <c r="T4656" s="2" t="n">
        <v>1.3536</v>
      </c>
      <c r="U4656">
        <f>D4656-C4656</f>
        <v/>
      </c>
      <c r="V4656" s="3">
        <f>IF(Q4656=0,0,T4656/Q4656)</f>
        <v/>
      </c>
    </row>
    <row r="4657">
      <c r="A4657" t="n">
        <v>4656</v>
      </c>
      <c r="B4657" t="inlineStr">
        <is>
          <t>CA-2014-160738</t>
        </is>
      </c>
      <c r="C4657" t="inlineStr">
        <is>
          <t>2014-05-05</t>
        </is>
      </c>
      <c r="D4657" t="inlineStr">
        <is>
          <t>2014-05-10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Eldon Portable Mobile Manager</t>
        </is>
      </c>
      <c r="Q4657" s="2" t="n">
        <v>45.248</v>
      </c>
      <c r="R4657" t="n">
        <v>2</v>
      </c>
      <c r="S4657" s="3" t="n">
        <v>0.2</v>
      </c>
      <c r="T4657" s="2" t="n">
        <v>3.9592</v>
      </c>
      <c r="U4657">
        <f>D4657-C4657</f>
        <v/>
      </c>
      <c r="V4657" s="3">
        <f>IF(Q4657=0,0,T4657/Q4657)</f>
        <v/>
      </c>
    </row>
    <row r="4658">
      <c r="A4658" t="n">
        <v>4657</v>
      </c>
      <c r="B4658" t="inlineStr">
        <is>
          <t>CA-2015-112130</t>
        </is>
      </c>
      <c r="C4658" t="inlineStr">
        <is>
          <t>2015-05-03</t>
        </is>
      </c>
      <c r="D4658" t="inlineStr">
        <is>
          <t>2015-05-07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Office Supplies</t>
        </is>
      </c>
      <c r="O4658" t="inlineStr">
        <is>
          <t>Art</t>
        </is>
      </c>
      <c r="P4658" t="inlineStr">
        <is>
          <t>Sanford Prismacolor Professional Thick Lead Art Pencils, 36-Color Set</t>
        </is>
      </c>
      <c r="Q4658" s="2" t="n">
        <v>59.904</v>
      </c>
      <c r="R4658" t="n">
        <v>2</v>
      </c>
      <c r="S4658" s="3" t="n">
        <v>0.2</v>
      </c>
      <c r="T4658" s="2" t="n">
        <v>14.2272</v>
      </c>
      <c r="U4658">
        <f>D4658-C4658</f>
        <v/>
      </c>
      <c r="V4658" s="3">
        <f>IF(Q4658=0,0,T4658/Q4658)</f>
        <v/>
      </c>
    </row>
    <row r="4659">
      <c r="A4659" t="n">
        <v>4658</v>
      </c>
      <c r="B4659" t="inlineStr">
        <is>
          <t>CA-2015-112130</t>
        </is>
      </c>
      <c r="C4659" t="inlineStr">
        <is>
          <t>2015-05-03</t>
        </is>
      </c>
      <c r="D4659" t="inlineStr">
        <is>
          <t>2015-05-07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Holmes Replacement Filter for HEPA Air Cleaner, Large Room</t>
        </is>
      </c>
      <c r="Q4659" s="2" t="n">
        <v>23.696</v>
      </c>
      <c r="R4659" t="n">
        <v>2</v>
      </c>
      <c r="S4659" s="3" t="n">
        <v>0.2</v>
      </c>
      <c r="T4659" s="2" t="n">
        <v>6.5164</v>
      </c>
      <c r="U4659">
        <f>D4659-C4659</f>
        <v/>
      </c>
      <c r="V4659" s="3">
        <f>IF(Q4659=0,0,T4659/Q4659)</f>
        <v/>
      </c>
    </row>
    <row r="4660">
      <c r="A4660" t="n">
        <v>4659</v>
      </c>
      <c r="B4660" t="inlineStr">
        <is>
          <t>CA-2015-112130</t>
        </is>
      </c>
      <c r="C4660" t="inlineStr">
        <is>
          <t>2015-05-03</t>
        </is>
      </c>
      <c r="D4660" t="inlineStr">
        <is>
          <t>2015-05-07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Office Supplies</t>
        </is>
      </c>
      <c r="O4660" t="inlineStr">
        <is>
          <t>Paper</t>
        </is>
      </c>
      <c r="P4660" t="inlineStr">
        <is>
          <t>Xerox 1897</t>
        </is>
      </c>
      <c r="Q4660" s="2" t="n">
        <v>7.968</v>
      </c>
      <c r="R4660" t="n">
        <v>2</v>
      </c>
      <c r="S4660" s="3" t="n">
        <v>0.2</v>
      </c>
      <c r="T4660" s="2" t="n">
        <v>2.8884</v>
      </c>
      <c r="U4660">
        <f>D4660-C4660</f>
        <v/>
      </c>
      <c r="V4660" s="3">
        <f>IF(Q4660=0,0,T4660/Q4660)</f>
        <v/>
      </c>
    </row>
    <row r="4661">
      <c r="A4661" t="n">
        <v>4660</v>
      </c>
      <c r="B4661" t="inlineStr">
        <is>
          <t>CA-2015-112130</t>
        </is>
      </c>
      <c r="C4661" t="inlineStr">
        <is>
          <t>2015-05-03</t>
        </is>
      </c>
      <c r="D4661" t="inlineStr">
        <is>
          <t>2015-05-07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Office Supplies</t>
        </is>
      </c>
      <c r="O4661" t="inlineStr">
        <is>
          <t>Appliances</t>
        </is>
      </c>
      <c r="P4661" t="inlineStr">
        <is>
          <t>Bravo II Megaboss 12-Amp Hard Body Upright, Replacement Belts, 2 Belts per Pack</t>
        </is>
      </c>
      <c r="Q4661" s="2" t="n">
        <v>18.2</v>
      </c>
      <c r="R4661" t="n">
        <v>7</v>
      </c>
      <c r="S4661" s="3" t="n">
        <v>0.2</v>
      </c>
      <c r="T4661" s="2" t="n">
        <v>2.0475</v>
      </c>
      <c r="U4661">
        <f>D4661-C4661</f>
        <v/>
      </c>
      <c r="V4661" s="3">
        <f>IF(Q4661=0,0,T4661/Q4661)</f>
        <v/>
      </c>
    </row>
    <row r="4662">
      <c r="A4662" t="n">
        <v>4661</v>
      </c>
      <c r="B4662" t="inlineStr">
        <is>
          <t>CA-2015-112130</t>
        </is>
      </c>
      <c r="C4662" t="inlineStr">
        <is>
          <t>2015-05-03</t>
        </is>
      </c>
      <c r="D4662" t="inlineStr">
        <is>
          <t>2015-05-07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SanDisk Cruzer 16 GB USB Flash Drive</t>
        </is>
      </c>
      <c r="Q4662" s="2" t="n">
        <v>27.552</v>
      </c>
      <c r="R4662" t="n">
        <v>3</v>
      </c>
      <c r="S4662" s="3" t="n">
        <v>0.2</v>
      </c>
      <c r="T4662" s="2" t="n">
        <v>-0.3444</v>
      </c>
      <c r="U4662">
        <f>D4662-C4662</f>
        <v/>
      </c>
      <c r="V4662" s="3">
        <f>IF(Q4662=0,0,T4662/Q4662)</f>
        <v/>
      </c>
    </row>
    <row r="4663">
      <c r="A4663" t="n">
        <v>4662</v>
      </c>
      <c r="B4663" t="inlineStr">
        <is>
          <t>CA-2015-112130</t>
        </is>
      </c>
      <c r="C4663" t="inlineStr">
        <is>
          <t>2015-05-03</t>
        </is>
      </c>
      <c r="D4663" t="inlineStr">
        <is>
          <t>2015-05-07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Furniture</t>
        </is>
      </c>
      <c r="O4663" t="inlineStr">
        <is>
          <t>Chairs</t>
        </is>
      </c>
      <c r="P4663" t="inlineStr">
        <is>
          <t>Global Leather Highback Executive Chair with Pneumatic Height Adjustment, Black</t>
        </is>
      </c>
      <c r="Q4663" s="2" t="n">
        <v>844.116</v>
      </c>
      <c r="R4663" t="n">
        <v>6</v>
      </c>
      <c r="S4663" s="3" t="n">
        <v>0.3</v>
      </c>
      <c r="T4663" s="2" t="n">
        <v>-36.1764</v>
      </c>
      <c r="U4663">
        <f>D4663-C4663</f>
        <v/>
      </c>
      <c r="V4663" s="3">
        <f>IF(Q4663=0,0,T4663/Q4663)</f>
        <v/>
      </c>
    </row>
    <row r="4664">
      <c r="A4664" t="n">
        <v>4663</v>
      </c>
      <c r="B4664" t="inlineStr">
        <is>
          <t>CA-2015-112130</t>
        </is>
      </c>
      <c r="C4664" t="inlineStr">
        <is>
          <t>2015-05-03</t>
        </is>
      </c>
      <c r="D4664" t="inlineStr">
        <is>
          <t>2015-05-07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Office Supplies</t>
        </is>
      </c>
      <c r="O4664" t="inlineStr">
        <is>
          <t>Storage</t>
        </is>
      </c>
      <c r="P4664" t="inlineStr">
        <is>
          <t>Fellowes Bankers Box Stor/Drawer Steel Plus</t>
        </is>
      </c>
      <c r="Q4664" s="2" t="n">
        <v>76.752</v>
      </c>
      <c r="R4664" t="n">
        <v>3</v>
      </c>
      <c r="S4664" s="3" t="n">
        <v>0.2</v>
      </c>
      <c r="T4664" s="2" t="n">
        <v>-9.593999999999999</v>
      </c>
      <c r="U4664">
        <f>D4664-C4664</f>
        <v/>
      </c>
      <c r="V4664" s="3">
        <f>IF(Q4664=0,0,T4664/Q4664)</f>
        <v/>
      </c>
    </row>
    <row r="4665">
      <c r="A4665" t="n">
        <v>4664</v>
      </c>
      <c r="B4665" t="inlineStr">
        <is>
          <t>CA-2016-111409</t>
        </is>
      </c>
      <c r="C4665" t="inlineStr">
        <is>
          <t>2016-09-18</t>
        </is>
      </c>
      <c r="D4665" t="inlineStr">
        <is>
          <t>2016-09-22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480</t>
        </is>
      </c>
      <c r="Q4665" s="2" t="n">
        <v>3</v>
      </c>
      <c r="R4665" t="n">
        <v>1</v>
      </c>
      <c r="S4665" s="3" t="n">
        <v>0.2</v>
      </c>
      <c r="T4665" s="2" t="n">
        <v>1.05</v>
      </c>
      <c r="U4665">
        <f>D4665-C4665</f>
        <v/>
      </c>
      <c r="V4665" s="3">
        <f>IF(Q4665=0,0,T4665/Q4665)</f>
        <v/>
      </c>
    </row>
    <row r="4666">
      <c r="A4666" t="n">
        <v>4665</v>
      </c>
      <c r="B4666" t="inlineStr">
        <is>
          <t>CA-2016-116232</t>
        </is>
      </c>
      <c r="C4666" t="inlineStr">
        <is>
          <t>2016-09-22</t>
        </is>
      </c>
      <c r="D4666" t="inlineStr">
        <is>
          <t>2016-09-26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Acco Suede Grain Vinyl Round Ring Binder</t>
        </is>
      </c>
      <c r="Q4666" s="2" t="n">
        <v>7.506</v>
      </c>
      <c r="R4666" t="n">
        <v>9</v>
      </c>
      <c r="S4666" s="3" t="n">
        <v>0.7</v>
      </c>
      <c r="T4666" s="2" t="n">
        <v>-6.0048</v>
      </c>
      <c r="U4666">
        <f>D4666-C4666</f>
        <v/>
      </c>
      <c r="V4666" s="3">
        <f>IF(Q4666=0,0,T4666/Q4666)</f>
        <v/>
      </c>
    </row>
    <row r="4667">
      <c r="A4667" t="n">
        <v>4666</v>
      </c>
      <c r="B4667" t="inlineStr">
        <is>
          <t>CA-2016-116232</t>
        </is>
      </c>
      <c r="C4667" t="inlineStr">
        <is>
          <t>2016-09-22</t>
        </is>
      </c>
      <c r="D4667" t="inlineStr">
        <is>
          <t>2016-09-26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Office Supplies</t>
        </is>
      </c>
      <c r="O4667" t="inlineStr">
        <is>
          <t>Labels</t>
        </is>
      </c>
      <c r="P4667" t="inlineStr">
        <is>
          <t>Avery Address/Shipping Labels for Typewriters, 4" x 2"</t>
        </is>
      </c>
      <c r="Q4667" s="2" t="n">
        <v>16.56</v>
      </c>
      <c r="R4667" t="n">
        <v>2</v>
      </c>
      <c r="S4667" s="3" t="n">
        <v>0.2</v>
      </c>
      <c r="T4667" s="2" t="n">
        <v>5.796</v>
      </c>
      <c r="U4667">
        <f>D4667-C4667</f>
        <v/>
      </c>
      <c r="V4667" s="3">
        <f>IF(Q4667=0,0,T4667/Q4667)</f>
        <v/>
      </c>
    </row>
    <row r="4668">
      <c r="A4668" t="n">
        <v>4667</v>
      </c>
      <c r="B4668" t="inlineStr">
        <is>
          <t>CA-2016-116547</t>
        </is>
      </c>
      <c r="C4668" t="inlineStr">
        <is>
          <t>2016-01-10</t>
        </is>
      </c>
      <c r="D4668" t="inlineStr">
        <is>
          <t>2016-01-17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24-Hour Round Wall Clock</t>
        </is>
      </c>
      <c r="Q4668" s="2" t="n">
        <v>79.92</v>
      </c>
      <c r="R4668" t="n">
        <v>4</v>
      </c>
      <c r="S4668" s="3" t="n">
        <v>0</v>
      </c>
      <c r="T4668" s="2" t="n">
        <v>34.3656</v>
      </c>
      <c r="U4668">
        <f>D4668-C4668</f>
        <v/>
      </c>
      <c r="V4668" s="3">
        <f>IF(Q4668=0,0,T4668/Q4668)</f>
        <v/>
      </c>
    </row>
    <row r="4669">
      <c r="A4669" t="n">
        <v>4668</v>
      </c>
      <c r="B4669" t="inlineStr">
        <is>
          <t>CA-2016-116547</t>
        </is>
      </c>
      <c r="C4669" t="inlineStr">
        <is>
          <t>2016-01-10</t>
        </is>
      </c>
      <c r="D4669" t="inlineStr">
        <is>
          <t>2016-01-17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Technology</t>
        </is>
      </c>
      <c r="O4669" t="inlineStr">
        <is>
          <t>Accessories</t>
        </is>
      </c>
      <c r="P4669" t="inlineStr">
        <is>
          <t>Logitech Media Keyboard K200</t>
        </is>
      </c>
      <c r="Q4669" s="2" t="n">
        <v>69.98</v>
      </c>
      <c r="R4669" t="n">
        <v>2</v>
      </c>
      <c r="S4669" s="3" t="n">
        <v>0</v>
      </c>
      <c r="T4669" s="2" t="n">
        <v>13.2962</v>
      </c>
      <c r="U4669">
        <f>D4669-C4669</f>
        <v/>
      </c>
      <c r="V4669" s="3">
        <f>IF(Q4669=0,0,T4669/Q4669)</f>
        <v/>
      </c>
    </row>
    <row r="4670">
      <c r="A4670" t="n">
        <v>4669</v>
      </c>
      <c r="B4670" t="inlineStr">
        <is>
          <t>US-2017-133200</t>
        </is>
      </c>
      <c r="C4670" t="inlineStr">
        <is>
          <t>2017-05-06</t>
        </is>
      </c>
      <c r="D4670" t="inlineStr">
        <is>
          <t>2017-05-11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Avery Durable Poly Binders</t>
        </is>
      </c>
      <c r="Q4670" s="2" t="n">
        <v>11.06</v>
      </c>
      <c r="R4670" t="n">
        <v>10</v>
      </c>
      <c r="S4670" s="3" t="n">
        <v>0.8</v>
      </c>
      <c r="T4670" s="2" t="n">
        <v>-18.802</v>
      </c>
      <c r="U4670">
        <f>D4670-C4670</f>
        <v/>
      </c>
      <c r="V4670" s="3">
        <f>IF(Q4670=0,0,T4670/Q4670)</f>
        <v/>
      </c>
    </row>
    <row r="4671">
      <c r="A4671" t="n">
        <v>4670</v>
      </c>
      <c r="B4671" t="inlineStr">
        <is>
          <t>US-2017-133200</t>
        </is>
      </c>
      <c r="C4671" t="inlineStr">
        <is>
          <t>2017-05-06</t>
        </is>
      </c>
      <c r="D4671" t="inlineStr">
        <is>
          <t>2017-05-11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Furniture</t>
        </is>
      </c>
      <c r="O4671" t="inlineStr">
        <is>
          <t>Bookcases</t>
        </is>
      </c>
      <c r="P4671" t="inlineStr">
        <is>
          <t>Sauder Mission Library with Doors, Fruitwood Finish</t>
        </is>
      </c>
      <c r="Q4671" s="2" t="n">
        <v>623.4648</v>
      </c>
      <c r="R4671" t="n">
        <v>7</v>
      </c>
      <c r="S4671" s="3" t="n">
        <v>0.32</v>
      </c>
      <c r="T4671" s="2" t="n">
        <v>-119.1918</v>
      </c>
      <c r="U4671">
        <f>D4671-C4671</f>
        <v/>
      </c>
      <c r="V4671" s="3">
        <f>IF(Q4671=0,0,T4671/Q4671)</f>
        <v/>
      </c>
    </row>
    <row r="4672">
      <c r="A4672" t="n">
        <v>4671</v>
      </c>
      <c r="B4672" t="inlineStr">
        <is>
          <t>US-2017-133200</t>
        </is>
      </c>
      <c r="C4672" t="inlineStr">
        <is>
          <t>2017-05-06</t>
        </is>
      </c>
      <c r="D4672" t="inlineStr">
        <is>
          <t>2017-05-11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Office Supplies</t>
        </is>
      </c>
      <c r="O4672" t="inlineStr">
        <is>
          <t>Storage</t>
        </is>
      </c>
      <c r="P4672" t="inlineStr">
        <is>
          <t>Fellowes Staxonsteel Drawer Files</t>
        </is>
      </c>
      <c r="Q4672" s="2" t="n">
        <v>772.6799999999999</v>
      </c>
      <c r="R4672" t="n">
        <v>5</v>
      </c>
      <c r="S4672" s="3" t="n">
        <v>0.2</v>
      </c>
      <c r="T4672" s="2" t="n">
        <v>-57.951</v>
      </c>
      <c r="U4672">
        <f>D4672-C4672</f>
        <v/>
      </c>
      <c r="V4672" s="3">
        <f>IF(Q4672=0,0,T4672/Q4672)</f>
        <v/>
      </c>
    </row>
    <row r="4673">
      <c r="A4673" t="n">
        <v>4672</v>
      </c>
      <c r="B4673" t="inlineStr">
        <is>
          <t>CA-2016-133550</t>
        </is>
      </c>
      <c r="C4673" t="inlineStr">
        <is>
          <t>2016-07-31</t>
        </is>
      </c>
      <c r="D4673" t="inlineStr">
        <is>
          <t>2016-08-06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Office Supplies</t>
        </is>
      </c>
      <c r="O4673" t="inlineStr">
        <is>
          <t>Appliances</t>
        </is>
      </c>
      <c r="P4673" t="inlineStr">
        <is>
          <t>Honeywell Quietcare HEPA Air Cleaner</t>
        </is>
      </c>
      <c r="Q4673" s="2" t="n">
        <v>283.14</v>
      </c>
      <c r="R4673" t="n">
        <v>4</v>
      </c>
      <c r="S4673" s="3" t="n">
        <v>0.1</v>
      </c>
      <c r="T4673" s="2" t="n">
        <v>72.358</v>
      </c>
      <c r="U4673">
        <f>D4673-C4673</f>
        <v/>
      </c>
      <c r="V4673" s="3">
        <f>IF(Q4673=0,0,T4673/Q4673)</f>
        <v/>
      </c>
    </row>
    <row r="4674">
      <c r="A4674" t="n">
        <v>4673</v>
      </c>
      <c r="B4674" t="inlineStr">
        <is>
          <t>CA-2016-133550</t>
        </is>
      </c>
      <c r="C4674" t="inlineStr">
        <is>
          <t>2016-07-31</t>
        </is>
      </c>
      <c r="D4674" t="inlineStr">
        <is>
          <t>2016-08-06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ClearOne Communications CHAT 70 OC Speaker Phone</t>
        </is>
      </c>
      <c r="Q4674" s="2" t="n">
        <v>635.96</v>
      </c>
      <c r="R4674" t="n">
        <v>4</v>
      </c>
      <c r="S4674" s="3" t="n">
        <v>0</v>
      </c>
      <c r="T4674" s="2" t="n">
        <v>165.3496</v>
      </c>
      <c r="U4674">
        <f>D4674-C4674</f>
        <v/>
      </c>
      <c r="V4674" s="3">
        <f>IF(Q4674=0,0,T4674/Q4674)</f>
        <v/>
      </c>
    </row>
    <row r="4675">
      <c r="A4675" t="n">
        <v>4674</v>
      </c>
      <c r="B4675" t="inlineStr">
        <is>
          <t>CA-2016-133550</t>
        </is>
      </c>
      <c r="C4675" t="inlineStr">
        <is>
          <t>2016-07-31</t>
        </is>
      </c>
      <c r="D4675" t="inlineStr">
        <is>
          <t>2016-08-06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Polycom SoundPoint Pro SE-225 Corded phone</t>
        </is>
      </c>
      <c r="Q4675" s="2" t="n">
        <v>118.99</v>
      </c>
      <c r="R4675" t="n">
        <v>1</v>
      </c>
      <c r="S4675" s="3" t="n">
        <v>0</v>
      </c>
      <c r="T4675" s="2" t="n">
        <v>33.3172</v>
      </c>
      <c r="U4675">
        <f>D4675-C4675</f>
        <v/>
      </c>
      <c r="V4675" s="3">
        <f>IF(Q4675=0,0,T4675/Q4675)</f>
        <v/>
      </c>
    </row>
    <row r="4676">
      <c r="A4676" t="n">
        <v>4675</v>
      </c>
      <c r="B4676" t="inlineStr">
        <is>
          <t>CA-2016-133550</t>
        </is>
      </c>
      <c r="C4676" t="inlineStr">
        <is>
          <t>2016-07-31</t>
        </is>
      </c>
      <c r="D4676" t="inlineStr">
        <is>
          <t>2016-08-06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ClusterMat Chair Mat with Cordless Antistatic Protection</t>
        </is>
      </c>
      <c r="Q4676" s="2" t="n">
        <v>272.94</v>
      </c>
      <c r="R4676" t="n">
        <v>3</v>
      </c>
      <c r="S4676" s="3" t="n">
        <v>0</v>
      </c>
      <c r="T4676" s="2" t="n">
        <v>30.0234</v>
      </c>
      <c r="U4676">
        <f>D4676-C4676</f>
        <v/>
      </c>
      <c r="V4676" s="3">
        <f>IF(Q4676=0,0,T4676/Q4676)</f>
        <v/>
      </c>
    </row>
    <row r="4677">
      <c r="A4677" t="n">
        <v>4676</v>
      </c>
      <c r="B4677" t="inlineStr">
        <is>
          <t>CA-2017-139416</t>
        </is>
      </c>
      <c r="C4677" t="inlineStr">
        <is>
          <t>2017-03-27</t>
        </is>
      </c>
      <c r="D4677" t="inlineStr">
        <is>
          <t>2017-03-29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Eldon Expressions Punched Metal &amp; Wood Desk Accessories, Black &amp; Cherry</t>
        </is>
      </c>
      <c r="Q4677" s="2" t="n">
        <v>15.008</v>
      </c>
      <c r="R4677" t="n">
        <v>2</v>
      </c>
      <c r="S4677" s="3" t="n">
        <v>0.2</v>
      </c>
      <c r="T4677" s="2" t="n">
        <v>1.5008</v>
      </c>
      <c r="U4677">
        <f>D4677-C4677</f>
        <v/>
      </c>
      <c r="V4677" s="3">
        <f>IF(Q4677=0,0,T4677/Q4677)</f>
        <v/>
      </c>
    </row>
    <row r="4678">
      <c r="A4678" t="n">
        <v>4677</v>
      </c>
      <c r="B4678" t="inlineStr">
        <is>
          <t>CA-2014-114510</t>
        </is>
      </c>
      <c r="C4678" t="inlineStr">
        <is>
          <t>2014-03-14</t>
        </is>
      </c>
      <c r="D4678" t="inlineStr">
        <is>
          <t>2014-03-19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GBC Wire Binding Combs</t>
        </is>
      </c>
      <c r="Q4678" s="2" t="n">
        <v>33.088</v>
      </c>
      <c r="R4678" t="n">
        <v>4</v>
      </c>
      <c r="S4678" s="3" t="n">
        <v>0.2</v>
      </c>
      <c r="T4678" s="2" t="n">
        <v>11.1672</v>
      </c>
      <c r="U4678">
        <f>D4678-C4678</f>
        <v/>
      </c>
      <c r="V4678" s="3">
        <f>IF(Q4678=0,0,T4678/Q4678)</f>
        <v/>
      </c>
    </row>
    <row r="4679">
      <c r="A4679" t="n">
        <v>4678</v>
      </c>
      <c r="B4679" t="inlineStr">
        <is>
          <t>CA-2014-114510</t>
        </is>
      </c>
      <c r="C4679" t="inlineStr">
        <is>
          <t>2014-03-14</t>
        </is>
      </c>
      <c r="D4679" t="inlineStr">
        <is>
          <t>2014-03-19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Carina Double Wide Media Storage Towers in Natural &amp; Black</t>
        </is>
      </c>
      <c r="Q4679" s="2" t="n">
        <v>80.98</v>
      </c>
      <c r="R4679" t="n">
        <v>1</v>
      </c>
      <c r="S4679" s="3" t="n">
        <v>0</v>
      </c>
      <c r="T4679" s="2" t="n">
        <v>3.2392</v>
      </c>
      <c r="U4679">
        <f>D4679-C4679</f>
        <v/>
      </c>
      <c r="V4679" s="3">
        <f>IF(Q4679=0,0,T4679/Q4679)</f>
        <v/>
      </c>
    </row>
    <row r="4680">
      <c r="A4680" t="n">
        <v>4679</v>
      </c>
      <c r="B4680" t="inlineStr">
        <is>
          <t>CA-2014-114510</t>
        </is>
      </c>
      <c r="C4680" t="inlineStr">
        <is>
          <t>2014-03-14</t>
        </is>
      </c>
      <c r="D4680" t="inlineStr">
        <is>
          <t>2014-03-19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Imation 30456 USB Flash Drive 8GB</t>
        </is>
      </c>
      <c r="Q4680" s="2" t="n">
        <v>82.8</v>
      </c>
      <c r="R4680" t="n">
        <v>12</v>
      </c>
      <c r="S4680" s="3" t="n">
        <v>0</v>
      </c>
      <c r="T4680" s="2" t="n">
        <v>6.624</v>
      </c>
      <c r="U4680">
        <f>D4680-C4680</f>
        <v/>
      </c>
      <c r="V4680" s="3">
        <f>IF(Q4680=0,0,T4680/Q4680)</f>
        <v/>
      </c>
    </row>
    <row r="4681">
      <c r="A4681" t="n">
        <v>4680</v>
      </c>
      <c r="B4681" t="inlineStr">
        <is>
          <t>CA-2014-114510</t>
        </is>
      </c>
      <c r="C4681" t="inlineStr">
        <is>
          <t>2014-03-14</t>
        </is>
      </c>
      <c r="D4681" t="inlineStr">
        <is>
          <t>2014-03-19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Staple magnet</t>
        </is>
      </c>
      <c r="Q4681" s="2" t="n">
        <v>21.36</v>
      </c>
      <c r="R4681" t="n">
        <v>2</v>
      </c>
      <c r="S4681" s="3" t="n">
        <v>0</v>
      </c>
      <c r="T4681" s="2" t="n">
        <v>5.7672</v>
      </c>
      <c r="U4681">
        <f>D4681-C4681</f>
        <v/>
      </c>
      <c r="V4681" s="3">
        <f>IF(Q4681=0,0,T4681/Q4681)</f>
        <v/>
      </c>
    </row>
    <row r="4682">
      <c r="A4682" t="n">
        <v>4681</v>
      </c>
      <c r="B4682" t="inlineStr">
        <is>
          <t>CA-2014-114510</t>
        </is>
      </c>
      <c r="C4682" t="inlineStr">
        <is>
          <t>2014-03-14</t>
        </is>
      </c>
      <c r="D4682" t="inlineStr">
        <is>
          <t>2014-03-19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Premium Transparent Presentation Covers, No Pattern/Clear, 8 1/2" x 11"</t>
        </is>
      </c>
      <c r="Q4682" s="2" t="n">
        <v>62.048</v>
      </c>
      <c r="R4682" t="n">
        <v>2</v>
      </c>
      <c r="S4682" s="3" t="n">
        <v>0.2</v>
      </c>
      <c r="T4682" s="2" t="n">
        <v>20.1656</v>
      </c>
      <c r="U4682">
        <f>D4682-C4682</f>
        <v/>
      </c>
      <c r="V4682" s="3">
        <f>IF(Q4682=0,0,T4682/Q4682)</f>
        <v/>
      </c>
    </row>
    <row r="4683">
      <c r="A4683" t="n">
        <v>4682</v>
      </c>
      <c r="B4683" t="inlineStr">
        <is>
          <t>CA-2016-169215</t>
        </is>
      </c>
      <c r="C4683" t="inlineStr">
        <is>
          <t>2016-07-14</t>
        </is>
      </c>
      <c r="D4683" t="inlineStr">
        <is>
          <t>2016-07-18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Office Supplies</t>
        </is>
      </c>
      <c r="O4683" t="inlineStr">
        <is>
          <t>Fasteners</t>
        </is>
      </c>
      <c r="P4683" t="inlineStr">
        <is>
          <t>Acco Hot Clips Clips to Go</t>
        </is>
      </c>
      <c r="Q4683" s="2" t="n">
        <v>29.61</v>
      </c>
      <c r="R4683" t="n">
        <v>9</v>
      </c>
      <c r="S4683" s="3" t="n">
        <v>0</v>
      </c>
      <c r="T4683" s="2" t="n">
        <v>13.3245</v>
      </c>
      <c r="U4683">
        <f>D4683-C4683</f>
        <v/>
      </c>
      <c r="V4683" s="3">
        <f>IF(Q4683=0,0,T4683/Q4683)</f>
        <v/>
      </c>
    </row>
    <row r="4684">
      <c r="A4684" t="n">
        <v>4683</v>
      </c>
      <c r="B4684" t="inlineStr">
        <is>
          <t>CA-2016-127698</t>
        </is>
      </c>
      <c r="C4684" t="inlineStr">
        <is>
          <t>2016-12-01</t>
        </is>
      </c>
      <c r="D4684" t="inlineStr">
        <is>
          <t>2016-12-01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Technology</t>
        </is>
      </c>
      <c r="O4684" t="inlineStr">
        <is>
          <t>Phones</t>
        </is>
      </c>
      <c r="P4684" t="inlineStr">
        <is>
          <t>Jabra Supreme Plus Driver Edition Headset</t>
        </is>
      </c>
      <c r="Q4684" s="2" t="n">
        <v>863.928</v>
      </c>
      <c r="R4684" t="n">
        <v>9</v>
      </c>
      <c r="S4684" s="3" t="n">
        <v>0.2</v>
      </c>
      <c r="T4684" s="2" t="n">
        <v>86.39279999999999</v>
      </c>
      <c r="U4684">
        <f>D4684-C4684</f>
        <v/>
      </c>
      <c r="V4684" s="3">
        <f>IF(Q4684=0,0,T4684/Q4684)</f>
        <v/>
      </c>
    </row>
    <row r="4685">
      <c r="A4685" t="n">
        <v>4684</v>
      </c>
      <c r="B4685" t="inlineStr">
        <is>
          <t>CA-2016-159912</t>
        </is>
      </c>
      <c r="C4685" t="inlineStr">
        <is>
          <t>2016-08-29</t>
        </is>
      </c>
      <c r="D4685" t="inlineStr">
        <is>
          <t>2016-09-03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Barricks 18" x 48" Non-Folding Utility Table with Bottom Storage Shelf</t>
        </is>
      </c>
      <c r="Q4685" s="2" t="n">
        <v>241.92</v>
      </c>
      <c r="R4685" t="n">
        <v>4</v>
      </c>
      <c r="S4685" s="3" t="n">
        <v>0.4</v>
      </c>
      <c r="T4685" s="2" t="n">
        <v>-56.448</v>
      </c>
      <c r="U4685">
        <f>D4685-C4685</f>
        <v/>
      </c>
      <c r="V4685" s="3">
        <f>IF(Q4685=0,0,T4685/Q4685)</f>
        <v/>
      </c>
    </row>
    <row r="4686">
      <c r="A4686" t="n">
        <v>4685</v>
      </c>
      <c r="B4686" t="inlineStr">
        <is>
          <t>CA-2016-159912</t>
        </is>
      </c>
      <c r="C4686" t="inlineStr">
        <is>
          <t>2016-08-29</t>
        </is>
      </c>
      <c r="D4686" t="inlineStr">
        <is>
          <t>2016-09-03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Furniture</t>
        </is>
      </c>
      <c r="O4686" t="inlineStr">
        <is>
          <t>Bookcases</t>
        </is>
      </c>
      <c r="P4686" t="inlineStr">
        <is>
          <t>O'Sullivan 5-Shelf Heavy-Duty Bookcases</t>
        </is>
      </c>
      <c r="Q4686" s="2" t="n">
        <v>163.88</v>
      </c>
      <c r="R4686" t="n">
        <v>4</v>
      </c>
      <c r="S4686" s="3" t="n">
        <v>0.5</v>
      </c>
      <c r="T4686" s="2" t="n">
        <v>-81.94</v>
      </c>
      <c r="U4686">
        <f>D4686-C4686</f>
        <v/>
      </c>
      <c r="V4686" s="3">
        <f>IF(Q4686=0,0,T4686/Q4686)</f>
        <v/>
      </c>
    </row>
    <row r="4687">
      <c r="A4687" t="n">
        <v>4686</v>
      </c>
      <c r="B4687" t="inlineStr">
        <is>
          <t>CA-2016-159912</t>
        </is>
      </c>
      <c r="C4687" t="inlineStr">
        <is>
          <t>2016-08-29</t>
        </is>
      </c>
      <c r="D4687" t="inlineStr">
        <is>
          <t>2016-09-03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Fellowes Black Plastic Comb Bindings</t>
        </is>
      </c>
      <c r="Q4687" s="2" t="n">
        <v>3.486</v>
      </c>
      <c r="R4687" t="n">
        <v>2</v>
      </c>
      <c r="S4687" s="3" t="n">
        <v>0.7</v>
      </c>
      <c r="T4687" s="2" t="n">
        <v>-2.7888</v>
      </c>
      <c r="U4687">
        <f>D4687-C4687</f>
        <v/>
      </c>
      <c r="V4687" s="3">
        <f>IF(Q4687=0,0,T4687/Q4687)</f>
        <v/>
      </c>
    </row>
    <row r="4688">
      <c r="A4688" t="n">
        <v>4687</v>
      </c>
      <c r="B4688" t="inlineStr">
        <is>
          <t>CA-2016-159912</t>
        </is>
      </c>
      <c r="C4688" t="inlineStr">
        <is>
          <t>2016-08-29</t>
        </is>
      </c>
      <c r="D4688" t="inlineStr">
        <is>
          <t>2016-09-03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Office Supplies</t>
        </is>
      </c>
      <c r="O4688" t="inlineStr">
        <is>
          <t>Fasteners</t>
        </is>
      </c>
      <c r="P4688" t="inlineStr">
        <is>
          <t>Revere Boxed Rubber Bands by Revere</t>
        </is>
      </c>
      <c r="Q4688" s="2" t="n">
        <v>10.584</v>
      </c>
      <c r="R4688" t="n">
        <v>7</v>
      </c>
      <c r="S4688" s="3" t="n">
        <v>0.2</v>
      </c>
      <c r="T4688" s="2" t="n">
        <v>-2.3814</v>
      </c>
      <c r="U4688">
        <f>D4688-C4688</f>
        <v/>
      </c>
      <c r="V4688" s="3">
        <f>IF(Q4688=0,0,T4688/Q4688)</f>
        <v/>
      </c>
    </row>
    <row r="4689">
      <c r="A4689" t="n">
        <v>4688</v>
      </c>
      <c r="B4689" t="inlineStr">
        <is>
          <t>CA-2016-101987</t>
        </is>
      </c>
      <c r="C4689" t="inlineStr">
        <is>
          <t>2016-06-24</t>
        </is>
      </c>
      <c r="D4689" t="inlineStr">
        <is>
          <t>2016-06-30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Technology</t>
        </is>
      </c>
      <c r="O4689" t="inlineStr">
        <is>
          <t>Phones</t>
        </is>
      </c>
      <c r="P4689" t="inlineStr">
        <is>
          <t>Panasonic KX TS208W Corded phone</t>
        </is>
      </c>
      <c r="Q4689" s="2" t="n">
        <v>440.91</v>
      </c>
      <c r="R4689" t="n">
        <v>9</v>
      </c>
      <c r="S4689" s="3" t="n">
        <v>0</v>
      </c>
      <c r="T4689" s="2" t="n">
        <v>123.4548</v>
      </c>
      <c r="U4689">
        <f>D4689-C4689</f>
        <v/>
      </c>
      <c r="V4689" s="3">
        <f>IF(Q4689=0,0,T4689/Q4689)</f>
        <v/>
      </c>
    </row>
    <row r="4690">
      <c r="A4690" t="n">
        <v>4689</v>
      </c>
      <c r="B4690" t="inlineStr">
        <is>
          <t>US-2017-154851</t>
        </is>
      </c>
      <c r="C4690" t="inlineStr">
        <is>
          <t>2017-03-30</t>
        </is>
      </c>
      <c r="D4690" t="inlineStr">
        <is>
          <t>2017-04-03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Pressboard Covers with Storage Hooks, 14 7/8" x 11", Executive Red</t>
        </is>
      </c>
      <c r="Q4690" s="2" t="n">
        <v>5.715</v>
      </c>
      <c r="R4690" t="n">
        <v>5</v>
      </c>
      <c r="S4690" s="3" t="n">
        <v>0.7</v>
      </c>
      <c r="T4690" s="2" t="n">
        <v>-4.7625</v>
      </c>
      <c r="U4690">
        <f>D4690-C4690</f>
        <v/>
      </c>
      <c r="V4690" s="3">
        <f>IF(Q4690=0,0,T4690/Q4690)</f>
        <v/>
      </c>
    </row>
    <row r="4691">
      <c r="A4691" t="n">
        <v>4690</v>
      </c>
      <c r="B4691" t="inlineStr">
        <is>
          <t>CA-2014-138681</t>
        </is>
      </c>
      <c r="C4691" t="inlineStr">
        <is>
          <t>2014-12-20</t>
        </is>
      </c>
      <c r="D4691" t="inlineStr">
        <is>
          <t>2014-12-22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Furniture</t>
        </is>
      </c>
      <c r="O4691" t="inlineStr">
        <is>
          <t>Furnishings</t>
        </is>
      </c>
      <c r="P4691" t="inlineStr">
        <is>
          <t>Computer Room Manger, 14"</t>
        </is>
      </c>
      <c r="Q4691" s="2" t="n">
        <v>51.968</v>
      </c>
      <c r="R4691" t="n">
        <v>2</v>
      </c>
      <c r="S4691" s="3" t="n">
        <v>0.2</v>
      </c>
      <c r="T4691" s="2" t="n">
        <v>10.3936</v>
      </c>
      <c r="U4691">
        <f>D4691-C4691</f>
        <v/>
      </c>
      <c r="V4691" s="3">
        <f>IF(Q4691=0,0,T4691/Q4691)</f>
        <v/>
      </c>
    </row>
    <row r="4692">
      <c r="A4692" t="n">
        <v>4691</v>
      </c>
      <c r="B4692" t="inlineStr">
        <is>
          <t>CA-2014-138681</t>
        </is>
      </c>
      <c r="C4692" t="inlineStr">
        <is>
          <t>2014-12-20</t>
        </is>
      </c>
      <c r="D4692" t="inlineStr">
        <is>
          <t>2014-12-22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Technology</t>
        </is>
      </c>
      <c r="O4692" t="inlineStr">
        <is>
          <t>Accessories</t>
        </is>
      </c>
      <c r="P4692" t="inlineStr">
        <is>
          <t>Logitech 910-002974 M325 Wireless Mouse for Web Scrolling</t>
        </is>
      </c>
      <c r="Q4692" s="2" t="n">
        <v>71.976</v>
      </c>
      <c r="R4692" t="n">
        <v>3</v>
      </c>
      <c r="S4692" s="3" t="n">
        <v>0.2</v>
      </c>
      <c r="T4692" s="2" t="n">
        <v>21.5928</v>
      </c>
      <c r="U4692">
        <f>D4692-C4692</f>
        <v/>
      </c>
      <c r="V4692" s="3">
        <f>IF(Q4692=0,0,T4692/Q4692)</f>
        <v/>
      </c>
    </row>
    <row r="4693">
      <c r="A4693" t="n">
        <v>4692</v>
      </c>
      <c r="B4693" t="inlineStr">
        <is>
          <t>CA-2014-138681</t>
        </is>
      </c>
      <c r="C4693" t="inlineStr">
        <is>
          <t>2014-12-20</t>
        </is>
      </c>
      <c r="D4693" t="inlineStr">
        <is>
          <t>2014-12-22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Global Low Back Tilter Chair</t>
        </is>
      </c>
      <c r="Q4693" s="2" t="n">
        <v>242.352</v>
      </c>
      <c r="R4693" t="n">
        <v>3</v>
      </c>
      <c r="S4693" s="3" t="n">
        <v>0.2</v>
      </c>
      <c r="T4693" s="2" t="n">
        <v>-42.4116</v>
      </c>
      <c r="U4693">
        <f>D4693-C4693</f>
        <v/>
      </c>
      <c r="V4693" s="3">
        <f>IF(Q4693=0,0,T4693/Q4693)</f>
        <v/>
      </c>
    </row>
    <row r="4694">
      <c r="A4694" t="n">
        <v>4693</v>
      </c>
      <c r="B4694" t="inlineStr">
        <is>
          <t>CA-2014-138681</t>
        </is>
      </c>
      <c r="C4694" t="inlineStr">
        <is>
          <t>2014-12-20</t>
        </is>
      </c>
      <c r="D4694" t="inlineStr">
        <is>
          <t>2014-12-22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1888</t>
        </is>
      </c>
      <c r="Q4694" s="2" t="n">
        <v>221.92</v>
      </c>
      <c r="R4694" t="n">
        <v>5</v>
      </c>
      <c r="S4694" s="3" t="n">
        <v>0.2</v>
      </c>
      <c r="T4694" s="2" t="n">
        <v>77.672</v>
      </c>
      <c r="U4694">
        <f>D4694-C4694</f>
        <v/>
      </c>
      <c r="V4694" s="3">
        <f>IF(Q4694=0,0,T4694/Q4694)</f>
        <v/>
      </c>
    </row>
    <row r="4695">
      <c r="A4695" t="n">
        <v>4694</v>
      </c>
      <c r="B4695" t="inlineStr">
        <is>
          <t>CA-2014-138681</t>
        </is>
      </c>
      <c r="C4695" t="inlineStr">
        <is>
          <t>2014-12-20</t>
        </is>
      </c>
      <c r="D4695" t="inlineStr">
        <is>
          <t>2014-12-22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Office Supplies</t>
        </is>
      </c>
      <c r="O4695" t="inlineStr">
        <is>
          <t>Paper</t>
        </is>
      </c>
      <c r="P4695" t="inlineStr">
        <is>
          <t>Xerox 1954</t>
        </is>
      </c>
      <c r="Q4695" s="2" t="n">
        <v>8.448</v>
      </c>
      <c r="R4695" t="n">
        <v>2</v>
      </c>
      <c r="S4695" s="3" t="n">
        <v>0.2</v>
      </c>
      <c r="T4695" s="2" t="n">
        <v>2.64</v>
      </c>
      <c r="U4695">
        <f>D4695-C4695</f>
        <v/>
      </c>
      <c r="V4695" s="3">
        <f>IF(Q4695=0,0,T4695/Q4695)</f>
        <v/>
      </c>
    </row>
    <row r="4696">
      <c r="A4696" t="n">
        <v>4695</v>
      </c>
      <c r="B4696" t="inlineStr">
        <is>
          <t>US-2015-138121</t>
        </is>
      </c>
      <c r="C4696" t="inlineStr">
        <is>
          <t>2015-12-17</t>
        </is>
      </c>
      <c r="D4696" t="inlineStr">
        <is>
          <t>2015-12-17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GBC Plastic Binding Combs</t>
        </is>
      </c>
      <c r="Q4696" s="2" t="n">
        <v>29.52</v>
      </c>
      <c r="R4696" t="n">
        <v>4</v>
      </c>
      <c r="S4696" s="3" t="n">
        <v>0</v>
      </c>
      <c r="T4696" s="2" t="n">
        <v>14.4648</v>
      </c>
      <c r="U4696">
        <f>D4696-C4696</f>
        <v/>
      </c>
      <c r="V4696" s="3">
        <f>IF(Q4696=0,0,T4696/Q4696)</f>
        <v/>
      </c>
    </row>
    <row r="4697">
      <c r="A4697" t="n">
        <v>4696</v>
      </c>
      <c r="B4697" t="inlineStr">
        <is>
          <t>US-2015-138121</t>
        </is>
      </c>
      <c r="C4697" t="inlineStr">
        <is>
          <t>2015-12-17</t>
        </is>
      </c>
      <c r="D4697" t="inlineStr">
        <is>
          <t>2015-12-17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Hon Valutask Swivel Chairs</t>
        </is>
      </c>
      <c r="Q4697" s="2" t="n">
        <v>302.94</v>
      </c>
      <c r="R4697" t="n">
        <v>3</v>
      </c>
      <c r="S4697" s="3" t="n">
        <v>0</v>
      </c>
      <c r="T4697" s="2" t="n">
        <v>48.4704</v>
      </c>
      <c r="U4697">
        <f>D4697-C4697</f>
        <v/>
      </c>
      <c r="V4697" s="3">
        <f>IF(Q4697=0,0,T4697/Q4697)</f>
        <v/>
      </c>
    </row>
    <row r="4698">
      <c r="A4698" t="n">
        <v>4697</v>
      </c>
      <c r="B4698" t="inlineStr">
        <is>
          <t>US-2015-138121</t>
        </is>
      </c>
      <c r="C4698" t="inlineStr">
        <is>
          <t>2015-12-17</t>
        </is>
      </c>
      <c r="D4698" t="inlineStr">
        <is>
          <t>2015-12-17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Harbour Creations 67200 Series Stacking Chairs</t>
        </is>
      </c>
      <c r="Q4698" s="2" t="n">
        <v>142.36</v>
      </c>
      <c r="R4698" t="n">
        <v>2</v>
      </c>
      <c r="S4698" s="3" t="n">
        <v>0</v>
      </c>
      <c r="T4698" s="2" t="n">
        <v>38.4372</v>
      </c>
      <c r="U4698">
        <f>D4698-C4698</f>
        <v/>
      </c>
      <c r="V4698" s="3">
        <f>IF(Q4698=0,0,T4698/Q4698)</f>
        <v/>
      </c>
    </row>
    <row r="4699">
      <c r="A4699" t="n">
        <v>4698</v>
      </c>
      <c r="B4699" t="inlineStr">
        <is>
          <t>US-2015-138121</t>
        </is>
      </c>
      <c r="C4699" t="inlineStr">
        <is>
          <t>2015-12-17</t>
        </is>
      </c>
      <c r="D4699" t="inlineStr">
        <is>
          <t>2015-12-17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Value Steno Chair, Gray</t>
        </is>
      </c>
      <c r="Q4699" s="2" t="n">
        <v>546.66</v>
      </c>
      <c r="R4699" t="n">
        <v>9</v>
      </c>
      <c r="S4699" s="3" t="n">
        <v>0</v>
      </c>
      <c r="T4699" s="2" t="n">
        <v>136.665</v>
      </c>
      <c r="U4699">
        <f>D4699-C4699</f>
        <v/>
      </c>
      <c r="V4699" s="3">
        <f>IF(Q4699=0,0,T4699/Q4699)</f>
        <v/>
      </c>
    </row>
    <row r="4700">
      <c r="A4700" t="n">
        <v>4699</v>
      </c>
      <c r="B4700" t="inlineStr">
        <is>
          <t>US-2015-138121</t>
        </is>
      </c>
      <c r="C4700" t="inlineStr">
        <is>
          <t>2015-12-17</t>
        </is>
      </c>
      <c r="D4700" t="inlineStr">
        <is>
          <t>2015-12-17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Tenex Carpeted, Granite-Look or Clear Contemporary Contour Shape Chair Mats</t>
        </is>
      </c>
      <c r="Q4700" s="2" t="n">
        <v>212.13</v>
      </c>
      <c r="R4700" t="n">
        <v>3</v>
      </c>
      <c r="S4700" s="3" t="n">
        <v>0</v>
      </c>
      <c r="T4700" s="2" t="n">
        <v>14.8491</v>
      </c>
      <c r="U4700">
        <f>D4700-C4700</f>
        <v/>
      </c>
      <c r="V4700" s="3">
        <f>IF(Q4700=0,0,T4700/Q4700)</f>
        <v/>
      </c>
    </row>
    <row r="4701">
      <c r="A4701" t="n">
        <v>4700</v>
      </c>
      <c r="B4701" t="inlineStr">
        <is>
          <t>CA-2017-140298</t>
        </is>
      </c>
      <c r="C4701" t="inlineStr">
        <is>
          <t>2017-05-11</t>
        </is>
      </c>
      <c r="D4701" t="inlineStr">
        <is>
          <t>2017-05-17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Office Supplies</t>
        </is>
      </c>
      <c r="O4701" t="inlineStr">
        <is>
          <t>Art</t>
        </is>
      </c>
      <c r="P4701" t="inlineStr">
        <is>
          <t>Newell 348</t>
        </is>
      </c>
      <c r="Q4701" s="2" t="n">
        <v>5.248</v>
      </c>
      <c r="R4701" t="n">
        <v>2</v>
      </c>
      <c r="S4701" s="3" t="n">
        <v>0.2</v>
      </c>
      <c r="T4701" s="2" t="n">
        <v>0.5904</v>
      </c>
      <c r="U4701">
        <f>D4701-C4701</f>
        <v/>
      </c>
      <c r="V4701" s="3">
        <f>IF(Q4701=0,0,T4701/Q4701)</f>
        <v/>
      </c>
    </row>
    <row r="4702">
      <c r="A4702" t="n">
        <v>4701</v>
      </c>
      <c r="B4702" t="inlineStr">
        <is>
          <t>CA-2017-140298</t>
        </is>
      </c>
      <c r="C4702" t="inlineStr">
        <is>
          <t>2017-05-11</t>
        </is>
      </c>
      <c r="D4702" t="inlineStr">
        <is>
          <t>2017-05-17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Office Supplies</t>
        </is>
      </c>
      <c r="O4702" t="inlineStr">
        <is>
          <t>Storage</t>
        </is>
      </c>
      <c r="P4702" t="inlineStr">
        <is>
          <t>Safco Commercial Shelving</t>
        </is>
      </c>
      <c r="Q4702" s="2" t="n">
        <v>74.416</v>
      </c>
      <c r="R4702" t="n">
        <v>2</v>
      </c>
      <c r="S4702" s="3" t="n">
        <v>0.2</v>
      </c>
      <c r="T4702" s="2" t="n">
        <v>-14.8832</v>
      </c>
      <c r="U4702">
        <f>D4702-C4702</f>
        <v/>
      </c>
      <c r="V4702" s="3">
        <f>IF(Q4702=0,0,T4702/Q4702)</f>
        <v/>
      </c>
    </row>
    <row r="4703">
      <c r="A4703" t="n">
        <v>4702</v>
      </c>
      <c r="B4703" t="inlineStr">
        <is>
          <t>CA-2017-140298</t>
        </is>
      </c>
      <c r="C4703" t="inlineStr">
        <is>
          <t>2017-05-11</t>
        </is>
      </c>
      <c r="D4703" t="inlineStr">
        <is>
          <t>2017-05-17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Office Supplies</t>
        </is>
      </c>
      <c r="O4703" t="inlineStr">
        <is>
          <t>Paper</t>
        </is>
      </c>
      <c r="P4703" t="inlineStr">
        <is>
          <t>Xerox 1927</t>
        </is>
      </c>
      <c r="Q4703" s="2" t="n">
        <v>6.848</v>
      </c>
      <c r="R4703" t="n">
        <v>2</v>
      </c>
      <c r="S4703" s="3" t="n">
        <v>0.2</v>
      </c>
      <c r="T4703" s="2" t="n">
        <v>2.14</v>
      </c>
      <c r="U4703">
        <f>D4703-C4703</f>
        <v/>
      </c>
      <c r="V4703" s="3">
        <f>IF(Q4703=0,0,T4703/Q4703)</f>
        <v/>
      </c>
    </row>
    <row r="4704">
      <c r="A4704" t="n">
        <v>4703</v>
      </c>
      <c r="B4704" t="inlineStr">
        <is>
          <t>CA-2017-140298</t>
        </is>
      </c>
      <c r="C4704" t="inlineStr">
        <is>
          <t>2017-05-11</t>
        </is>
      </c>
      <c r="D4704" t="inlineStr">
        <is>
          <t>2017-05-17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Telescoping Adjustable Floor Lamp</t>
        </is>
      </c>
      <c r="Q4704" s="2" t="n">
        <v>7.996</v>
      </c>
      <c r="R4704" t="n">
        <v>1</v>
      </c>
      <c r="S4704" s="3" t="n">
        <v>0.6</v>
      </c>
      <c r="T4704" s="2" t="n">
        <v>-6.9965</v>
      </c>
      <c r="U4704">
        <f>D4704-C4704</f>
        <v/>
      </c>
      <c r="V4704" s="3">
        <f>IF(Q4704=0,0,T4704/Q4704)</f>
        <v/>
      </c>
    </row>
    <row r="4705">
      <c r="A4705" t="n">
        <v>4704</v>
      </c>
      <c r="B4705" t="inlineStr">
        <is>
          <t>CA-2016-166240</t>
        </is>
      </c>
      <c r="C4705" t="inlineStr">
        <is>
          <t>2016-06-24</t>
        </is>
      </c>
      <c r="D4705" t="inlineStr">
        <is>
          <t>2016-06-28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Office Supplies</t>
        </is>
      </c>
      <c r="O4705" t="inlineStr">
        <is>
          <t>Appliances</t>
        </is>
      </c>
      <c r="P4705" t="inlineStr">
        <is>
          <t>Holmes HEPA Air Purifier</t>
        </is>
      </c>
      <c r="Q4705" s="2" t="n">
        <v>8.712</v>
      </c>
      <c r="R4705" t="n">
        <v>2</v>
      </c>
      <c r="S4705" s="3" t="n">
        <v>0.8</v>
      </c>
      <c r="T4705" s="2" t="n">
        <v>-19.602</v>
      </c>
      <c r="U4705">
        <f>D4705-C4705</f>
        <v/>
      </c>
      <c r="V4705" s="3">
        <f>IF(Q4705=0,0,T4705/Q4705)</f>
        <v/>
      </c>
    </row>
    <row r="4706">
      <c r="A4706" t="n">
        <v>4705</v>
      </c>
      <c r="B4706" t="inlineStr">
        <is>
          <t>CA-2016-158435</t>
        </is>
      </c>
      <c r="C4706" t="inlineStr">
        <is>
          <t>2016-05-17</t>
        </is>
      </c>
      <c r="D4706" t="inlineStr">
        <is>
          <t>2016-05-18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Office Supplies</t>
        </is>
      </c>
      <c r="O4706" t="inlineStr">
        <is>
          <t>Supplies</t>
        </is>
      </c>
      <c r="P4706" t="inlineStr">
        <is>
          <t>Acme Forged Steel Scissors with Black Enamel Handles</t>
        </is>
      </c>
      <c r="Q4706" s="2" t="n">
        <v>65.17</v>
      </c>
      <c r="R4706" t="n">
        <v>7</v>
      </c>
      <c r="S4706" s="3" t="n">
        <v>0</v>
      </c>
      <c r="T4706" s="2" t="n">
        <v>18.8993</v>
      </c>
      <c r="U4706">
        <f>D4706-C4706</f>
        <v/>
      </c>
      <c r="V4706" s="3">
        <f>IF(Q4706=0,0,T4706/Q4706)</f>
        <v/>
      </c>
    </row>
    <row r="4707">
      <c r="A4707" t="n">
        <v>4706</v>
      </c>
      <c r="B4707" t="inlineStr">
        <is>
          <t>CA-2016-158435</t>
        </is>
      </c>
      <c r="C4707" t="inlineStr">
        <is>
          <t>2016-05-17</t>
        </is>
      </c>
      <c r="D4707" t="inlineStr">
        <is>
          <t>2016-05-18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s="2" t="n">
        <v>14.62</v>
      </c>
      <c r="R4707" t="n">
        <v>2</v>
      </c>
      <c r="S4707" s="3" t="n">
        <v>0</v>
      </c>
      <c r="T4707" s="2" t="n">
        <v>6.8714</v>
      </c>
      <c r="U4707">
        <f>D4707-C4707</f>
        <v/>
      </c>
      <c r="V4707" s="3">
        <f>IF(Q4707=0,0,T4707/Q4707)</f>
        <v/>
      </c>
    </row>
    <row r="4708">
      <c r="A4708" t="n">
        <v>4707</v>
      </c>
      <c r="B4708" t="inlineStr">
        <is>
          <t>CA-2016-158435</t>
        </is>
      </c>
      <c r="C4708" t="inlineStr">
        <is>
          <t>2016-05-17</t>
        </is>
      </c>
      <c r="D4708" t="inlineStr">
        <is>
          <t>2016-05-18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Furniture</t>
        </is>
      </c>
      <c r="O4708" t="inlineStr">
        <is>
          <t>Furnishings</t>
        </is>
      </c>
      <c r="P4708" t="inlineStr">
        <is>
          <t>Eldon Advantage Chair Mats for Low to Medium Pile Carpets</t>
        </is>
      </c>
      <c r="Q4708" s="2" t="n">
        <v>173.24</v>
      </c>
      <c r="R4708" t="n">
        <v>4</v>
      </c>
      <c r="S4708" s="3" t="n">
        <v>0</v>
      </c>
      <c r="T4708" s="2" t="n">
        <v>17.324</v>
      </c>
      <c r="U4708">
        <f>D4708-C4708</f>
        <v/>
      </c>
      <c r="V4708" s="3">
        <f>IF(Q4708=0,0,T4708/Q4708)</f>
        <v/>
      </c>
    </row>
    <row r="4709">
      <c r="A4709" t="n">
        <v>4708</v>
      </c>
      <c r="B4709" t="inlineStr">
        <is>
          <t>CA-2017-138149</t>
        </is>
      </c>
      <c r="C4709" t="inlineStr">
        <is>
          <t>2017-06-29</t>
        </is>
      </c>
      <c r="D4709" t="inlineStr">
        <is>
          <t>2017-06-30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GBC DocuBind TL200 Manual Binding Machine</t>
        </is>
      </c>
      <c r="Q4709" s="2" t="n">
        <v>895.92</v>
      </c>
      <c r="R4709" t="n">
        <v>5</v>
      </c>
      <c r="S4709" s="3" t="n">
        <v>0.2</v>
      </c>
      <c r="T4709" s="2" t="n">
        <v>302.373</v>
      </c>
      <c r="U4709">
        <f>D4709-C4709</f>
        <v/>
      </c>
      <c r="V4709" s="3">
        <f>IF(Q4709=0,0,T4709/Q4709)</f>
        <v/>
      </c>
    </row>
    <row r="4710">
      <c r="A4710" t="n">
        <v>4709</v>
      </c>
      <c r="B4710" t="inlineStr">
        <is>
          <t>CA-2017-138149</t>
        </is>
      </c>
      <c r="C4710" t="inlineStr">
        <is>
          <t>2017-06-29</t>
        </is>
      </c>
      <c r="D4710" t="inlineStr">
        <is>
          <t>2017-06-30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Office Supplies</t>
        </is>
      </c>
      <c r="O4710" t="inlineStr">
        <is>
          <t>Storage</t>
        </is>
      </c>
      <c r="P4710" t="inlineStr">
        <is>
          <t>Trav-L-File Heavy-Duty Shuttle II, Black</t>
        </is>
      </c>
      <c r="Q4710" s="2" t="n">
        <v>130.71</v>
      </c>
      <c r="R4710" t="n">
        <v>3</v>
      </c>
      <c r="S4710" s="3" t="n">
        <v>0</v>
      </c>
      <c r="T4710" s="2" t="n">
        <v>39.213</v>
      </c>
      <c r="U4710">
        <f>D4710-C4710</f>
        <v/>
      </c>
      <c r="V4710" s="3">
        <f>IF(Q4710=0,0,T4710/Q4710)</f>
        <v/>
      </c>
    </row>
    <row r="4711">
      <c r="A4711" t="n">
        <v>4710</v>
      </c>
      <c r="B4711" t="inlineStr">
        <is>
          <t>CA-2017-138149</t>
        </is>
      </c>
      <c r="C4711" t="inlineStr">
        <is>
          <t>2017-06-29</t>
        </is>
      </c>
      <c r="D4711" t="inlineStr">
        <is>
          <t>2017-06-30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Office Supplies</t>
        </is>
      </c>
      <c r="O4711" t="inlineStr">
        <is>
          <t>Art</t>
        </is>
      </c>
      <c r="P4711" t="inlineStr">
        <is>
          <t>Newell 328</t>
        </is>
      </c>
      <c r="Q4711" s="2" t="n">
        <v>11.68</v>
      </c>
      <c r="R4711" t="n">
        <v>2</v>
      </c>
      <c r="S4711" s="3" t="n">
        <v>0</v>
      </c>
      <c r="T4711" s="2" t="n">
        <v>3.0368</v>
      </c>
      <c r="U4711">
        <f>D4711-C4711</f>
        <v/>
      </c>
      <c r="V4711" s="3">
        <f>IF(Q4711=0,0,T4711/Q4711)</f>
        <v/>
      </c>
    </row>
    <row r="4712">
      <c r="A4712" t="n">
        <v>4711</v>
      </c>
      <c r="B4712" t="inlineStr">
        <is>
          <t>CA-2017-138149</t>
        </is>
      </c>
      <c r="C4712" t="inlineStr">
        <is>
          <t>2017-06-29</t>
        </is>
      </c>
      <c r="D4712" t="inlineStr">
        <is>
          <t>2017-06-30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Technology</t>
        </is>
      </c>
      <c r="O4712" t="inlineStr">
        <is>
          <t>Accessories</t>
        </is>
      </c>
      <c r="P4712" t="inlineStr">
        <is>
          <t>Enermax Briskie RF Wireless Keyboard and Mouse Combo</t>
        </is>
      </c>
      <c r="Q4712" s="2" t="n">
        <v>62.31</v>
      </c>
      <c r="R4712" t="n">
        <v>3</v>
      </c>
      <c r="S4712" s="3" t="n">
        <v>0</v>
      </c>
      <c r="T4712" s="2" t="n">
        <v>22.4316</v>
      </c>
      <c r="U4712">
        <f>D4712-C4712</f>
        <v/>
      </c>
      <c r="V4712" s="3">
        <f>IF(Q4712=0,0,T4712/Q4712)</f>
        <v/>
      </c>
    </row>
    <row r="4713">
      <c r="A4713" t="n">
        <v>4712</v>
      </c>
      <c r="B4713" t="inlineStr">
        <is>
          <t>CA-2014-112403</t>
        </is>
      </c>
      <c r="C4713" t="inlineStr">
        <is>
          <t>2014-03-31</t>
        </is>
      </c>
      <c r="D4713" t="inlineStr">
        <is>
          <t>2014-03-31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Avery Round Ring Poly Binders</t>
        </is>
      </c>
      <c r="Q4713" s="2" t="n">
        <v>0.852</v>
      </c>
      <c r="R4713" t="n">
        <v>1</v>
      </c>
      <c r="S4713" s="3" t="n">
        <v>0.7</v>
      </c>
      <c r="T4713" s="2" t="n">
        <v>-0.5964</v>
      </c>
      <c r="U4713">
        <f>D4713-C4713</f>
        <v/>
      </c>
      <c r="V4713" s="3">
        <f>IF(Q4713=0,0,T4713/Q4713)</f>
        <v/>
      </c>
    </row>
    <row r="4714">
      <c r="A4714" t="n">
        <v>4713</v>
      </c>
      <c r="B4714" t="inlineStr">
        <is>
          <t>CA-2014-108273</t>
        </is>
      </c>
      <c r="C4714" t="inlineStr">
        <is>
          <t>2014-12-16</t>
        </is>
      </c>
      <c r="D4714" t="inlineStr">
        <is>
          <t>2014-12-21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224</t>
        </is>
      </c>
      <c r="Q4714" s="2" t="n">
        <v>36.288</v>
      </c>
      <c r="R4714" t="n">
        <v>7</v>
      </c>
      <c r="S4714" s="3" t="n">
        <v>0.2</v>
      </c>
      <c r="T4714" s="2" t="n">
        <v>12.7008</v>
      </c>
      <c r="U4714">
        <f>D4714-C4714</f>
        <v/>
      </c>
      <c r="V4714" s="3">
        <f>IF(Q4714=0,0,T4714/Q4714)</f>
        <v/>
      </c>
    </row>
    <row r="4715">
      <c r="A4715" t="n">
        <v>4714</v>
      </c>
      <c r="B4715" t="inlineStr">
        <is>
          <t>CA-2014-108273</t>
        </is>
      </c>
      <c r="C4715" t="inlineStr">
        <is>
          <t>2014-12-16</t>
        </is>
      </c>
      <c r="D4715" t="inlineStr">
        <is>
          <t>2014-12-21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Tenex Carpeted, Granite-Look or Clear Contemporary Contour Shape Chair Mats</t>
        </is>
      </c>
      <c r="Q4715" s="2" t="n">
        <v>56.568</v>
      </c>
      <c r="R4715" t="n">
        <v>2</v>
      </c>
      <c r="S4715" s="3" t="n">
        <v>0.6</v>
      </c>
      <c r="T4715" s="2" t="n">
        <v>-74.9526</v>
      </c>
      <c r="U4715">
        <f>D4715-C4715</f>
        <v/>
      </c>
      <c r="V4715" s="3">
        <f>IF(Q4715=0,0,T4715/Q4715)</f>
        <v/>
      </c>
    </row>
    <row r="4716">
      <c r="A4716" t="n">
        <v>4715</v>
      </c>
      <c r="B4716" t="inlineStr">
        <is>
          <t>CA-2017-121643</t>
        </is>
      </c>
      <c r="C4716" t="inlineStr">
        <is>
          <t>2017-05-18</t>
        </is>
      </c>
      <c r="D4716" t="inlineStr">
        <is>
          <t>2017-05-20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Aastra 6757i CT Wireless VoIP phone</t>
        </is>
      </c>
      <c r="Q4716" s="2" t="n">
        <v>344.704</v>
      </c>
      <c r="R4716" t="n">
        <v>2</v>
      </c>
      <c r="S4716" s="3" t="n">
        <v>0.2</v>
      </c>
      <c r="T4716" s="2" t="n">
        <v>38.7792</v>
      </c>
      <c r="U4716">
        <f>D4716-C4716</f>
        <v/>
      </c>
      <c r="V4716" s="3">
        <f>IF(Q4716=0,0,T4716/Q4716)</f>
        <v/>
      </c>
    </row>
    <row r="4717">
      <c r="A4717" t="n">
        <v>4716</v>
      </c>
      <c r="B4717" t="inlineStr">
        <is>
          <t>US-2015-122910</t>
        </is>
      </c>
      <c r="C4717" t="inlineStr">
        <is>
          <t>2015-05-12</t>
        </is>
      </c>
      <c r="D4717" t="inlineStr">
        <is>
          <t>2015-05-16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VTech DS6151</t>
        </is>
      </c>
      <c r="Q4717" s="2" t="n">
        <v>201.584</v>
      </c>
      <c r="R4717" t="n">
        <v>2</v>
      </c>
      <c r="S4717" s="3" t="n">
        <v>0.2</v>
      </c>
      <c r="T4717" s="2" t="n">
        <v>20.1584</v>
      </c>
      <c r="U4717">
        <f>D4717-C4717</f>
        <v/>
      </c>
      <c r="V4717" s="3">
        <f>IF(Q4717=0,0,T4717/Q4717)</f>
        <v/>
      </c>
    </row>
    <row r="4718">
      <c r="A4718" t="n">
        <v>4717</v>
      </c>
      <c r="B4718" t="inlineStr">
        <is>
          <t>CA-2017-143126</t>
        </is>
      </c>
      <c r="C4718" t="inlineStr">
        <is>
          <t>2017-12-03</t>
        </is>
      </c>
      <c r="D4718" t="inlineStr">
        <is>
          <t>2017-12-07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Bevis Oval Conference Table, Walnut</t>
        </is>
      </c>
      <c r="Q4718" s="2" t="n">
        <v>521.96</v>
      </c>
      <c r="R4718" t="n">
        <v>2</v>
      </c>
      <c r="S4718" s="3" t="n">
        <v>0</v>
      </c>
      <c r="T4718" s="2" t="n">
        <v>88.7332</v>
      </c>
      <c r="U4718">
        <f>D4718-C4718</f>
        <v/>
      </c>
      <c r="V4718" s="3">
        <f>IF(Q4718=0,0,T4718/Q4718)</f>
        <v/>
      </c>
    </row>
    <row r="4719">
      <c r="A4719" t="n">
        <v>4718</v>
      </c>
      <c r="B4719" t="inlineStr">
        <is>
          <t>CA-2015-129042</t>
        </is>
      </c>
      <c r="C4719" t="inlineStr">
        <is>
          <t>2015-12-12</t>
        </is>
      </c>
      <c r="D4719" t="inlineStr">
        <is>
          <t>2015-12-17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Rogers Handheld Barrel Pencil Sharpener</t>
        </is>
      </c>
      <c r="Q4719" s="2" t="n">
        <v>8.220000000000001</v>
      </c>
      <c r="R4719" t="n">
        <v>3</v>
      </c>
      <c r="S4719" s="3" t="n">
        <v>0</v>
      </c>
      <c r="T4719" s="2" t="n">
        <v>2.2194</v>
      </c>
      <c r="U4719">
        <f>D4719-C4719</f>
        <v/>
      </c>
      <c r="V4719" s="3">
        <f>IF(Q4719=0,0,T4719/Q4719)</f>
        <v/>
      </c>
    </row>
    <row r="4720">
      <c r="A4720" t="n">
        <v>4719</v>
      </c>
      <c r="B4720" t="inlineStr">
        <is>
          <t>CA-2015-109736</t>
        </is>
      </c>
      <c r="C4720" t="inlineStr">
        <is>
          <t>2015-10-10</t>
        </is>
      </c>
      <c r="D4720" t="inlineStr">
        <is>
          <t>2015-10-11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1894</t>
        </is>
      </c>
      <c r="Q4720" s="2" t="n">
        <v>45.36</v>
      </c>
      <c r="R4720" t="n">
        <v>7</v>
      </c>
      <c r="S4720" s="3" t="n">
        <v>0</v>
      </c>
      <c r="T4720" s="2" t="n">
        <v>21.7728</v>
      </c>
      <c r="U4720">
        <f>D4720-C4720</f>
        <v/>
      </c>
      <c r="V4720" s="3">
        <f>IF(Q4720=0,0,T4720/Q4720)</f>
        <v/>
      </c>
    </row>
    <row r="4721">
      <c r="A4721" t="n">
        <v>4720</v>
      </c>
      <c r="B4721" t="inlineStr">
        <is>
          <t>CA-2015-142601</t>
        </is>
      </c>
      <c r="C4721" t="inlineStr">
        <is>
          <t>2015-04-18</t>
        </is>
      </c>
      <c r="D4721" t="inlineStr">
        <is>
          <t>2015-04-20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Tennsco Stur-D-Stor Boltless Shelving, 5 Shelves, 24" Deep, Sand</t>
        </is>
      </c>
      <c r="Q4721" s="2" t="n">
        <v>947.17</v>
      </c>
      <c r="R4721" t="n">
        <v>7</v>
      </c>
      <c r="S4721" s="3" t="n">
        <v>0</v>
      </c>
      <c r="T4721" s="2" t="n">
        <v>9.4717</v>
      </c>
      <c r="U4721">
        <f>D4721-C4721</f>
        <v/>
      </c>
      <c r="V4721" s="3">
        <f>IF(Q4721=0,0,T4721/Q4721)</f>
        <v/>
      </c>
    </row>
    <row r="4722">
      <c r="A4722" t="n">
        <v>4721</v>
      </c>
      <c r="B4722" t="inlineStr">
        <is>
          <t>CA-2015-142601</t>
        </is>
      </c>
      <c r="C4722" t="inlineStr">
        <is>
          <t>2015-04-18</t>
        </is>
      </c>
      <c r="D4722" t="inlineStr">
        <is>
          <t>2015-04-20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19</t>
        </is>
      </c>
      <c r="Q4722" s="2" t="n">
        <v>61.96</v>
      </c>
      <c r="R4722" t="n">
        <v>2</v>
      </c>
      <c r="S4722" s="3" t="n">
        <v>0</v>
      </c>
      <c r="T4722" s="2" t="n">
        <v>27.882</v>
      </c>
      <c r="U4722">
        <f>D4722-C4722</f>
        <v/>
      </c>
      <c r="V4722" s="3">
        <f>IF(Q4722=0,0,T4722/Q4722)</f>
        <v/>
      </c>
    </row>
    <row r="4723">
      <c r="A4723" t="n">
        <v>4722</v>
      </c>
      <c r="B4723" t="inlineStr">
        <is>
          <t>CA-2014-106229</t>
        </is>
      </c>
      <c r="C4723" t="inlineStr">
        <is>
          <t>2014-06-07</t>
        </is>
      </c>
      <c r="D4723" t="inlineStr">
        <is>
          <t>2014-06-11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Furniture</t>
        </is>
      </c>
      <c r="O4723" t="inlineStr">
        <is>
          <t>Tables</t>
        </is>
      </c>
      <c r="P4723" t="inlineStr">
        <is>
          <t>Bevis Round Conference Table Top, X-Base</t>
        </is>
      </c>
      <c r="Q4723" s="2" t="n">
        <v>268.935</v>
      </c>
      <c r="R4723" t="n">
        <v>3</v>
      </c>
      <c r="S4723" s="3" t="n">
        <v>0.5</v>
      </c>
      <c r="T4723" s="2" t="n">
        <v>-209.7693</v>
      </c>
      <c r="U4723">
        <f>D4723-C4723</f>
        <v/>
      </c>
      <c r="V4723" s="3">
        <f>IF(Q4723=0,0,T4723/Q4723)</f>
        <v/>
      </c>
    </row>
    <row r="4724">
      <c r="A4724" t="n">
        <v>4723</v>
      </c>
      <c r="B4724" t="inlineStr">
        <is>
          <t>US-2017-135230</t>
        </is>
      </c>
      <c r="C4724" t="inlineStr">
        <is>
          <t>2017-09-01</t>
        </is>
      </c>
      <c r="D4724" t="inlineStr">
        <is>
          <t>2017-09-07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Staples in misc. colors</t>
        </is>
      </c>
      <c r="Q4724" s="2" t="n">
        <v>7.58</v>
      </c>
      <c r="R4724" t="n">
        <v>1</v>
      </c>
      <c r="S4724" s="3" t="n">
        <v>0</v>
      </c>
      <c r="T4724" s="2" t="n">
        <v>2.9562</v>
      </c>
      <c r="U4724">
        <f>D4724-C4724</f>
        <v/>
      </c>
      <c r="V4724" s="3">
        <f>IF(Q4724=0,0,T4724/Q4724)</f>
        <v/>
      </c>
    </row>
    <row r="4725">
      <c r="A4725" t="n">
        <v>4724</v>
      </c>
      <c r="B4725" t="inlineStr">
        <is>
          <t>CA-2016-159653</t>
        </is>
      </c>
      <c r="C4725" t="inlineStr">
        <is>
          <t>2016-05-22</t>
        </is>
      </c>
      <c r="D4725" t="inlineStr">
        <is>
          <t>2016-05-22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Office Supplies</t>
        </is>
      </c>
      <c r="O4725" t="inlineStr">
        <is>
          <t>Labels</t>
        </is>
      </c>
      <c r="P4725" t="inlineStr">
        <is>
          <t>Avery 493</t>
        </is>
      </c>
      <c r="Q4725" s="2" t="n">
        <v>14.73</v>
      </c>
      <c r="R4725" t="n">
        <v>3</v>
      </c>
      <c r="S4725" s="3" t="n">
        <v>0</v>
      </c>
      <c r="T4725" s="2" t="n">
        <v>7.2177</v>
      </c>
      <c r="U4725">
        <f>D4725-C4725</f>
        <v/>
      </c>
      <c r="V4725" s="3">
        <f>IF(Q4725=0,0,T4725/Q4725)</f>
        <v/>
      </c>
    </row>
    <row r="4726">
      <c r="A4726" t="n">
        <v>4725</v>
      </c>
      <c r="B4726" t="inlineStr">
        <is>
          <t>CA-2016-131968</t>
        </is>
      </c>
      <c r="C4726" t="inlineStr">
        <is>
          <t>2016-11-11</t>
        </is>
      </c>
      <c r="D4726" t="inlineStr">
        <is>
          <t>2016-11-15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Ibico Standard Transparent Covers</t>
        </is>
      </c>
      <c r="Q4726" s="2" t="n">
        <v>9.888</v>
      </c>
      <c r="R4726" t="n">
        <v>2</v>
      </c>
      <c r="S4726" s="3" t="n">
        <v>0.7</v>
      </c>
      <c r="T4726" s="2" t="n">
        <v>-6.9216</v>
      </c>
      <c r="U4726">
        <f>D4726-C4726</f>
        <v/>
      </c>
      <c r="V4726" s="3">
        <f>IF(Q4726=0,0,T4726/Q4726)</f>
        <v/>
      </c>
    </row>
    <row r="4727">
      <c r="A4727" t="n">
        <v>4726</v>
      </c>
      <c r="B4727" t="inlineStr">
        <is>
          <t>CA-2016-131968</t>
        </is>
      </c>
      <c r="C4727" t="inlineStr">
        <is>
          <t>2016-11-11</t>
        </is>
      </c>
      <c r="D4727" t="inlineStr">
        <is>
          <t>2016-11-15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Office Supplies</t>
        </is>
      </c>
      <c r="O4727" t="inlineStr">
        <is>
          <t>Appliances</t>
        </is>
      </c>
      <c r="P4727" t="inlineStr">
        <is>
          <t>Sanyo 2.5 Cubic Foot Mid-Size Office Refrigerators</t>
        </is>
      </c>
      <c r="Q4727" s="2" t="n">
        <v>671.544</v>
      </c>
      <c r="R4727" t="n">
        <v>3</v>
      </c>
      <c r="S4727" s="3" t="n">
        <v>0.2</v>
      </c>
      <c r="T4727" s="2" t="n">
        <v>50.3658</v>
      </c>
      <c r="U4727">
        <f>D4727-C4727</f>
        <v/>
      </c>
      <c r="V4727" s="3">
        <f>IF(Q4727=0,0,T4727/Q4727)</f>
        <v/>
      </c>
    </row>
    <row r="4728">
      <c r="A4728" t="n">
        <v>4727</v>
      </c>
      <c r="B4728" t="inlineStr">
        <is>
          <t>CA-2014-119151</t>
        </is>
      </c>
      <c r="C4728" t="inlineStr">
        <is>
          <t>2014-11-25</t>
        </is>
      </c>
      <c r="D4728" t="inlineStr">
        <is>
          <t>2014-11-29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Office Supplies</t>
        </is>
      </c>
      <c r="O4728" t="inlineStr">
        <is>
          <t>Storage</t>
        </is>
      </c>
      <c r="P4728" t="inlineStr">
        <is>
          <t>Tennsco Snap-Together Open Shelving Units, Starter Sets and Add-On Units</t>
        </is>
      </c>
      <c r="Q4728" s="2" t="n">
        <v>1117.92</v>
      </c>
      <c r="R4728" t="n">
        <v>4</v>
      </c>
      <c r="S4728" s="3" t="n">
        <v>0</v>
      </c>
      <c r="T4728" s="2" t="n">
        <v>55.896</v>
      </c>
      <c r="U4728">
        <f>D4728-C4728</f>
        <v/>
      </c>
      <c r="V4728" s="3">
        <f>IF(Q4728=0,0,T4728/Q4728)</f>
        <v/>
      </c>
    </row>
    <row r="4729">
      <c r="A4729" t="n">
        <v>4728</v>
      </c>
      <c r="B4729" t="inlineStr">
        <is>
          <t>CA-2014-119151</t>
        </is>
      </c>
      <c r="C4729" t="inlineStr">
        <is>
          <t>2014-11-25</t>
        </is>
      </c>
      <c r="D4729" t="inlineStr">
        <is>
          <t>2014-11-29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Furniture</t>
        </is>
      </c>
      <c r="O4729" t="inlineStr">
        <is>
          <t>Bookcases</t>
        </is>
      </c>
      <c r="P4729" t="inlineStr">
        <is>
          <t>Sauder Camden County Collection Libraries, Planked Cherry Finish</t>
        </is>
      </c>
      <c r="Q4729" s="2" t="n">
        <v>275.952</v>
      </c>
      <c r="R4729" t="n">
        <v>3</v>
      </c>
      <c r="S4729" s="3" t="n">
        <v>0.2</v>
      </c>
      <c r="T4729" s="2" t="n">
        <v>-37.9434</v>
      </c>
      <c r="U4729">
        <f>D4729-C4729</f>
        <v/>
      </c>
      <c r="V4729" s="3">
        <f>IF(Q4729=0,0,T4729/Q4729)</f>
        <v/>
      </c>
    </row>
    <row r="4730">
      <c r="A4730" t="n">
        <v>4729</v>
      </c>
      <c r="B4730" t="inlineStr">
        <is>
          <t>CA-2014-123323</t>
        </is>
      </c>
      <c r="C4730" t="inlineStr">
        <is>
          <t>2014-11-07</t>
        </is>
      </c>
      <c r="D4730" t="inlineStr">
        <is>
          <t>2014-11-12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Office Supplies</t>
        </is>
      </c>
      <c r="O4730" t="inlineStr">
        <is>
          <t>Binders</t>
        </is>
      </c>
      <c r="P4730" t="inlineStr">
        <is>
          <t>Wilson Jones Legal Size Ring Binders</t>
        </is>
      </c>
      <c r="Q4730" s="2" t="n">
        <v>123.144</v>
      </c>
      <c r="R4730" t="n">
        <v>7</v>
      </c>
      <c r="S4730" s="3" t="n">
        <v>0.2</v>
      </c>
      <c r="T4730" s="2" t="n">
        <v>46.179</v>
      </c>
      <c r="U4730">
        <f>D4730-C4730</f>
        <v/>
      </c>
      <c r="V4730" s="3">
        <f>IF(Q4730=0,0,T4730/Q4730)</f>
        <v/>
      </c>
    </row>
    <row r="4731">
      <c r="A4731" t="n">
        <v>4730</v>
      </c>
      <c r="B4731" t="inlineStr">
        <is>
          <t>CA-2016-124681</t>
        </is>
      </c>
      <c r="C4731" t="inlineStr">
        <is>
          <t>2016-07-18</t>
        </is>
      </c>
      <c r="D4731" t="inlineStr">
        <is>
          <t>2016-07-23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Technology</t>
        </is>
      </c>
      <c r="O4731" t="inlineStr">
        <is>
          <t>Accessories</t>
        </is>
      </c>
      <c r="P4731" t="inlineStr">
        <is>
          <t>SanDisk Cruzer 4 GB USB Flash Drive</t>
        </is>
      </c>
      <c r="Q4731" s="2" t="n">
        <v>15.576</v>
      </c>
      <c r="R4731" t="n">
        <v>3</v>
      </c>
      <c r="S4731" s="3" t="n">
        <v>0.2</v>
      </c>
      <c r="T4731" s="2" t="n">
        <v>3.3099</v>
      </c>
      <c r="U4731">
        <f>D4731-C4731</f>
        <v/>
      </c>
      <c r="V4731" s="3">
        <f>IF(Q4731=0,0,T4731/Q4731)</f>
        <v/>
      </c>
    </row>
    <row r="4732">
      <c r="A4732" t="n">
        <v>4731</v>
      </c>
      <c r="B4732" t="inlineStr">
        <is>
          <t>US-2015-103996</t>
        </is>
      </c>
      <c r="C4732" t="inlineStr">
        <is>
          <t>2015-03-29</t>
        </is>
      </c>
      <c r="D4732" t="inlineStr">
        <is>
          <t>2015-03-31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Xerox 1880</t>
        </is>
      </c>
      <c r="Q4732" s="2" t="n">
        <v>212.64</v>
      </c>
      <c r="R4732" t="n">
        <v>6</v>
      </c>
      <c r="S4732" s="3" t="n">
        <v>0</v>
      </c>
      <c r="T4732" s="2" t="n">
        <v>99.9408</v>
      </c>
      <c r="U4732">
        <f>D4732-C4732</f>
        <v/>
      </c>
      <c r="V4732" s="3">
        <f>IF(Q4732=0,0,T4732/Q4732)</f>
        <v/>
      </c>
    </row>
    <row r="4733">
      <c r="A4733" t="n">
        <v>4732</v>
      </c>
      <c r="B4733" t="inlineStr">
        <is>
          <t>US-2015-103996</t>
        </is>
      </c>
      <c r="C4733" t="inlineStr">
        <is>
          <t>2015-03-29</t>
        </is>
      </c>
      <c r="D4733" t="inlineStr">
        <is>
          <t>2015-03-31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Office Supplies</t>
        </is>
      </c>
      <c r="O4733" t="inlineStr">
        <is>
          <t>Paper</t>
        </is>
      </c>
      <c r="P4733" t="inlineStr">
        <is>
          <t>Tops Wirebound Message Log Books</t>
        </is>
      </c>
      <c r="Q4733" s="2" t="n">
        <v>9.869999999999999</v>
      </c>
      <c r="R4733" t="n">
        <v>3</v>
      </c>
      <c r="S4733" s="3" t="n">
        <v>0</v>
      </c>
      <c r="T4733" s="2" t="n">
        <v>4.5402</v>
      </c>
      <c r="U4733">
        <f>D4733-C4733</f>
        <v/>
      </c>
      <c r="V4733" s="3">
        <f>IF(Q4733=0,0,T4733/Q4733)</f>
        <v/>
      </c>
    </row>
    <row r="4734">
      <c r="A4734" t="n">
        <v>4733</v>
      </c>
      <c r="B4734" t="inlineStr">
        <is>
          <t>US-2015-103996</t>
        </is>
      </c>
      <c r="C4734" t="inlineStr">
        <is>
          <t>2015-03-29</t>
        </is>
      </c>
      <c r="D4734" t="inlineStr">
        <is>
          <t>2015-03-31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Technology</t>
        </is>
      </c>
      <c r="O4734" t="inlineStr">
        <is>
          <t>Accessories</t>
        </is>
      </c>
      <c r="P4734" t="inlineStr">
        <is>
          <t>Memorex Froggy Flash Drive 8 GB</t>
        </is>
      </c>
      <c r="Q4734" s="2" t="n">
        <v>53.25</v>
      </c>
      <c r="R4734" t="n">
        <v>3</v>
      </c>
      <c r="S4734" s="3" t="n">
        <v>0</v>
      </c>
      <c r="T4734" s="2" t="n">
        <v>20.7675</v>
      </c>
      <c r="U4734">
        <f>D4734-C4734</f>
        <v/>
      </c>
      <c r="V4734" s="3">
        <f>IF(Q4734=0,0,T4734/Q4734)</f>
        <v/>
      </c>
    </row>
    <row r="4735">
      <c r="A4735" t="n">
        <v>4734</v>
      </c>
      <c r="B4735" t="inlineStr">
        <is>
          <t>US-2015-103996</t>
        </is>
      </c>
      <c r="C4735" t="inlineStr">
        <is>
          <t>2015-03-29</t>
        </is>
      </c>
      <c r="D4735" t="inlineStr">
        <is>
          <t>2015-03-31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G.E. Longer-Life Indoor Recessed Floodlight Bulbs</t>
        </is>
      </c>
      <c r="Q4735" s="2" t="n">
        <v>19.92</v>
      </c>
      <c r="R4735" t="n">
        <v>3</v>
      </c>
      <c r="S4735" s="3" t="n">
        <v>0</v>
      </c>
      <c r="T4735" s="2" t="n">
        <v>9.5616</v>
      </c>
      <c r="U4735">
        <f>D4735-C4735</f>
        <v/>
      </c>
      <c r="V4735" s="3">
        <f>IF(Q4735=0,0,T4735/Q4735)</f>
        <v/>
      </c>
    </row>
    <row r="4736">
      <c r="A4736" t="n">
        <v>4735</v>
      </c>
      <c r="B4736" t="inlineStr">
        <is>
          <t>CA-2016-120530</t>
        </is>
      </c>
      <c r="C4736" t="inlineStr">
        <is>
          <t>2016-04-07</t>
        </is>
      </c>
      <c r="D4736" t="inlineStr">
        <is>
          <t>2016-04-12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Hon Deluxe Fabric Upholstered Stacking Chairs, Rounded Back</t>
        </is>
      </c>
      <c r="Q4736" s="2" t="n">
        <v>658.746</v>
      </c>
      <c r="R4736" t="n">
        <v>3</v>
      </c>
      <c r="S4736" s="3" t="n">
        <v>0.1</v>
      </c>
      <c r="T4736" s="2" t="n">
        <v>146.388</v>
      </c>
      <c r="U4736">
        <f>D4736-C4736</f>
        <v/>
      </c>
      <c r="V4736" s="3">
        <f>IF(Q4736=0,0,T4736/Q4736)</f>
        <v/>
      </c>
    </row>
    <row r="4737">
      <c r="A4737" t="n">
        <v>4736</v>
      </c>
      <c r="B4737" t="inlineStr">
        <is>
          <t>CA-2015-155054</t>
        </is>
      </c>
      <c r="C4737" t="inlineStr">
        <is>
          <t>2015-06-13</t>
        </is>
      </c>
      <c r="D4737" t="inlineStr">
        <is>
          <t>2015-06-19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ACCOHIDE 3-Ring Binder, Blue, 1"</t>
        </is>
      </c>
      <c r="Q4737" s="2" t="n">
        <v>8.26</v>
      </c>
      <c r="R4737" t="n">
        <v>2</v>
      </c>
      <c r="S4737" s="3" t="n">
        <v>0</v>
      </c>
      <c r="T4737" s="2" t="n">
        <v>3.8822</v>
      </c>
      <c r="U4737">
        <f>D4737-C4737</f>
        <v/>
      </c>
      <c r="V4737" s="3">
        <f>IF(Q4737=0,0,T4737/Q4737)</f>
        <v/>
      </c>
    </row>
    <row r="4738">
      <c r="A4738" t="n">
        <v>4737</v>
      </c>
      <c r="B4738" t="inlineStr">
        <is>
          <t>CA-2015-155054</t>
        </is>
      </c>
      <c r="C4738" t="inlineStr">
        <is>
          <t>2015-06-13</t>
        </is>
      </c>
      <c r="D4738" t="inlineStr">
        <is>
          <t>2015-06-19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Recycled Easel Ring Binders</t>
        </is>
      </c>
      <c r="Q4738" s="2" t="n">
        <v>29.84</v>
      </c>
      <c r="R4738" t="n">
        <v>2</v>
      </c>
      <c r="S4738" s="3" t="n">
        <v>0</v>
      </c>
      <c r="T4738" s="2" t="n">
        <v>13.428</v>
      </c>
      <c r="U4738">
        <f>D4738-C4738</f>
        <v/>
      </c>
      <c r="V4738" s="3">
        <f>IF(Q4738=0,0,T4738/Q4738)</f>
        <v/>
      </c>
    </row>
    <row r="4739">
      <c r="A4739" t="n">
        <v>4738</v>
      </c>
      <c r="B4739" t="inlineStr">
        <is>
          <t>CA-2015-155054</t>
        </is>
      </c>
      <c r="C4739" t="inlineStr">
        <is>
          <t>2015-06-13</t>
        </is>
      </c>
      <c r="D4739" t="inlineStr">
        <is>
          <t>2015-06-19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Technology</t>
        </is>
      </c>
      <c r="O4739" t="inlineStr">
        <is>
          <t>Accessories</t>
        </is>
      </c>
      <c r="P4739" t="inlineStr">
        <is>
          <t>Lenovo 17-Key USB Numeric Keypad</t>
        </is>
      </c>
      <c r="Q4739" s="2" t="n">
        <v>67.98</v>
      </c>
      <c r="R4739" t="n">
        <v>2</v>
      </c>
      <c r="S4739" s="3" t="n">
        <v>0</v>
      </c>
      <c r="T4739" s="2" t="n">
        <v>14.9556</v>
      </c>
      <c r="U4739">
        <f>D4739-C4739</f>
        <v/>
      </c>
      <c r="V4739" s="3">
        <f>IF(Q4739=0,0,T4739/Q4739)</f>
        <v/>
      </c>
    </row>
    <row r="4740">
      <c r="A4740" t="n">
        <v>4739</v>
      </c>
      <c r="B4740" t="inlineStr">
        <is>
          <t>CA-2015-105725</t>
        </is>
      </c>
      <c r="C4740" t="inlineStr">
        <is>
          <t>2015-02-18</t>
        </is>
      </c>
      <c r="D4740" t="inlineStr">
        <is>
          <t>2015-02-24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4027 File Folder Labels for Dot Matrix Printers, 5000 Labels per Box, White</t>
        </is>
      </c>
      <c r="Q4740" s="2" t="n">
        <v>61.06</v>
      </c>
      <c r="R4740" t="n">
        <v>2</v>
      </c>
      <c r="S4740" s="3" t="n">
        <v>0</v>
      </c>
      <c r="T4740" s="2" t="n">
        <v>28.0876</v>
      </c>
      <c r="U4740">
        <f>D4740-C4740</f>
        <v/>
      </c>
      <c r="V4740" s="3">
        <f>IF(Q4740=0,0,T4740/Q4740)</f>
        <v/>
      </c>
    </row>
    <row r="4741">
      <c r="A4741" t="n">
        <v>4740</v>
      </c>
      <c r="B4741" t="inlineStr">
        <is>
          <t>CA-2015-105725</t>
        </is>
      </c>
      <c r="C4741" t="inlineStr">
        <is>
          <t>2015-02-18</t>
        </is>
      </c>
      <c r="D4741" t="inlineStr">
        <is>
          <t>2015-02-24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Furniture</t>
        </is>
      </c>
      <c r="O4741" t="inlineStr">
        <is>
          <t>Tables</t>
        </is>
      </c>
      <c r="P4741" t="inlineStr">
        <is>
          <t>Hon 61000 Series Interactive Training Tables</t>
        </is>
      </c>
      <c r="Q4741" s="2" t="n">
        <v>35.544</v>
      </c>
      <c r="R4741" t="n">
        <v>1</v>
      </c>
      <c r="S4741" s="3" t="n">
        <v>0.2</v>
      </c>
      <c r="T4741" s="2" t="n">
        <v>-0.8885999999999999</v>
      </c>
      <c r="U4741">
        <f>D4741-C4741</f>
        <v/>
      </c>
      <c r="V4741" s="3">
        <f>IF(Q4741=0,0,T4741/Q4741)</f>
        <v/>
      </c>
    </row>
    <row r="4742">
      <c r="A4742" t="n">
        <v>4741</v>
      </c>
      <c r="B4742" t="inlineStr">
        <is>
          <t>CA-2017-164364</t>
        </is>
      </c>
      <c r="C4742" t="inlineStr">
        <is>
          <t>2017-11-12</t>
        </is>
      </c>
      <c r="D4742" t="inlineStr">
        <is>
          <t>2017-11-16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Office Supplies</t>
        </is>
      </c>
      <c r="O4742" t="inlineStr">
        <is>
          <t>Labels</t>
        </is>
      </c>
      <c r="P4742" t="inlineStr">
        <is>
          <t>Avery 483</t>
        </is>
      </c>
      <c r="Q4742" s="2" t="n">
        <v>9.960000000000001</v>
      </c>
      <c r="R4742" t="n">
        <v>2</v>
      </c>
      <c r="S4742" s="3" t="n">
        <v>0</v>
      </c>
      <c r="T4742" s="2" t="n">
        <v>4.5816</v>
      </c>
      <c r="U4742">
        <f>D4742-C4742</f>
        <v/>
      </c>
      <c r="V4742" s="3">
        <f>IF(Q4742=0,0,T4742/Q4742)</f>
        <v/>
      </c>
    </row>
    <row r="4743">
      <c r="A4743" t="n">
        <v>4742</v>
      </c>
      <c r="B4743" t="inlineStr">
        <is>
          <t>CA-2017-164364</t>
        </is>
      </c>
      <c r="C4743" t="inlineStr">
        <is>
          <t>2017-11-12</t>
        </is>
      </c>
      <c r="D4743" t="inlineStr">
        <is>
          <t>2017-11-16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Dixon Ticonderoga Maple Cedar Pencil, #2</t>
        </is>
      </c>
      <c r="Q4743" s="2" t="n">
        <v>9.210000000000001</v>
      </c>
      <c r="R4743" t="n">
        <v>3</v>
      </c>
      <c r="S4743" s="3" t="n">
        <v>0</v>
      </c>
      <c r="T4743" s="2" t="n">
        <v>2.3025</v>
      </c>
      <c r="U4743">
        <f>D4743-C4743</f>
        <v/>
      </c>
      <c r="V4743" s="3">
        <f>IF(Q4743=0,0,T4743/Q4743)</f>
        <v/>
      </c>
    </row>
    <row r="4744">
      <c r="A4744" t="n">
        <v>4743</v>
      </c>
      <c r="B4744" t="inlineStr">
        <is>
          <t>CA-2017-164364</t>
        </is>
      </c>
      <c r="C4744" t="inlineStr">
        <is>
          <t>2017-11-12</t>
        </is>
      </c>
      <c r="D4744" t="inlineStr">
        <is>
          <t>2017-11-16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Office Supplies</t>
        </is>
      </c>
      <c r="O4744" t="inlineStr">
        <is>
          <t>Supplies</t>
        </is>
      </c>
      <c r="P4744" t="inlineStr">
        <is>
          <t>Acme Forged Steel Scissors with Black Enamel Handles</t>
        </is>
      </c>
      <c r="Q4744" s="2" t="n">
        <v>27.93</v>
      </c>
      <c r="R4744" t="n">
        <v>3</v>
      </c>
      <c r="S4744" s="3" t="n">
        <v>0</v>
      </c>
      <c r="T4744" s="2" t="n">
        <v>8.0997</v>
      </c>
      <c r="U4744">
        <f>D4744-C4744</f>
        <v/>
      </c>
      <c r="V4744" s="3">
        <f>IF(Q4744=0,0,T4744/Q4744)</f>
        <v/>
      </c>
    </row>
    <row r="4745">
      <c r="A4745" t="n">
        <v>4744</v>
      </c>
      <c r="B4745" t="inlineStr">
        <is>
          <t>CA-2017-168123</t>
        </is>
      </c>
      <c r="C4745" t="inlineStr">
        <is>
          <t>2017-03-05</t>
        </is>
      </c>
      <c r="D4745" t="inlineStr">
        <is>
          <t>2017-03-05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Office Supplies</t>
        </is>
      </c>
      <c r="O4745" t="inlineStr">
        <is>
          <t>Fasteners</t>
        </is>
      </c>
      <c r="P4745" t="inlineStr">
        <is>
          <t>Advantus Map Pennant Flags and Round Head Tacks</t>
        </is>
      </c>
      <c r="Q4745" s="2" t="n">
        <v>7.9</v>
      </c>
      <c r="R4745" t="n">
        <v>2</v>
      </c>
      <c r="S4745" s="3" t="n">
        <v>0</v>
      </c>
      <c r="T4745" s="2" t="n">
        <v>2.528</v>
      </c>
      <c r="U4745">
        <f>D4745-C4745</f>
        <v/>
      </c>
      <c r="V4745" s="3">
        <f>IF(Q4745=0,0,T4745/Q4745)</f>
        <v/>
      </c>
    </row>
    <row r="4746">
      <c r="A4746" t="n">
        <v>4745</v>
      </c>
      <c r="B4746" t="inlineStr">
        <is>
          <t>CA-2017-168123</t>
        </is>
      </c>
      <c r="C4746" t="inlineStr">
        <is>
          <t>2017-03-05</t>
        </is>
      </c>
      <c r="D4746" t="inlineStr">
        <is>
          <t>2017-03-05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Office Supplies</t>
        </is>
      </c>
      <c r="O4746" t="inlineStr">
        <is>
          <t>Storage</t>
        </is>
      </c>
      <c r="P4746" t="inlineStr">
        <is>
          <t>Recycled Steel Personal File for Standard File Folders</t>
        </is>
      </c>
      <c r="Q4746" s="2" t="n">
        <v>221.16</v>
      </c>
      <c r="R4746" t="n">
        <v>4</v>
      </c>
      <c r="S4746" s="3" t="n">
        <v>0</v>
      </c>
      <c r="T4746" s="2" t="n">
        <v>57.5016</v>
      </c>
      <c r="U4746">
        <f>D4746-C4746</f>
        <v/>
      </c>
      <c r="V4746" s="3">
        <f>IF(Q4746=0,0,T4746/Q4746)</f>
        <v/>
      </c>
    </row>
    <row r="4747">
      <c r="A4747" t="n">
        <v>4746</v>
      </c>
      <c r="B4747" t="inlineStr">
        <is>
          <t>CA-2017-168123</t>
        </is>
      </c>
      <c r="C4747" t="inlineStr">
        <is>
          <t>2017-03-05</t>
        </is>
      </c>
      <c r="D4747" t="inlineStr">
        <is>
          <t>2017-03-05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GBC ProClick Punch Binding System</t>
        </is>
      </c>
      <c r="Q4747" s="2" t="n">
        <v>127.96</v>
      </c>
      <c r="R4747" t="n">
        <v>2</v>
      </c>
      <c r="S4747" s="3" t="n">
        <v>0</v>
      </c>
      <c r="T4747" s="2" t="n">
        <v>62.7004</v>
      </c>
      <c r="U4747">
        <f>D4747-C4747</f>
        <v/>
      </c>
      <c r="V4747" s="3">
        <f>IF(Q4747=0,0,T4747/Q4747)</f>
        <v/>
      </c>
    </row>
    <row r="4748">
      <c r="A4748" t="n">
        <v>4747</v>
      </c>
      <c r="B4748" t="inlineStr">
        <is>
          <t>CA-2017-168123</t>
        </is>
      </c>
      <c r="C4748" t="inlineStr">
        <is>
          <t>2017-03-05</t>
        </is>
      </c>
      <c r="D4748" t="inlineStr">
        <is>
          <t>2017-03-05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Office Supplies</t>
        </is>
      </c>
      <c r="O4748" t="inlineStr">
        <is>
          <t>Binders</t>
        </is>
      </c>
      <c r="P4748" t="inlineStr">
        <is>
          <t>Avery Hole Reinforcements</t>
        </is>
      </c>
      <c r="Q4748" s="2" t="n">
        <v>18.69</v>
      </c>
      <c r="R4748" t="n">
        <v>3</v>
      </c>
      <c r="S4748" s="3" t="n">
        <v>0</v>
      </c>
      <c r="T4748" s="2" t="n">
        <v>9.158099999999999</v>
      </c>
      <c r="U4748">
        <f>D4748-C4748</f>
        <v/>
      </c>
      <c r="V4748" s="3">
        <f>IF(Q4748=0,0,T4748/Q4748)</f>
        <v/>
      </c>
    </row>
    <row r="4749">
      <c r="A4749" t="n">
        <v>4748</v>
      </c>
      <c r="B4749" t="inlineStr">
        <is>
          <t>CA-2016-120005</t>
        </is>
      </c>
      <c r="C4749" t="inlineStr">
        <is>
          <t>2016-03-03</t>
        </is>
      </c>
      <c r="D4749" t="inlineStr">
        <is>
          <t>2016-03-03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Elite 5" Scissors</t>
        </is>
      </c>
      <c r="Q4749" s="2" t="n">
        <v>25.35</v>
      </c>
      <c r="R4749" t="n">
        <v>3</v>
      </c>
      <c r="S4749" s="3" t="n">
        <v>0</v>
      </c>
      <c r="T4749" s="2" t="n">
        <v>7.605</v>
      </c>
      <c r="U4749">
        <f>D4749-C4749</f>
        <v/>
      </c>
      <c r="V4749" s="3">
        <f>IF(Q4749=0,0,T4749/Q4749)</f>
        <v/>
      </c>
    </row>
    <row r="4750">
      <c r="A4750" t="n">
        <v>4749</v>
      </c>
      <c r="B4750" t="inlineStr">
        <is>
          <t>CA-2016-120005</t>
        </is>
      </c>
      <c r="C4750" t="inlineStr">
        <is>
          <t>2016-03-03</t>
        </is>
      </c>
      <c r="D4750" t="inlineStr">
        <is>
          <t>2016-03-03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Executive Impressions 10" Spectator Wall Clock</t>
        </is>
      </c>
      <c r="Q4750" s="2" t="n">
        <v>35.28</v>
      </c>
      <c r="R4750" t="n">
        <v>3</v>
      </c>
      <c r="S4750" s="3" t="n">
        <v>0</v>
      </c>
      <c r="T4750" s="2" t="n">
        <v>11.9952</v>
      </c>
      <c r="U4750">
        <f>D4750-C4750</f>
        <v/>
      </c>
      <c r="V4750" s="3">
        <f>IF(Q4750=0,0,T4750/Q4750)</f>
        <v/>
      </c>
    </row>
    <row r="4751">
      <c r="A4751" t="n">
        <v>4750</v>
      </c>
      <c r="B4751" t="inlineStr">
        <is>
          <t>CA-2016-123526</t>
        </is>
      </c>
      <c r="C4751" t="inlineStr">
        <is>
          <t>2016-12-24</t>
        </is>
      </c>
      <c r="D4751" t="inlineStr">
        <is>
          <t>2016-12-25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Xerox 1898</t>
        </is>
      </c>
      <c r="Q4751" s="2" t="n">
        <v>33.4</v>
      </c>
      <c r="R4751" t="n">
        <v>5</v>
      </c>
      <c r="S4751" s="3" t="n">
        <v>0</v>
      </c>
      <c r="T4751" s="2" t="n">
        <v>16.032</v>
      </c>
      <c r="U4751">
        <f>D4751-C4751</f>
        <v/>
      </c>
      <c r="V4751" s="3">
        <f>IF(Q4751=0,0,T4751/Q4751)</f>
        <v/>
      </c>
    </row>
    <row r="4752">
      <c r="A4752" t="n">
        <v>4751</v>
      </c>
      <c r="B4752" t="inlineStr">
        <is>
          <t>CA-2016-127649</t>
        </is>
      </c>
      <c r="C4752" t="inlineStr">
        <is>
          <t>2016-10-07</t>
        </is>
      </c>
      <c r="D4752" t="inlineStr">
        <is>
          <t>2016-10-09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Technology</t>
        </is>
      </c>
      <c r="O4752" t="inlineStr">
        <is>
          <t>Machines</t>
        </is>
      </c>
      <c r="P4752" t="inlineStr">
        <is>
          <t>Okidata C331dn Printer</t>
        </is>
      </c>
      <c r="Q4752" s="2" t="n">
        <v>837.6</v>
      </c>
      <c r="R4752" t="n">
        <v>3</v>
      </c>
      <c r="S4752" s="3" t="n">
        <v>0.2</v>
      </c>
      <c r="T4752" s="2" t="n">
        <v>62.82</v>
      </c>
      <c r="U4752">
        <f>D4752-C4752</f>
        <v/>
      </c>
      <c r="V4752" s="3">
        <f>IF(Q4752=0,0,T4752/Q4752)</f>
        <v/>
      </c>
    </row>
    <row r="4753">
      <c r="A4753" t="n">
        <v>4752</v>
      </c>
      <c r="B4753" t="inlineStr">
        <is>
          <t>CA-2016-159989</t>
        </is>
      </c>
      <c r="C4753" t="inlineStr">
        <is>
          <t>2016-12-09</t>
        </is>
      </c>
      <c r="D4753" t="inlineStr">
        <is>
          <t>2016-12-13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ARKON Windshield Dashboard Air Vent Car Mount Holder</t>
        </is>
      </c>
      <c r="Q4753" s="2" t="n">
        <v>40.68</v>
      </c>
      <c r="R4753" t="n">
        <v>3</v>
      </c>
      <c r="S4753" s="3" t="n">
        <v>0.2</v>
      </c>
      <c r="T4753" s="2" t="n">
        <v>-9.153</v>
      </c>
      <c r="U4753">
        <f>D4753-C4753</f>
        <v/>
      </c>
      <c r="V4753" s="3">
        <f>IF(Q4753=0,0,T4753/Q4753)</f>
        <v/>
      </c>
    </row>
    <row r="4754">
      <c r="A4754" t="n">
        <v>4753</v>
      </c>
      <c r="B4754" t="inlineStr">
        <is>
          <t>CA-2017-103499</t>
        </is>
      </c>
      <c r="C4754" t="inlineStr">
        <is>
          <t>2017-11-20</t>
        </is>
      </c>
      <c r="D4754" t="inlineStr">
        <is>
          <t>2017-11-24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Furniture</t>
        </is>
      </c>
      <c r="O4754" t="inlineStr">
        <is>
          <t>Chairs</t>
        </is>
      </c>
      <c r="P4754" t="inlineStr">
        <is>
          <t>Office Star - Mesh Screen back chair with Vinyl seat</t>
        </is>
      </c>
      <c r="Q4754" s="2" t="n">
        <v>209.568</v>
      </c>
      <c r="R4754" t="n">
        <v>2</v>
      </c>
      <c r="S4754" s="3" t="n">
        <v>0.2</v>
      </c>
      <c r="T4754" s="2" t="n">
        <v>-23.5764</v>
      </c>
      <c r="U4754">
        <f>D4754-C4754</f>
        <v/>
      </c>
      <c r="V4754" s="3">
        <f>IF(Q4754=0,0,T4754/Q4754)</f>
        <v/>
      </c>
    </row>
    <row r="4755">
      <c r="A4755" t="n">
        <v>4754</v>
      </c>
      <c r="B4755" t="inlineStr">
        <is>
          <t>US-2015-167220</t>
        </is>
      </c>
      <c r="C4755" t="inlineStr">
        <is>
          <t>2015-12-12</t>
        </is>
      </c>
      <c r="D4755" t="inlineStr">
        <is>
          <t>2015-12-16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Technology</t>
        </is>
      </c>
      <c r="O4755" t="inlineStr">
        <is>
          <t>Accessories</t>
        </is>
      </c>
      <c r="P4755" t="inlineStr">
        <is>
          <t>AmazonBasics 3-Button USB Wired Mouse</t>
        </is>
      </c>
      <c r="Q4755" s="2" t="n">
        <v>22.368</v>
      </c>
      <c r="R4755" t="n">
        <v>4</v>
      </c>
      <c r="S4755" s="3" t="n">
        <v>0.2</v>
      </c>
      <c r="T4755" s="2" t="n">
        <v>6.4308</v>
      </c>
      <c r="U4755">
        <f>D4755-C4755</f>
        <v/>
      </c>
      <c r="V4755" s="3">
        <f>IF(Q4755=0,0,T4755/Q4755)</f>
        <v/>
      </c>
    </row>
    <row r="4756">
      <c r="A4756" t="n">
        <v>4755</v>
      </c>
      <c r="B4756" t="inlineStr">
        <is>
          <t>CA-2017-126354</t>
        </is>
      </c>
      <c r="C4756" t="inlineStr">
        <is>
          <t>2017-02-03</t>
        </is>
      </c>
      <c r="D4756" t="inlineStr">
        <is>
          <t>2017-02-08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GBC Instant Report Kit</t>
        </is>
      </c>
      <c r="Q4756" s="2" t="n">
        <v>3.882</v>
      </c>
      <c r="R4756" t="n">
        <v>2</v>
      </c>
      <c r="S4756" s="3" t="n">
        <v>0.7</v>
      </c>
      <c r="T4756" s="2" t="n">
        <v>-2.588</v>
      </c>
      <c r="U4756">
        <f>D4756-C4756</f>
        <v/>
      </c>
      <c r="V4756" s="3">
        <f>IF(Q4756=0,0,T4756/Q4756)</f>
        <v/>
      </c>
    </row>
    <row r="4757">
      <c r="A4757" t="n">
        <v>4756</v>
      </c>
      <c r="B4757" t="inlineStr">
        <is>
          <t>CA-2017-126354</t>
        </is>
      </c>
      <c r="C4757" t="inlineStr">
        <is>
          <t>2017-02-03</t>
        </is>
      </c>
      <c r="D4757" t="inlineStr">
        <is>
          <t>2017-02-08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14-7/8 x 11 Blue Bar Computer Printout Paper</t>
        </is>
      </c>
      <c r="Q4757" s="2" t="n">
        <v>115.296</v>
      </c>
      <c r="R4757" t="n">
        <v>3</v>
      </c>
      <c r="S4757" s="3" t="n">
        <v>0.2</v>
      </c>
      <c r="T4757" s="2" t="n">
        <v>40.3536</v>
      </c>
      <c r="U4757">
        <f>D4757-C4757</f>
        <v/>
      </c>
      <c r="V4757" s="3">
        <f>IF(Q4757=0,0,T4757/Q4757)</f>
        <v/>
      </c>
    </row>
    <row r="4758">
      <c r="A4758" t="n">
        <v>4757</v>
      </c>
      <c r="B4758" t="inlineStr">
        <is>
          <t>CA-2017-169817</t>
        </is>
      </c>
      <c r="C4758" t="inlineStr">
        <is>
          <t>2017-09-21</t>
        </is>
      </c>
      <c r="D4758" t="inlineStr">
        <is>
          <t>2017-09-25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Insertable Tab Indexes For Data Binders</t>
        </is>
      </c>
      <c r="Q4758" s="2" t="n">
        <v>1.908</v>
      </c>
      <c r="R4758" t="n">
        <v>2</v>
      </c>
      <c r="S4758" s="3" t="n">
        <v>0.7</v>
      </c>
      <c r="T4758" s="2" t="n">
        <v>-1.5264</v>
      </c>
      <c r="U4758">
        <f>D4758-C4758</f>
        <v/>
      </c>
      <c r="V4758" s="3">
        <f>IF(Q4758=0,0,T4758/Q4758)</f>
        <v/>
      </c>
    </row>
    <row r="4759">
      <c r="A4759" t="n">
        <v>4758</v>
      </c>
      <c r="B4759" t="inlineStr">
        <is>
          <t>US-2017-144582</t>
        </is>
      </c>
      <c r="C4759" t="inlineStr">
        <is>
          <t>2017-04-30</t>
        </is>
      </c>
      <c r="D4759" t="inlineStr">
        <is>
          <t>2017-05-05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GBC Linen Binding Covers</t>
        </is>
      </c>
      <c r="Q4759" s="2" t="n">
        <v>43.372</v>
      </c>
      <c r="R4759" t="n">
        <v>7</v>
      </c>
      <c r="S4759" s="3" t="n">
        <v>0.8</v>
      </c>
      <c r="T4759" s="2" t="n">
        <v>-69.3952</v>
      </c>
      <c r="U4759">
        <f>D4759-C4759</f>
        <v/>
      </c>
      <c r="V4759" s="3">
        <f>IF(Q4759=0,0,T4759/Q4759)</f>
        <v/>
      </c>
    </row>
    <row r="4760">
      <c r="A4760" t="n">
        <v>4759</v>
      </c>
      <c r="B4760" t="inlineStr">
        <is>
          <t>CA-2014-121573</t>
        </is>
      </c>
      <c r="C4760" t="inlineStr">
        <is>
          <t>2014-11-03</t>
        </is>
      </c>
      <c r="D4760" t="inlineStr">
        <is>
          <t>2014-11-07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Panasonic KX-TG9471B</t>
        </is>
      </c>
      <c r="Q4760" s="2" t="n">
        <v>783.96</v>
      </c>
      <c r="R4760" t="n">
        <v>4</v>
      </c>
      <c r="S4760" s="3" t="n">
        <v>0</v>
      </c>
      <c r="T4760" s="2" t="n">
        <v>219.5088</v>
      </c>
      <c r="U4760">
        <f>D4760-C4760</f>
        <v/>
      </c>
      <c r="V4760" s="3">
        <f>IF(Q4760=0,0,T4760/Q4760)</f>
        <v/>
      </c>
    </row>
    <row r="4761">
      <c r="A4761" t="n">
        <v>4760</v>
      </c>
      <c r="B4761" t="inlineStr">
        <is>
          <t>CA-2014-121573</t>
        </is>
      </c>
      <c r="C4761" t="inlineStr">
        <is>
          <t>2014-11-03</t>
        </is>
      </c>
      <c r="D4761" t="inlineStr">
        <is>
          <t>2014-11-07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Surelock Post Binders</t>
        </is>
      </c>
      <c r="Q4761" s="2" t="n">
        <v>48.896</v>
      </c>
      <c r="R4761" t="n">
        <v>2</v>
      </c>
      <c r="S4761" s="3" t="n">
        <v>0.2</v>
      </c>
      <c r="T4761" s="2" t="n">
        <v>18.336</v>
      </c>
      <c r="U4761">
        <f>D4761-C4761</f>
        <v/>
      </c>
      <c r="V4761" s="3">
        <f>IF(Q4761=0,0,T4761/Q4761)</f>
        <v/>
      </c>
    </row>
    <row r="4762">
      <c r="A4762" t="n">
        <v>4761</v>
      </c>
      <c r="B4762" t="inlineStr">
        <is>
          <t>CA-2014-121573</t>
        </is>
      </c>
      <c r="C4762" t="inlineStr">
        <is>
          <t>2014-11-03</t>
        </is>
      </c>
      <c r="D4762" t="inlineStr">
        <is>
          <t>2014-11-07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Acco Pressboard Covers with Storage Hooks, 14 7/8" x 11", Light Blue</t>
        </is>
      </c>
      <c r="Q4762" s="2" t="n">
        <v>7.856</v>
      </c>
      <c r="R4762" t="n">
        <v>2</v>
      </c>
      <c r="S4762" s="3" t="n">
        <v>0.2</v>
      </c>
      <c r="T4762" s="2" t="n">
        <v>2.8478</v>
      </c>
      <c r="U4762">
        <f>D4762-C4762</f>
        <v/>
      </c>
      <c r="V4762" s="3">
        <f>IF(Q4762=0,0,T4762/Q4762)</f>
        <v/>
      </c>
    </row>
    <row r="4763">
      <c r="A4763" t="n">
        <v>4762</v>
      </c>
      <c r="B4763" t="inlineStr">
        <is>
          <t>CA-2016-117660</t>
        </is>
      </c>
      <c r="C4763" t="inlineStr">
        <is>
          <t>2016-12-30</t>
        </is>
      </c>
      <c r="D4763" t="inlineStr">
        <is>
          <t>2017-01-04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Office Supplies</t>
        </is>
      </c>
      <c r="O4763" t="inlineStr">
        <is>
          <t>Labels</t>
        </is>
      </c>
      <c r="P4763" t="inlineStr">
        <is>
          <t>Avery 487</t>
        </is>
      </c>
      <c r="Q4763" s="2" t="n">
        <v>5.904</v>
      </c>
      <c r="R4763" t="n">
        <v>2</v>
      </c>
      <c r="S4763" s="3" t="n">
        <v>0.2</v>
      </c>
      <c r="T4763" s="2" t="n">
        <v>1.9926</v>
      </c>
      <c r="U4763">
        <f>D4763-C4763</f>
        <v/>
      </c>
      <c r="V4763" s="3">
        <f>IF(Q4763=0,0,T4763/Q4763)</f>
        <v/>
      </c>
    </row>
    <row r="4764">
      <c r="A4764" t="n">
        <v>4763</v>
      </c>
      <c r="B4764" t="inlineStr">
        <is>
          <t>CA-2016-117660</t>
        </is>
      </c>
      <c r="C4764" t="inlineStr">
        <is>
          <t>2016-12-30</t>
        </is>
      </c>
      <c r="D4764" t="inlineStr">
        <is>
          <t>2017-01-04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Office Supplies</t>
        </is>
      </c>
      <c r="O4764" t="inlineStr">
        <is>
          <t>Supplies</t>
        </is>
      </c>
      <c r="P4764" t="inlineStr">
        <is>
          <t>Acme Office Executive Series Stainless Steel Trimmers</t>
        </is>
      </c>
      <c r="Q4764" s="2" t="n">
        <v>13.712</v>
      </c>
      <c r="R4764" t="n">
        <v>2</v>
      </c>
      <c r="S4764" s="3" t="n">
        <v>0.2</v>
      </c>
      <c r="T4764" s="2" t="n">
        <v>1.0284</v>
      </c>
      <c r="U4764">
        <f>D4764-C4764</f>
        <v/>
      </c>
      <c r="V4764" s="3">
        <f>IF(Q4764=0,0,T4764/Q4764)</f>
        <v/>
      </c>
    </row>
    <row r="4765">
      <c r="A4765" t="n">
        <v>4764</v>
      </c>
      <c r="B4765" t="inlineStr">
        <is>
          <t>CA-2014-112851</t>
        </is>
      </c>
      <c r="C4765" t="inlineStr">
        <is>
          <t>2014-09-17</t>
        </is>
      </c>
      <c r="D4765" t="inlineStr">
        <is>
          <t>2014-09-21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Tyvek Interoffice Envelopes, 9 1/2" x 12 1/2", 100/Box</t>
        </is>
      </c>
      <c r="Q4765" s="2" t="n">
        <v>182.94</v>
      </c>
      <c r="R4765" t="n">
        <v>3</v>
      </c>
      <c r="S4765" s="3" t="n">
        <v>0</v>
      </c>
      <c r="T4765" s="2" t="n">
        <v>85.98180000000001</v>
      </c>
      <c r="U4765">
        <f>D4765-C4765</f>
        <v/>
      </c>
      <c r="V4765" s="3">
        <f>IF(Q4765=0,0,T4765/Q4765)</f>
        <v/>
      </c>
    </row>
    <row r="4766">
      <c r="A4766" t="n">
        <v>4765</v>
      </c>
      <c r="B4766" t="inlineStr">
        <is>
          <t>CA-2017-123701</t>
        </is>
      </c>
      <c r="C4766" t="inlineStr">
        <is>
          <t>2017-11-24</t>
        </is>
      </c>
      <c r="D4766" t="inlineStr">
        <is>
          <t>2017-11-27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BIC Liqua Brite Liner</t>
        </is>
      </c>
      <c r="Q4766" s="2" t="n">
        <v>27.76</v>
      </c>
      <c r="R4766" t="n">
        <v>4</v>
      </c>
      <c r="S4766" s="3" t="n">
        <v>0</v>
      </c>
      <c r="T4766" s="2" t="n">
        <v>9.993600000000001</v>
      </c>
      <c r="U4766">
        <f>D4766-C4766</f>
        <v/>
      </c>
      <c r="V4766" s="3">
        <f>IF(Q4766=0,0,T4766/Q4766)</f>
        <v/>
      </c>
    </row>
    <row r="4767">
      <c r="A4767" t="n">
        <v>4766</v>
      </c>
      <c r="B4767" t="inlineStr">
        <is>
          <t>CA-2015-118227</t>
        </is>
      </c>
      <c r="C4767" t="inlineStr">
        <is>
          <t>2015-04-24</t>
        </is>
      </c>
      <c r="D4767" t="inlineStr">
        <is>
          <t>2015-04-28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Office Supplies</t>
        </is>
      </c>
      <c r="O4767" t="inlineStr">
        <is>
          <t>Art</t>
        </is>
      </c>
      <c r="P4767" t="inlineStr">
        <is>
          <t>BOSTON Ranger #55 Pencil Sharpener, Black</t>
        </is>
      </c>
      <c r="Q4767" s="2" t="n">
        <v>25.99</v>
      </c>
      <c r="R4767" t="n">
        <v>1</v>
      </c>
      <c r="S4767" s="3" t="n">
        <v>0</v>
      </c>
      <c r="T4767" s="2" t="n">
        <v>7.5371</v>
      </c>
      <c r="U4767">
        <f>D4767-C4767</f>
        <v/>
      </c>
      <c r="V4767" s="3">
        <f>IF(Q4767=0,0,T4767/Q4767)</f>
        <v/>
      </c>
    </row>
    <row r="4768">
      <c r="A4768" t="n">
        <v>4767</v>
      </c>
      <c r="B4768" t="inlineStr">
        <is>
          <t>CA-2015-123155</t>
        </is>
      </c>
      <c r="C4768" t="inlineStr">
        <is>
          <t>2015-03-09</t>
        </is>
      </c>
      <c r="D4768" t="inlineStr">
        <is>
          <t>2015-03-12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Technology</t>
        </is>
      </c>
      <c r="O4768" t="inlineStr">
        <is>
          <t>Accessories</t>
        </is>
      </c>
      <c r="P4768" t="inlineStr">
        <is>
          <t>Maxell 4.7GB DVD-R</t>
        </is>
      </c>
      <c r="Q4768" s="2" t="n">
        <v>113.52</v>
      </c>
      <c r="R4768" t="n">
        <v>5</v>
      </c>
      <c r="S4768" s="3" t="n">
        <v>0.2</v>
      </c>
      <c r="T4768" s="2" t="n">
        <v>29.799</v>
      </c>
      <c r="U4768">
        <f>D4768-C4768</f>
        <v/>
      </c>
      <c r="V4768" s="3">
        <f>IF(Q4768=0,0,T4768/Q4768)</f>
        <v/>
      </c>
    </row>
    <row r="4769">
      <c r="A4769" t="n">
        <v>4768</v>
      </c>
      <c r="B4769" t="inlineStr">
        <is>
          <t>CA-2015-123155</t>
        </is>
      </c>
      <c r="C4769" t="inlineStr">
        <is>
          <t>2015-03-09</t>
        </is>
      </c>
      <c r="D4769" t="inlineStr">
        <is>
          <t>2015-03-12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Panasonic KX T7736-B Digital phone</t>
        </is>
      </c>
      <c r="Q4769" s="2" t="n">
        <v>359.88</v>
      </c>
      <c r="R4769" t="n">
        <v>3</v>
      </c>
      <c r="S4769" s="3" t="n">
        <v>0.2</v>
      </c>
      <c r="T4769" s="2" t="n">
        <v>22.4925</v>
      </c>
      <c r="U4769">
        <f>D4769-C4769</f>
        <v/>
      </c>
      <c r="V4769" s="3">
        <f>IF(Q4769=0,0,T4769/Q4769)</f>
        <v/>
      </c>
    </row>
    <row r="4770">
      <c r="A4770" t="n">
        <v>4769</v>
      </c>
      <c r="B4770" t="inlineStr">
        <is>
          <t>CA-2017-158883</t>
        </is>
      </c>
      <c r="C4770" t="inlineStr">
        <is>
          <t>2017-06-02</t>
        </is>
      </c>
      <c r="D4770" t="inlineStr">
        <is>
          <t>2017-06-03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Things To Do Today Spiral Book</t>
        </is>
      </c>
      <c r="Q4770" s="2" t="n">
        <v>25.344</v>
      </c>
      <c r="R4770" t="n">
        <v>4</v>
      </c>
      <c r="S4770" s="3" t="n">
        <v>0.2</v>
      </c>
      <c r="T4770" s="2" t="n">
        <v>9.187200000000001</v>
      </c>
      <c r="U4770">
        <f>D4770-C4770</f>
        <v/>
      </c>
      <c r="V4770" s="3">
        <f>IF(Q4770=0,0,T4770/Q4770)</f>
        <v/>
      </c>
    </row>
    <row r="4771">
      <c r="A4771" t="n">
        <v>4770</v>
      </c>
      <c r="B4771" t="inlineStr">
        <is>
          <t>US-2016-114888</t>
        </is>
      </c>
      <c r="C4771" t="inlineStr">
        <is>
          <t>2016-09-19</t>
        </is>
      </c>
      <c r="D4771" t="inlineStr">
        <is>
          <t>2016-09-24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Cardinal Holdit Business Card Pockets</t>
        </is>
      </c>
      <c r="Q4771" s="2" t="n">
        <v>11.952</v>
      </c>
      <c r="R4771" t="n">
        <v>3</v>
      </c>
      <c r="S4771" s="3" t="n">
        <v>0.2</v>
      </c>
      <c r="T4771" s="2" t="n">
        <v>4.1832</v>
      </c>
      <c r="U4771">
        <f>D4771-C4771</f>
        <v/>
      </c>
      <c r="V4771" s="3">
        <f>IF(Q4771=0,0,T4771/Q4771)</f>
        <v/>
      </c>
    </row>
    <row r="4772">
      <c r="A4772" t="n">
        <v>4771</v>
      </c>
      <c r="B4772" t="inlineStr">
        <is>
          <t>US-2016-114888</t>
        </is>
      </c>
      <c r="C4772" t="inlineStr">
        <is>
          <t>2016-09-19</t>
        </is>
      </c>
      <c r="D4772" t="inlineStr">
        <is>
          <t>2016-09-24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Office Supplies</t>
        </is>
      </c>
      <c r="O4772" t="inlineStr">
        <is>
          <t>Supplies</t>
        </is>
      </c>
      <c r="P4772" t="inlineStr">
        <is>
          <t>Kleencut Forged Office Shears by Acme United Corporation</t>
        </is>
      </c>
      <c r="Q4772" s="2" t="n">
        <v>6.24</v>
      </c>
      <c r="R4772" t="n">
        <v>3</v>
      </c>
      <c r="S4772" s="3" t="n">
        <v>0</v>
      </c>
      <c r="T4772" s="2" t="n">
        <v>1.872</v>
      </c>
      <c r="U4772">
        <f>D4772-C4772</f>
        <v/>
      </c>
      <c r="V4772" s="3">
        <f>IF(Q4772=0,0,T4772/Q4772)</f>
        <v/>
      </c>
    </row>
    <row r="4773">
      <c r="A4773" t="n">
        <v>4772</v>
      </c>
      <c r="B4773" t="inlineStr">
        <is>
          <t>US-2014-167262</t>
        </is>
      </c>
      <c r="C4773" t="inlineStr">
        <is>
          <t>2014-10-31</t>
        </is>
      </c>
      <c r="D4773" t="inlineStr">
        <is>
          <t>2014-11-03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Plantronics HL10 Handset Lifter</t>
        </is>
      </c>
      <c r="Q4773" s="2" t="n">
        <v>742.336</v>
      </c>
      <c r="R4773" t="n">
        <v>8</v>
      </c>
      <c r="S4773" s="3" t="n">
        <v>0.2</v>
      </c>
      <c r="T4773" s="2" t="n">
        <v>83.5128</v>
      </c>
      <c r="U4773">
        <f>D4773-C4773</f>
        <v/>
      </c>
      <c r="V4773" s="3">
        <f>IF(Q4773=0,0,T4773/Q4773)</f>
        <v/>
      </c>
    </row>
    <row r="4774">
      <c r="A4774" t="n">
        <v>4773</v>
      </c>
      <c r="B4774" t="inlineStr">
        <is>
          <t>CA-2017-119746</t>
        </is>
      </c>
      <c r="C4774" t="inlineStr">
        <is>
          <t>2017-11-23</t>
        </is>
      </c>
      <c r="D4774" t="inlineStr">
        <is>
          <t>2017-11-27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Contemporary Wood/Metal Frame</t>
        </is>
      </c>
      <c r="Q4774" s="2" t="n">
        <v>6.464</v>
      </c>
      <c r="R4774" t="n">
        <v>1</v>
      </c>
      <c r="S4774" s="3" t="n">
        <v>0.6</v>
      </c>
      <c r="T4774" s="2" t="n">
        <v>-4.04</v>
      </c>
      <c r="U4774">
        <f>D4774-C4774</f>
        <v/>
      </c>
      <c r="V4774" s="3">
        <f>IF(Q4774=0,0,T4774/Q4774)</f>
        <v/>
      </c>
    </row>
    <row r="4775">
      <c r="A4775" t="n">
        <v>4774</v>
      </c>
      <c r="B4775" t="inlineStr">
        <is>
          <t>CA-2017-119746</t>
        </is>
      </c>
      <c r="C4775" t="inlineStr">
        <is>
          <t>2017-11-23</t>
        </is>
      </c>
      <c r="D4775" t="inlineStr">
        <is>
          <t>2017-11-27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Office Supplies</t>
        </is>
      </c>
      <c r="O4775" t="inlineStr">
        <is>
          <t>Labels</t>
        </is>
      </c>
      <c r="P4775" t="inlineStr">
        <is>
          <t>Avery File Folder Labels</t>
        </is>
      </c>
      <c r="Q4775" s="2" t="n">
        <v>11.52</v>
      </c>
      <c r="R4775" t="n">
        <v>5</v>
      </c>
      <c r="S4775" s="3" t="n">
        <v>0.2</v>
      </c>
      <c r="T4775" s="2" t="n">
        <v>4.176</v>
      </c>
      <c r="U4775">
        <f>D4775-C4775</f>
        <v/>
      </c>
      <c r="V4775" s="3">
        <f>IF(Q4775=0,0,T4775/Q4775)</f>
        <v/>
      </c>
    </row>
    <row r="4776">
      <c r="A4776" t="n">
        <v>4775</v>
      </c>
      <c r="B4776" t="inlineStr">
        <is>
          <t>CA-2017-119746</t>
        </is>
      </c>
      <c r="C4776" t="inlineStr">
        <is>
          <t>2017-11-23</t>
        </is>
      </c>
      <c r="D4776" t="inlineStr">
        <is>
          <t>2017-11-27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Technology</t>
        </is>
      </c>
      <c r="O4776" t="inlineStr">
        <is>
          <t>Phones</t>
        </is>
      </c>
      <c r="P4776" t="inlineStr">
        <is>
          <t>Toshiba IPT2010-SD IP Telephone</t>
        </is>
      </c>
      <c r="Q4776" s="2" t="n">
        <v>222.384</v>
      </c>
      <c r="R4776" t="n">
        <v>2</v>
      </c>
      <c r="S4776" s="3" t="n">
        <v>0.2</v>
      </c>
      <c r="T4776" s="2" t="n">
        <v>16.6788</v>
      </c>
      <c r="U4776">
        <f>D4776-C4776</f>
        <v/>
      </c>
      <c r="V4776" s="3">
        <f>IF(Q4776=0,0,T4776/Q4776)</f>
        <v/>
      </c>
    </row>
    <row r="4777">
      <c r="A4777" t="n">
        <v>4776</v>
      </c>
      <c r="B4777" t="inlineStr">
        <is>
          <t>CA-2017-108091</t>
        </is>
      </c>
      <c r="C4777" t="inlineStr">
        <is>
          <t>2017-11-16</t>
        </is>
      </c>
      <c r="D4777" t="inlineStr">
        <is>
          <t>2017-11-21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328</t>
        </is>
      </c>
      <c r="Q4777" s="2" t="n">
        <v>23.36</v>
      </c>
      <c r="R4777" t="n">
        <v>4</v>
      </c>
      <c r="S4777" s="3" t="n">
        <v>0</v>
      </c>
      <c r="T4777" s="2" t="n">
        <v>6.0736</v>
      </c>
      <c r="U4777">
        <f>D4777-C4777</f>
        <v/>
      </c>
      <c r="V4777" s="3">
        <f>IF(Q4777=0,0,T4777/Q4777)</f>
        <v/>
      </c>
    </row>
    <row r="4778">
      <c r="A4778" t="n">
        <v>4777</v>
      </c>
      <c r="B4778" t="inlineStr">
        <is>
          <t>CA-2016-101630</t>
        </is>
      </c>
      <c r="C4778" t="inlineStr">
        <is>
          <t>2016-02-19</t>
        </is>
      </c>
      <c r="D4778" t="inlineStr">
        <is>
          <t>2016-02-23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Office Supplies</t>
        </is>
      </c>
      <c r="O4778" t="inlineStr">
        <is>
          <t>Labels</t>
        </is>
      </c>
      <c r="P4778" t="inlineStr">
        <is>
          <t>Staple-on labels</t>
        </is>
      </c>
      <c r="Q4778" s="2" t="n">
        <v>8.67</v>
      </c>
      <c r="R4778" t="n">
        <v>3</v>
      </c>
      <c r="S4778" s="3" t="n">
        <v>0</v>
      </c>
      <c r="T4778" s="2" t="n">
        <v>4.0749</v>
      </c>
      <c r="U4778">
        <f>D4778-C4778</f>
        <v/>
      </c>
      <c r="V4778" s="3">
        <f>IF(Q4778=0,0,T4778/Q4778)</f>
        <v/>
      </c>
    </row>
    <row r="4779">
      <c r="A4779" t="n">
        <v>4778</v>
      </c>
      <c r="B4779" t="inlineStr">
        <is>
          <t>CA-2016-101630</t>
        </is>
      </c>
      <c r="C4779" t="inlineStr">
        <is>
          <t>2016-02-19</t>
        </is>
      </c>
      <c r="D4779" t="inlineStr">
        <is>
          <t>2016-02-23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Acme Office Executive Series Stainless Steel Trimmers</t>
        </is>
      </c>
      <c r="Q4779" s="2" t="n">
        <v>25.71</v>
      </c>
      <c r="R4779" t="n">
        <v>3</v>
      </c>
      <c r="S4779" s="3" t="n">
        <v>0</v>
      </c>
      <c r="T4779" s="2" t="n">
        <v>6.6846</v>
      </c>
      <c r="U4779">
        <f>D4779-C4779</f>
        <v/>
      </c>
      <c r="V4779" s="3">
        <f>IF(Q4779=0,0,T4779/Q4779)</f>
        <v/>
      </c>
    </row>
    <row r="4780">
      <c r="A4780" t="n">
        <v>4779</v>
      </c>
      <c r="B4780" t="inlineStr">
        <is>
          <t>CA-2017-132346</t>
        </is>
      </c>
      <c r="C4780" t="inlineStr">
        <is>
          <t>2017-11-07</t>
        </is>
      </c>
      <c r="D4780" t="inlineStr">
        <is>
          <t>2017-11-11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Office Supplies</t>
        </is>
      </c>
      <c r="O4780" t="inlineStr">
        <is>
          <t>Appliances</t>
        </is>
      </c>
      <c r="P4780" t="inlineStr">
        <is>
          <t>Holmes Odor Grabber</t>
        </is>
      </c>
      <c r="Q4780" s="2" t="n">
        <v>100.94</v>
      </c>
      <c r="R4780" t="n">
        <v>7</v>
      </c>
      <c r="S4780" s="3" t="n">
        <v>0</v>
      </c>
      <c r="T4780" s="2" t="n">
        <v>33.3102</v>
      </c>
      <c r="U4780">
        <f>D4780-C4780</f>
        <v/>
      </c>
      <c r="V4780" s="3">
        <f>IF(Q4780=0,0,T4780/Q4780)</f>
        <v/>
      </c>
    </row>
    <row r="4781">
      <c r="A4781" t="n">
        <v>4780</v>
      </c>
      <c r="B4781" t="inlineStr">
        <is>
          <t>CA-2014-150301</t>
        </is>
      </c>
      <c r="C4781" t="inlineStr">
        <is>
          <t>2014-07-08</t>
        </is>
      </c>
      <c r="D4781" t="inlineStr">
        <is>
          <t>2014-07-10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Situations Contoured Folding Chairs, 4/Set</t>
        </is>
      </c>
      <c r="Q4781" s="2" t="n">
        <v>63.882</v>
      </c>
      <c r="R4781" t="n">
        <v>1</v>
      </c>
      <c r="S4781" s="3" t="n">
        <v>0.1</v>
      </c>
      <c r="T4781" s="2" t="n">
        <v>10.647</v>
      </c>
      <c r="U4781">
        <f>D4781-C4781</f>
        <v/>
      </c>
      <c r="V4781" s="3">
        <f>IF(Q4781=0,0,T4781/Q4781)</f>
        <v/>
      </c>
    </row>
    <row r="4782">
      <c r="A4782" t="n">
        <v>4781</v>
      </c>
      <c r="B4782" t="inlineStr">
        <is>
          <t>CA-2014-159310</t>
        </is>
      </c>
      <c r="C4782" t="inlineStr">
        <is>
          <t>2014-11-07</t>
        </is>
      </c>
      <c r="D4782" t="inlineStr">
        <is>
          <t>2014-11-12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Furniture</t>
        </is>
      </c>
      <c r="O4782" t="inlineStr">
        <is>
          <t>Chairs</t>
        </is>
      </c>
      <c r="P4782" t="inlineStr">
        <is>
          <t>Hon Deluxe Fabric Upholstered Stacking Chairs, Squared Back</t>
        </is>
      </c>
      <c r="Q4782" s="2" t="n">
        <v>683.144</v>
      </c>
      <c r="R4782" t="n">
        <v>4</v>
      </c>
      <c r="S4782" s="3" t="n">
        <v>0.3</v>
      </c>
      <c r="T4782" s="2" t="n">
        <v>0</v>
      </c>
      <c r="U4782">
        <f>D4782-C4782</f>
        <v/>
      </c>
      <c r="V4782" s="3">
        <f>IF(Q4782=0,0,T4782/Q4782)</f>
        <v/>
      </c>
    </row>
    <row r="4783">
      <c r="A4783" t="n">
        <v>4782</v>
      </c>
      <c r="B4783" t="inlineStr">
        <is>
          <t>CA-2014-159310</t>
        </is>
      </c>
      <c r="C4783" t="inlineStr">
        <is>
          <t>2014-11-07</t>
        </is>
      </c>
      <c r="D4783" t="inlineStr">
        <is>
          <t>2014-11-12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Avery Triangle Shaped Sheet Lifters, Black, 2/Pack</t>
        </is>
      </c>
      <c r="Q4783" s="2" t="n">
        <v>1.476</v>
      </c>
      <c r="R4783" t="n">
        <v>3</v>
      </c>
      <c r="S4783" s="3" t="n">
        <v>0.8</v>
      </c>
      <c r="T4783" s="2" t="n">
        <v>-2.214</v>
      </c>
      <c r="U4783">
        <f>D4783-C4783</f>
        <v/>
      </c>
      <c r="V4783" s="3">
        <f>IF(Q4783=0,0,T4783/Q4783)</f>
        <v/>
      </c>
    </row>
    <row r="4784">
      <c r="A4784" t="n">
        <v>4783</v>
      </c>
      <c r="B4784" t="inlineStr">
        <is>
          <t>CA-2014-159310</t>
        </is>
      </c>
      <c r="C4784" t="inlineStr">
        <is>
          <t>2014-11-07</t>
        </is>
      </c>
      <c r="D4784" t="inlineStr">
        <is>
          <t>2014-11-12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Office Supplies</t>
        </is>
      </c>
      <c r="O4784" t="inlineStr">
        <is>
          <t>Supplies</t>
        </is>
      </c>
      <c r="P4784" t="inlineStr">
        <is>
          <t>Acme Stainless Steel Office Snips</t>
        </is>
      </c>
      <c r="Q4784" s="2" t="n">
        <v>40.712</v>
      </c>
      <c r="R4784" t="n">
        <v>7</v>
      </c>
      <c r="S4784" s="3" t="n">
        <v>0.2</v>
      </c>
      <c r="T4784" s="2" t="n">
        <v>3.5623</v>
      </c>
      <c r="U4784">
        <f>D4784-C4784</f>
        <v/>
      </c>
      <c r="V4784" s="3">
        <f>IF(Q4784=0,0,T4784/Q4784)</f>
        <v/>
      </c>
    </row>
    <row r="4785">
      <c r="A4785" t="n">
        <v>4784</v>
      </c>
      <c r="B4785" t="inlineStr">
        <is>
          <t>US-2017-147984</t>
        </is>
      </c>
      <c r="C4785" t="inlineStr">
        <is>
          <t>2017-01-28</t>
        </is>
      </c>
      <c r="D4785" t="inlineStr">
        <is>
          <t>2017-02-01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1934</t>
        </is>
      </c>
      <c r="Q4785" s="2" t="n">
        <v>279.9</v>
      </c>
      <c r="R4785" t="n">
        <v>5</v>
      </c>
      <c r="S4785" s="3" t="n">
        <v>0</v>
      </c>
      <c r="T4785" s="2" t="n">
        <v>137.151</v>
      </c>
      <c r="U4785">
        <f>D4785-C4785</f>
        <v/>
      </c>
      <c r="V4785" s="3">
        <f>IF(Q4785=0,0,T4785/Q4785)</f>
        <v/>
      </c>
    </row>
    <row r="4786">
      <c r="A4786" t="n">
        <v>4785</v>
      </c>
      <c r="B4786" t="inlineStr">
        <is>
          <t>CA-2015-104346</t>
        </is>
      </c>
      <c r="C4786" t="inlineStr">
        <is>
          <t>2015-12-11</t>
        </is>
      </c>
      <c r="D4786" t="inlineStr">
        <is>
          <t>2015-12-16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313</t>
        </is>
      </c>
      <c r="Q4786" s="2" t="n">
        <v>13.12</v>
      </c>
      <c r="R4786" t="n">
        <v>5</v>
      </c>
      <c r="S4786" s="3" t="n">
        <v>0.2</v>
      </c>
      <c r="T4786" s="2" t="n">
        <v>1.148</v>
      </c>
      <c r="U4786">
        <f>D4786-C4786</f>
        <v/>
      </c>
      <c r="V4786" s="3">
        <f>IF(Q4786=0,0,T4786/Q4786)</f>
        <v/>
      </c>
    </row>
    <row r="4787">
      <c r="A4787" t="n">
        <v>4786</v>
      </c>
      <c r="B4787" t="inlineStr">
        <is>
          <t>CA-2015-104346</t>
        </is>
      </c>
      <c r="C4787" t="inlineStr">
        <is>
          <t>2015-12-11</t>
        </is>
      </c>
      <c r="D4787" t="inlineStr">
        <is>
          <t>2015-12-16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Bush Westfield Collection Bookcases, Dark Cherry Finish</t>
        </is>
      </c>
      <c r="Q4787" s="2" t="n">
        <v>69.57599999999999</v>
      </c>
      <c r="R4787" t="n">
        <v>4</v>
      </c>
      <c r="S4787" s="3" t="n">
        <v>0.7</v>
      </c>
      <c r="T4787" s="2" t="n">
        <v>-143.7904</v>
      </c>
      <c r="U4787">
        <f>D4787-C4787</f>
        <v/>
      </c>
      <c r="V4787" s="3">
        <f>IF(Q4787=0,0,T4787/Q4787)</f>
        <v/>
      </c>
    </row>
    <row r="4788">
      <c r="A4788" t="n">
        <v>4787</v>
      </c>
      <c r="B4788" t="inlineStr">
        <is>
          <t>CA-2015-104346</t>
        </is>
      </c>
      <c r="C4788" t="inlineStr">
        <is>
          <t>2015-12-11</t>
        </is>
      </c>
      <c r="D4788" t="inlineStr">
        <is>
          <t>2015-12-16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Newell 326</t>
        </is>
      </c>
      <c r="Q4788" s="2" t="n">
        <v>4.224</v>
      </c>
      <c r="R4788" t="n">
        <v>3</v>
      </c>
      <c r="S4788" s="3" t="n">
        <v>0.2</v>
      </c>
      <c r="T4788" s="2" t="n">
        <v>0.4752</v>
      </c>
      <c r="U4788">
        <f>D4788-C4788</f>
        <v/>
      </c>
      <c r="V4788" s="3">
        <f>IF(Q4788=0,0,T4788/Q4788)</f>
        <v/>
      </c>
    </row>
    <row r="4789">
      <c r="A4789" t="n">
        <v>4788</v>
      </c>
      <c r="B4789" t="inlineStr">
        <is>
          <t>CA-2015-104346</t>
        </is>
      </c>
      <c r="C4789" t="inlineStr">
        <is>
          <t>2015-12-11</t>
        </is>
      </c>
      <c r="D4789" t="inlineStr">
        <is>
          <t>2015-12-16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Logitech Keyboard K120</t>
        </is>
      </c>
      <c r="Q4789" s="2" t="n">
        <v>58.08</v>
      </c>
      <c r="R4789" t="n">
        <v>4</v>
      </c>
      <c r="S4789" s="3" t="n">
        <v>0.2</v>
      </c>
      <c r="T4789" s="2" t="n">
        <v>-6.534</v>
      </c>
      <c r="U4789">
        <f>D4789-C4789</f>
        <v/>
      </c>
      <c r="V4789" s="3">
        <f>IF(Q4789=0,0,T4789/Q4789)</f>
        <v/>
      </c>
    </row>
    <row r="4790">
      <c r="A4790" t="n">
        <v>4789</v>
      </c>
      <c r="B4790" t="inlineStr">
        <is>
          <t>CA-2015-104346</t>
        </is>
      </c>
      <c r="C4790" t="inlineStr">
        <is>
          <t>2015-12-11</t>
        </is>
      </c>
      <c r="D4790" t="inlineStr">
        <is>
          <t>2015-12-16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Master Caster Door Stop, Large Neon Orange</t>
        </is>
      </c>
      <c r="Q4790" s="2" t="n">
        <v>52.416</v>
      </c>
      <c r="R4790" t="n">
        <v>9</v>
      </c>
      <c r="S4790" s="3" t="n">
        <v>0.2</v>
      </c>
      <c r="T4790" s="2" t="n">
        <v>15.0696</v>
      </c>
      <c r="U4790">
        <f>D4790-C4790</f>
        <v/>
      </c>
      <c r="V4790" s="3">
        <f>IF(Q4790=0,0,T4790/Q4790)</f>
        <v/>
      </c>
    </row>
    <row r="4791">
      <c r="A4791" t="n">
        <v>4790</v>
      </c>
      <c r="B4791" t="inlineStr">
        <is>
          <t>CA-2015-104346</t>
        </is>
      </c>
      <c r="C4791" t="inlineStr">
        <is>
          <t>2015-12-11</t>
        </is>
      </c>
      <c r="D4791" t="inlineStr">
        <is>
          <t>2015-12-16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Furniture</t>
        </is>
      </c>
      <c r="O4791" t="inlineStr">
        <is>
          <t>Furnishings</t>
        </is>
      </c>
      <c r="P4791" t="inlineStr">
        <is>
          <t>DAX Wood Document Frame</t>
        </is>
      </c>
      <c r="Q4791" s="2" t="n">
        <v>54.92</v>
      </c>
      <c r="R4791" t="n">
        <v>5</v>
      </c>
      <c r="S4791" s="3" t="n">
        <v>0.2</v>
      </c>
      <c r="T4791" s="2" t="n">
        <v>10.984</v>
      </c>
      <c r="U4791">
        <f>D4791-C4791</f>
        <v/>
      </c>
      <c r="V4791" s="3">
        <f>IF(Q4791=0,0,T4791/Q4791)</f>
        <v/>
      </c>
    </row>
    <row r="4792">
      <c r="A4792" t="n">
        <v>4791</v>
      </c>
      <c r="B4792" t="inlineStr">
        <is>
          <t>CA-2015-104346</t>
        </is>
      </c>
      <c r="C4792" t="inlineStr">
        <is>
          <t>2015-12-11</t>
        </is>
      </c>
      <c r="D4792" t="inlineStr">
        <is>
          <t>2015-12-16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Furniture</t>
        </is>
      </c>
      <c r="O4792" t="inlineStr">
        <is>
          <t>Tables</t>
        </is>
      </c>
      <c r="P4792" t="inlineStr">
        <is>
          <t>Bevis Rectangular Conference Tables</t>
        </is>
      </c>
      <c r="Q4792" s="2" t="n">
        <v>364.95</v>
      </c>
      <c r="R4792" t="n">
        <v>5</v>
      </c>
      <c r="S4792" s="3" t="n">
        <v>0.5</v>
      </c>
      <c r="T4792" s="2" t="n">
        <v>-248.166</v>
      </c>
      <c r="U4792">
        <f>D4792-C4792</f>
        <v/>
      </c>
      <c r="V4792" s="3">
        <f>IF(Q4792=0,0,T4792/Q4792)</f>
        <v/>
      </c>
    </row>
    <row r="4793">
      <c r="A4793" t="n">
        <v>4792</v>
      </c>
      <c r="B4793" t="inlineStr">
        <is>
          <t>CA-2015-104346</t>
        </is>
      </c>
      <c r="C4793" t="inlineStr">
        <is>
          <t>2015-12-11</t>
        </is>
      </c>
      <c r="D4793" t="inlineStr">
        <is>
          <t>2015-12-16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Xerox 1932</t>
        </is>
      </c>
      <c r="Q4793" s="2" t="n">
        <v>85.056</v>
      </c>
      <c r="R4793" t="n">
        <v>3</v>
      </c>
      <c r="S4793" s="3" t="n">
        <v>0.2</v>
      </c>
      <c r="T4793" s="2" t="n">
        <v>28.7064</v>
      </c>
      <c r="U4793">
        <f>D4793-C4793</f>
        <v/>
      </c>
      <c r="V4793" s="3">
        <f>IF(Q4793=0,0,T4793/Q4793)</f>
        <v/>
      </c>
    </row>
    <row r="4794">
      <c r="A4794" t="n">
        <v>4793</v>
      </c>
      <c r="B4794" t="inlineStr">
        <is>
          <t>CA-2015-104346</t>
        </is>
      </c>
      <c r="C4794" t="inlineStr">
        <is>
          <t>2015-12-11</t>
        </is>
      </c>
      <c r="D4794" t="inlineStr">
        <is>
          <t>2015-12-16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Avery Personal Creations Heavyweight Cards</t>
        </is>
      </c>
      <c r="Q4794" s="2" t="n">
        <v>27.696</v>
      </c>
      <c r="R4794" t="n">
        <v>3</v>
      </c>
      <c r="S4794" s="3" t="n">
        <v>0.2</v>
      </c>
      <c r="T4794" s="2" t="n">
        <v>9.6936</v>
      </c>
      <c r="U4794">
        <f>D4794-C4794</f>
        <v/>
      </c>
      <c r="V4794" s="3">
        <f>IF(Q4794=0,0,T4794/Q4794)</f>
        <v/>
      </c>
    </row>
    <row r="4795">
      <c r="A4795" t="n">
        <v>4794</v>
      </c>
      <c r="B4795" t="inlineStr">
        <is>
          <t>US-2015-141684</t>
        </is>
      </c>
      <c r="C4795" t="inlineStr">
        <is>
          <t>2015-06-29</t>
        </is>
      </c>
      <c r="D4795" t="inlineStr">
        <is>
          <t>2015-07-04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Ampad Phone Message Book, Recycled, 400 Message Capacity, 5 ¾” x 11”</t>
        </is>
      </c>
      <c r="Q4795" s="2" t="n">
        <v>24.96</v>
      </c>
      <c r="R4795" t="n">
        <v>4</v>
      </c>
      <c r="S4795" s="3" t="n">
        <v>0</v>
      </c>
      <c r="T4795" s="2" t="n">
        <v>11.232</v>
      </c>
      <c r="U4795">
        <f>D4795-C4795</f>
        <v/>
      </c>
      <c r="V4795" s="3">
        <f>IF(Q4795=0,0,T4795/Q4795)</f>
        <v/>
      </c>
    </row>
    <row r="4796">
      <c r="A4796" t="n">
        <v>4795</v>
      </c>
      <c r="B4796" t="inlineStr">
        <is>
          <t>CA-2015-144722</t>
        </is>
      </c>
      <c r="C4796" t="inlineStr">
        <is>
          <t>2015-03-16</t>
        </is>
      </c>
      <c r="D4796" t="inlineStr">
        <is>
          <t>2015-03-23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Howard Miller 11-1/2" Diameter Brentwood Wall Clock</t>
        </is>
      </c>
      <c r="Q4796" s="2" t="n">
        <v>43.13</v>
      </c>
      <c r="R4796" t="n">
        <v>1</v>
      </c>
      <c r="S4796" s="3" t="n">
        <v>0</v>
      </c>
      <c r="T4796" s="2" t="n">
        <v>18.1146</v>
      </c>
      <c r="U4796">
        <f>D4796-C4796</f>
        <v/>
      </c>
      <c r="V4796" s="3">
        <f>IF(Q4796=0,0,T4796/Q4796)</f>
        <v/>
      </c>
    </row>
    <row r="4797">
      <c r="A4797" t="n">
        <v>4796</v>
      </c>
      <c r="B4797" t="inlineStr">
        <is>
          <t>CA-2015-120516</t>
        </is>
      </c>
      <c r="C4797" t="inlineStr">
        <is>
          <t>2015-08-13</t>
        </is>
      </c>
      <c r="D4797" t="inlineStr">
        <is>
          <t>2015-08-17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3-ring staple pack</t>
        </is>
      </c>
      <c r="Q4797" s="2" t="n">
        <v>5.64</v>
      </c>
      <c r="R4797" t="n">
        <v>3</v>
      </c>
      <c r="S4797" s="3" t="n">
        <v>0</v>
      </c>
      <c r="T4797" s="2" t="n">
        <v>2.7072</v>
      </c>
      <c r="U4797">
        <f>D4797-C4797</f>
        <v/>
      </c>
      <c r="V4797" s="3">
        <f>IF(Q4797=0,0,T4797/Q4797)</f>
        <v/>
      </c>
    </row>
    <row r="4798">
      <c r="A4798" t="n">
        <v>4797</v>
      </c>
      <c r="B4798" t="inlineStr">
        <is>
          <t>US-2016-148901</t>
        </is>
      </c>
      <c r="C4798" t="inlineStr">
        <is>
          <t>2016-05-14</t>
        </is>
      </c>
      <c r="D4798" t="inlineStr">
        <is>
          <t>2016-05-19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GBC DocuBind P50 Personal Binding Machine</t>
        </is>
      </c>
      <c r="Q4798" s="2" t="n">
        <v>57.582</v>
      </c>
      <c r="R4798" t="n">
        <v>3</v>
      </c>
      <c r="S4798" s="3" t="n">
        <v>0.7</v>
      </c>
      <c r="T4798" s="2" t="n">
        <v>-44.1462</v>
      </c>
      <c r="U4798">
        <f>D4798-C4798</f>
        <v/>
      </c>
      <c r="V4798" s="3">
        <f>IF(Q4798=0,0,T4798/Q4798)</f>
        <v/>
      </c>
    </row>
    <row r="4799">
      <c r="A4799" t="n">
        <v>4798</v>
      </c>
      <c r="B4799" t="inlineStr">
        <is>
          <t>US-2016-148901</t>
        </is>
      </c>
      <c r="C4799" t="inlineStr">
        <is>
          <t>2016-05-14</t>
        </is>
      </c>
      <c r="D4799" t="inlineStr">
        <is>
          <t>2016-05-19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23</t>
        </is>
      </c>
      <c r="Q4799" s="2" t="n">
        <v>31.104</v>
      </c>
      <c r="R4799" t="n">
        <v>6</v>
      </c>
      <c r="S4799" s="3" t="n">
        <v>0.2</v>
      </c>
      <c r="T4799" s="2" t="n">
        <v>10.8864</v>
      </c>
      <c r="U4799">
        <f>D4799-C4799</f>
        <v/>
      </c>
      <c r="V4799" s="3">
        <f>IF(Q4799=0,0,T4799/Q4799)</f>
        <v/>
      </c>
    </row>
    <row r="4800">
      <c r="A4800" t="n">
        <v>4799</v>
      </c>
      <c r="B4800" t="inlineStr">
        <is>
          <t>US-2016-148901</t>
        </is>
      </c>
      <c r="C4800" t="inlineStr">
        <is>
          <t>2016-05-14</t>
        </is>
      </c>
      <c r="D4800" t="inlineStr">
        <is>
          <t>2016-05-19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DAX Copper Panel Document Frame, 5 x 7 Size</t>
        </is>
      </c>
      <c r="Q4800" s="2" t="n">
        <v>30.192</v>
      </c>
      <c r="R4800" t="n">
        <v>3</v>
      </c>
      <c r="S4800" s="3" t="n">
        <v>0.2</v>
      </c>
      <c r="T4800" s="2" t="n">
        <v>8.3028</v>
      </c>
      <c r="U4800">
        <f>D4800-C4800</f>
        <v/>
      </c>
      <c r="V4800" s="3">
        <f>IF(Q4800=0,0,T4800/Q4800)</f>
        <v/>
      </c>
    </row>
    <row r="4801">
      <c r="A4801" t="n">
        <v>4800</v>
      </c>
      <c r="B4801" t="inlineStr">
        <is>
          <t>US-2016-148901</t>
        </is>
      </c>
      <c r="C4801" t="inlineStr">
        <is>
          <t>2016-05-14</t>
        </is>
      </c>
      <c r="D4801" t="inlineStr">
        <is>
          <t>2016-05-19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LF Elite 3D Dazzle Designer Hard Case Cover, Lf Stylus Pen and Wiper For Apple Iphone 5c Mini Lite</t>
        </is>
      </c>
      <c r="Q4801" s="2" t="n">
        <v>43.6</v>
      </c>
      <c r="R4801" t="n">
        <v>5</v>
      </c>
      <c r="S4801" s="3" t="n">
        <v>0.2</v>
      </c>
      <c r="T4801" s="2" t="n">
        <v>4.36</v>
      </c>
      <c r="U4801">
        <f>D4801-C4801</f>
        <v/>
      </c>
      <c r="V4801" s="3">
        <f>IF(Q4801=0,0,T4801/Q4801)</f>
        <v/>
      </c>
    </row>
    <row r="4802">
      <c r="A4802" t="n">
        <v>4801</v>
      </c>
      <c r="B4802" t="inlineStr">
        <is>
          <t>US-2016-148901</t>
        </is>
      </c>
      <c r="C4802" t="inlineStr">
        <is>
          <t>2016-05-14</t>
        </is>
      </c>
      <c r="D4802" t="inlineStr">
        <is>
          <t>2016-05-19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Office Supplies</t>
        </is>
      </c>
      <c r="O4802" t="inlineStr">
        <is>
          <t>Art</t>
        </is>
      </c>
      <c r="P4802" t="inlineStr">
        <is>
          <t>Dixon Ticonderoga Pencils</t>
        </is>
      </c>
      <c r="Q4802" s="2" t="n">
        <v>4.768</v>
      </c>
      <c r="R4802" t="n">
        <v>2</v>
      </c>
      <c r="S4802" s="3" t="n">
        <v>0.2</v>
      </c>
      <c r="T4802" s="2" t="n">
        <v>0.4172</v>
      </c>
      <c r="U4802">
        <f>D4802-C4802</f>
        <v/>
      </c>
      <c r="V4802" s="3">
        <f>IF(Q4802=0,0,T4802/Q4802)</f>
        <v/>
      </c>
    </row>
    <row r="4803">
      <c r="A4803" t="n">
        <v>4802</v>
      </c>
      <c r="B4803" t="inlineStr">
        <is>
          <t>US-2016-148901</t>
        </is>
      </c>
      <c r="C4803" t="inlineStr">
        <is>
          <t>2016-05-14</t>
        </is>
      </c>
      <c r="D4803" t="inlineStr">
        <is>
          <t>2016-05-19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Wilson Jones International Size A4 Ring Binders</t>
        </is>
      </c>
      <c r="Q4803" s="2" t="n">
        <v>10.38</v>
      </c>
      <c r="R4803" t="n">
        <v>2</v>
      </c>
      <c r="S4803" s="3" t="n">
        <v>0.7</v>
      </c>
      <c r="T4803" s="2" t="n">
        <v>-7.612</v>
      </c>
      <c r="U4803">
        <f>D4803-C4803</f>
        <v/>
      </c>
      <c r="V4803" s="3">
        <f>IF(Q4803=0,0,T4803/Q4803)</f>
        <v/>
      </c>
    </row>
    <row r="4804">
      <c r="A4804" t="n">
        <v>4803</v>
      </c>
      <c r="B4804" t="inlineStr">
        <is>
          <t>US-2016-148901</t>
        </is>
      </c>
      <c r="C4804" t="inlineStr">
        <is>
          <t>2016-05-14</t>
        </is>
      </c>
      <c r="D4804" t="inlineStr">
        <is>
          <t>2016-05-19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Avery Heavy-Duty EZD  Binder With Locking Rings</t>
        </is>
      </c>
      <c r="Q4804" s="2" t="n">
        <v>13.392</v>
      </c>
      <c r="R4804" t="n">
        <v>8</v>
      </c>
      <c r="S4804" s="3" t="n">
        <v>0.7</v>
      </c>
      <c r="T4804" s="2" t="n">
        <v>-9.8208</v>
      </c>
      <c r="U4804">
        <f>D4804-C4804</f>
        <v/>
      </c>
      <c r="V4804" s="3">
        <f>IF(Q4804=0,0,T4804/Q4804)</f>
        <v/>
      </c>
    </row>
    <row r="4805">
      <c r="A4805" t="n">
        <v>4804</v>
      </c>
      <c r="B4805" t="inlineStr">
        <is>
          <t>CA-2017-136364</t>
        </is>
      </c>
      <c r="C4805" t="inlineStr">
        <is>
          <t>2017-07-13</t>
        </is>
      </c>
      <c r="D4805" t="inlineStr">
        <is>
          <t>2017-07-17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Technology</t>
        </is>
      </c>
      <c r="O4805" t="inlineStr">
        <is>
          <t>Phones</t>
        </is>
      </c>
      <c r="P4805" t="inlineStr">
        <is>
          <t>Cisco SPA508G</t>
        </is>
      </c>
      <c r="Q4805" s="2" t="n">
        <v>39.594</v>
      </c>
      <c r="R4805" t="n">
        <v>1</v>
      </c>
      <c r="S4805" s="3" t="n">
        <v>0.4</v>
      </c>
      <c r="T4805" s="2" t="n">
        <v>-7.2589</v>
      </c>
      <c r="U4805">
        <f>D4805-C4805</f>
        <v/>
      </c>
      <c r="V4805" s="3">
        <f>IF(Q4805=0,0,T4805/Q4805)</f>
        <v/>
      </c>
    </row>
    <row r="4806">
      <c r="A4806" t="n">
        <v>4805</v>
      </c>
      <c r="B4806" t="inlineStr">
        <is>
          <t>CA-2017-136364</t>
        </is>
      </c>
      <c r="C4806" t="inlineStr">
        <is>
          <t>2017-07-13</t>
        </is>
      </c>
      <c r="D4806" t="inlineStr">
        <is>
          <t>2017-07-17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Nu-Dell Executive Frame</t>
        </is>
      </c>
      <c r="Q4806" s="2" t="n">
        <v>91.008</v>
      </c>
      <c r="R4806" t="n">
        <v>9</v>
      </c>
      <c r="S4806" s="3" t="n">
        <v>0.2</v>
      </c>
      <c r="T4806" s="2" t="n">
        <v>19.3392</v>
      </c>
      <c r="U4806">
        <f>D4806-C4806</f>
        <v/>
      </c>
      <c r="V4806" s="3">
        <f>IF(Q4806=0,0,T4806/Q4806)</f>
        <v/>
      </c>
    </row>
    <row r="4807">
      <c r="A4807" t="n">
        <v>4806</v>
      </c>
      <c r="B4807" t="inlineStr">
        <is>
          <t>CA-2015-137708</t>
        </is>
      </c>
      <c r="C4807" t="inlineStr">
        <is>
          <t>2015-11-22</t>
        </is>
      </c>
      <c r="D4807" t="inlineStr">
        <is>
          <t>2015-11-25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1887</t>
        </is>
      </c>
      <c r="Q4807" s="2" t="n">
        <v>37.94</v>
      </c>
      <c r="R4807" t="n">
        <v>2</v>
      </c>
      <c r="S4807" s="3" t="n">
        <v>0</v>
      </c>
      <c r="T4807" s="2" t="n">
        <v>18.2112</v>
      </c>
      <c r="U4807">
        <f>D4807-C4807</f>
        <v/>
      </c>
      <c r="V4807" s="3">
        <f>IF(Q4807=0,0,T4807/Q4807)</f>
        <v/>
      </c>
    </row>
    <row r="4808">
      <c r="A4808" t="n">
        <v>4807</v>
      </c>
      <c r="B4808" t="inlineStr">
        <is>
          <t>CA-2015-137708</t>
        </is>
      </c>
      <c r="C4808" t="inlineStr">
        <is>
          <t>2015-11-22</t>
        </is>
      </c>
      <c r="D4808" t="inlineStr">
        <is>
          <t>2015-11-25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Xerox 1971</t>
        </is>
      </c>
      <c r="Q4808" s="2" t="n">
        <v>42.8</v>
      </c>
      <c r="R4808" t="n">
        <v>10</v>
      </c>
      <c r="S4808" s="3" t="n">
        <v>0</v>
      </c>
      <c r="T4808" s="2" t="n">
        <v>19.26</v>
      </c>
      <c r="U4808">
        <f>D4808-C4808</f>
        <v/>
      </c>
      <c r="V4808" s="3">
        <f>IF(Q4808=0,0,T4808/Q4808)</f>
        <v/>
      </c>
    </row>
    <row r="4809">
      <c r="A4809" t="n">
        <v>4808</v>
      </c>
      <c r="B4809" t="inlineStr">
        <is>
          <t>CA-2015-137708</t>
        </is>
      </c>
      <c r="C4809" t="inlineStr">
        <is>
          <t>2015-11-22</t>
        </is>
      </c>
      <c r="D4809" t="inlineStr">
        <is>
          <t>2015-11-25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Office Supplies</t>
        </is>
      </c>
      <c r="O4809" t="inlineStr">
        <is>
          <t>Storage</t>
        </is>
      </c>
      <c r="P4809" t="inlineStr">
        <is>
          <t>Personal Folder Holder, Ebony</t>
        </is>
      </c>
      <c r="Q4809" s="2" t="n">
        <v>33.63</v>
      </c>
      <c r="R4809" t="n">
        <v>3</v>
      </c>
      <c r="S4809" s="3" t="n">
        <v>0</v>
      </c>
      <c r="T4809" s="2" t="n">
        <v>10.089</v>
      </c>
      <c r="U4809">
        <f>D4809-C4809</f>
        <v/>
      </c>
      <c r="V4809" s="3">
        <f>IF(Q4809=0,0,T4809/Q4809)</f>
        <v/>
      </c>
    </row>
    <row r="4810">
      <c r="A4810" t="n">
        <v>4809</v>
      </c>
      <c r="B4810" t="inlineStr">
        <is>
          <t>CA-2014-149055</t>
        </is>
      </c>
      <c r="C4810" t="inlineStr">
        <is>
          <t>2014-11-23</t>
        </is>
      </c>
      <c r="D4810" t="inlineStr">
        <is>
          <t>2014-11-28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Office Supplies</t>
        </is>
      </c>
      <c r="O4810" t="inlineStr">
        <is>
          <t>Envelopes</t>
        </is>
      </c>
      <c r="P4810" t="inlineStr">
        <is>
          <t>Quality Park Security Envelopes</t>
        </is>
      </c>
      <c r="Q4810" s="2" t="n">
        <v>62.808</v>
      </c>
      <c r="R4810" t="n">
        <v>3</v>
      </c>
      <c r="S4810" s="3" t="n">
        <v>0.2</v>
      </c>
      <c r="T4810" s="2" t="n">
        <v>21.1977</v>
      </c>
      <c r="U4810">
        <f>D4810-C4810</f>
        <v/>
      </c>
      <c r="V4810" s="3">
        <f>IF(Q4810=0,0,T4810/Q4810)</f>
        <v/>
      </c>
    </row>
    <row r="4811">
      <c r="A4811" t="n">
        <v>4810</v>
      </c>
      <c r="B4811" t="inlineStr">
        <is>
          <t>CA-2015-151589</t>
        </is>
      </c>
      <c r="C4811" t="inlineStr">
        <is>
          <t>2015-12-27</t>
        </is>
      </c>
      <c r="D4811" t="inlineStr">
        <is>
          <t>2015-12-30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Office Supplies</t>
        </is>
      </c>
      <c r="O4811" t="inlineStr">
        <is>
          <t>Paper</t>
        </is>
      </c>
      <c r="P4811" t="inlineStr">
        <is>
          <t>Xerox 1917</t>
        </is>
      </c>
      <c r="Q4811" s="2" t="n">
        <v>195.64</v>
      </c>
      <c r="R4811" t="n">
        <v>4</v>
      </c>
      <c r="S4811" s="3" t="n">
        <v>0</v>
      </c>
      <c r="T4811" s="2" t="n">
        <v>91.9508</v>
      </c>
      <c r="U4811">
        <f>D4811-C4811</f>
        <v/>
      </c>
      <c r="V4811" s="3">
        <f>IF(Q4811=0,0,T4811/Q4811)</f>
        <v/>
      </c>
    </row>
    <row r="4812">
      <c r="A4812" t="n">
        <v>4811</v>
      </c>
      <c r="B4812" t="inlineStr">
        <is>
          <t>CA-2015-151589</t>
        </is>
      </c>
      <c r="C4812" t="inlineStr">
        <is>
          <t>2015-12-27</t>
        </is>
      </c>
      <c r="D4812" t="inlineStr">
        <is>
          <t>2015-12-30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Cisco SPA 502G IP Phone</t>
        </is>
      </c>
      <c r="Q4812" s="2" t="n">
        <v>239.9</v>
      </c>
      <c r="R4812" t="n">
        <v>2</v>
      </c>
      <c r="S4812" s="3" t="n">
        <v>0</v>
      </c>
      <c r="T4812" s="2" t="n">
        <v>71.97</v>
      </c>
      <c r="U4812">
        <f>D4812-C4812</f>
        <v/>
      </c>
      <c r="V4812" s="3">
        <f>IF(Q4812=0,0,T4812/Q4812)</f>
        <v/>
      </c>
    </row>
    <row r="4813">
      <c r="A4813" t="n">
        <v>4812</v>
      </c>
      <c r="B4813" t="inlineStr">
        <is>
          <t>CA-2016-121370</t>
        </is>
      </c>
      <c r="C4813" t="inlineStr">
        <is>
          <t>2016-11-14</t>
        </is>
      </c>
      <c r="D4813" t="inlineStr">
        <is>
          <t>2016-11-19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Global Ergonomic Managers Chair</t>
        </is>
      </c>
      <c r="Q4813" s="2" t="n">
        <v>380.058</v>
      </c>
      <c r="R4813" t="n">
        <v>3</v>
      </c>
      <c r="S4813" s="3" t="n">
        <v>0.3</v>
      </c>
      <c r="T4813" s="2" t="n">
        <v>-21.7176</v>
      </c>
      <c r="U4813">
        <f>D4813-C4813</f>
        <v/>
      </c>
      <c r="V4813" s="3">
        <f>IF(Q4813=0,0,T4813/Q4813)</f>
        <v/>
      </c>
    </row>
    <row r="4814">
      <c r="A4814" t="n">
        <v>4813</v>
      </c>
      <c r="B4814" t="inlineStr">
        <is>
          <t>CA-2016-121370</t>
        </is>
      </c>
      <c r="C4814" t="inlineStr">
        <is>
          <t>2016-11-14</t>
        </is>
      </c>
      <c r="D4814" t="inlineStr">
        <is>
          <t>2016-11-19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Technology</t>
        </is>
      </c>
      <c r="O4814" t="inlineStr">
        <is>
          <t>Copiers</t>
        </is>
      </c>
      <c r="P4814" t="inlineStr">
        <is>
          <t>Sharp AL-1530CS Digital Copier</t>
        </is>
      </c>
      <c r="Q4814" s="2" t="n">
        <v>1199.976</v>
      </c>
      <c r="R4814" t="n">
        <v>4</v>
      </c>
      <c r="S4814" s="3" t="n">
        <v>0.4</v>
      </c>
      <c r="T4814" s="2" t="n">
        <v>179.9964</v>
      </c>
      <c r="U4814">
        <f>D4814-C4814</f>
        <v/>
      </c>
      <c r="V4814" s="3">
        <f>IF(Q4814=0,0,T4814/Q4814)</f>
        <v/>
      </c>
    </row>
    <row r="4815">
      <c r="A4815" t="n">
        <v>4814</v>
      </c>
      <c r="B4815" t="inlineStr">
        <is>
          <t>CA-2016-121370</t>
        </is>
      </c>
      <c r="C4815" t="inlineStr">
        <is>
          <t>2016-11-14</t>
        </is>
      </c>
      <c r="D4815" t="inlineStr">
        <is>
          <t>2016-11-19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DAX Contemporary Wood Frame with Silver Metal Mat, Desktop, 11 x 14 Size</t>
        </is>
      </c>
      <c r="Q4815" s="2" t="n">
        <v>48.576</v>
      </c>
      <c r="R4815" t="n">
        <v>3</v>
      </c>
      <c r="S4815" s="3" t="n">
        <v>0.2</v>
      </c>
      <c r="T4815" s="2" t="n">
        <v>9.715199999999999</v>
      </c>
      <c r="U4815">
        <f>D4815-C4815</f>
        <v/>
      </c>
      <c r="V4815" s="3">
        <f>IF(Q4815=0,0,T4815/Q4815)</f>
        <v/>
      </c>
    </row>
    <row r="4816">
      <c r="A4816" t="n">
        <v>4815</v>
      </c>
      <c r="B4816" t="inlineStr">
        <is>
          <t>CA-2016-111696</t>
        </is>
      </c>
      <c r="C4816" t="inlineStr">
        <is>
          <t>2016-05-08</t>
        </is>
      </c>
      <c r="D4816" t="inlineStr">
        <is>
          <t>2016-05-10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1920</t>
        </is>
      </c>
      <c r="Q4816" s="2" t="n">
        <v>17.94</v>
      </c>
      <c r="R4816" t="n">
        <v>3</v>
      </c>
      <c r="S4816" s="3" t="n">
        <v>0</v>
      </c>
      <c r="T4816" s="2" t="n">
        <v>8.073</v>
      </c>
      <c r="U4816">
        <f>D4816-C4816</f>
        <v/>
      </c>
      <c r="V4816" s="3">
        <f>IF(Q4816=0,0,T4816/Q4816)</f>
        <v/>
      </c>
    </row>
    <row r="4817">
      <c r="A4817" t="n">
        <v>4816</v>
      </c>
      <c r="B4817" t="inlineStr">
        <is>
          <t>CA-2014-139598</t>
        </is>
      </c>
      <c r="C4817" t="inlineStr">
        <is>
          <t>2014-12-26</t>
        </is>
      </c>
      <c r="D4817" t="inlineStr">
        <is>
          <t>2014-12-31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Wirebound Message Books, Two 4 1/4" x 5" Forms per Page</t>
        </is>
      </c>
      <c r="Q4817" s="2" t="n">
        <v>18.264</v>
      </c>
      <c r="R4817" t="n">
        <v>3</v>
      </c>
      <c r="S4817" s="3" t="n">
        <v>0.2</v>
      </c>
      <c r="T4817" s="2" t="n">
        <v>6.1641</v>
      </c>
      <c r="U4817">
        <f>D4817-C4817</f>
        <v/>
      </c>
      <c r="V4817" s="3">
        <f>IF(Q4817=0,0,T4817/Q4817)</f>
        <v/>
      </c>
    </row>
    <row r="4818">
      <c r="A4818" t="n">
        <v>4817</v>
      </c>
      <c r="B4818" t="inlineStr">
        <is>
          <t>CA-2014-139598</t>
        </is>
      </c>
      <c r="C4818" t="inlineStr">
        <is>
          <t>2014-12-26</t>
        </is>
      </c>
      <c r="D4818" t="inlineStr">
        <is>
          <t>2014-12-31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Holmes 99% HEPA Air Purifier</t>
        </is>
      </c>
      <c r="Q4818" s="2" t="n">
        <v>34.656</v>
      </c>
      <c r="R4818" t="n">
        <v>2</v>
      </c>
      <c r="S4818" s="3" t="n">
        <v>0.2</v>
      </c>
      <c r="T4818" s="2" t="n">
        <v>5.6316</v>
      </c>
      <c r="U4818">
        <f>D4818-C4818</f>
        <v/>
      </c>
      <c r="V4818" s="3">
        <f>IF(Q4818=0,0,T4818/Q4818)</f>
        <v/>
      </c>
    </row>
    <row r="4819">
      <c r="A4819" t="n">
        <v>4818</v>
      </c>
      <c r="B4819" t="inlineStr">
        <is>
          <t>CA-2014-139598</t>
        </is>
      </c>
      <c r="C4819" t="inlineStr">
        <is>
          <t>2014-12-26</t>
        </is>
      </c>
      <c r="D4819" t="inlineStr">
        <is>
          <t>2014-12-31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Tripp Lite TLP810NET Broadband Surge for Modem/Fax</t>
        </is>
      </c>
      <c r="Q4819" s="2" t="n">
        <v>81.55200000000001</v>
      </c>
      <c r="R4819" t="n">
        <v>2</v>
      </c>
      <c r="S4819" s="3" t="n">
        <v>0.2</v>
      </c>
      <c r="T4819" s="2" t="n">
        <v>8.155200000000001</v>
      </c>
      <c r="U4819">
        <f>D4819-C4819</f>
        <v/>
      </c>
      <c r="V4819" s="3">
        <f>IF(Q4819=0,0,T4819/Q4819)</f>
        <v/>
      </c>
    </row>
    <row r="4820">
      <c r="A4820" t="n">
        <v>4819</v>
      </c>
      <c r="B4820" t="inlineStr">
        <is>
          <t>CA-2014-139598</t>
        </is>
      </c>
      <c r="C4820" t="inlineStr">
        <is>
          <t>2014-12-26</t>
        </is>
      </c>
      <c r="D4820" t="inlineStr">
        <is>
          <t>2014-12-31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Sensible Storage WireTech Storage Systems</t>
        </is>
      </c>
      <c r="Q4820" s="2" t="n">
        <v>227.136</v>
      </c>
      <c r="R4820" t="n">
        <v>4</v>
      </c>
      <c r="S4820" s="3" t="n">
        <v>0.2</v>
      </c>
      <c r="T4820" s="2" t="n">
        <v>-42.588</v>
      </c>
      <c r="U4820">
        <f>D4820-C4820</f>
        <v/>
      </c>
      <c r="V4820" s="3">
        <f>IF(Q4820=0,0,T4820/Q4820)</f>
        <v/>
      </c>
    </row>
    <row r="4821">
      <c r="A4821" t="n">
        <v>4820</v>
      </c>
      <c r="B4821" t="inlineStr">
        <is>
          <t>CA-2017-117436</t>
        </is>
      </c>
      <c r="C4821" t="inlineStr">
        <is>
          <t>2017-06-08</t>
        </is>
      </c>
      <c r="D4821" t="inlineStr">
        <is>
          <t>2017-06-14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Wilson Jones Impact Binders</t>
        </is>
      </c>
      <c r="Q4821" s="2" t="n">
        <v>10.36</v>
      </c>
      <c r="R4821" t="n">
        <v>2</v>
      </c>
      <c r="S4821" s="3" t="n">
        <v>0</v>
      </c>
      <c r="T4821" s="2" t="n">
        <v>5.0764</v>
      </c>
      <c r="U4821">
        <f>D4821-C4821</f>
        <v/>
      </c>
      <c r="V4821" s="3">
        <f>IF(Q4821=0,0,T4821/Q4821)</f>
        <v/>
      </c>
    </row>
    <row r="4822">
      <c r="A4822" t="n">
        <v>4821</v>
      </c>
      <c r="B4822" t="inlineStr">
        <is>
          <t>CA-2015-140025</t>
        </is>
      </c>
      <c r="C4822" t="inlineStr">
        <is>
          <t>2015-04-07</t>
        </is>
      </c>
      <c r="D4822" t="inlineStr">
        <is>
          <t>2015-04-11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Hoover Upright Vacuum With Dirt Cup</t>
        </is>
      </c>
      <c r="Q4822" s="2" t="n">
        <v>463.248</v>
      </c>
      <c r="R4822" t="n">
        <v>8</v>
      </c>
      <c r="S4822" s="3" t="n">
        <v>0.8</v>
      </c>
      <c r="T4822" s="2" t="n">
        <v>-1181.2824</v>
      </c>
      <c r="U4822">
        <f>D4822-C4822</f>
        <v/>
      </c>
      <c r="V4822" s="3">
        <f>IF(Q4822=0,0,T4822/Q4822)</f>
        <v/>
      </c>
    </row>
    <row r="4823">
      <c r="A4823" t="n">
        <v>4822</v>
      </c>
      <c r="B4823" t="inlineStr">
        <is>
          <t>CA-2015-140025</t>
        </is>
      </c>
      <c r="C4823" t="inlineStr">
        <is>
          <t>2015-04-07</t>
        </is>
      </c>
      <c r="D4823" t="inlineStr">
        <is>
          <t>2015-04-11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Technology</t>
        </is>
      </c>
      <c r="O4823" t="inlineStr">
        <is>
          <t>Accessories</t>
        </is>
      </c>
      <c r="P4823" t="inlineStr">
        <is>
          <t>Razer Kraken PRO Over Ear PC and Music Headset</t>
        </is>
      </c>
      <c r="Q4823" s="2" t="n">
        <v>383.952</v>
      </c>
      <c r="R4823" t="n">
        <v>6</v>
      </c>
      <c r="S4823" s="3" t="n">
        <v>0.2</v>
      </c>
      <c r="T4823" s="2" t="n">
        <v>47.994</v>
      </c>
      <c r="U4823">
        <f>D4823-C4823</f>
        <v/>
      </c>
      <c r="V4823" s="3">
        <f>IF(Q4823=0,0,T4823/Q4823)</f>
        <v/>
      </c>
    </row>
    <row r="4824">
      <c r="A4824" t="n">
        <v>4823</v>
      </c>
      <c r="B4824" t="inlineStr">
        <is>
          <t>CA-2016-134222</t>
        </is>
      </c>
      <c r="C4824" t="inlineStr">
        <is>
          <t>2016-07-10</t>
        </is>
      </c>
      <c r="D4824" t="inlineStr">
        <is>
          <t>2016-07-11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GBC Standard Therm-A-Bind Covers</t>
        </is>
      </c>
      <c r="Q4824" s="2" t="n">
        <v>44.856</v>
      </c>
      <c r="R4824" t="n">
        <v>6</v>
      </c>
      <c r="S4824" s="3" t="n">
        <v>0.7</v>
      </c>
      <c r="T4824" s="2" t="n">
        <v>-35.8848</v>
      </c>
      <c r="U4824">
        <f>D4824-C4824</f>
        <v/>
      </c>
      <c r="V4824" s="3">
        <f>IF(Q4824=0,0,T4824/Q4824)</f>
        <v/>
      </c>
    </row>
    <row r="4825">
      <c r="A4825" t="n">
        <v>4824</v>
      </c>
      <c r="B4825" t="inlineStr">
        <is>
          <t>CA-2016-140018</t>
        </is>
      </c>
      <c r="C4825" t="inlineStr">
        <is>
          <t>2016-11-21</t>
        </is>
      </c>
      <c r="D4825" t="inlineStr">
        <is>
          <t>2016-11-26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Texas Instrument TI-15 Fraction Calculator</t>
        </is>
      </c>
      <c r="Q4825" s="2" t="n">
        <v>30.345</v>
      </c>
      <c r="R4825" t="n">
        <v>7</v>
      </c>
      <c r="S4825" s="3" t="n">
        <v>0.7</v>
      </c>
      <c r="T4825" s="2" t="n">
        <v>-24.276</v>
      </c>
      <c r="U4825">
        <f>D4825-C4825</f>
        <v/>
      </c>
      <c r="V4825" s="3">
        <f>IF(Q4825=0,0,T4825/Q4825)</f>
        <v/>
      </c>
    </row>
    <row r="4826">
      <c r="A4826" t="n">
        <v>4825</v>
      </c>
      <c r="B4826" t="inlineStr">
        <is>
          <t>CA-2016-140018</t>
        </is>
      </c>
      <c r="C4826" t="inlineStr">
        <is>
          <t>2016-11-21</t>
        </is>
      </c>
      <c r="D4826" t="inlineStr">
        <is>
          <t>2016-11-26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Furniture</t>
        </is>
      </c>
      <c r="O4826" t="inlineStr">
        <is>
          <t>Chairs</t>
        </is>
      </c>
      <c r="P4826" t="inlineStr">
        <is>
          <t>Global Value Steno Chair, Gray</t>
        </is>
      </c>
      <c r="Q4826" s="2" t="n">
        <v>127.554</v>
      </c>
      <c r="R4826" t="n">
        <v>3</v>
      </c>
      <c r="S4826" s="3" t="n">
        <v>0.3</v>
      </c>
      <c r="T4826" s="2" t="n">
        <v>-9.111000000000001</v>
      </c>
      <c r="U4826">
        <f>D4826-C4826</f>
        <v/>
      </c>
      <c r="V4826" s="3">
        <f>IF(Q4826=0,0,T4826/Q4826)</f>
        <v/>
      </c>
    </row>
    <row r="4827">
      <c r="A4827" t="n">
        <v>4826</v>
      </c>
      <c r="B4827" t="inlineStr">
        <is>
          <t>CA-2016-140018</t>
        </is>
      </c>
      <c r="C4827" t="inlineStr">
        <is>
          <t>2016-11-21</t>
        </is>
      </c>
      <c r="D4827" t="inlineStr">
        <is>
          <t>2016-11-26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Furniture</t>
        </is>
      </c>
      <c r="O4827" t="inlineStr">
        <is>
          <t>Furnishings</t>
        </is>
      </c>
      <c r="P4827" t="inlineStr">
        <is>
          <t>Computer Room Manger, 14"</t>
        </is>
      </c>
      <c r="Q4827" s="2" t="n">
        <v>77.952</v>
      </c>
      <c r="R4827" t="n">
        <v>3</v>
      </c>
      <c r="S4827" s="3" t="n">
        <v>0.2</v>
      </c>
      <c r="T4827" s="2" t="n">
        <v>15.5904</v>
      </c>
      <c r="U4827">
        <f>D4827-C4827</f>
        <v/>
      </c>
      <c r="V4827" s="3">
        <f>IF(Q4827=0,0,T4827/Q4827)</f>
        <v/>
      </c>
    </row>
    <row r="4828">
      <c r="A4828" t="n">
        <v>4827</v>
      </c>
      <c r="B4828" t="inlineStr">
        <is>
          <t>US-2017-136707</t>
        </is>
      </c>
      <c r="C4828" t="inlineStr">
        <is>
          <t>2017-11-12</t>
        </is>
      </c>
      <c r="D4828" t="inlineStr">
        <is>
          <t>2017-11-15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3-Hole Punch</t>
        </is>
      </c>
      <c r="Q4828" s="2" t="n">
        <v>14.016</v>
      </c>
      <c r="R4828" t="n">
        <v>4</v>
      </c>
      <c r="S4828" s="3" t="n">
        <v>0.2</v>
      </c>
      <c r="T4828" s="2" t="n">
        <v>4.9056</v>
      </c>
      <c r="U4828">
        <f>D4828-C4828</f>
        <v/>
      </c>
      <c r="V4828" s="3">
        <f>IF(Q4828=0,0,T4828/Q4828)</f>
        <v/>
      </c>
    </row>
    <row r="4829">
      <c r="A4829" t="n">
        <v>4828</v>
      </c>
      <c r="B4829" t="inlineStr">
        <is>
          <t>CA-2014-152562</t>
        </is>
      </c>
      <c r="C4829" t="inlineStr">
        <is>
          <t>2014-11-01</t>
        </is>
      </c>
      <c r="D4829" t="inlineStr">
        <is>
          <t>2014-11-08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Multi-Use Personal File Cart and Caster Set, Three Stacking Bins</t>
        </is>
      </c>
      <c r="Q4829" s="2" t="n">
        <v>69.52</v>
      </c>
      <c r="R4829" t="n">
        <v>2</v>
      </c>
      <c r="S4829" s="3" t="n">
        <v>0</v>
      </c>
      <c r="T4829" s="2" t="n">
        <v>19.4656</v>
      </c>
      <c r="U4829">
        <f>D4829-C4829</f>
        <v/>
      </c>
      <c r="V4829" s="3">
        <f>IF(Q4829=0,0,T4829/Q4829)</f>
        <v/>
      </c>
    </row>
    <row r="4830">
      <c r="A4830" t="n">
        <v>4829</v>
      </c>
      <c r="B4830" t="inlineStr">
        <is>
          <t>CA-2014-152562</t>
        </is>
      </c>
      <c r="C4830" t="inlineStr">
        <is>
          <t>2014-11-01</t>
        </is>
      </c>
      <c r="D4830" t="inlineStr">
        <is>
          <t>2014-11-08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OIC #2 Pencils, Medium Soft</t>
        </is>
      </c>
      <c r="Q4830" s="2" t="n">
        <v>5.64</v>
      </c>
      <c r="R4830" t="n">
        <v>3</v>
      </c>
      <c r="S4830" s="3" t="n">
        <v>0</v>
      </c>
      <c r="T4830" s="2" t="n">
        <v>1.6356</v>
      </c>
      <c r="U4830">
        <f>D4830-C4830</f>
        <v/>
      </c>
      <c r="V4830" s="3">
        <f>IF(Q4830=0,0,T4830/Q4830)</f>
        <v/>
      </c>
    </row>
    <row r="4831">
      <c r="A4831" t="n">
        <v>4830</v>
      </c>
      <c r="B4831" t="inlineStr">
        <is>
          <t>CA-2016-152408</t>
        </is>
      </c>
      <c r="C4831" t="inlineStr">
        <is>
          <t>2016-05-15</t>
        </is>
      </c>
      <c r="D4831" t="inlineStr">
        <is>
          <t>2016-05-21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Binder Posts</t>
        </is>
      </c>
      <c r="Q4831" s="2" t="n">
        <v>13.776</v>
      </c>
      <c r="R4831" t="n">
        <v>3</v>
      </c>
      <c r="S4831" s="3" t="n">
        <v>0.2</v>
      </c>
      <c r="T4831" s="2" t="n">
        <v>4.4772</v>
      </c>
      <c r="U4831">
        <f>D4831-C4831</f>
        <v/>
      </c>
      <c r="V4831" s="3">
        <f>IF(Q4831=0,0,T4831/Q4831)</f>
        <v/>
      </c>
    </row>
    <row r="4832">
      <c r="A4832" t="n">
        <v>4831</v>
      </c>
      <c r="B4832" t="inlineStr">
        <is>
          <t>CA-2014-120278</t>
        </is>
      </c>
      <c r="C4832" t="inlineStr">
        <is>
          <t>2014-11-07</t>
        </is>
      </c>
      <c r="D4832" t="inlineStr">
        <is>
          <t>2014-11-12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Office Supplies</t>
        </is>
      </c>
      <c r="O4832" t="inlineStr">
        <is>
          <t>Appliances</t>
        </is>
      </c>
      <c r="P4832" t="inlineStr">
        <is>
          <t>Belkin 8 Outlet Surge Protector</t>
        </is>
      </c>
      <c r="Q4832" s="2" t="n">
        <v>245.88</v>
      </c>
      <c r="R4832" t="n">
        <v>6</v>
      </c>
      <c r="S4832" s="3" t="n">
        <v>0</v>
      </c>
      <c r="T4832" s="2" t="n">
        <v>68.8464</v>
      </c>
      <c r="U4832">
        <f>D4832-C4832</f>
        <v/>
      </c>
      <c r="V4832" s="3">
        <f>IF(Q4832=0,0,T4832/Q4832)</f>
        <v/>
      </c>
    </row>
    <row r="4833">
      <c r="A4833" t="n">
        <v>4832</v>
      </c>
      <c r="B4833" t="inlineStr">
        <is>
          <t>CA-2014-120278</t>
        </is>
      </c>
      <c r="C4833" t="inlineStr">
        <is>
          <t>2014-11-07</t>
        </is>
      </c>
      <c r="D4833" t="inlineStr">
        <is>
          <t>2014-11-12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Portable Personal File Box</t>
        </is>
      </c>
      <c r="Q4833" s="2" t="n">
        <v>36.63</v>
      </c>
      <c r="R4833" t="n">
        <v>3</v>
      </c>
      <c r="S4833" s="3" t="n">
        <v>0</v>
      </c>
      <c r="T4833" s="2" t="n">
        <v>9.8901</v>
      </c>
      <c r="U4833">
        <f>D4833-C4833</f>
        <v/>
      </c>
      <c r="V4833" s="3">
        <f>IF(Q4833=0,0,T4833/Q4833)</f>
        <v/>
      </c>
    </row>
    <row r="4834">
      <c r="A4834" t="n">
        <v>4833</v>
      </c>
      <c r="B4834" t="inlineStr">
        <is>
          <t>CA-2014-120278</t>
        </is>
      </c>
      <c r="C4834" t="inlineStr">
        <is>
          <t>2014-11-07</t>
        </is>
      </c>
      <c r="D4834" t="inlineStr">
        <is>
          <t>2014-11-12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Office Supplies</t>
        </is>
      </c>
      <c r="O4834" t="inlineStr">
        <is>
          <t>Storage</t>
        </is>
      </c>
      <c r="P4834" t="inlineStr">
        <is>
          <t>X-Rack File for Hanging Folders</t>
        </is>
      </c>
      <c r="Q4834" s="2" t="n">
        <v>22.58</v>
      </c>
      <c r="R4834" t="n">
        <v>2</v>
      </c>
      <c r="S4834" s="3" t="n">
        <v>0</v>
      </c>
      <c r="T4834" s="2" t="n">
        <v>5.8708</v>
      </c>
      <c r="U4834">
        <f>D4834-C4834</f>
        <v/>
      </c>
      <c r="V4834" s="3">
        <f>IF(Q4834=0,0,T4834/Q4834)</f>
        <v/>
      </c>
    </row>
    <row r="4835">
      <c r="A4835" t="n">
        <v>4834</v>
      </c>
      <c r="B4835" t="inlineStr">
        <is>
          <t>CA-2014-120278</t>
        </is>
      </c>
      <c r="C4835" t="inlineStr">
        <is>
          <t>2014-11-07</t>
        </is>
      </c>
      <c r="D4835" t="inlineStr">
        <is>
          <t>2014-11-12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ACCOHIDE 3-Ring Binder, Blue, 1"</t>
        </is>
      </c>
      <c r="Q4835" s="2" t="n">
        <v>12.39</v>
      </c>
      <c r="R4835" t="n">
        <v>3</v>
      </c>
      <c r="S4835" s="3" t="n">
        <v>0</v>
      </c>
      <c r="T4835" s="2" t="n">
        <v>5.8233</v>
      </c>
      <c r="U4835">
        <f>D4835-C4835</f>
        <v/>
      </c>
      <c r="V4835" s="3">
        <f>IF(Q4835=0,0,T4835/Q4835)</f>
        <v/>
      </c>
    </row>
    <row r="4836">
      <c r="A4836" t="n">
        <v>4835</v>
      </c>
      <c r="B4836" t="inlineStr">
        <is>
          <t>CA-2017-167661</t>
        </is>
      </c>
      <c r="C4836" t="inlineStr">
        <is>
          <t>2017-10-05</t>
        </is>
      </c>
      <c r="D4836" t="inlineStr">
        <is>
          <t>2017-10-10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Framed View Binder, EZD Ring (Locking), Navy, 1 1/2"</t>
        </is>
      </c>
      <c r="Q4836" s="2" t="n">
        <v>39.92</v>
      </c>
      <c r="R4836" t="n">
        <v>5</v>
      </c>
      <c r="S4836" s="3" t="n">
        <v>0.2</v>
      </c>
      <c r="T4836" s="2" t="n">
        <v>13.473</v>
      </c>
      <c r="U4836">
        <f>D4836-C4836</f>
        <v/>
      </c>
      <c r="V4836" s="3">
        <f>IF(Q4836=0,0,T4836/Q4836)</f>
        <v/>
      </c>
    </row>
    <row r="4837">
      <c r="A4837" t="n">
        <v>4836</v>
      </c>
      <c r="B4837" t="inlineStr">
        <is>
          <t>CA-2017-167661</t>
        </is>
      </c>
      <c r="C4837" t="inlineStr">
        <is>
          <t>2017-10-05</t>
        </is>
      </c>
      <c r="D4837" t="inlineStr">
        <is>
          <t>2017-10-10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1951</t>
        </is>
      </c>
      <c r="Q4837" s="2" t="n">
        <v>61.96</v>
      </c>
      <c r="R4837" t="n">
        <v>2</v>
      </c>
      <c r="S4837" s="3" t="n">
        <v>0</v>
      </c>
      <c r="T4837" s="2" t="n">
        <v>27.882</v>
      </c>
      <c r="U4837">
        <f>D4837-C4837</f>
        <v/>
      </c>
      <c r="V4837" s="3">
        <f>IF(Q4837=0,0,T4837/Q4837)</f>
        <v/>
      </c>
    </row>
    <row r="4838">
      <c r="A4838" t="n">
        <v>4837</v>
      </c>
      <c r="B4838" t="inlineStr">
        <is>
          <t>CA-2017-167661</t>
        </is>
      </c>
      <c r="C4838" t="inlineStr">
        <is>
          <t>2017-10-05</t>
        </is>
      </c>
      <c r="D4838" t="inlineStr">
        <is>
          <t>2017-10-10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Avery Hole Reinforcements</t>
        </is>
      </c>
      <c r="Q4838" s="2" t="n">
        <v>19.936</v>
      </c>
      <c r="R4838" t="n">
        <v>4</v>
      </c>
      <c r="S4838" s="3" t="n">
        <v>0.2</v>
      </c>
      <c r="T4838" s="2" t="n">
        <v>7.2268</v>
      </c>
      <c r="U4838">
        <f>D4838-C4838</f>
        <v/>
      </c>
      <c r="V4838" s="3">
        <f>IF(Q4838=0,0,T4838/Q4838)</f>
        <v/>
      </c>
    </row>
    <row r="4839">
      <c r="A4839" t="n">
        <v>4838</v>
      </c>
      <c r="B4839" t="inlineStr">
        <is>
          <t>CA-2017-106831</t>
        </is>
      </c>
      <c r="C4839" t="inlineStr">
        <is>
          <t>2017-06-01</t>
        </is>
      </c>
      <c r="D4839" t="inlineStr">
        <is>
          <t>2017-06-03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Cardinal HOLDit! Binder Insert Strips,Extra Strips</t>
        </is>
      </c>
      <c r="Q4839" s="2" t="n">
        <v>3.798</v>
      </c>
      <c r="R4839" t="n">
        <v>2</v>
      </c>
      <c r="S4839" s="3" t="n">
        <v>0.7</v>
      </c>
      <c r="T4839" s="2" t="n">
        <v>-2.6586</v>
      </c>
      <c r="U4839">
        <f>D4839-C4839</f>
        <v/>
      </c>
      <c r="V4839" s="3">
        <f>IF(Q4839=0,0,T4839/Q4839)</f>
        <v/>
      </c>
    </row>
    <row r="4840">
      <c r="A4840" t="n">
        <v>4839</v>
      </c>
      <c r="B4840" t="inlineStr">
        <is>
          <t>CA-2017-106831</t>
        </is>
      </c>
      <c r="C4840" t="inlineStr">
        <is>
          <t>2017-06-01</t>
        </is>
      </c>
      <c r="D4840" t="inlineStr">
        <is>
          <t>2017-06-03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1924</t>
        </is>
      </c>
      <c r="Q4840" s="2" t="n">
        <v>27.744</v>
      </c>
      <c r="R4840" t="n">
        <v>6</v>
      </c>
      <c r="S4840" s="3" t="n">
        <v>0.2</v>
      </c>
      <c r="T4840" s="2" t="n">
        <v>10.0572</v>
      </c>
      <c r="U4840">
        <f>D4840-C4840</f>
        <v/>
      </c>
      <c r="V4840" s="3">
        <f>IF(Q4840=0,0,T4840/Q4840)</f>
        <v/>
      </c>
    </row>
    <row r="4841">
      <c r="A4841" t="n">
        <v>4840</v>
      </c>
      <c r="B4841" t="inlineStr">
        <is>
          <t>CA-2017-106831</t>
        </is>
      </c>
      <c r="C4841" t="inlineStr">
        <is>
          <t>2017-06-01</t>
        </is>
      </c>
      <c r="D4841" t="inlineStr">
        <is>
          <t>2017-06-03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Technology</t>
        </is>
      </c>
      <c r="O4841" t="inlineStr">
        <is>
          <t>Phones</t>
        </is>
      </c>
      <c r="P4841" t="inlineStr">
        <is>
          <t>Panasonic KX-TG6844B Expandable Digital Cordless Telephone</t>
        </is>
      </c>
      <c r="Q4841" s="2" t="n">
        <v>158.376</v>
      </c>
      <c r="R4841" t="n">
        <v>4</v>
      </c>
      <c r="S4841" s="3" t="n">
        <v>0.4</v>
      </c>
      <c r="T4841" s="2" t="n">
        <v>-34.3148</v>
      </c>
      <c r="U4841">
        <f>D4841-C4841</f>
        <v/>
      </c>
      <c r="V4841" s="3">
        <f>IF(Q4841=0,0,T4841/Q4841)</f>
        <v/>
      </c>
    </row>
    <row r="4842">
      <c r="A4842" t="n">
        <v>4841</v>
      </c>
      <c r="B4842" t="inlineStr">
        <is>
          <t>CA-2017-154123</t>
        </is>
      </c>
      <c r="C4842" t="inlineStr">
        <is>
          <t>2017-11-20</t>
        </is>
      </c>
      <c r="D4842" t="inlineStr">
        <is>
          <t>2017-11-25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Furniture</t>
        </is>
      </c>
      <c r="O4842" t="inlineStr">
        <is>
          <t>Furnishings</t>
        </is>
      </c>
      <c r="P4842" t="inlineStr">
        <is>
          <t>9-3/4 Diameter Round Wall Clock</t>
        </is>
      </c>
      <c r="Q4842" s="2" t="n">
        <v>27.58</v>
      </c>
      <c r="R4842" t="n">
        <v>2</v>
      </c>
      <c r="S4842" s="3" t="n">
        <v>0</v>
      </c>
      <c r="T4842" s="2" t="n">
        <v>11.5836</v>
      </c>
      <c r="U4842">
        <f>D4842-C4842</f>
        <v/>
      </c>
      <c r="V4842" s="3">
        <f>IF(Q4842=0,0,T4842/Q4842)</f>
        <v/>
      </c>
    </row>
    <row r="4843">
      <c r="A4843" t="n">
        <v>4842</v>
      </c>
      <c r="B4843" t="inlineStr">
        <is>
          <t>CA-2016-136049</t>
        </is>
      </c>
      <c r="C4843" t="inlineStr">
        <is>
          <t>2016-12-23</t>
        </is>
      </c>
      <c r="D4843" t="inlineStr">
        <is>
          <t>2016-12-28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Universal Recycled Hanging Pressboard Report Binders, Letter Size</t>
        </is>
      </c>
      <c r="Q4843" s="2" t="n">
        <v>5.553</v>
      </c>
      <c r="R4843" t="n">
        <v>3</v>
      </c>
      <c r="S4843" s="3" t="n">
        <v>0.7</v>
      </c>
      <c r="T4843" s="2" t="n">
        <v>-4.0722</v>
      </c>
      <c r="U4843">
        <f>D4843-C4843</f>
        <v/>
      </c>
      <c r="V4843" s="3">
        <f>IF(Q4843=0,0,T4843/Q4843)</f>
        <v/>
      </c>
    </row>
    <row r="4844">
      <c r="A4844" t="n">
        <v>4843</v>
      </c>
      <c r="B4844" t="inlineStr">
        <is>
          <t>CA-2017-118402</t>
        </is>
      </c>
      <c r="C4844" t="inlineStr">
        <is>
          <t>2017-09-29</t>
        </is>
      </c>
      <c r="D4844" t="inlineStr">
        <is>
          <t>2017-10-04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Carina Media Storage Towers in Natural &amp; Black</t>
        </is>
      </c>
      <c r="Q4844" s="2" t="n">
        <v>243.92</v>
      </c>
      <c r="R4844" t="n">
        <v>5</v>
      </c>
      <c r="S4844" s="3" t="n">
        <v>0.2</v>
      </c>
      <c r="T4844" s="2" t="n">
        <v>-54.882</v>
      </c>
      <c r="U4844">
        <f>D4844-C4844</f>
        <v/>
      </c>
      <c r="V4844" s="3">
        <f>IF(Q4844=0,0,T4844/Q4844)</f>
        <v/>
      </c>
    </row>
    <row r="4845">
      <c r="A4845" t="n">
        <v>4844</v>
      </c>
      <c r="B4845" t="inlineStr">
        <is>
          <t>US-2016-139388</t>
        </is>
      </c>
      <c r="C4845" t="inlineStr">
        <is>
          <t>2016-11-07</t>
        </is>
      </c>
      <c r="D4845" t="inlineStr">
        <is>
          <t>2016-11-09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Office Supplies</t>
        </is>
      </c>
      <c r="O4845" t="inlineStr">
        <is>
          <t>Fasteners</t>
        </is>
      </c>
      <c r="P4845" t="inlineStr">
        <is>
          <t>Rubber Band Ball</t>
        </is>
      </c>
      <c r="Q4845" s="2" t="n">
        <v>14.96</v>
      </c>
      <c r="R4845" t="n">
        <v>4</v>
      </c>
      <c r="S4845" s="3" t="n">
        <v>0</v>
      </c>
      <c r="T4845" s="2" t="n">
        <v>0.2992</v>
      </c>
      <c r="U4845">
        <f>D4845-C4845</f>
        <v/>
      </c>
      <c r="V4845" s="3">
        <f>IF(Q4845=0,0,T4845/Q4845)</f>
        <v/>
      </c>
    </row>
    <row r="4846">
      <c r="A4846" t="n">
        <v>4845</v>
      </c>
      <c r="B4846" t="inlineStr">
        <is>
          <t>US-2014-128685</t>
        </is>
      </c>
      <c r="C4846" t="inlineStr">
        <is>
          <t>2014-04-04</t>
        </is>
      </c>
      <c r="D4846" t="inlineStr">
        <is>
          <t>2014-04-05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s="2" t="n">
        <v>7.184</v>
      </c>
      <c r="R4846" t="n">
        <v>2</v>
      </c>
      <c r="S4846" s="3" t="n">
        <v>0.2</v>
      </c>
      <c r="T4846" s="2" t="n">
        <v>2.245</v>
      </c>
      <c r="U4846">
        <f>D4846-C4846</f>
        <v/>
      </c>
      <c r="V4846" s="3">
        <f>IF(Q4846=0,0,T4846/Q4846)</f>
        <v/>
      </c>
    </row>
    <row r="4847">
      <c r="A4847" t="n">
        <v>4846</v>
      </c>
      <c r="B4847" t="inlineStr">
        <is>
          <t>CA-2015-124044</t>
        </is>
      </c>
      <c r="C4847" t="inlineStr">
        <is>
          <t>2015-07-23</t>
        </is>
      </c>
      <c r="D4847" t="inlineStr">
        <is>
          <t>2015-07-26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Acco 3-Hole Punch</t>
        </is>
      </c>
      <c r="Q4847" s="2" t="n">
        <v>10.512</v>
      </c>
      <c r="R4847" t="n">
        <v>3</v>
      </c>
      <c r="S4847" s="3" t="n">
        <v>0.2</v>
      </c>
      <c r="T4847" s="2" t="n">
        <v>3.6792</v>
      </c>
      <c r="U4847">
        <f>D4847-C4847</f>
        <v/>
      </c>
      <c r="V4847" s="3">
        <f>IF(Q4847=0,0,T4847/Q4847)</f>
        <v/>
      </c>
    </row>
    <row r="4848">
      <c r="A4848" t="n">
        <v>4847</v>
      </c>
      <c r="B4848" t="inlineStr">
        <is>
          <t>CA-2014-164469</t>
        </is>
      </c>
      <c r="C4848" t="inlineStr">
        <is>
          <t>2014-06-25</t>
        </is>
      </c>
      <c r="D4848" t="inlineStr">
        <is>
          <t>2014-06-27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Technology</t>
        </is>
      </c>
      <c r="O4848" t="inlineStr">
        <is>
          <t>Phones</t>
        </is>
      </c>
      <c r="P4848" t="inlineStr">
        <is>
          <t>Plantronics 81402</t>
        </is>
      </c>
      <c r="Q4848" s="2" t="n">
        <v>263.96</v>
      </c>
      <c r="R4848" t="n">
        <v>5</v>
      </c>
      <c r="S4848" s="3" t="n">
        <v>0.2</v>
      </c>
      <c r="T4848" s="2" t="n">
        <v>19.797</v>
      </c>
      <c r="U4848">
        <f>D4848-C4848</f>
        <v/>
      </c>
      <c r="V4848" s="3">
        <f>IF(Q4848=0,0,T4848/Q4848)</f>
        <v/>
      </c>
    </row>
    <row r="4849">
      <c r="A4849" t="n">
        <v>4848</v>
      </c>
      <c r="B4849" t="inlineStr">
        <is>
          <t>CA-2014-164469</t>
        </is>
      </c>
      <c r="C4849" t="inlineStr">
        <is>
          <t>2014-06-25</t>
        </is>
      </c>
      <c r="D4849" t="inlineStr">
        <is>
          <t>2014-06-27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Avery Hi-Liter EverBold Pen Style Fluorescent Highlighters, 4/Pack</t>
        </is>
      </c>
      <c r="Q4849" s="2" t="n">
        <v>71.63200000000001</v>
      </c>
      <c r="R4849" t="n">
        <v>11</v>
      </c>
      <c r="S4849" s="3" t="n">
        <v>0.2</v>
      </c>
      <c r="T4849" s="2" t="n">
        <v>17.908</v>
      </c>
      <c r="U4849">
        <f>D4849-C4849</f>
        <v/>
      </c>
      <c r="V4849" s="3">
        <f>IF(Q4849=0,0,T4849/Q4849)</f>
        <v/>
      </c>
    </row>
    <row r="4850">
      <c r="A4850" t="n">
        <v>4849</v>
      </c>
      <c r="B4850" t="inlineStr">
        <is>
          <t>CA-2014-164469</t>
        </is>
      </c>
      <c r="C4850" t="inlineStr">
        <is>
          <t>2014-06-25</t>
        </is>
      </c>
      <c r="D4850" t="inlineStr">
        <is>
          <t>2014-06-27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Hunt BOSTON Vista Battery-Operated Pencil Sharpener, Black</t>
        </is>
      </c>
      <c r="Q4850" s="2" t="n">
        <v>9.327999999999999</v>
      </c>
      <c r="R4850" t="n">
        <v>1</v>
      </c>
      <c r="S4850" s="3" t="n">
        <v>0.2</v>
      </c>
      <c r="T4850" s="2" t="n">
        <v>0.8162</v>
      </c>
      <c r="U4850">
        <f>D4850-C4850</f>
        <v/>
      </c>
      <c r="V4850" s="3">
        <f>IF(Q4850=0,0,T4850/Q4850)</f>
        <v/>
      </c>
    </row>
    <row r="4851">
      <c r="A4851" t="n">
        <v>4850</v>
      </c>
      <c r="B4851" t="inlineStr">
        <is>
          <t>CA-2014-107818</t>
        </is>
      </c>
      <c r="C4851" t="inlineStr">
        <is>
          <t>2014-09-08</t>
        </is>
      </c>
      <c r="D4851" t="inlineStr">
        <is>
          <t>2014-09-14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Prang Colored Pencils</t>
        </is>
      </c>
      <c r="Q4851" s="2" t="n">
        <v>5.88</v>
      </c>
      <c r="R4851" t="n">
        <v>2</v>
      </c>
      <c r="S4851" s="3" t="n">
        <v>0</v>
      </c>
      <c r="T4851" s="2" t="n">
        <v>2.646</v>
      </c>
      <c r="U4851">
        <f>D4851-C4851</f>
        <v/>
      </c>
      <c r="V4851" s="3">
        <f>IF(Q4851=0,0,T4851/Q4851)</f>
        <v/>
      </c>
    </row>
    <row r="4852">
      <c r="A4852" t="n">
        <v>4851</v>
      </c>
      <c r="B4852" t="inlineStr">
        <is>
          <t>CA-2014-107818</t>
        </is>
      </c>
      <c r="C4852" t="inlineStr">
        <is>
          <t>2014-09-08</t>
        </is>
      </c>
      <c r="D4852" t="inlineStr">
        <is>
          <t>2014-09-14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Furniture</t>
        </is>
      </c>
      <c r="O4852" t="inlineStr">
        <is>
          <t>Chairs</t>
        </is>
      </c>
      <c r="P4852" t="inlineStr">
        <is>
          <t>Hon Deluxe Fabric Upholstered Stacking Chairs, Rounded Back</t>
        </is>
      </c>
      <c r="Q4852" s="2" t="n">
        <v>975.92</v>
      </c>
      <c r="R4852" t="n">
        <v>5</v>
      </c>
      <c r="S4852" s="3" t="n">
        <v>0.2</v>
      </c>
      <c r="T4852" s="2" t="n">
        <v>121.99</v>
      </c>
      <c r="U4852">
        <f>D4852-C4852</f>
        <v/>
      </c>
      <c r="V4852" s="3">
        <f>IF(Q4852=0,0,T4852/Q4852)</f>
        <v/>
      </c>
    </row>
    <row r="4853">
      <c r="A4853" t="n">
        <v>4852</v>
      </c>
      <c r="B4853" t="inlineStr">
        <is>
          <t>CA-2014-107818</t>
        </is>
      </c>
      <c r="C4853" t="inlineStr">
        <is>
          <t>2014-09-08</t>
        </is>
      </c>
      <c r="D4853" t="inlineStr">
        <is>
          <t>2014-09-14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Office Supplies</t>
        </is>
      </c>
      <c r="O4853" t="inlineStr">
        <is>
          <t>Art</t>
        </is>
      </c>
      <c r="P4853" t="inlineStr">
        <is>
          <t>Hunt PowerHouse Electric Pencil Sharpener, Blue</t>
        </is>
      </c>
      <c r="Q4853" s="2" t="n">
        <v>303.84</v>
      </c>
      <c r="R4853" t="n">
        <v>8</v>
      </c>
      <c r="S4853" s="3" t="n">
        <v>0</v>
      </c>
      <c r="T4853" s="2" t="n">
        <v>91.152</v>
      </c>
      <c r="U4853">
        <f>D4853-C4853</f>
        <v/>
      </c>
      <c r="V4853" s="3">
        <f>IF(Q4853=0,0,T4853/Q4853)</f>
        <v/>
      </c>
    </row>
    <row r="4854">
      <c r="A4854" t="n">
        <v>4853</v>
      </c>
      <c r="B4854" t="inlineStr">
        <is>
          <t>CA-2014-107818</t>
        </is>
      </c>
      <c r="C4854" t="inlineStr">
        <is>
          <t>2014-09-08</t>
        </is>
      </c>
      <c r="D4854" t="inlineStr">
        <is>
          <t>2014-09-14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Carina Double Wide Media Storage Towers in Natural &amp; Black</t>
        </is>
      </c>
      <c r="Q4854" s="2" t="n">
        <v>485.88</v>
      </c>
      <c r="R4854" t="n">
        <v>6</v>
      </c>
      <c r="S4854" s="3" t="n">
        <v>0</v>
      </c>
      <c r="T4854" s="2" t="n">
        <v>19.4352</v>
      </c>
      <c r="U4854">
        <f>D4854-C4854</f>
        <v/>
      </c>
      <c r="V4854" s="3">
        <f>IF(Q4854=0,0,T4854/Q4854)</f>
        <v/>
      </c>
    </row>
    <row r="4855">
      <c r="A4855" t="n">
        <v>4854</v>
      </c>
      <c r="B4855" t="inlineStr">
        <is>
          <t>CA-2014-113320</t>
        </is>
      </c>
      <c r="C4855" t="inlineStr">
        <is>
          <t>2014-12-12</t>
        </is>
      </c>
      <c r="D4855" t="inlineStr">
        <is>
          <t>2014-12-15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Eldon Image Series Desk Accessories, Burgundy</t>
        </is>
      </c>
      <c r="Q4855" s="2" t="n">
        <v>12.54</v>
      </c>
      <c r="R4855" t="n">
        <v>3</v>
      </c>
      <c r="S4855" s="3" t="n">
        <v>0</v>
      </c>
      <c r="T4855" s="2" t="n">
        <v>4.5144</v>
      </c>
      <c r="U4855">
        <f>D4855-C4855</f>
        <v/>
      </c>
      <c r="V4855" s="3">
        <f>IF(Q4855=0,0,T4855/Q4855)</f>
        <v/>
      </c>
    </row>
    <row r="4856">
      <c r="A4856" t="n">
        <v>4855</v>
      </c>
      <c r="B4856" t="inlineStr">
        <is>
          <t>CA-2014-113320</t>
        </is>
      </c>
      <c r="C4856" t="inlineStr">
        <is>
          <t>2014-12-12</t>
        </is>
      </c>
      <c r="D4856" t="inlineStr">
        <is>
          <t>2014-12-15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Woodgrain Magazine Files by Perma</t>
        </is>
      </c>
      <c r="Q4856" s="2" t="n">
        <v>8.94</v>
      </c>
      <c r="R4856" t="n">
        <v>3</v>
      </c>
      <c r="S4856" s="3" t="n">
        <v>0</v>
      </c>
      <c r="T4856" s="2" t="n">
        <v>0.6258</v>
      </c>
      <c r="U4856">
        <f>D4856-C4856</f>
        <v/>
      </c>
      <c r="V4856" s="3">
        <f>IF(Q4856=0,0,T4856/Q4856)</f>
        <v/>
      </c>
    </row>
    <row r="4857">
      <c r="A4857" t="n">
        <v>4856</v>
      </c>
      <c r="B4857" t="inlineStr">
        <is>
          <t>CA-2014-113320</t>
        </is>
      </c>
      <c r="C4857" t="inlineStr">
        <is>
          <t>2014-12-12</t>
        </is>
      </c>
      <c r="D4857" t="inlineStr">
        <is>
          <t>2014-12-15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Longer-Life Soft White Bulbs</t>
        </is>
      </c>
      <c r="Q4857" s="2" t="n">
        <v>9.24</v>
      </c>
      <c r="R4857" t="n">
        <v>3</v>
      </c>
      <c r="S4857" s="3" t="n">
        <v>0</v>
      </c>
      <c r="T4857" s="2" t="n">
        <v>4.4352</v>
      </c>
      <c r="U4857">
        <f>D4857-C4857</f>
        <v/>
      </c>
      <c r="V4857" s="3">
        <f>IF(Q4857=0,0,T4857/Q4857)</f>
        <v/>
      </c>
    </row>
    <row r="4858">
      <c r="A4858" t="n">
        <v>4857</v>
      </c>
      <c r="B4858" t="inlineStr">
        <is>
          <t>CA-2015-137526</t>
        </is>
      </c>
      <c r="C4858" t="inlineStr">
        <is>
          <t>2015-01-13</t>
        </is>
      </c>
      <c r="D4858" t="inlineStr">
        <is>
          <t>2015-01-17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Binding Machine Supplies</t>
        </is>
      </c>
      <c r="Q4858" s="2" t="n">
        <v>70.008</v>
      </c>
      <c r="R4858" t="n">
        <v>3</v>
      </c>
      <c r="S4858" s="3" t="n">
        <v>0.2</v>
      </c>
      <c r="T4858" s="2" t="n">
        <v>24.5028</v>
      </c>
      <c r="U4858">
        <f>D4858-C4858</f>
        <v/>
      </c>
      <c r="V4858" s="3">
        <f>IF(Q4858=0,0,T4858/Q4858)</f>
        <v/>
      </c>
    </row>
    <row r="4859">
      <c r="A4859" t="n">
        <v>4858</v>
      </c>
      <c r="B4859" t="inlineStr">
        <is>
          <t>CA-2015-137526</t>
        </is>
      </c>
      <c r="C4859" t="inlineStr">
        <is>
          <t>2015-01-13</t>
        </is>
      </c>
      <c r="D4859" t="inlineStr">
        <is>
          <t>2015-01-17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Floodlight Indoor Halogen Bulbs, 1 Bulb per Pack, 60 Watts</t>
        </is>
      </c>
      <c r="Q4859" s="2" t="n">
        <v>77.59999999999999</v>
      </c>
      <c r="R4859" t="n">
        <v>4</v>
      </c>
      <c r="S4859" s="3" t="n">
        <v>0</v>
      </c>
      <c r="T4859" s="2" t="n">
        <v>38.024</v>
      </c>
      <c r="U4859">
        <f>D4859-C4859</f>
        <v/>
      </c>
      <c r="V4859" s="3">
        <f>IF(Q4859=0,0,T4859/Q4859)</f>
        <v/>
      </c>
    </row>
    <row r="4860">
      <c r="A4860" t="n">
        <v>4859</v>
      </c>
      <c r="B4860" t="inlineStr">
        <is>
          <t>CA-2015-137526</t>
        </is>
      </c>
      <c r="C4860" t="inlineStr">
        <is>
          <t>2015-01-13</t>
        </is>
      </c>
      <c r="D4860" t="inlineStr">
        <is>
          <t>2015-01-17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Furniture</t>
        </is>
      </c>
      <c r="O4860" t="inlineStr">
        <is>
          <t>Furnishings</t>
        </is>
      </c>
      <c r="P4860" t="inlineStr">
        <is>
          <t>Deflect-o EconoMat Nonstudded, No Bevel Mat</t>
        </is>
      </c>
      <c r="Q4860" s="2" t="n">
        <v>464.85</v>
      </c>
      <c r="R4860" t="n">
        <v>9</v>
      </c>
      <c r="S4860" s="3" t="n">
        <v>0</v>
      </c>
      <c r="T4860" s="2" t="n">
        <v>92.97</v>
      </c>
      <c r="U4860">
        <f>D4860-C4860</f>
        <v/>
      </c>
      <c r="V4860" s="3">
        <f>IF(Q4860=0,0,T4860/Q4860)</f>
        <v/>
      </c>
    </row>
    <row r="4861">
      <c r="A4861" t="n">
        <v>4860</v>
      </c>
      <c r="B4861" t="inlineStr">
        <is>
          <t>CA-2017-136063</t>
        </is>
      </c>
      <c r="C4861" t="inlineStr">
        <is>
          <t>2017-12-15</t>
        </is>
      </c>
      <c r="D4861" t="inlineStr">
        <is>
          <t>2017-12-19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Office Supplies</t>
        </is>
      </c>
      <c r="O4861" t="inlineStr">
        <is>
          <t>Art</t>
        </is>
      </c>
      <c r="P4861" t="inlineStr">
        <is>
          <t>Newell 307</t>
        </is>
      </c>
      <c r="Q4861" s="2" t="n">
        <v>10.192</v>
      </c>
      <c r="R4861" t="n">
        <v>7</v>
      </c>
      <c r="S4861" s="3" t="n">
        <v>0.2</v>
      </c>
      <c r="T4861" s="2" t="n">
        <v>1.0192</v>
      </c>
      <c r="U4861">
        <f>D4861-C4861</f>
        <v/>
      </c>
      <c r="V4861" s="3">
        <f>IF(Q4861=0,0,T4861/Q4861)</f>
        <v/>
      </c>
    </row>
    <row r="4862">
      <c r="A4862" t="n">
        <v>4861</v>
      </c>
      <c r="B4862" t="inlineStr">
        <is>
          <t>CA-2016-101546</t>
        </is>
      </c>
      <c r="C4862" t="inlineStr">
        <is>
          <t>2016-12-18</t>
        </is>
      </c>
      <c r="D4862" t="inlineStr">
        <is>
          <t>2016-12-24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GBC DocuBind TL300 Electric Binding System</t>
        </is>
      </c>
      <c r="Q4862" s="2" t="n">
        <v>1793.98</v>
      </c>
      <c r="R4862" t="n">
        <v>2</v>
      </c>
      <c r="S4862" s="3" t="n">
        <v>0</v>
      </c>
      <c r="T4862" s="2" t="n">
        <v>843.1706</v>
      </c>
      <c r="U4862">
        <f>D4862-C4862</f>
        <v/>
      </c>
      <c r="V4862" s="3">
        <f>IF(Q4862=0,0,T4862/Q4862)</f>
        <v/>
      </c>
    </row>
    <row r="4863">
      <c r="A4863" t="n">
        <v>4862</v>
      </c>
      <c r="B4863" t="inlineStr">
        <is>
          <t>CA-2014-138940</t>
        </is>
      </c>
      <c r="C4863" t="inlineStr">
        <is>
          <t>2014-04-11</t>
        </is>
      </c>
      <c r="D4863" t="inlineStr">
        <is>
          <t>2014-04-16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Technology</t>
        </is>
      </c>
      <c r="O4863" t="inlineStr">
        <is>
          <t>Phones</t>
        </is>
      </c>
      <c r="P4863" t="inlineStr">
        <is>
          <t>Jawbone JAMBOX Wireless Bluetooth Speaker</t>
        </is>
      </c>
      <c r="Q4863" s="2" t="n">
        <v>758.352</v>
      </c>
      <c r="R4863" t="n">
        <v>6</v>
      </c>
      <c r="S4863" s="3" t="n">
        <v>0.2</v>
      </c>
      <c r="T4863" s="2" t="n">
        <v>265.4232</v>
      </c>
      <c r="U4863">
        <f>D4863-C4863</f>
        <v/>
      </c>
      <c r="V4863" s="3">
        <f>IF(Q4863=0,0,T4863/Q4863)</f>
        <v/>
      </c>
    </row>
    <row r="4864">
      <c r="A4864" t="n">
        <v>4863</v>
      </c>
      <c r="B4864" t="inlineStr">
        <is>
          <t>CA-2016-125164</t>
        </is>
      </c>
      <c r="C4864" t="inlineStr">
        <is>
          <t>2016-11-10</t>
        </is>
      </c>
      <c r="D4864" t="inlineStr">
        <is>
          <t>2016-11-14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Canvas Sectional Post Binders</t>
        </is>
      </c>
      <c r="Q4864" s="2" t="n">
        <v>20.368</v>
      </c>
      <c r="R4864" t="n">
        <v>1</v>
      </c>
      <c r="S4864" s="3" t="n">
        <v>0.2</v>
      </c>
      <c r="T4864" s="2" t="n">
        <v>7.3834</v>
      </c>
      <c r="U4864">
        <f>D4864-C4864</f>
        <v/>
      </c>
      <c r="V4864" s="3">
        <f>IF(Q4864=0,0,T4864/Q4864)</f>
        <v/>
      </c>
    </row>
    <row r="4865">
      <c r="A4865" t="n">
        <v>4864</v>
      </c>
      <c r="B4865" t="inlineStr">
        <is>
          <t>CA-2016-125164</t>
        </is>
      </c>
      <c r="C4865" t="inlineStr">
        <is>
          <t>2016-11-10</t>
        </is>
      </c>
      <c r="D4865" t="inlineStr">
        <is>
          <t>2016-11-14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Wilson Jones Century Plastic Molded Ring Binders</t>
        </is>
      </c>
      <c r="Q4865" s="2" t="n">
        <v>49.848</v>
      </c>
      <c r="R4865" t="n">
        <v>3</v>
      </c>
      <c r="S4865" s="3" t="n">
        <v>0.2</v>
      </c>
      <c r="T4865" s="2" t="n">
        <v>16.8237</v>
      </c>
      <c r="U4865">
        <f>D4865-C4865</f>
        <v/>
      </c>
      <c r="V4865" s="3">
        <f>IF(Q4865=0,0,T4865/Q4865)</f>
        <v/>
      </c>
    </row>
    <row r="4866">
      <c r="A4866" t="n">
        <v>4865</v>
      </c>
      <c r="B4866" t="inlineStr">
        <is>
          <t>CA-2017-163531</t>
        </is>
      </c>
      <c r="C4866" t="inlineStr">
        <is>
          <t>2017-06-26</t>
        </is>
      </c>
      <c r="D4866" t="inlineStr">
        <is>
          <t>2017-06-30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Technology</t>
        </is>
      </c>
      <c r="O4866" t="inlineStr">
        <is>
          <t>Phones</t>
        </is>
      </c>
      <c r="P4866" t="inlineStr">
        <is>
          <t>Mophie Juice Pack Helium for iPhone</t>
        </is>
      </c>
      <c r="Q4866" s="2" t="n">
        <v>239.97</v>
      </c>
      <c r="R4866" t="n">
        <v>3</v>
      </c>
      <c r="S4866" s="3" t="n">
        <v>0</v>
      </c>
      <c r="T4866" s="2" t="n">
        <v>67.19159999999999</v>
      </c>
      <c r="U4866">
        <f>D4866-C4866</f>
        <v/>
      </c>
      <c r="V4866" s="3">
        <f>IF(Q4866=0,0,T4866/Q4866)</f>
        <v/>
      </c>
    </row>
    <row r="4867">
      <c r="A4867" t="n">
        <v>4866</v>
      </c>
      <c r="B4867" t="inlineStr">
        <is>
          <t>CA-2017-122490</t>
        </is>
      </c>
      <c r="C4867" t="inlineStr">
        <is>
          <t>2017-11-13</t>
        </is>
      </c>
      <c r="D4867" t="inlineStr">
        <is>
          <t>2017-11-18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Furniture</t>
        </is>
      </c>
      <c r="O4867" t="inlineStr">
        <is>
          <t>Chairs</t>
        </is>
      </c>
      <c r="P4867" t="inlineStr">
        <is>
          <t>Global Troy Executive Leather Low-Back Tilter</t>
        </is>
      </c>
      <c r="Q4867" s="2" t="n">
        <v>2404.704</v>
      </c>
      <c r="R4867" t="n">
        <v>6</v>
      </c>
      <c r="S4867" s="3" t="n">
        <v>0.2</v>
      </c>
      <c r="T4867" s="2" t="n">
        <v>150.294</v>
      </c>
      <c r="U4867">
        <f>D4867-C4867</f>
        <v/>
      </c>
      <c r="V4867" s="3">
        <f>IF(Q4867=0,0,T4867/Q4867)</f>
        <v/>
      </c>
    </row>
    <row r="4868">
      <c r="A4868" t="n">
        <v>4867</v>
      </c>
      <c r="B4868" t="inlineStr">
        <is>
          <t>CA-2017-122490</t>
        </is>
      </c>
      <c r="C4868" t="inlineStr">
        <is>
          <t>2017-11-13</t>
        </is>
      </c>
      <c r="D4868" t="inlineStr">
        <is>
          <t>2017-11-18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GBC DocuBind P50 Personal Binding Machine</t>
        </is>
      </c>
      <c r="Q4868" s="2" t="n">
        <v>563.024</v>
      </c>
      <c r="R4868" t="n">
        <v>11</v>
      </c>
      <c r="S4868" s="3" t="n">
        <v>0.2</v>
      </c>
      <c r="T4868" s="2" t="n">
        <v>190.0206</v>
      </c>
      <c r="U4868">
        <f>D4868-C4868</f>
        <v/>
      </c>
      <c r="V4868" s="3">
        <f>IF(Q4868=0,0,T4868/Q4868)</f>
        <v/>
      </c>
    </row>
    <row r="4869">
      <c r="A4869" t="n">
        <v>4868</v>
      </c>
      <c r="B4869" t="inlineStr">
        <is>
          <t>CA-2017-122490</t>
        </is>
      </c>
      <c r="C4869" t="inlineStr">
        <is>
          <t>2017-11-13</t>
        </is>
      </c>
      <c r="D4869" t="inlineStr">
        <is>
          <t>2017-11-18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Space Solutions HD Industrial Steel Shelving.</t>
        </is>
      </c>
      <c r="Q4869" s="2" t="n">
        <v>344.91</v>
      </c>
      <c r="R4869" t="n">
        <v>3</v>
      </c>
      <c r="S4869" s="3" t="n">
        <v>0</v>
      </c>
      <c r="T4869" s="2" t="n">
        <v>10.3473</v>
      </c>
      <c r="U4869">
        <f>D4869-C4869</f>
        <v/>
      </c>
      <c r="V4869" s="3">
        <f>IF(Q4869=0,0,T4869/Q4869)</f>
        <v/>
      </c>
    </row>
    <row r="4870">
      <c r="A4870" t="n">
        <v>4869</v>
      </c>
      <c r="B4870" t="inlineStr">
        <is>
          <t>CA-2017-122490</t>
        </is>
      </c>
      <c r="C4870" t="inlineStr">
        <is>
          <t>2017-11-13</t>
        </is>
      </c>
      <c r="D4870" t="inlineStr">
        <is>
          <t>2017-11-18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File Folder Labels</t>
        </is>
      </c>
      <c r="Q4870" s="2" t="n">
        <v>8.640000000000001</v>
      </c>
      <c r="R4870" t="n">
        <v>3</v>
      </c>
      <c r="S4870" s="3" t="n">
        <v>0</v>
      </c>
      <c r="T4870" s="2" t="n">
        <v>4.2336</v>
      </c>
      <c r="U4870">
        <f>D4870-C4870</f>
        <v/>
      </c>
      <c r="V4870" s="3">
        <f>IF(Q4870=0,0,T4870/Q4870)</f>
        <v/>
      </c>
    </row>
    <row r="4871">
      <c r="A4871" t="n">
        <v>4870</v>
      </c>
      <c r="B4871" t="inlineStr">
        <is>
          <t>CA-2017-131366</t>
        </is>
      </c>
      <c r="C4871" t="inlineStr">
        <is>
          <t>2017-11-24</t>
        </is>
      </c>
      <c r="D4871" t="inlineStr">
        <is>
          <t>2017-11-29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Blue Parrot B250XT Professional Grade Wireless Bluetooth Headset with</t>
        </is>
      </c>
      <c r="Q4871" s="2" t="n">
        <v>89.988</v>
      </c>
      <c r="R4871" t="n">
        <v>2</v>
      </c>
      <c r="S4871" s="3" t="n">
        <v>0.4</v>
      </c>
      <c r="T4871" s="2" t="n">
        <v>-14.998</v>
      </c>
      <c r="U4871">
        <f>D4871-C4871</f>
        <v/>
      </c>
      <c r="V4871" s="3">
        <f>IF(Q4871=0,0,T4871/Q4871)</f>
        <v/>
      </c>
    </row>
    <row r="4872">
      <c r="A4872" t="n">
        <v>4871</v>
      </c>
      <c r="B4872" t="inlineStr">
        <is>
          <t>CA-2017-131366</t>
        </is>
      </c>
      <c r="C4872" t="inlineStr">
        <is>
          <t>2017-11-24</t>
        </is>
      </c>
      <c r="D4872" t="inlineStr">
        <is>
          <t>2017-11-29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1919</t>
        </is>
      </c>
      <c r="Q4872" s="2" t="n">
        <v>229.544</v>
      </c>
      <c r="R4872" t="n">
        <v>7</v>
      </c>
      <c r="S4872" s="3" t="n">
        <v>0.2</v>
      </c>
      <c r="T4872" s="2" t="n">
        <v>83.2097</v>
      </c>
      <c r="U4872">
        <f>D4872-C4872</f>
        <v/>
      </c>
      <c r="V4872" s="3">
        <f>IF(Q4872=0,0,T4872/Q4872)</f>
        <v/>
      </c>
    </row>
    <row r="4873">
      <c r="A4873" t="n">
        <v>4872</v>
      </c>
      <c r="B4873" t="inlineStr">
        <is>
          <t>CA-2017-164042</t>
        </is>
      </c>
      <c r="C4873" t="inlineStr">
        <is>
          <t>2017-05-23</t>
        </is>
      </c>
      <c r="D4873" t="inlineStr">
        <is>
          <t>2017-05-27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Office Supplies</t>
        </is>
      </c>
      <c r="O4873" t="inlineStr">
        <is>
          <t>Fasteners</t>
        </is>
      </c>
      <c r="P4873" t="inlineStr">
        <is>
          <t>OIC Thumb-Tacks</t>
        </is>
      </c>
      <c r="Q4873" s="2" t="n">
        <v>1.824</v>
      </c>
      <c r="R4873" t="n">
        <v>2</v>
      </c>
      <c r="S4873" s="3" t="n">
        <v>0.2</v>
      </c>
      <c r="T4873" s="2" t="n">
        <v>0.6156</v>
      </c>
      <c r="U4873">
        <f>D4873-C4873</f>
        <v/>
      </c>
      <c r="V4873" s="3">
        <f>IF(Q4873=0,0,T4873/Q4873)</f>
        <v/>
      </c>
    </row>
    <row r="4874">
      <c r="A4874" t="n">
        <v>4873</v>
      </c>
      <c r="B4874" t="inlineStr">
        <is>
          <t>CA-2017-164042</t>
        </is>
      </c>
      <c r="C4874" t="inlineStr">
        <is>
          <t>2017-05-23</t>
        </is>
      </c>
      <c r="D4874" t="inlineStr">
        <is>
          <t>2017-05-27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Acco 6 Outlet Guardian Premium Plus Surge Suppressor</t>
        </is>
      </c>
      <c r="Q4874" s="2" t="n">
        <v>18.32</v>
      </c>
      <c r="R4874" t="n">
        <v>5</v>
      </c>
      <c r="S4874" s="3" t="n">
        <v>0.8</v>
      </c>
      <c r="T4874" s="2" t="n">
        <v>-46.716</v>
      </c>
      <c r="U4874">
        <f>D4874-C4874</f>
        <v/>
      </c>
      <c r="V4874" s="3">
        <f>IF(Q4874=0,0,T4874/Q4874)</f>
        <v/>
      </c>
    </row>
    <row r="4875">
      <c r="A4875" t="n">
        <v>4874</v>
      </c>
      <c r="B4875" t="inlineStr">
        <is>
          <t>CA-2017-164042</t>
        </is>
      </c>
      <c r="C4875" t="inlineStr">
        <is>
          <t>2017-05-23</t>
        </is>
      </c>
      <c r="D4875" t="inlineStr">
        <is>
          <t>2017-05-27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Tennsco Commercial Shelving</t>
        </is>
      </c>
      <c r="Q4875" s="2" t="n">
        <v>48.816</v>
      </c>
      <c r="R4875" t="n">
        <v>3</v>
      </c>
      <c r="S4875" s="3" t="n">
        <v>0.2</v>
      </c>
      <c r="T4875" s="2" t="n">
        <v>-11.5938</v>
      </c>
      <c r="U4875">
        <f>D4875-C4875</f>
        <v/>
      </c>
      <c r="V4875" s="3">
        <f>IF(Q4875=0,0,T4875/Q4875)</f>
        <v/>
      </c>
    </row>
    <row r="4876">
      <c r="A4876" t="n">
        <v>4875</v>
      </c>
      <c r="B4876" t="inlineStr">
        <is>
          <t>CA-2017-164042</t>
        </is>
      </c>
      <c r="C4876" t="inlineStr">
        <is>
          <t>2017-05-23</t>
        </is>
      </c>
      <c r="D4876" t="inlineStr">
        <is>
          <t>2017-05-27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Storex Dura Pro Binders</t>
        </is>
      </c>
      <c r="Q4876" s="2" t="n">
        <v>1.188</v>
      </c>
      <c r="R4876" t="n">
        <v>1</v>
      </c>
      <c r="S4876" s="3" t="n">
        <v>0.8</v>
      </c>
      <c r="T4876" s="2" t="n">
        <v>-1.9602</v>
      </c>
      <c r="U4876">
        <f>D4876-C4876</f>
        <v/>
      </c>
      <c r="V4876" s="3">
        <f>IF(Q4876=0,0,T4876/Q4876)</f>
        <v/>
      </c>
    </row>
    <row r="4877">
      <c r="A4877" t="n">
        <v>4876</v>
      </c>
      <c r="B4877" t="inlineStr">
        <is>
          <t>CA-2014-132864</t>
        </is>
      </c>
      <c r="C4877" t="inlineStr">
        <is>
          <t>2014-12-02</t>
        </is>
      </c>
      <c r="D4877" t="inlineStr">
        <is>
          <t>2014-12-07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Technology</t>
        </is>
      </c>
      <c r="O4877" t="inlineStr">
        <is>
          <t>Accessories</t>
        </is>
      </c>
      <c r="P4877" t="inlineStr">
        <is>
          <t>Imation 32GB Pocket Pro USB 3.0 Flash Drive - 32 GB - Black - 1 P ...</t>
        </is>
      </c>
      <c r="Q4877" s="2" t="n">
        <v>119.8</v>
      </c>
      <c r="R4877" t="n">
        <v>5</v>
      </c>
      <c r="S4877" s="3" t="n">
        <v>0.2</v>
      </c>
      <c r="T4877" s="2" t="n">
        <v>29.95</v>
      </c>
      <c r="U4877">
        <f>D4877-C4877</f>
        <v/>
      </c>
      <c r="V4877" s="3">
        <f>IF(Q4877=0,0,T4877/Q4877)</f>
        <v/>
      </c>
    </row>
    <row r="4878">
      <c r="A4878" t="n">
        <v>4877</v>
      </c>
      <c r="B4878" t="inlineStr">
        <is>
          <t>US-2014-155817</t>
        </is>
      </c>
      <c r="C4878" t="inlineStr">
        <is>
          <t>2014-10-03</t>
        </is>
      </c>
      <c r="D4878" t="inlineStr">
        <is>
          <t>2014-10-09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Advantus Rolling Drawer Organizers</t>
        </is>
      </c>
      <c r="Q4878" s="2" t="n">
        <v>61.568</v>
      </c>
      <c r="R4878" t="n">
        <v>2</v>
      </c>
      <c r="S4878" s="3" t="n">
        <v>0.2</v>
      </c>
      <c r="T4878" s="2" t="n">
        <v>4.6176</v>
      </c>
      <c r="U4878">
        <f>D4878-C4878</f>
        <v/>
      </c>
      <c r="V4878" s="3">
        <f>IF(Q4878=0,0,T4878/Q4878)</f>
        <v/>
      </c>
    </row>
    <row r="4879">
      <c r="A4879" t="n">
        <v>4878</v>
      </c>
      <c r="B4879" t="inlineStr">
        <is>
          <t>US-2014-155817</t>
        </is>
      </c>
      <c r="C4879" t="inlineStr">
        <is>
          <t>2014-10-03</t>
        </is>
      </c>
      <c r="D4879" t="inlineStr">
        <is>
          <t>2014-10-09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DIXON Oriole Pencils</t>
        </is>
      </c>
      <c r="Q4879" s="2" t="n">
        <v>6.192</v>
      </c>
      <c r="R4879" t="n">
        <v>3</v>
      </c>
      <c r="S4879" s="3" t="n">
        <v>0.2</v>
      </c>
      <c r="T4879" s="2" t="n">
        <v>0.4644</v>
      </c>
      <c r="U4879">
        <f>D4879-C4879</f>
        <v/>
      </c>
      <c r="V4879" s="3">
        <f>IF(Q4879=0,0,T4879/Q4879)</f>
        <v/>
      </c>
    </row>
    <row r="4880">
      <c r="A4880" t="n">
        <v>4879</v>
      </c>
      <c r="B4880" t="inlineStr">
        <is>
          <t>US-2016-131891</t>
        </is>
      </c>
      <c r="C4880" t="inlineStr">
        <is>
          <t>2016-07-29</t>
        </is>
      </c>
      <c r="D4880" t="inlineStr">
        <is>
          <t>2016-07-31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Avery Triangle Shaped Sheet Lifters, Black, 2/Pack</t>
        </is>
      </c>
      <c r="Q4880" s="2" t="n">
        <v>2.214</v>
      </c>
      <c r="R4880" t="n">
        <v>3</v>
      </c>
      <c r="S4880" s="3" t="n">
        <v>0.7</v>
      </c>
      <c r="T4880" s="2" t="n">
        <v>-1.476</v>
      </c>
      <c r="U4880">
        <f>D4880-C4880</f>
        <v/>
      </c>
      <c r="V4880" s="3">
        <f>IF(Q4880=0,0,T4880/Q4880)</f>
        <v/>
      </c>
    </row>
    <row r="4881">
      <c r="A4881" t="n">
        <v>4880</v>
      </c>
      <c r="B4881" t="inlineStr">
        <is>
          <t>CA-2017-143567</t>
        </is>
      </c>
      <c r="C4881" t="inlineStr">
        <is>
          <t>2017-11-02</t>
        </is>
      </c>
      <c r="D4881" t="inlineStr">
        <is>
          <t>2017-11-05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Office Supplies</t>
        </is>
      </c>
      <c r="O4881" t="inlineStr">
        <is>
          <t>Envelopes</t>
        </is>
      </c>
      <c r="P4881" t="inlineStr">
        <is>
          <t>Letter or Legal Size Expandable Poly String Tie Envelopes</t>
        </is>
      </c>
      <c r="Q4881" s="2" t="n">
        <v>5.32</v>
      </c>
      <c r="R4881" t="n">
        <v>2</v>
      </c>
      <c r="S4881" s="3" t="n">
        <v>0</v>
      </c>
      <c r="T4881" s="2" t="n">
        <v>2.6068</v>
      </c>
      <c r="U4881">
        <f>D4881-C4881</f>
        <v/>
      </c>
      <c r="V4881" s="3">
        <f>IF(Q4881=0,0,T4881/Q4881)</f>
        <v/>
      </c>
    </row>
    <row r="4882">
      <c r="A4882" t="n">
        <v>4881</v>
      </c>
      <c r="B4882" t="inlineStr">
        <is>
          <t>CA-2017-143567</t>
        </is>
      </c>
      <c r="C4882" t="inlineStr">
        <is>
          <t>2017-11-02</t>
        </is>
      </c>
      <c r="D4882" t="inlineStr">
        <is>
          <t>2017-11-05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Hon Deluxe Fabric Upholstered Stacking Chairs, Rounded Back</t>
        </is>
      </c>
      <c r="Q4882" s="2" t="n">
        <v>975.92</v>
      </c>
      <c r="R4882" t="n">
        <v>4</v>
      </c>
      <c r="S4882" s="3" t="n">
        <v>0</v>
      </c>
      <c r="T4882" s="2" t="n">
        <v>292.776</v>
      </c>
      <c r="U4882">
        <f>D4882-C4882</f>
        <v/>
      </c>
      <c r="V4882" s="3">
        <f>IF(Q4882=0,0,T4882/Q4882)</f>
        <v/>
      </c>
    </row>
    <row r="4883">
      <c r="A4883" t="n">
        <v>4882</v>
      </c>
      <c r="B4883" t="inlineStr">
        <is>
          <t>CA-2017-143567</t>
        </is>
      </c>
      <c r="C4883" t="inlineStr">
        <is>
          <t>2017-11-02</t>
        </is>
      </c>
      <c r="D4883" t="inlineStr">
        <is>
          <t>2017-11-05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diNovo Edge Keyboard</t>
        </is>
      </c>
      <c r="Q4883" s="2" t="n">
        <v>2249.91</v>
      </c>
      <c r="R4883" t="n">
        <v>9</v>
      </c>
      <c r="S4883" s="3" t="n">
        <v>0</v>
      </c>
      <c r="T4883" s="2" t="n">
        <v>517.4793</v>
      </c>
      <c r="U4883">
        <f>D4883-C4883</f>
        <v/>
      </c>
      <c r="V4883" s="3">
        <f>IF(Q4883=0,0,T4883/Q4883)</f>
        <v/>
      </c>
    </row>
    <row r="4884">
      <c r="A4884" t="n">
        <v>4883</v>
      </c>
      <c r="B4884" t="inlineStr">
        <is>
          <t>CA-2017-143567</t>
        </is>
      </c>
      <c r="C4884" t="inlineStr">
        <is>
          <t>2017-11-02</t>
        </is>
      </c>
      <c r="D4884" t="inlineStr">
        <is>
          <t>2017-11-05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Office Supplies</t>
        </is>
      </c>
      <c r="O4884" t="inlineStr">
        <is>
          <t>Storage</t>
        </is>
      </c>
      <c r="P4884" t="inlineStr">
        <is>
          <t>Super Decoflex Portable Personal File</t>
        </is>
      </c>
      <c r="Q4884" s="2" t="n">
        <v>59.92</v>
      </c>
      <c r="R4884" t="n">
        <v>4</v>
      </c>
      <c r="S4884" s="3" t="n">
        <v>0</v>
      </c>
      <c r="T4884" s="2" t="n">
        <v>16.7776</v>
      </c>
      <c r="U4884">
        <f>D4884-C4884</f>
        <v/>
      </c>
      <c r="V4884" s="3">
        <f>IF(Q4884=0,0,T4884/Q4884)</f>
        <v/>
      </c>
    </row>
    <row r="4885">
      <c r="A4885" t="n">
        <v>4884</v>
      </c>
      <c r="B4885" t="inlineStr">
        <is>
          <t>CA-2017-104080</t>
        </is>
      </c>
      <c r="C4885" t="inlineStr">
        <is>
          <t>2017-03-08</t>
        </is>
      </c>
      <c r="D4885" t="inlineStr">
        <is>
          <t>2017-03-15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Office Supplies</t>
        </is>
      </c>
      <c r="O4885" t="inlineStr">
        <is>
          <t>Binders</t>
        </is>
      </c>
      <c r="P4885" t="inlineStr">
        <is>
          <t>Green Canvas Binder for 8-1/2" x 14" Sheets</t>
        </is>
      </c>
      <c r="Q4885" s="2" t="n">
        <v>171.2</v>
      </c>
      <c r="R4885" t="n">
        <v>5</v>
      </c>
      <c r="S4885" s="3" t="n">
        <v>0.2</v>
      </c>
      <c r="T4885" s="2" t="n">
        <v>64.2</v>
      </c>
      <c r="U4885">
        <f>D4885-C4885</f>
        <v/>
      </c>
      <c r="V4885" s="3">
        <f>IF(Q4885=0,0,T4885/Q4885)</f>
        <v/>
      </c>
    </row>
    <row r="4886">
      <c r="A4886" t="n">
        <v>4885</v>
      </c>
      <c r="B4886" t="inlineStr">
        <is>
          <t>CA-2017-104080</t>
        </is>
      </c>
      <c r="C4886" t="inlineStr">
        <is>
          <t>2017-03-08</t>
        </is>
      </c>
      <c r="D4886" t="inlineStr">
        <is>
          <t>2017-03-15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Office Supplies</t>
        </is>
      </c>
      <c r="O4886" t="inlineStr">
        <is>
          <t>Art</t>
        </is>
      </c>
      <c r="P4886" t="inlineStr">
        <is>
          <t>Newell 323</t>
        </is>
      </c>
      <c r="Q4886" s="2" t="n">
        <v>3.36</v>
      </c>
      <c r="R4886" t="n">
        <v>2</v>
      </c>
      <c r="S4886" s="3" t="n">
        <v>0</v>
      </c>
      <c r="T4886" s="2" t="n">
        <v>0.8736</v>
      </c>
      <c r="U4886">
        <f>D4886-C4886</f>
        <v/>
      </c>
      <c r="V4886" s="3">
        <f>IF(Q4886=0,0,T4886/Q4886)</f>
        <v/>
      </c>
    </row>
    <row r="4887">
      <c r="A4887" t="n">
        <v>4886</v>
      </c>
      <c r="B4887" t="inlineStr">
        <is>
          <t>CA-2014-151379</t>
        </is>
      </c>
      <c r="C4887" t="inlineStr">
        <is>
          <t>2014-12-16</t>
        </is>
      </c>
      <c r="D4887" t="inlineStr">
        <is>
          <t>2014-12-20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Office Supplies</t>
        </is>
      </c>
      <c r="O4887" t="inlineStr">
        <is>
          <t>Paper</t>
        </is>
      </c>
      <c r="P4887" t="inlineStr">
        <is>
          <t>Xerox 1929</t>
        </is>
      </c>
      <c r="Q4887" s="2" t="n">
        <v>114.2</v>
      </c>
      <c r="R4887" t="n">
        <v>5</v>
      </c>
      <c r="S4887" s="3" t="n">
        <v>0</v>
      </c>
      <c r="T4887" s="2" t="n">
        <v>52.532</v>
      </c>
      <c r="U4887">
        <f>D4887-C4887</f>
        <v/>
      </c>
      <c r="V4887" s="3">
        <f>IF(Q4887=0,0,T4887/Q4887)</f>
        <v/>
      </c>
    </row>
    <row r="4888">
      <c r="A4888" t="n">
        <v>4887</v>
      </c>
      <c r="B4888" t="inlineStr">
        <is>
          <t>CA-2016-163167</t>
        </is>
      </c>
      <c r="C4888" t="inlineStr">
        <is>
          <t>2016-11-28</t>
        </is>
      </c>
      <c r="D4888" t="inlineStr">
        <is>
          <t>2016-12-01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Global Push Button Manager's Chair, Indigo</t>
        </is>
      </c>
      <c r="Q4888" s="2" t="n">
        <v>182.67</v>
      </c>
      <c r="R4888" t="n">
        <v>3</v>
      </c>
      <c r="S4888" s="3" t="n">
        <v>0</v>
      </c>
      <c r="T4888" s="2" t="n">
        <v>52.9743</v>
      </c>
      <c r="U4888">
        <f>D4888-C4888</f>
        <v/>
      </c>
      <c r="V4888" s="3">
        <f>IF(Q4888=0,0,T4888/Q4888)</f>
        <v/>
      </c>
    </row>
    <row r="4889">
      <c r="A4889" t="n">
        <v>4888</v>
      </c>
      <c r="B4889" t="inlineStr">
        <is>
          <t>CA-2016-163167</t>
        </is>
      </c>
      <c r="C4889" t="inlineStr">
        <is>
          <t>2016-11-28</t>
        </is>
      </c>
      <c r="D4889" t="inlineStr">
        <is>
          <t>2016-12-01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Kingston Digital DataTraveler 32GB USB 2.0</t>
        </is>
      </c>
      <c r="Q4889" s="2" t="n">
        <v>101.7</v>
      </c>
      <c r="R4889" t="n">
        <v>6</v>
      </c>
      <c r="S4889" s="3" t="n">
        <v>0</v>
      </c>
      <c r="T4889" s="2" t="n">
        <v>6.102</v>
      </c>
      <c r="U4889">
        <f>D4889-C4889</f>
        <v/>
      </c>
      <c r="V4889" s="3">
        <f>IF(Q4889=0,0,T4889/Q4889)</f>
        <v/>
      </c>
    </row>
    <row r="4890">
      <c r="A4890" t="n">
        <v>4889</v>
      </c>
      <c r="B4890" t="inlineStr">
        <is>
          <t>CA-2016-163167</t>
        </is>
      </c>
      <c r="C4890" t="inlineStr">
        <is>
          <t>2016-11-28</t>
        </is>
      </c>
      <c r="D4890" t="inlineStr">
        <is>
          <t>2016-12-01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Tennsco Single-Tier Lockers</t>
        </is>
      </c>
      <c r="Q4890" s="2" t="n">
        <v>1126.02</v>
      </c>
      <c r="R4890" t="n">
        <v>3</v>
      </c>
      <c r="S4890" s="3" t="n">
        <v>0</v>
      </c>
      <c r="T4890" s="2" t="n">
        <v>56.301</v>
      </c>
      <c r="U4890">
        <f>D4890-C4890</f>
        <v/>
      </c>
      <c r="V4890" s="3">
        <f>IF(Q4890=0,0,T4890/Q4890)</f>
        <v/>
      </c>
    </row>
    <row r="4891">
      <c r="A4891" t="n">
        <v>4890</v>
      </c>
      <c r="B4891" t="inlineStr">
        <is>
          <t>CA-2016-163167</t>
        </is>
      </c>
      <c r="C4891" t="inlineStr">
        <is>
          <t>2016-11-28</t>
        </is>
      </c>
      <c r="D4891" t="inlineStr">
        <is>
          <t>2016-12-01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24 Capacity Maxi Data Binder Racks, Pearl</t>
        </is>
      </c>
      <c r="Q4891" s="2" t="n">
        <v>1263.3</v>
      </c>
      <c r="R4891" t="n">
        <v>6</v>
      </c>
      <c r="S4891" s="3" t="n">
        <v>0</v>
      </c>
      <c r="T4891" s="2" t="n">
        <v>315.825</v>
      </c>
      <c r="U4891">
        <f>D4891-C4891</f>
        <v/>
      </c>
      <c r="V4891" s="3">
        <f>IF(Q4891=0,0,T4891/Q4891)</f>
        <v/>
      </c>
    </row>
    <row r="4892">
      <c r="A4892" t="n">
        <v>4891</v>
      </c>
      <c r="B4892" t="inlineStr">
        <is>
          <t>CA-2016-135776</t>
        </is>
      </c>
      <c r="C4892" t="inlineStr">
        <is>
          <t>2016-12-23</t>
        </is>
      </c>
      <c r="D4892" t="inlineStr">
        <is>
          <t>2016-12-30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Newell 317</t>
        </is>
      </c>
      <c r="Q4892" s="2" t="n">
        <v>8.82</v>
      </c>
      <c r="R4892" t="n">
        <v>3</v>
      </c>
      <c r="S4892" s="3" t="n">
        <v>0</v>
      </c>
      <c r="T4892" s="2" t="n">
        <v>2.5578</v>
      </c>
      <c r="U4892">
        <f>D4892-C4892</f>
        <v/>
      </c>
      <c r="V4892" s="3">
        <f>IF(Q4892=0,0,T4892/Q4892)</f>
        <v/>
      </c>
    </row>
    <row r="4893">
      <c r="A4893" t="n">
        <v>4892</v>
      </c>
      <c r="B4893" t="inlineStr">
        <is>
          <t>CA-2016-135776</t>
        </is>
      </c>
      <c r="C4893" t="inlineStr">
        <is>
          <t>2016-12-23</t>
        </is>
      </c>
      <c r="D4893" t="inlineStr">
        <is>
          <t>2016-12-30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Office Supplies</t>
        </is>
      </c>
      <c r="O4893" t="inlineStr">
        <is>
          <t>Paper</t>
        </is>
      </c>
      <c r="P4893" t="inlineStr">
        <is>
          <t>Computer Printout Paper with Letter-Trim Perforations</t>
        </is>
      </c>
      <c r="Q4893" s="2" t="n">
        <v>37.94</v>
      </c>
      <c r="R4893" t="n">
        <v>2</v>
      </c>
      <c r="S4893" s="3" t="n">
        <v>0</v>
      </c>
      <c r="T4893" s="2" t="n">
        <v>18.2112</v>
      </c>
      <c r="U4893">
        <f>D4893-C4893</f>
        <v/>
      </c>
      <c r="V4893" s="3">
        <f>IF(Q4893=0,0,T4893/Q4893)</f>
        <v/>
      </c>
    </row>
    <row r="4894">
      <c r="A4894" t="n">
        <v>4893</v>
      </c>
      <c r="B4894" t="inlineStr">
        <is>
          <t>CA-2016-135776</t>
        </is>
      </c>
      <c r="C4894" t="inlineStr">
        <is>
          <t>2016-12-23</t>
        </is>
      </c>
      <c r="D4894" t="inlineStr">
        <is>
          <t>2016-12-30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Office Supplies</t>
        </is>
      </c>
      <c r="O4894" t="inlineStr">
        <is>
          <t>Art</t>
        </is>
      </c>
      <c r="P4894" t="inlineStr">
        <is>
          <t>Sanford EarthWrite Recycled Pencils, Medium Soft, #2</t>
        </is>
      </c>
      <c r="Q4894" s="2" t="n">
        <v>4.2</v>
      </c>
      <c r="R4894" t="n">
        <v>2</v>
      </c>
      <c r="S4894" s="3" t="n">
        <v>0</v>
      </c>
      <c r="T4894" s="2" t="n">
        <v>1.176</v>
      </c>
      <c r="U4894">
        <f>D4894-C4894</f>
        <v/>
      </c>
      <c r="V4894" s="3">
        <f>IF(Q4894=0,0,T4894/Q4894)</f>
        <v/>
      </c>
    </row>
    <row r="4895">
      <c r="A4895" t="n">
        <v>4894</v>
      </c>
      <c r="B4895" t="inlineStr">
        <is>
          <t>CA-2016-135776</t>
        </is>
      </c>
      <c r="C4895" t="inlineStr">
        <is>
          <t>2016-12-23</t>
        </is>
      </c>
      <c r="D4895" t="inlineStr">
        <is>
          <t>2016-12-30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SAFCO Boltless Steel Shelving</t>
        </is>
      </c>
      <c r="Q4895" s="2" t="n">
        <v>227.28</v>
      </c>
      <c r="R4895" t="n">
        <v>2</v>
      </c>
      <c r="S4895" s="3" t="n">
        <v>0</v>
      </c>
      <c r="T4895" s="2" t="n">
        <v>2.2728</v>
      </c>
      <c r="U4895">
        <f>D4895-C4895</f>
        <v/>
      </c>
      <c r="V4895" s="3">
        <f>IF(Q4895=0,0,T4895/Q4895)</f>
        <v/>
      </c>
    </row>
    <row r="4896">
      <c r="A4896" t="n">
        <v>4895</v>
      </c>
      <c r="B4896" t="inlineStr">
        <is>
          <t>CA-2016-135776</t>
        </is>
      </c>
      <c r="C4896" t="inlineStr">
        <is>
          <t>2016-12-23</t>
        </is>
      </c>
      <c r="D4896" t="inlineStr">
        <is>
          <t>2016-12-30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1911</t>
        </is>
      </c>
      <c r="Q4896" s="2" t="n">
        <v>47.9</v>
      </c>
      <c r="R4896" t="n">
        <v>1</v>
      </c>
      <c r="S4896" s="3" t="n">
        <v>0</v>
      </c>
      <c r="T4896" s="2" t="n">
        <v>22.992</v>
      </c>
      <c r="U4896">
        <f>D4896-C4896</f>
        <v/>
      </c>
      <c r="V4896" s="3">
        <f>IF(Q4896=0,0,T4896/Q4896)</f>
        <v/>
      </c>
    </row>
    <row r="4897">
      <c r="A4897" t="n">
        <v>4896</v>
      </c>
      <c r="B4897" t="inlineStr">
        <is>
          <t>CA-2016-135776</t>
        </is>
      </c>
      <c r="C4897" t="inlineStr">
        <is>
          <t>2016-12-23</t>
        </is>
      </c>
      <c r="D4897" t="inlineStr">
        <is>
          <t>2016-12-30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Staple envelope</t>
        </is>
      </c>
      <c r="Q4897" s="2" t="n">
        <v>61.96</v>
      </c>
      <c r="R4897" t="n">
        <v>2</v>
      </c>
      <c r="S4897" s="3" t="n">
        <v>0</v>
      </c>
      <c r="T4897" s="2" t="n">
        <v>30.3604</v>
      </c>
      <c r="U4897">
        <f>D4897-C4897</f>
        <v/>
      </c>
      <c r="V4897" s="3">
        <f>IF(Q4897=0,0,T4897/Q4897)</f>
        <v/>
      </c>
    </row>
    <row r="4898">
      <c r="A4898" t="n">
        <v>4897</v>
      </c>
      <c r="B4898" t="inlineStr">
        <is>
          <t>CA-2016-135776</t>
        </is>
      </c>
      <c r="C4898" t="inlineStr">
        <is>
          <t>2016-12-23</t>
        </is>
      </c>
      <c r="D4898" t="inlineStr">
        <is>
          <t>2016-12-30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>Tennsco Snap-Together Open Shelving Units, Starter Sets and Add-On Units</t>
        </is>
      </c>
      <c r="Q4898" s="2" t="n">
        <v>1117.92</v>
      </c>
      <c r="R4898" t="n">
        <v>4</v>
      </c>
      <c r="S4898" s="3" t="n">
        <v>0</v>
      </c>
      <c r="T4898" s="2" t="n">
        <v>55.896</v>
      </c>
      <c r="U4898">
        <f>D4898-C4898</f>
        <v/>
      </c>
      <c r="V4898" s="3">
        <f>IF(Q4898=0,0,T4898/Q4898)</f>
        <v/>
      </c>
    </row>
    <row r="4899">
      <c r="A4899" t="n">
        <v>4898</v>
      </c>
      <c r="B4899" t="inlineStr">
        <is>
          <t>US-2014-122021</t>
        </is>
      </c>
      <c r="C4899" t="inlineStr">
        <is>
          <t>2014-10-15</t>
        </is>
      </c>
      <c r="D4899" t="inlineStr">
        <is>
          <t>2014-10-17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Furniture</t>
        </is>
      </c>
      <c r="O4899" t="inlineStr">
        <is>
          <t>Chairs</t>
        </is>
      </c>
      <c r="P4899" t="inlineStr">
        <is>
          <t>Global Italian Leather Office Chair</t>
        </is>
      </c>
      <c r="Q4899" s="2" t="n">
        <v>183.372</v>
      </c>
      <c r="R4899" t="n">
        <v>2</v>
      </c>
      <c r="S4899" s="3" t="n">
        <v>0.3</v>
      </c>
      <c r="T4899" s="2" t="n">
        <v>-7.8588</v>
      </c>
      <c r="U4899">
        <f>D4899-C4899</f>
        <v/>
      </c>
      <c r="V4899" s="3">
        <f>IF(Q4899=0,0,T4899/Q4899)</f>
        <v/>
      </c>
    </row>
    <row r="4900">
      <c r="A4900" t="n">
        <v>4899</v>
      </c>
      <c r="B4900" t="inlineStr">
        <is>
          <t>US-2014-122021</t>
        </is>
      </c>
      <c r="C4900" t="inlineStr">
        <is>
          <t>2014-10-15</t>
        </is>
      </c>
      <c r="D4900" t="inlineStr">
        <is>
          <t>2014-10-17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Xerox 1897</t>
        </is>
      </c>
      <c r="Q4900" s="2" t="n">
        <v>7.968</v>
      </c>
      <c r="R4900" t="n">
        <v>2</v>
      </c>
      <c r="S4900" s="3" t="n">
        <v>0.2</v>
      </c>
      <c r="T4900" s="2" t="n">
        <v>2.8884</v>
      </c>
      <c r="U4900">
        <f>D4900-C4900</f>
        <v/>
      </c>
      <c r="V4900" s="3">
        <f>IF(Q4900=0,0,T4900/Q4900)</f>
        <v/>
      </c>
    </row>
    <row r="4901">
      <c r="A4901" t="n">
        <v>4900</v>
      </c>
      <c r="B4901" t="inlineStr">
        <is>
          <t>CA-2016-130484</t>
        </is>
      </c>
      <c r="C4901" t="inlineStr">
        <is>
          <t>2016-08-22</t>
        </is>
      </c>
      <c r="D4901" t="inlineStr">
        <is>
          <t>2016-08-27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Office Supplies</t>
        </is>
      </c>
      <c r="O4901" t="inlineStr">
        <is>
          <t>Binders</t>
        </is>
      </c>
      <c r="P4901" t="inlineStr">
        <is>
          <t>GBC Imprintable Covers</t>
        </is>
      </c>
      <c r="Q4901" s="2" t="n">
        <v>26.352</v>
      </c>
      <c r="R4901" t="n">
        <v>8</v>
      </c>
      <c r="S4901" s="3" t="n">
        <v>0.7</v>
      </c>
      <c r="T4901" s="2" t="n">
        <v>-18.4464</v>
      </c>
      <c r="U4901">
        <f>D4901-C4901</f>
        <v/>
      </c>
      <c r="V4901" s="3">
        <f>IF(Q4901=0,0,T4901/Q4901)</f>
        <v/>
      </c>
    </row>
    <row r="4902">
      <c r="A4902" t="n">
        <v>4901</v>
      </c>
      <c r="B4902" t="inlineStr">
        <is>
          <t>CA-2017-120936</t>
        </is>
      </c>
      <c r="C4902" t="inlineStr">
        <is>
          <t>2017-12-17</t>
        </is>
      </c>
      <c r="D4902" t="inlineStr">
        <is>
          <t>2017-12-21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Office Supplies</t>
        </is>
      </c>
      <c r="O4902" t="inlineStr">
        <is>
          <t>Storage</t>
        </is>
      </c>
      <c r="P4902" t="inlineStr">
        <is>
          <t xml:space="preserve">Iceberg Mobile Mega Data/Printer Cart </t>
        </is>
      </c>
      <c r="Q4902" s="2" t="n">
        <v>481.32</v>
      </c>
      <c r="R4902" t="n">
        <v>4</v>
      </c>
      <c r="S4902" s="3" t="n">
        <v>0</v>
      </c>
      <c r="T4902" s="2" t="n">
        <v>125.1432</v>
      </c>
      <c r="U4902">
        <f>D4902-C4902</f>
        <v/>
      </c>
      <c r="V4902" s="3">
        <f>IF(Q4902=0,0,T4902/Q4902)</f>
        <v/>
      </c>
    </row>
    <row r="4903">
      <c r="A4903" t="n">
        <v>4902</v>
      </c>
      <c r="B4903" t="inlineStr">
        <is>
          <t>CA-2017-120936</t>
        </is>
      </c>
      <c r="C4903" t="inlineStr">
        <is>
          <t>2017-12-17</t>
        </is>
      </c>
      <c r="D4903" t="inlineStr">
        <is>
          <t>2017-12-21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Office Supplies</t>
        </is>
      </c>
      <c r="O4903" t="inlineStr">
        <is>
          <t>Supplies</t>
        </is>
      </c>
      <c r="P4903" t="inlineStr">
        <is>
          <t>Fiskars Spring-Action Scissors</t>
        </is>
      </c>
      <c r="Q4903" s="2" t="n">
        <v>13.98</v>
      </c>
      <c r="R4903" t="n">
        <v>1</v>
      </c>
      <c r="S4903" s="3" t="n">
        <v>0</v>
      </c>
      <c r="T4903" s="2" t="n">
        <v>3.6348</v>
      </c>
      <c r="U4903">
        <f>D4903-C4903</f>
        <v/>
      </c>
      <c r="V4903" s="3">
        <f>IF(Q4903=0,0,T4903/Q4903)</f>
        <v/>
      </c>
    </row>
    <row r="4904">
      <c r="A4904" t="n">
        <v>4903</v>
      </c>
      <c r="B4904" t="inlineStr">
        <is>
          <t>CA-2017-110884</t>
        </is>
      </c>
      <c r="C4904" t="inlineStr">
        <is>
          <t>2017-03-07</t>
        </is>
      </c>
      <c r="D4904" t="inlineStr">
        <is>
          <t>2017-03-12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3M Organizer Strips</t>
        </is>
      </c>
      <c r="Q4904" s="2" t="n">
        <v>25.92</v>
      </c>
      <c r="R4904" t="n">
        <v>6</v>
      </c>
      <c r="S4904" s="3" t="n">
        <v>0.2</v>
      </c>
      <c r="T4904" s="2" t="n">
        <v>9.071999999999999</v>
      </c>
      <c r="U4904">
        <f>D4904-C4904</f>
        <v/>
      </c>
      <c r="V4904" s="3">
        <f>IF(Q4904=0,0,T4904/Q4904)</f>
        <v/>
      </c>
    </row>
    <row r="4905">
      <c r="A4905" t="n">
        <v>4904</v>
      </c>
      <c r="B4905" t="inlineStr">
        <is>
          <t>CA-2017-110884</t>
        </is>
      </c>
      <c r="C4905" t="inlineStr">
        <is>
          <t>2017-03-07</t>
        </is>
      </c>
      <c r="D4905" t="inlineStr">
        <is>
          <t>2017-03-12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Office Supplies</t>
        </is>
      </c>
      <c r="O4905" t="inlineStr">
        <is>
          <t>Labels</t>
        </is>
      </c>
      <c r="P4905" t="inlineStr">
        <is>
          <t>Avery 4027 File Folder Labels for Dot Matrix Printers, 5000 Labels per Box, White</t>
        </is>
      </c>
      <c r="Q4905" s="2" t="n">
        <v>91.59</v>
      </c>
      <c r="R4905" t="n">
        <v>3</v>
      </c>
      <c r="S4905" s="3" t="n">
        <v>0</v>
      </c>
      <c r="T4905" s="2" t="n">
        <v>42.1314</v>
      </c>
      <c r="U4905">
        <f>D4905-C4905</f>
        <v/>
      </c>
      <c r="V4905" s="3">
        <f>IF(Q4905=0,0,T4905/Q4905)</f>
        <v/>
      </c>
    </row>
    <row r="4906">
      <c r="A4906" t="n">
        <v>4905</v>
      </c>
      <c r="B4906" t="inlineStr">
        <is>
          <t>US-2014-161613</t>
        </is>
      </c>
      <c r="C4906" t="inlineStr">
        <is>
          <t>2014-12-01</t>
        </is>
      </c>
      <c r="D4906" t="inlineStr">
        <is>
          <t>2014-12-03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Hon 4070 Series Pagoda Round Back Stacking Chairs</t>
        </is>
      </c>
      <c r="Q4906" s="2" t="n">
        <v>674.058</v>
      </c>
      <c r="R4906" t="n">
        <v>3</v>
      </c>
      <c r="S4906" s="3" t="n">
        <v>0.3</v>
      </c>
      <c r="T4906" s="2" t="n">
        <v>-19.2588</v>
      </c>
      <c r="U4906">
        <f>D4906-C4906</f>
        <v/>
      </c>
      <c r="V4906" s="3">
        <f>IF(Q4906=0,0,T4906/Q4906)</f>
        <v/>
      </c>
    </row>
    <row r="4907">
      <c r="A4907" t="n">
        <v>4906</v>
      </c>
      <c r="B4907" t="inlineStr">
        <is>
          <t>US-2014-146353</t>
        </is>
      </c>
      <c r="C4907" t="inlineStr">
        <is>
          <t>2014-10-14</t>
        </is>
      </c>
      <c r="D4907" t="inlineStr">
        <is>
          <t>2014-10-16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Avery Metallic Poly Binders</t>
        </is>
      </c>
      <c r="Q4907" s="2" t="n">
        <v>22.92</v>
      </c>
      <c r="R4907" t="n">
        <v>4</v>
      </c>
      <c r="S4907" s="3" t="n">
        <v>0</v>
      </c>
      <c r="T4907" s="2" t="n">
        <v>11.0016</v>
      </c>
      <c r="U4907">
        <f>D4907-C4907</f>
        <v/>
      </c>
      <c r="V4907" s="3">
        <f>IF(Q4907=0,0,T4907/Q4907)</f>
        <v/>
      </c>
    </row>
    <row r="4908">
      <c r="A4908" t="n">
        <v>4907</v>
      </c>
      <c r="B4908" t="inlineStr">
        <is>
          <t>US-2014-146353</t>
        </is>
      </c>
      <c r="C4908" t="inlineStr">
        <is>
          <t>2014-10-14</t>
        </is>
      </c>
      <c r="D4908" t="inlineStr">
        <is>
          <t>2014-10-16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Fellowes Bankers Box Recycled Super Stor/Drawer</t>
        </is>
      </c>
      <c r="Q4908" s="2" t="n">
        <v>269.9</v>
      </c>
      <c r="R4908" t="n">
        <v>5</v>
      </c>
      <c r="S4908" s="3" t="n">
        <v>0</v>
      </c>
      <c r="T4908" s="2" t="n">
        <v>16.194</v>
      </c>
      <c r="U4908">
        <f>D4908-C4908</f>
        <v/>
      </c>
      <c r="V4908" s="3">
        <f>IF(Q4908=0,0,T4908/Q4908)</f>
        <v/>
      </c>
    </row>
    <row r="4909">
      <c r="A4909" t="n">
        <v>4908</v>
      </c>
      <c r="B4909" t="inlineStr">
        <is>
          <t>CA-2014-133809</t>
        </is>
      </c>
      <c r="C4909" t="inlineStr">
        <is>
          <t>2014-11-18</t>
        </is>
      </c>
      <c r="D4909" t="inlineStr">
        <is>
          <t>2014-11-23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Office Supplies</t>
        </is>
      </c>
      <c r="O4909" t="inlineStr">
        <is>
          <t>Binders</t>
        </is>
      </c>
      <c r="P4909" t="inlineStr">
        <is>
          <t>Pressboard Hanging Data Binders for Unburst Sheets</t>
        </is>
      </c>
      <c r="Q4909" s="2" t="n">
        <v>11.808</v>
      </c>
      <c r="R4909" t="n">
        <v>8</v>
      </c>
      <c r="S4909" s="3" t="n">
        <v>0.7</v>
      </c>
      <c r="T4909" s="2" t="n">
        <v>-8.6592</v>
      </c>
      <c r="U4909">
        <f>D4909-C4909</f>
        <v/>
      </c>
      <c r="V4909" s="3">
        <f>IF(Q4909=0,0,T4909/Q4909)</f>
        <v/>
      </c>
    </row>
    <row r="4910">
      <c r="A4910" t="n">
        <v>4909</v>
      </c>
      <c r="B4910" t="inlineStr">
        <is>
          <t>CA-2014-133809</t>
        </is>
      </c>
      <c r="C4910" t="inlineStr">
        <is>
          <t>2014-11-18</t>
        </is>
      </c>
      <c r="D4910" t="inlineStr">
        <is>
          <t>2014-11-23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PNY Rapid USB Car Charger - Black</t>
        </is>
      </c>
      <c r="Q4910" s="2" t="n">
        <v>9.587999999999999</v>
      </c>
      <c r="R4910" t="n">
        <v>2</v>
      </c>
      <c r="S4910" s="3" t="n">
        <v>0.4</v>
      </c>
      <c r="T4910" s="2" t="n">
        <v>-2.0774</v>
      </c>
      <c r="U4910">
        <f>D4910-C4910</f>
        <v/>
      </c>
      <c r="V4910" s="3">
        <f>IF(Q4910=0,0,T4910/Q4910)</f>
        <v/>
      </c>
    </row>
    <row r="4911">
      <c r="A4911" t="n">
        <v>4910</v>
      </c>
      <c r="B4911" t="inlineStr">
        <is>
          <t>CA-2017-127306</t>
        </is>
      </c>
      <c r="C4911" t="inlineStr">
        <is>
          <t>2017-01-14</t>
        </is>
      </c>
      <c r="D4911" t="inlineStr">
        <is>
          <t>2017-01-18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Office Supplies</t>
        </is>
      </c>
      <c r="O4911" t="inlineStr">
        <is>
          <t>Envelopes</t>
        </is>
      </c>
      <c r="P4911" t="inlineStr">
        <is>
          <t>#10- 4 1/8" x 9 1/2" Security-Tint Envelopes</t>
        </is>
      </c>
      <c r="Q4911" s="2" t="n">
        <v>18.336</v>
      </c>
      <c r="R4911" t="n">
        <v>3</v>
      </c>
      <c r="S4911" s="3" t="n">
        <v>0.2</v>
      </c>
      <c r="T4911" s="2" t="n">
        <v>6.6468</v>
      </c>
      <c r="U4911">
        <f>D4911-C4911</f>
        <v/>
      </c>
      <c r="V4911" s="3">
        <f>IF(Q4911=0,0,T4911/Q4911)</f>
        <v/>
      </c>
    </row>
    <row r="4912">
      <c r="A4912" t="n">
        <v>4911</v>
      </c>
      <c r="B4912" t="inlineStr">
        <is>
          <t>CA-2017-127306</t>
        </is>
      </c>
      <c r="C4912" t="inlineStr">
        <is>
          <t>2017-01-14</t>
        </is>
      </c>
      <c r="D4912" t="inlineStr">
        <is>
          <t>2017-01-18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1931</t>
        </is>
      </c>
      <c r="Q4912" s="2" t="n">
        <v>36.288</v>
      </c>
      <c r="R4912" t="n">
        <v>7</v>
      </c>
      <c r="S4912" s="3" t="n">
        <v>0.2</v>
      </c>
      <c r="T4912" s="2" t="n">
        <v>12.7008</v>
      </c>
      <c r="U4912">
        <f>D4912-C4912</f>
        <v/>
      </c>
      <c r="V4912" s="3">
        <f>IF(Q4912=0,0,T4912/Q4912)</f>
        <v/>
      </c>
    </row>
    <row r="4913">
      <c r="A4913" t="n">
        <v>4912</v>
      </c>
      <c r="B4913" t="inlineStr">
        <is>
          <t>CA-2017-127306</t>
        </is>
      </c>
      <c r="C4913" t="inlineStr">
        <is>
          <t>2017-01-14</t>
        </is>
      </c>
      <c r="D4913" t="inlineStr">
        <is>
          <t>2017-01-18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Technology</t>
        </is>
      </c>
      <c r="O4913" t="inlineStr">
        <is>
          <t>Phones</t>
        </is>
      </c>
      <c r="P4913" t="inlineStr">
        <is>
          <t>iHome FM Clock Radio with Lightning Dock</t>
        </is>
      </c>
      <c r="Q4913" s="2" t="n">
        <v>111.984</v>
      </c>
      <c r="R4913" t="n">
        <v>2</v>
      </c>
      <c r="S4913" s="3" t="n">
        <v>0.2</v>
      </c>
      <c r="T4913" s="2" t="n">
        <v>6.999</v>
      </c>
      <c r="U4913">
        <f>D4913-C4913</f>
        <v/>
      </c>
      <c r="V4913" s="3">
        <f>IF(Q4913=0,0,T4913/Q4913)</f>
        <v/>
      </c>
    </row>
    <row r="4914">
      <c r="A4914" t="n">
        <v>4913</v>
      </c>
      <c r="B4914" t="inlineStr">
        <is>
          <t>CA-2017-127306</t>
        </is>
      </c>
      <c r="C4914" t="inlineStr">
        <is>
          <t>2017-01-14</t>
        </is>
      </c>
      <c r="D4914" t="inlineStr">
        <is>
          <t>2017-01-18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Ibico Presentation Index for Binding Systems</t>
        </is>
      </c>
      <c r="Q4914" s="2" t="n">
        <v>5.97</v>
      </c>
      <c r="R4914" t="n">
        <v>5</v>
      </c>
      <c r="S4914" s="3" t="n">
        <v>0.7</v>
      </c>
      <c r="T4914" s="2" t="n">
        <v>-4.577</v>
      </c>
      <c r="U4914">
        <f>D4914-C4914</f>
        <v/>
      </c>
      <c r="V4914" s="3">
        <f>IF(Q4914=0,0,T4914/Q4914)</f>
        <v/>
      </c>
    </row>
    <row r="4915">
      <c r="A4915" t="n">
        <v>4914</v>
      </c>
      <c r="B4915" t="inlineStr">
        <is>
          <t>CA-2017-127306</t>
        </is>
      </c>
      <c r="C4915" t="inlineStr">
        <is>
          <t>2017-01-14</t>
        </is>
      </c>
      <c r="D4915" t="inlineStr">
        <is>
          <t>2017-01-18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Durable Slant Ring Binders With Label Holder</t>
        </is>
      </c>
      <c r="Q4915" s="2" t="n">
        <v>2.508</v>
      </c>
      <c r="R4915" t="n">
        <v>2</v>
      </c>
      <c r="S4915" s="3" t="n">
        <v>0.7</v>
      </c>
      <c r="T4915" s="2" t="n">
        <v>-1.8392</v>
      </c>
      <c r="U4915">
        <f>D4915-C4915</f>
        <v/>
      </c>
      <c r="V4915" s="3">
        <f>IF(Q4915=0,0,T4915/Q4915)</f>
        <v/>
      </c>
    </row>
    <row r="4916">
      <c r="A4916" t="n">
        <v>4915</v>
      </c>
      <c r="B4916" t="inlineStr">
        <is>
          <t>CA-2015-161830</t>
        </is>
      </c>
      <c r="C4916" t="inlineStr">
        <is>
          <t>2015-09-24</t>
        </is>
      </c>
      <c r="D4916" t="inlineStr">
        <is>
          <t>2015-09-26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BOSTON Model 1800 Electric Pencil Sharpeners, Putty/Woodgrain</t>
        </is>
      </c>
      <c r="Q4916" s="2" t="n">
        <v>35.96</v>
      </c>
      <c r="R4916" t="n">
        <v>2</v>
      </c>
      <c r="S4916" s="3" t="n">
        <v>0</v>
      </c>
      <c r="T4916" s="2" t="n">
        <v>10.4284</v>
      </c>
      <c r="U4916">
        <f>D4916-C4916</f>
        <v/>
      </c>
      <c r="V4916" s="3">
        <f>IF(Q4916=0,0,T4916/Q4916)</f>
        <v/>
      </c>
    </row>
    <row r="4917">
      <c r="A4917" t="n">
        <v>4916</v>
      </c>
      <c r="B4917" t="inlineStr">
        <is>
          <t>CA-2015-161830</t>
        </is>
      </c>
      <c r="C4917" t="inlineStr">
        <is>
          <t>2015-09-24</t>
        </is>
      </c>
      <c r="D4917" t="inlineStr">
        <is>
          <t>2015-09-26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Office Supplies</t>
        </is>
      </c>
      <c r="O4917" t="inlineStr">
        <is>
          <t>Binders</t>
        </is>
      </c>
      <c r="P4917" t="inlineStr">
        <is>
          <t>Avery Hole Reinforcements</t>
        </is>
      </c>
      <c r="Q4917" s="2" t="n">
        <v>14.952</v>
      </c>
      <c r="R4917" t="n">
        <v>3</v>
      </c>
      <c r="S4917" s="3" t="n">
        <v>0.2</v>
      </c>
      <c r="T4917" s="2" t="n">
        <v>5.4201</v>
      </c>
      <c r="U4917">
        <f>D4917-C4917</f>
        <v/>
      </c>
      <c r="V4917" s="3">
        <f>IF(Q4917=0,0,T4917/Q4917)</f>
        <v/>
      </c>
    </row>
    <row r="4918">
      <c r="A4918" t="n">
        <v>4917</v>
      </c>
      <c r="B4918" t="inlineStr">
        <is>
          <t>CA-2017-163125</t>
        </is>
      </c>
      <c r="C4918" t="inlineStr">
        <is>
          <t>2017-10-09</t>
        </is>
      </c>
      <c r="D4918" t="inlineStr">
        <is>
          <t>2017-10-11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Office Supplies</t>
        </is>
      </c>
      <c r="O4918" t="inlineStr">
        <is>
          <t>Art</t>
        </is>
      </c>
      <c r="P4918" t="inlineStr">
        <is>
          <t>Bulldog Vacuum Base Pencil Sharpener</t>
        </is>
      </c>
      <c r="Q4918" s="2" t="n">
        <v>67.14400000000001</v>
      </c>
      <c r="R4918" t="n">
        <v>7</v>
      </c>
      <c r="S4918" s="3" t="n">
        <v>0.2</v>
      </c>
      <c r="T4918" s="2" t="n">
        <v>5.8751</v>
      </c>
      <c r="U4918">
        <f>D4918-C4918</f>
        <v/>
      </c>
      <c r="V4918" s="3">
        <f>IF(Q4918=0,0,T4918/Q4918)</f>
        <v/>
      </c>
    </row>
    <row r="4919">
      <c r="A4919" t="n">
        <v>4918</v>
      </c>
      <c r="B4919" t="inlineStr">
        <is>
          <t>CA-2017-163125</t>
        </is>
      </c>
      <c r="C4919" t="inlineStr">
        <is>
          <t>2017-10-09</t>
        </is>
      </c>
      <c r="D4919" t="inlineStr">
        <is>
          <t>2017-10-11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Hon Every-Day Chair Series Swivel Task Chairs</t>
        </is>
      </c>
      <c r="Q4919" s="2" t="n">
        <v>254.058</v>
      </c>
      <c r="R4919" t="n">
        <v>3</v>
      </c>
      <c r="S4919" s="3" t="n">
        <v>0.3</v>
      </c>
      <c r="T4919" s="2" t="n">
        <v>-32.6646</v>
      </c>
      <c r="U4919">
        <f>D4919-C4919</f>
        <v/>
      </c>
      <c r="V4919" s="3">
        <f>IF(Q4919=0,0,T4919/Q4919)</f>
        <v/>
      </c>
    </row>
    <row r="4920">
      <c r="A4920" t="n">
        <v>4919</v>
      </c>
      <c r="B4920" t="inlineStr">
        <is>
          <t>CA-2016-160304</t>
        </is>
      </c>
      <c r="C4920" t="inlineStr">
        <is>
          <t>2016-01-02</t>
        </is>
      </c>
      <c r="D4920" t="inlineStr">
        <is>
          <t>2016-01-07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Westfield Collection Bookcases, Medium Cherry Finish</t>
        </is>
      </c>
      <c r="Q4920" s="2" t="n">
        <v>173.94</v>
      </c>
      <c r="R4920" t="n">
        <v>3</v>
      </c>
      <c r="S4920" s="3" t="n">
        <v>0</v>
      </c>
      <c r="T4920" s="2" t="n">
        <v>38.2668</v>
      </c>
      <c r="U4920">
        <f>D4920-C4920</f>
        <v/>
      </c>
      <c r="V4920" s="3">
        <f>IF(Q4920=0,0,T4920/Q4920)</f>
        <v/>
      </c>
    </row>
    <row r="4921">
      <c r="A4921" t="n">
        <v>4920</v>
      </c>
      <c r="B4921" t="inlineStr">
        <is>
          <t>CA-2016-160304</t>
        </is>
      </c>
      <c r="C4921" t="inlineStr">
        <is>
          <t>2016-01-02</t>
        </is>
      </c>
      <c r="D4921" t="inlineStr">
        <is>
          <t>2016-01-07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Technology</t>
        </is>
      </c>
      <c r="O4921" t="inlineStr">
        <is>
          <t>Phones</t>
        </is>
      </c>
      <c r="P4921" t="inlineStr">
        <is>
          <t>GE 30522EE2</t>
        </is>
      </c>
      <c r="Q4921" s="2" t="n">
        <v>231.98</v>
      </c>
      <c r="R4921" t="n">
        <v>2</v>
      </c>
      <c r="S4921" s="3" t="n">
        <v>0</v>
      </c>
      <c r="T4921" s="2" t="n">
        <v>67.27419999999999</v>
      </c>
      <c r="U4921">
        <f>D4921-C4921</f>
        <v/>
      </c>
      <c r="V4921" s="3">
        <f>IF(Q4921=0,0,T4921/Q4921)</f>
        <v/>
      </c>
    </row>
    <row r="4922">
      <c r="A4922" t="n">
        <v>4921</v>
      </c>
      <c r="B4922" t="inlineStr">
        <is>
          <t>CA-2017-101728</t>
        </is>
      </c>
      <c r="C4922" t="inlineStr">
        <is>
          <t>2017-08-19</t>
        </is>
      </c>
      <c r="D4922" t="inlineStr">
        <is>
          <t>2017-08-23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Binder Posts</t>
        </is>
      </c>
      <c r="Q4922" s="2" t="n">
        <v>2.296</v>
      </c>
      <c r="R4922" t="n">
        <v>2</v>
      </c>
      <c r="S4922" s="3" t="n">
        <v>0.8</v>
      </c>
      <c r="T4922" s="2" t="n">
        <v>-3.9032</v>
      </c>
      <c r="U4922">
        <f>D4922-C4922</f>
        <v/>
      </c>
      <c r="V4922" s="3">
        <f>IF(Q4922=0,0,T4922/Q4922)</f>
        <v/>
      </c>
    </row>
    <row r="4923">
      <c r="A4923" t="n">
        <v>4922</v>
      </c>
      <c r="B4923" t="inlineStr">
        <is>
          <t>CA-2017-114055</t>
        </is>
      </c>
      <c r="C4923" t="inlineStr">
        <is>
          <t>2017-12-25</t>
        </is>
      </c>
      <c r="D4923" t="inlineStr">
        <is>
          <t>2017-12-29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14-7/8 x 11 Blue Bar Computer Printout Paper</t>
        </is>
      </c>
      <c r="Q4923" s="2" t="n">
        <v>96.08</v>
      </c>
      <c r="R4923" t="n">
        <v>2</v>
      </c>
      <c r="S4923" s="3" t="n">
        <v>0</v>
      </c>
      <c r="T4923" s="2" t="n">
        <v>46.1184</v>
      </c>
      <c r="U4923">
        <f>D4923-C4923</f>
        <v/>
      </c>
      <c r="V4923" s="3">
        <f>IF(Q4923=0,0,T4923/Q4923)</f>
        <v/>
      </c>
    </row>
    <row r="4924">
      <c r="A4924" t="n">
        <v>4923</v>
      </c>
      <c r="B4924" t="inlineStr">
        <is>
          <t>CA-2017-114055</t>
        </is>
      </c>
      <c r="C4924" t="inlineStr">
        <is>
          <t>2017-12-25</t>
        </is>
      </c>
      <c r="D4924" t="inlineStr">
        <is>
          <t>2017-12-29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Office Supplies</t>
        </is>
      </c>
      <c r="O4924" t="inlineStr">
        <is>
          <t>Fasteners</t>
        </is>
      </c>
      <c r="P4924" t="inlineStr">
        <is>
          <t>Assorted Color Push Pins</t>
        </is>
      </c>
      <c r="Q4924" s="2" t="n">
        <v>3.62</v>
      </c>
      <c r="R4924" t="n">
        <v>2</v>
      </c>
      <c r="S4924" s="3" t="n">
        <v>0</v>
      </c>
      <c r="T4924" s="2" t="n">
        <v>1.1946</v>
      </c>
      <c r="U4924">
        <f>D4924-C4924</f>
        <v/>
      </c>
      <c r="V4924" s="3">
        <f>IF(Q4924=0,0,T4924/Q4924)</f>
        <v/>
      </c>
    </row>
    <row r="4925">
      <c r="A4925" t="n">
        <v>4924</v>
      </c>
      <c r="B4925" t="inlineStr">
        <is>
          <t>CA-2017-114055</t>
        </is>
      </c>
      <c r="C4925" t="inlineStr">
        <is>
          <t>2017-12-25</t>
        </is>
      </c>
      <c r="D4925" t="inlineStr">
        <is>
          <t>2017-12-29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1915</t>
        </is>
      </c>
      <c r="Q4925" s="2" t="n">
        <v>629.1</v>
      </c>
      <c r="R4925" t="n">
        <v>6</v>
      </c>
      <c r="S4925" s="3" t="n">
        <v>0</v>
      </c>
      <c r="T4925" s="2" t="n">
        <v>301.968</v>
      </c>
      <c r="U4925">
        <f>D4925-C4925</f>
        <v/>
      </c>
      <c r="V4925" s="3">
        <f>IF(Q4925=0,0,T4925/Q4925)</f>
        <v/>
      </c>
    </row>
    <row r="4926">
      <c r="A4926" t="n">
        <v>4925</v>
      </c>
      <c r="B4926" t="inlineStr">
        <is>
          <t>CA-2017-114055</t>
        </is>
      </c>
      <c r="C4926" t="inlineStr">
        <is>
          <t>2017-12-25</t>
        </is>
      </c>
      <c r="D4926" t="inlineStr">
        <is>
          <t>2017-12-29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AT&amp;T 17929 Lendline Telephone</t>
        </is>
      </c>
      <c r="Q4926" s="2" t="n">
        <v>90.48</v>
      </c>
      <c r="R4926" t="n">
        <v>2</v>
      </c>
      <c r="S4926" s="3" t="n">
        <v>0</v>
      </c>
      <c r="T4926" s="2" t="n">
        <v>23.5248</v>
      </c>
      <c r="U4926">
        <f>D4926-C4926</f>
        <v/>
      </c>
      <c r="V4926" s="3">
        <f>IF(Q4926=0,0,T4926/Q4926)</f>
        <v/>
      </c>
    </row>
    <row r="4927">
      <c r="A4927" t="n">
        <v>4926</v>
      </c>
      <c r="B4927" t="inlineStr">
        <is>
          <t>CA-2017-126438</t>
        </is>
      </c>
      <c r="C4927" t="inlineStr">
        <is>
          <t>2017-09-10</t>
        </is>
      </c>
      <c r="D4927" t="inlineStr">
        <is>
          <t>2017-09-13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Eberhard Faber 3 1/2" Golf Pencils</t>
        </is>
      </c>
      <c r="Q4927" s="2" t="n">
        <v>14.88</v>
      </c>
      <c r="R4927" t="n">
        <v>2</v>
      </c>
      <c r="S4927" s="3" t="n">
        <v>0</v>
      </c>
      <c r="T4927" s="2" t="n">
        <v>3.72</v>
      </c>
      <c r="U4927">
        <f>D4927-C4927</f>
        <v/>
      </c>
      <c r="V4927" s="3">
        <f>IF(Q4927=0,0,T4927/Q4927)</f>
        <v/>
      </c>
    </row>
    <row r="4928">
      <c r="A4928" t="n">
        <v>4927</v>
      </c>
      <c r="B4928" t="inlineStr">
        <is>
          <t>CA-2017-117653</t>
        </is>
      </c>
      <c r="C4928" t="inlineStr">
        <is>
          <t>2017-10-19</t>
        </is>
      </c>
      <c r="D4928" t="inlineStr">
        <is>
          <t>2017-10-23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Furniture</t>
        </is>
      </c>
      <c r="O4928" t="inlineStr">
        <is>
          <t>Tables</t>
        </is>
      </c>
      <c r="P4928" t="inlineStr">
        <is>
          <t>Lesro Round Back Collection Coffee Table, End Table</t>
        </is>
      </c>
      <c r="Q4928" s="2" t="n">
        <v>91.27500000000001</v>
      </c>
      <c r="R4928" t="n">
        <v>1</v>
      </c>
      <c r="S4928" s="3" t="n">
        <v>0.5</v>
      </c>
      <c r="T4928" s="2" t="n">
        <v>-67.54349999999999</v>
      </c>
      <c r="U4928">
        <f>D4928-C4928</f>
        <v/>
      </c>
      <c r="V4928" s="3">
        <f>IF(Q4928=0,0,T4928/Q4928)</f>
        <v/>
      </c>
    </row>
    <row r="4929">
      <c r="A4929" t="n">
        <v>4928</v>
      </c>
      <c r="B4929" t="inlineStr">
        <is>
          <t>CA-2017-143245</t>
        </is>
      </c>
      <c r="C4929" t="inlineStr">
        <is>
          <t>2017-12-01</t>
        </is>
      </c>
      <c r="D4929" t="inlineStr">
        <is>
          <t>2017-12-06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Office Supplies</t>
        </is>
      </c>
      <c r="O4929" t="inlineStr">
        <is>
          <t>Paper</t>
        </is>
      </c>
      <c r="P4929" t="inlineStr">
        <is>
          <t>Xerox 214</t>
        </is>
      </c>
      <c r="Q4929" s="2" t="n">
        <v>19.44</v>
      </c>
      <c r="R4929" t="n">
        <v>3</v>
      </c>
      <c r="S4929" s="3" t="n">
        <v>0</v>
      </c>
      <c r="T4929" s="2" t="n">
        <v>9.331200000000001</v>
      </c>
      <c r="U4929">
        <f>D4929-C4929</f>
        <v/>
      </c>
      <c r="V4929" s="3">
        <f>IF(Q4929=0,0,T4929/Q4929)</f>
        <v/>
      </c>
    </row>
    <row r="4930">
      <c r="A4930" t="n">
        <v>4929</v>
      </c>
      <c r="B4930" t="inlineStr">
        <is>
          <t>CA-2017-143245</t>
        </is>
      </c>
      <c r="C4930" t="inlineStr">
        <is>
          <t>2017-12-01</t>
        </is>
      </c>
      <c r="D4930" t="inlineStr">
        <is>
          <t>2017-12-06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Furniture</t>
        </is>
      </c>
      <c r="O4930" t="inlineStr">
        <is>
          <t>Chairs</t>
        </is>
      </c>
      <c r="P4930" t="inlineStr">
        <is>
          <t>Global Comet Stacking Armless Chair</t>
        </is>
      </c>
      <c r="Q4930" s="2" t="n">
        <v>897.15</v>
      </c>
      <c r="R4930" t="n">
        <v>3</v>
      </c>
      <c r="S4930" s="3" t="n">
        <v>0</v>
      </c>
      <c r="T4930" s="2" t="n">
        <v>251.202</v>
      </c>
      <c r="U4930">
        <f>D4930-C4930</f>
        <v/>
      </c>
      <c r="V4930" s="3">
        <f>IF(Q4930=0,0,T4930/Q4930)</f>
        <v/>
      </c>
    </row>
    <row r="4931">
      <c r="A4931" t="n">
        <v>4930</v>
      </c>
      <c r="B4931" t="inlineStr">
        <is>
          <t>US-2014-138828</t>
        </is>
      </c>
      <c r="C4931" t="inlineStr">
        <is>
          <t>2014-09-02</t>
        </is>
      </c>
      <c r="D4931" t="inlineStr">
        <is>
          <t>2014-09-03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324</t>
        </is>
      </c>
      <c r="Q4931" s="2" t="n">
        <v>57.75</v>
      </c>
      <c r="R4931" t="n">
        <v>5</v>
      </c>
      <c r="S4931" s="3" t="n">
        <v>0</v>
      </c>
      <c r="T4931" s="2" t="n">
        <v>16.17</v>
      </c>
      <c r="U4931">
        <f>D4931-C4931</f>
        <v/>
      </c>
      <c r="V4931" s="3">
        <f>IF(Q4931=0,0,T4931/Q4931)</f>
        <v/>
      </c>
    </row>
    <row r="4932">
      <c r="A4932" t="n">
        <v>4931</v>
      </c>
      <c r="B4932" t="inlineStr">
        <is>
          <t>US-2014-138828</t>
        </is>
      </c>
      <c r="C4932" t="inlineStr">
        <is>
          <t>2014-09-02</t>
        </is>
      </c>
      <c r="D4932" t="inlineStr">
        <is>
          <t>2014-09-03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Office Supplies</t>
        </is>
      </c>
      <c r="O4932" t="inlineStr">
        <is>
          <t>Paper</t>
        </is>
      </c>
      <c r="P4932" t="inlineStr">
        <is>
          <t>Easy-staple paper</t>
        </is>
      </c>
      <c r="Q4932" s="2" t="n">
        <v>14.94</v>
      </c>
      <c r="R4932" t="n">
        <v>3</v>
      </c>
      <c r="S4932" s="3" t="n">
        <v>0</v>
      </c>
      <c r="T4932" s="2" t="n">
        <v>7.0218</v>
      </c>
      <c r="U4932">
        <f>D4932-C4932</f>
        <v/>
      </c>
      <c r="V4932" s="3">
        <f>IF(Q4932=0,0,T4932/Q4932)</f>
        <v/>
      </c>
    </row>
    <row r="4933">
      <c r="A4933" t="n">
        <v>4932</v>
      </c>
      <c r="B4933" t="inlineStr">
        <is>
          <t>CA-2017-143651</t>
        </is>
      </c>
      <c r="C4933" t="inlineStr">
        <is>
          <t>2017-03-25</t>
        </is>
      </c>
      <c r="D4933" t="inlineStr">
        <is>
          <t>2017-03-30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Office Supplies</t>
        </is>
      </c>
      <c r="O4933" t="inlineStr">
        <is>
          <t>Art</t>
        </is>
      </c>
      <c r="P4933" t="inlineStr">
        <is>
          <t>Newell 309</t>
        </is>
      </c>
      <c r="Q4933" s="2" t="n">
        <v>23.1</v>
      </c>
      <c r="R4933" t="n">
        <v>2</v>
      </c>
      <c r="S4933" s="3" t="n">
        <v>0</v>
      </c>
      <c r="T4933" s="2" t="n">
        <v>6.93</v>
      </c>
      <c r="U4933">
        <f>D4933-C4933</f>
        <v/>
      </c>
      <c r="V4933" s="3">
        <f>IF(Q4933=0,0,T4933/Q4933)</f>
        <v/>
      </c>
    </row>
    <row r="4934">
      <c r="A4934" t="n">
        <v>4933</v>
      </c>
      <c r="B4934" t="inlineStr">
        <is>
          <t>CA-2015-106978</t>
        </is>
      </c>
      <c r="C4934" t="inlineStr">
        <is>
          <t>2015-09-28</t>
        </is>
      </c>
      <c r="D4934" t="inlineStr">
        <is>
          <t>2015-10-04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Office Supplies</t>
        </is>
      </c>
      <c r="O4934" t="inlineStr">
        <is>
          <t>Envelopes</t>
        </is>
      </c>
      <c r="P4934" t="inlineStr">
        <is>
          <t>#10 White Business Envelopes,4 1/8 x 9 1/2</t>
        </is>
      </c>
      <c r="Q4934" s="2" t="n">
        <v>12.536</v>
      </c>
      <c r="R4934" t="n">
        <v>1</v>
      </c>
      <c r="S4934" s="3" t="n">
        <v>0.2</v>
      </c>
      <c r="T4934" s="2" t="n">
        <v>4.2309</v>
      </c>
      <c r="U4934">
        <f>D4934-C4934</f>
        <v/>
      </c>
      <c r="V4934" s="3">
        <f>IF(Q4934=0,0,T4934/Q4934)</f>
        <v/>
      </c>
    </row>
    <row r="4935">
      <c r="A4935" t="n">
        <v>4934</v>
      </c>
      <c r="B4935" t="inlineStr">
        <is>
          <t>CA-2015-106978</t>
        </is>
      </c>
      <c r="C4935" t="inlineStr">
        <is>
          <t>2015-09-28</t>
        </is>
      </c>
      <c r="D4935" t="inlineStr">
        <is>
          <t>2015-10-04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Wilson Jones Easy Flow II Sheet Lifters</t>
        </is>
      </c>
      <c r="Q4935" s="2" t="n">
        <v>1.08</v>
      </c>
      <c r="R4935" t="n">
        <v>2</v>
      </c>
      <c r="S4935" s="3" t="n">
        <v>0.7</v>
      </c>
      <c r="T4935" s="2" t="n">
        <v>-0.792</v>
      </c>
      <c r="U4935">
        <f>D4935-C4935</f>
        <v/>
      </c>
      <c r="V4935" s="3">
        <f>IF(Q4935=0,0,T4935/Q4935)</f>
        <v/>
      </c>
    </row>
    <row r="4936">
      <c r="A4936" t="n">
        <v>4935</v>
      </c>
      <c r="B4936" t="inlineStr">
        <is>
          <t>CA-2015-106978</t>
        </is>
      </c>
      <c r="C4936" t="inlineStr">
        <is>
          <t>2015-09-28</t>
        </is>
      </c>
      <c r="D4936" t="inlineStr">
        <is>
          <t>2015-10-04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Office Supplies</t>
        </is>
      </c>
      <c r="O4936" t="inlineStr">
        <is>
          <t>Fasteners</t>
        </is>
      </c>
      <c r="P4936" t="inlineStr">
        <is>
          <t>Staples</t>
        </is>
      </c>
      <c r="Q4936" s="2" t="n">
        <v>4.512</v>
      </c>
      <c r="R4936" t="n">
        <v>3</v>
      </c>
      <c r="S4936" s="3" t="n">
        <v>0.2</v>
      </c>
      <c r="T4936" s="2" t="n">
        <v>0.846</v>
      </c>
      <c r="U4936">
        <f>D4936-C4936</f>
        <v/>
      </c>
      <c r="V4936" s="3">
        <f>IF(Q4936=0,0,T4936/Q4936)</f>
        <v/>
      </c>
    </row>
    <row r="4937">
      <c r="A4937" t="n">
        <v>4936</v>
      </c>
      <c r="B4937" t="inlineStr">
        <is>
          <t>CA-2015-155124</t>
        </is>
      </c>
      <c r="C4937" t="inlineStr">
        <is>
          <t>2015-03-15</t>
        </is>
      </c>
      <c r="D4937" t="inlineStr">
        <is>
          <t>2015-03-21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Technology</t>
        </is>
      </c>
      <c r="O4937" t="inlineStr">
        <is>
          <t>Phones</t>
        </is>
      </c>
      <c r="P4937" t="inlineStr">
        <is>
          <t>SmartStand Mobile Device Holder, Assorted Colors</t>
        </is>
      </c>
      <c r="Q4937" s="2" t="n">
        <v>16.776</v>
      </c>
      <c r="R4937" t="n">
        <v>3</v>
      </c>
      <c r="S4937" s="3" t="n">
        <v>0.2</v>
      </c>
      <c r="T4937" s="2" t="n">
        <v>1.6776</v>
      </c>
      <c r="U4937">
        <f>D4937-C4937</f>
        <v/>
      </c>
      <c r="V4937" s="3">
        <f>IF(Q4937=0,0,T4937/Q4937)</f>
        <v/>
      </c>
    </row>
    <row r="4938">
      <c r="A4938" t="n">
        <v>4937</v>
      </c>
      <c r="B4938" t="inlineStr">
        <is>
          <t>CA-2017-150931</t>
        </is>
      </c>
      <c r="C4938" t="inlineStr">
        <is>
          <t>2017-01-06</t>
        </is>
      </c>
      <c r="D4938" t="inlineStr">
        <is>
          <t>2017-01-13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Wilson Jones Turn Tabs Binder Tool for Ring Binders</t>
        </is>
      </c>
      <c r="Q4938" s="2" t="n">
        <v>33.74</v>
      </c>
      <c r="R4938" t="n">
        <v>7</v>
      </c>
      <c r="S4938" s="3" t="n">
        <v>0</v>
      </c>
      <c r="T4938" s="2" t="n">
        <v>15.5204</v>
      </c>
      <c r="U4938">
        <f>D4938-C4938</f>
        <v/>
      </c>
      <c r="V4938" s="3">
        <f>IF(Q4938=0,0,T4938/Q4938)</f>
        <v/>
      </c>
    </row>
    <row r="4939">
      <c r="A4939" t="n">
        <v>4938</v>
      </c>
      <c r="B4939" t="inlineStr">
        <is>
          <t>CA-2014-157147</t>
        </is>
      </c>
      <c r="C4939" t="inlineStr">
        <is>
          <t>2014-01-13</t>
        </is>
      </c>
      <c r="D4939" t="inlineStr">
        <is>
          <t>2014-01-18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Tennsco 6- and 18-Compartment Lockers</t>
        </is>
      </c>
      <c r="Q4939" s="2" t="n">
        <v>1325.85</v>
      </c>
      <c r="R4939" t="n">
        <v>5</v>
      </c>
      <c r="S4939" s="3" t="n">
        <v>0</v>
      </c>
      <c r="T4939" s="2" t="n">
        <v>238.653</v>
      </c>
      <c r="U4939">
        <f>D4939-C4939</f>
        <v/>
      </c>
      <c r="V4939" s="3">
        <f>IF(Q4939=0,0,T4939/Q4939)</f>
        <v/>
      </c>
    </row>
    <row r="4940">
      <c r="A4940" t="n">
        <v>4939</v>
      </c>
      <c r="B4940" t="inlineStr">
        <is>
          <t>CA-2014-157147</t>
        </is>
      </c>
      <c r="C4940" t="inlineStr">
        <is>
          <t>2014-01-13</t>
        </is>
      </c>
      <c r="D4940" t="inlineStr">
        <is>
          <t>2014-01-18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Furniture</t>
        </is>
      </c>
      <c r="O4940" t="inlineStr">
        <is>
          <t>Bookcases</t>
        </is>
      </c>
      <c r="P4940" t="inlineStr">
        <is>
          <t>O'Sullivan Elevations Bookcase, Cherry Finish</t>
        </is>
      </c>
      <c r="Q4940" s="2" t="n">
        <v>333.999</v>
      </c>
      <c r="R4940" t="n">
        <v>3</v>
      </c>
      <c r="S4940" s="3" t="n">
        <v>0.15</v>
      </c>
      <c r="T4940" s="2" t="n">
        <v>3.9294</v>
      </c>
      <c r="U4940">
        <f>D4940-C4940</f>
        <v/>
      </c>
      <c r="V4940" s="3">
        <f>IF(Q4940=0,0,T4940/Q4940)</f>
        <v/>
      </c>
    </row>
    <row r="4941">
      <c r="A4941" t="n">
        <v>4940</v>
      </c>
      <c r="B4941" t="inlineStr">
        <is>
          <t>CA-2014-157147</t>
        </is>
      </c>
      <c r="C4941" t="inlineStr">
        <is>
          <t>2014-01-13</t>
        </is>
      </c>
      <c r="D4941" t="inlineStr">
        <is>
          <t>2014-01-18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4009 Highlighters by Sanford</t>
        </is>
      </c>
      <c r="Q4941" s="2" t="n">
        <v>19.9</v>
      </c>
      <c r="R4941" t="n">
        <v>5</v>
      </c>
      <c r="S4941" s="3" t="n">
        <v>0</v>
      </c>
      <c r="T4941" s="2" t="n">
        <v>6.567</v>
      </c>
      <c r="U4941">
        <f>D4941-C4941</f>
        <v/>
      </c>
      <c r="V4941" s="3">
        <f>IF(Q4941=0,0,T4941/Q4941)</f>
        <v/>
      </c>
    </row>
    <row r="4942">
      <c r="A4942" t="n">
        <v>4941</v>
      </c>
      <c r="B4942" t="inlineStr">
        <is>
          <t>CA-2015-156482</t>
        </is>
      </c>
      <c r="C4942" t="inlineStr">
        <is>
          <t>2015-02-06</t>
        </is>
      </c>
      <c r="D4942" t="inlineStr">
        <is>
          <t>2015-02-13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Office Star - Contemporary Swivel Chair with Padded Adjustable Arms and Flex Back</t>
        </is>
      </c>
      <c r="Q4942" s="2" t="n">
        <v>1268.82</v>
      </c>
      <c r="R4942" t="n">
        <v>9</v>
      </c>
      <c r="S4942" s="3" t="n">
        <v>0</v>
      </c>
      <c r="T4942" s="2" t="n">
        <v>266.4522</v>
      </c>
      <c r="U4942">
        <f>D4942-C4942</f>
        <v/>
      </c>
      <c r="V4942" s="3">
        <f>IF(Q4942=0,0,T4942/Q4942)</f>
        <v/>
      </c>
    </row>
    <row r="4943">
      <c r="A4943" t="n">
        <v>4942</v>
      </c>
      <c r="B4943" t="inlineStr">
        <is>
          <t>CA-2015-156482</t>
        </is>
      </c>
      <c r="C4943" t="inlineStr">
        <is>
          <t>2015-02-06</t>
        </is>
      </c>
      <c r="D4943" t="inlineStr">
        <is>
          <t>2015-02-13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Furniture</t>
        </is>
      </c>
      <c r="O4943" t="inlineStr">
        <is>
          <t>Bookcases</t>
        </is>
      </c>
      <c r="P4943" t="inlineStr">
        <is>
          <t>Hon Metal Bookcases, Putty</t>
        </is>
      </c>
      <c r="Q4943" s="2" t="n">
        <v>283.92</v>
      </c>
      <c r="R4943" t="n">
        <v>4</v>
      </c>
      <c r="S4943" s="3" t="n">
        <v>0</v>
      </c>
      <c r="T4943" s="2" t="n">
        <v>82.3368</v>
      </c>
      <c r="U4943">
        <f>D4943-C4943</f>
        <v/>
      </c>
      <c r="V4943" s="3">
        <f>IF(Q4943=0,0,T4943/Q4943)</f>
        <v/>
      </c>
    </row>
    <row r="4944">
      <c r="A4944" t="n">
        <v>4943</v>
      </c>
      <c r="B4944" t="inlineStr">
        <is>
          <t>CA-2015-156482</t>
        </is>
      </c>
      <c r="C4944" t="inlineStr">
        <is>
          <t>2015-02-06</t>
        </is>
      </c>
      <c r="D4944" t="inlineStr">
        <is>
          <t>2015-02-13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Office Supplies</t>
        </is>
      </c>
      <c r="O4944" t="inlineStr">
        <is>
          <t>Art</t>
        </is>
      </c>
      <c r="P4944" t="inlineStr">
        <is>
          <t>SANFORD Liquid Accent Tank-Style Highlighters</t>
        </is>
      </c>
      <c r="Q4944" s="2" t="n">
        <v>5.68</v>
      </c>
      <c r="R4944" t="n">
        <v>2</v>
      </c>
      <c r="S4944" s="3" t="n">
        <v>0</v>
      </c>
      <c r="T4944" s="2" t="n">
        <v>1.7608</v>
      </c>
      <c r="U4944">
        <f>D4944-C4944</f>
        <v/>
      </c>
      <c r="V4944" s="3">
        <f>IF(Q4944=0,0,T4944/Q4944)</f>
        <v/>
      </c>
    </row>
    <row r="4945">
      <c r="A4945" t="n">
        <v>4944</v>
      </c>
      <c r="B4945" t="inlineStr">
        <is>
          <t>CA-2017-106782</t>
        </is>
      </c>
      <c r="C4945" t="inlineStr">
        <is>
          <t>2017-12-21</t>
        </is>
      </c>
      <c r="D4945" t="inlineStr">
        <is>
          <t>2017-12-27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Office Supplies</t>
        </is>
      </c>
      <c r="O4945" t="inlineStr">
        <is>
          <t>Storage</t>
        </is>
      </c>
      <c r="P4945" t="inlineStr">
        <is>
          <t>Tennsco Single-Tier Lockers</t>
        </is>
      </c>
      <c r="Q4945" s="2" t="n">
        <v>375.34</v>
      </c>
      <c r="R4945" t="n">
        <v>1</v>
      </c>
      <c r="S4945" s="3" t="n">
        <v>0</v>
      </c>
      <c r="T4945" s="2" t="n">
        <v>18.767</v>
      </c>
      <c r="U4945">
        <f>D4945-C4945</f>
        <v/>
      </c>
      <c r="V4945" s="3">
        <f>IF(Q4945=0,0,T4945/Q4945)</f>
        <v/>
      </c>
    </row>
    <row r="4946">
      <c r="A4946" t="n">
        <v>4945</v>
      </c>
      <c r="B4946" t="inlineStr">
        <is>
          <t>CA-2016-151372</t>
        </is>
      </c>
      <c r="C4946" t="inlineStr">
        <is>
          <t>2016-09-05</t>
        </is>
      </c>
      <c r="D4946" t="inlineStr">
        <is>
          <t>2016-09-06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14-7/8 x 11 Blue Bar Computer Printout Paper</t>
        </is>
      </c>
      <c r="Q4946" s="2" t="n">
        <v>96.08</v>
      </c>
      <c r="R4946" t="n">
        <v>2</v>
      </c>
      <c r="S4946" s="3" t="n">
        <v>0</v>
      </c>
      <c r="T4946" s="2" t="n">
        <v>46.1184</v>
      </c>
      <c r="U4946">
        <f>D4946-C4946</f>
        <v/>
      </c>
      <c r="V4946" s="3">
        <f>IF(Q4946=0,0,T4946/Q4946)</f>
        <v/>
      </c>
    </row>
    <row r="4947">
      <c r="A4947" t="n">
        <v>4946</v>
      </c>
      <c r="B4947" t="inlineStr">
        <is>
          <t>CA-2016-151372</t>
        </is>
      </c>
      <c r="C4947" t="inlineStr">
        <is>
          <t>2016-09-05</t>
        </is>
      </c>
      <c r="D4947" t="inlineStr">
        <is>
          <t>2016-09-06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Office Supplies</t>
        </is>
      </c>
      <c r="O4947" t="inlineStr">
        <is>
          <t>Binders</t>
        </is>
      </c>
      <c r="P4947" t="inlineStr">
        <is>
          <t>Angle-D Binders with Locking Rings, Label Holders</t>
        </is>
      </c>
      <c r="Q4947" s="2" t="n">
        <v>11.68</v>
      </c>
      <c r="R4947" t="n">
        <v>2</v>
      </c>
      <c r="S4947" s="3" t="n">
        <v>0.2</v>
      </c>
      <c r="T4947" s="2" t="n">
        <v>3.942</v>
      </c>
      <c r="U4947">
        <f>D4947-C4947</f>
        <v/>
      </c>
      <c r="V4947" s="3">
        <f>IF(Q4947=0,0,T4947/Q4947)</f>
        <v/>
      </c>
    </row>
    <row r="4948">
      <c r="A4948" t="n">
        <v>4947</v>
      </c>
      <c r="B4948" t="inlineStr">
        <is>
          <t>CA-2016-151372</t>
        </is>
      </c>
      <c r="C4948" t="inlineStr">
        <is>
          <t>2016-09-05</t>
        </is>
      </c>
      <c r="D4948" t="inlineStr">
        <is>
          <t>2016-09-06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Office Supplies</t>
        </is>
      </c>
      <c r="O4948" t="inlineStr">
        <is>
          <t>Fasteners</t>
        </is>
      </c>
      <c r="P4948" t="inlineStr">
        <is>
          <t>Advantus Push Pins</t>
        </is>
      </c>
      <c r="Q4948" s="2" t="n">
        <v>4.36</v>
      </c>
      <c r="R4948" t="n">
        <v>2</v>
      </c>
      <c r="S4948" s="3" t="n">
        <v>0</v>
      </c>
      <c r="T4948" s="2" t="n">
        <v>1.7876</v>
      </c>
      <c r="U4948">
        <f>D4948-C4948</f>
        <v/>
      </c>
      <c r="V4948" s="3">
        <f>IF(Q4948=0,0,T4948/Q4948)</f>
        <v/>
      </c>
    </row>
    <row r="4949">
      <c r="A4949" t="n">
        <v>4948</v>
      </c>
      <c r="B4949" t="inlineStr">
        <is>
          <t>CA-2014-102085</t>
        </is>
      </c>
      <c r="C4949" t="inlineStr">
        <is>
          <t>2014-10-04</t>
        </is>
      </c>
      <c r="D4949" t="inlineStr">
        <is>
          <t>2014-10-09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s="2" t="n">
        <v>29.24</v>
      </c>
      <c r="R4949" t="n">
        <v>4</v>
      </c>
      <c r="S4949" s="3" t="n">
        <v>0</v>
      </c>
      <c r="T4949" s="2" t="n">
        <v>13.7428</v>
      </c>
      <c r="U4949">
        <f>D4949-C4949</f>
        <v/>
      </c>
      <c r="V4949" s="3">
        <f>IF(Q4949=0,0,T4949/Q4949)</f>
        <v/>
      </c>
    </row>
    <row r="4950">
      <c r="A4950" t="n">
        <v>4949</v>
      </c>
      <c r="B4950" t="inlineStr">
        <is>
          <t>CA-2017-107125</t>
        </is>
      </c>
      <c r="C4950" t="inlineStr">
        <is>
          <t>2017-11-27</t>
        </is>
      </c>
      <c r="D4950" t="inlineStr">
        <is>
          <t>2017-12-02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Office Supplies</t>
        </is>
      </c>
      <c r="O4950" t="inlineStr">
        <is>
          <t>Binders</t>
        </is>
      </c>
      <c r="P4950" t="inlineStr">
        <is>
          <t>Premium Transparent Presentation Covers by GBC</t>
        </is>
      </c>
      <c r="Q4950" s="2" t="n">
        <v>117.488</v>
      </c>
      <c r="R4950" t="n">
        <v>7</v>
      </c>
      <c r="S4950" s="3" t="n">
        <v>0.2</v>
      </c>
      <c r="T4950" s="2" t="n">
        <v>41.1208</v>
      </c>
      <c r="U4950">
        <f>D4950-C4950</f>
        <v/>
      </c>
      <c r="V4950" s="3">
        <f>IF(Q4950=0,0,T4950/Q4950)</f>
        <v/>
      </c>
    </row>
    <row r="4951">
      <c r="A4951" t="n">
        <v>4950</v>
      </c>
      <c r="B4951" t="inlineStr">
        <is>
          <t>CA-2017-107125</t>
        </is>
      </c>
      <c r="C4951" t="inlineStr">
        <is>
          <t>2017-11-27</t>
        </is>
      </c>
      <c r="D4951" t="inlineStr">
        <is>
          <t>2017-12-02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Eldon 200 Class Desk Accessories</t>
        </is>
      </c>
      <c r="Q4951" s="2" t="n">
        <v>18.84</v>
      </c>
      <c r="R4951" t="n">
        <v>3</v>
      </c>
      <c r="S4951" s="3" t="n">
        <v>0</v>
      </c>
      <c r="T4951" s="2" t="n">
        <v>6.0288</v>
      </c>
      <c r="U4951">
        <f>D4951-C4951</f>
        <v/>
      </c>
      <c r="V4951" s="3">
        <f>IF(Q4951=0,0,T4951/Q4951)</f>
        <v/>
      </c>
    </row>
    <row r="4952">
      <c r="A4952" t="n">
        <v>4951</v>
      </c>
      <c r="B4952" t="inlineStr">
        <is>
          <t>CA-2016-125815</t>
        </is>
      </c>
      <c r="C4952" t="inlineStr">
        <is>
          <t>2016-10-28</t>
        </is>
      </c>
      <c r="D4952" t="inlineStr">
        <is>
          <t>2016-11-01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BIC Brite Liner Highlighters</t>
        </is>
      </c>
      <c r="Q4952" s="2" t="n">
        <v>12.42</v>
      </c>
      <c r="R4952" t="n">
        <v>3</v>
      </c>
      <c r="S4952" s="3" t="n">
        <v>0</v>
      </c>
      <c r="T4952" s="2" t="n">
        <v>5.2164</v>
      </c>
      <c r="U4952">
        <f>D4952-C4952</f>
        <v/>
      </c>
      <c r="V4952" s="3">
        <f>IF(Q4952=0,0,T4952/Q4952)</f>
        <v/>
      </c>
    </row>
    <row r="4953">
      <c r="A4953" t="n">
        <v>4952</v>
      </c>
      <c r="B4953" t="inlineStr">
        <is>
          <t>CA-2015-144190</t>
        </is>
      </c>
      <c r="C4953" t="inlineStr">
        <is>
          <t>2015-06-09</t>
        </is>
      </c>
      <c r="D4953" t="inlineStr">
        <is>
          <t>2015-06-13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1995</t>
        </is>
      </c>
      <c r="Q4953" s="2" t="n">
        <v>12.96</v>
      </c>
      <c r="R4953" t="n">
        <v>2</v>
      </c>
      <c r="S4953" s="3" t="n">
        <v>0</v>
      </c>
      <c r="T4953" s="2" t="n">
        <v>6.2208</v>
      </c>
      <c r="U4953">
        <f>D4953-C4953</f>
        <v/>
      </c>
      <c r="V4953" s="3">
        <f>IF(Q4953=0,0,T4953/Q4953)</f>
        <v/>
      </c>
    </row>
    <row r="4954">
      <c r="A4954" t="n">
        <v>4953</v>
      </c>
      <c r="B4954" t="inlineStr">
        <is>
          <t>CA-2017-117926</t>
        </is>
      </c>
      <c r="C4954" t="inlineStr">
        <is>
          <t>2017-12-08</t>
        </is>
      </c>
      <c r="D4954" t="inlineStr">
        <is>
          <t>2017-12-12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Office Supplies</t>
        </is>
      </c>
      <c r="O4954" t="inlineStr">
        <is>
          <t>Appliances</t>
        </is>
      </c>
      <c r="P4954" t="inlineStr">
        <is>
          <t>Belkin 8-Outlet Premiere SurgeMaster II Surge Protectors</t>
        </is>
      </c>
      <c r="Q4954" s="2" t="n">
        <v>69.48</v>
      </c>
      <c r="R4954" t="n">
        <v>1</v>
      </c>
      <c r="S4954" s="3" t="n">
        <v>0</v>
      </c>
      <c r="T4954" s="2" t="n">
        <v>20.844</v>
      </c>
      <c r="U4954">
        <f>D4954-C4954</f>
        <v/>
      </c>
      <c r="V4954" s="3">
        <f>IF(Q4954=0,0,T4954/Q4954)</f>
        <v/>
      </c>
    </row>
    <row r="4955">
      <c r="A4955" t="n">
        <v>4954</v>
      </c>
      <c r="B4955" t="inlineStr">
        <is>
          <t>CA-2015-153906</t>
        </is>
      </c>
      <c r="C4955" t="inlineStr">
        <is>
          <t>2015-03-16</t>
        </is>
      </c>
      <c r="D4955" t="inlineStr">
        <is>
          <t>2015-03-20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Technology</t>
        </is>
      </c>
      <c r="O4955" t="inlineStr">
        <is>
          <t>Phones</t>
        </is>
      </c>
      <c r="P4955" t="inlineStr">
        <is>
          <t>Plantronics MX500i Earset</t>
        </is>
      </c>
      <c r="Q4955" s="2" t="n">
        <v>85.90000000000001</v>
      </c>
      <c r="R4955" t="n">
        <v>2</v>
      </c>
      <c r="S4955" s="3" t="n">
        <v>0</v>
      </c>
      <c r="T4955" s="2" t="n">
        <v>2.577</v>
      </c>
      <c r="U4955">
        <f>D4955-C4955</f>
        <v/>
      </c>
      <c r="V4955" s="3">
        <f>IF(Q4955=0,0,T4955/Q4955)</f>
        <v/>
      </c>
    </row>
    <row r="4956">
      <c r="A4956" t="n">
        <v>4955</v>
      </c>
      <c r="B4956" t="inlineStr">
        <is>
          <t>CA-2014-160262</t>
        </is>
      </c>
      <c r="C4956" t="inlineStr">
        <is>
          <t>2014-06-09</t>
        </is>
      </c>
      <c r="D4956" t="inlineStr">
        <is>
          <t>2014-06-13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s="2" t="n">
        <v>18.06</v>
      </c>
      <c r="R4956" t="n">
        <v>7</v>
      </c>
      <c r="S4956" s="3" t="n">
        <v>0</v>
      </c>
      <c r="T4956" s="2" t="n">
        <v>4.6956</v>
      </c>
      <c r="U4956">
        <f>D4956-C4956</f>
        <v/>
      </c>
      <c r="V4956" s="3">
        <f>IF(Q4956=0,0,T4956/Q4956)</f>
        <v/>
      </c>
    </row>
    <row r="4957">
      <c r="A4957" t="n">
        <v>4956</v>
      </c>
      <c r="B4957" t="inlineStr">
        <is>
          <t>CA-2014-160262</t>
        </is>
      </c>
      <c r="C4957" t="inlineStr">
        <is>
          <t>2014-06-09</t>
        </is>
      </c>
      <c r="D4957" t="inlineStr">
        <is>
          <t>2014-06-13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1909</t>
        </is>
      </c>
      <c r="Q4957" s="2" t="n">
        <v>79.14</v>
      </c>
      <c r="R4957" t="n">
        <v>3</v>
      </c>
      <c r="S4957" s="3" t="n">
        <v>0</v>
      </c>
      <c r="T4957" s="2" t="n">
        <v>36.4044</v>
      </c>
      <c r="U4957">
        <f>D4957-C4957</f>
        <v/>
      </c>
      <c r="V4957" s="3">
        <f>IF(Q4957=0,0,T4957/Q4957)</f>
        <v/>
      </c>
    </row>
    <row r="4958">
      <c r="A4958" t="n">
        <v>4957</v>
      </c>
      <c r="B4958" t="inlineStr">
        <is>
          <t>CA-2014-160262</t>
        </is>
      </c>
      <c r="C4958" t="inlineStr">
        <is>
          <t>2014-06-09</t>
        </is>
      </c>
      <c r="D4958" t="inlineStr">
        <is>
          <t>2014-06-13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Furniture</t>
        </is>
      </c>
      <c r="O4958" t="inlineStr">
        <is>
          <t>Furnishings</t>
        </is>
      </c>
      <c r="P4958" t="inlineStr">
        <is>
          <t>Executive Impressions 13-1/2" Indoor/Outdoor Wall Clock</t>
        </is>
      </c>
      <c r="Q4958" s="2" t="n">
        <v>37.4</v>
      </c>
      <c r="R4958" t="n">
        <v>2</v>
      </c>
      <c r="S4958" s="3" t="n">
        <v>0</v>
      </c>
      <c r="T4958" s="2" t="n">
        <v>14.212</v>
      </c>
      <c r="U4958">
        <f>D4958-C4958</f>
        <v/>
      </c>
      <c r="V4958" s="3">
        <f>IF(Q4958=0,0,T4958/Q4958)</f>
        <v/>
      </c>
    </row>
    <row r="4959">
      <c r="A4959" t="n">
        <v>4958</v>
      </c>
      <c r="B4959" t="inlineStr">
        <is>
          <t>CA-2015-127607</t>
        </is>
      </c>
      <c r="C4959" t="inlineStr">
        <is>
          <t>2015-03-20</t>
        </is>
      </c>
      <c r="D4959" t="inlineStr">
        <is>
          <t>2015-03-26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GBC Standard Plastic Binding Systems' Combs</t>
        </is>
      </c>
      <c r="Q4959" s="2" t="n">
        <v>2.512</v>
      </c>
      <c r="R4959" t="n">
        <v>2</v>
      </c>
      <c r="S4959" s="3" t="n">
        <v>0.8</v>
      </c>
      <c r="T4959" s="2" t="n">
        <v>-4.396</v>
      </c>
      <c r="U4959">
        <f>D4959-C4959</f>
        <v/>
      </c>
      <c r="V4959" s="3">
        <f>IF(Q4959=0,0,T4959/Q4959)</f>
        <v/>
      </c>
    </row>
    <row r="4960">
      <c r="A4960" t="n">
        <v>4959</v>
      </c>
      <c r="B4960" t="inlineStr">
        <is>
          <t>CA-2015-127607</t>
        </is>
      </c>
      <c r="C4960" t="inlineStr">
        <is>
          <t>2015-03-20</t>
        </is>
      </c>
      <c r="D4960" t="inlineStr">
        <is>
          <t>2015-03-26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Office Supplies</t>
        </is>
      </c>
      <c r="O4960" t="inlineStr">
        <is>
          <t>Fasteners</t>
        </is>
      </c>
      <c r="P4960" t="inlineStr">
        <is>
          <t>Staples</t>
        </is>
      </c>
      <c r="Q4960" s="2" t="n">
        <v>18.864</v>
      </c>
      <c r="R4960" t="n">
        <v>9</v>
      </c>
      <c r="S4960" s="3" t="n">
        <v>0.2</v>
      </c>
      <c r="T4960" s="2" t="n">
        <v>6.1308</v>
      </c>
      <c r="U4960">
        <f>D4960-C4960</f>
        <v/>
      </c>
      <c r="V4960" s="3">
        <f>IF(Q4960=0,0,T4960/Q4960)</f>
        <v/>
      </c>
    </row>
    <row r="4961">
      <c r="A4961" t="n">
        <v>4960</v>
      </c>
      <c r="B4961" t="inlineStr">
        <is>
          <t>CA-2016-166226</t>
        </is>
      </c>
      <c r="C4961" t="inlineStr">
        <is>
          <t>2016-11-18</t>
        </is>
      </c>
      <c r="D4961" t="inlineStr">
        <is>
          <t>2016-11-22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Grandstream GXP2100 Mainstream Business Phone</t>
        </is>
      </c>
      <c r="Q4961" s="2" t="n">
        <v>61.192</v>
      </c>
      <c r="R4961" t="n">
        <v>1</v>
      </c>
      <c r="S4961" s="3" t="n">
        <v>0.2</v>
      </c>
      <c r="T4961" s="2" t="n">
        <v>6.1192</v>
      </c>
      <c r="U4961">
        <f>D4961-C4961</f>
        <v/>
      </c>
      <c r="V4961" s="3">
        <f>IF(Q4961=0,0,T4961/Q4961)</f>
        <v/>
      </c>
    </row>
    <row r="4962">
      <c r="A4962" t="n">
        <v>4961</v>
      </c>
      <c r="B4962" t="inlineStr">
        <is>
          <t>CA-2016-166226</t>
        </is>
      </c>
      <c r="C4962" t="inlineStr">
        <is>
          <t>2016-11-18</t>
        </is>
      </c>
      <c r="D4962" t="inlineStr">
        <is>
          <t>2016-11-22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Office Supplies</t>
        </is>
      </c>
      <c r="O4962" t="inlineStr">
        <is>
          <t>Appliances</t>
        </is>
      </c>
      <c r="P4962" t="inlineStr">
        <is>
          <t>Fellowes Command Center 5-outlet power strip</t>
        </is>
      </c>
      <c r="Q4962" s="2" t="n">
        <v>67.84</v>
      </c>
      <c r="R4962" t="n">
        <v>1</v>
      </c>
      <c r="S4962" s="3" t="n">
        <v>0</v>
      </c>
      <c r="T4962" s="2" t="n">
        <v>18.3168</v>
      </c>
      <c r="U4962">
        <f>D4962-C4962</f>
        <v/>
      </c>
      <c r="V4962" s="3">
        <f>IF(Q4962=0,0,T4962/Q4962)</f>
        <v/>
      </c>
    </row>
    <row r="4963">
      <c r="A4963" t="n">
        <v>4962</v>
      </c>
      <c r="B4963" t="inlineStr">
        <is>
          <t>CA-2014-156587</t>
        </is>
      </c>
      <c r="C4963" t="inlineStr">
        <is>
          <t>2014-03-07</t>
        </is>
      </c>
      <c r="D4963" t="inlineStr">
        <is>
          <t>2014-03-08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Furniture</t>
        </is>
      </c>
      <c r="O4963" t="inlineStr">
        <is>
          <t>Chairs</t>
        </is>
      </c>
      <c r="P4963" t="inlineStr">
        <is>
          <t>Global Push Button Manager's Chair, Indigo</t>
        </is>
      </c>
      <c r="Q4963" s="2" t="n">
        <v>48.712</v>
      </c>
      <c r="R4963" t="n">
        <v>1</v>
      </c>
      <c r="S4963" s="3" t="n">
        <v>0.2</v>
      </c>
      <c r="T4963" s="2" t="n">
        <v>5.4801</v>
      </c>
      <c r="U4963">
        <f>D4963-C4963</f>
        <v/>
      </c>
      <c r="V4963" s="3">
        <f>IF(Q4963=0,0,T4963/Q4963)</f>
        <v/>
      </c>
    </row>
    <row r="4964">
      <c r="A4964" t="n">
        <v>4963</v>
      </c>
      <c r="B4964" t="inlineStr">
        <is>
          <t>CA-2014-156587</t>
        </is>
      </c>
      <c r="C4964" t="inlineStr">
        <is>
          <t>2014-03-07</t>
        </is>
      </c>
      <c r="D4964" t="inlineStr">
        <is>
          <t>2014-03-08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330</t>
        </is>
      </c>
      <c r="Q4964" s="2" t="n">
        <v>17.94</v>
      </c>
      <c r="R4964" t="n">
        <v>3</v>
      </c>
      <c r="S4964" s="3" t="n">
        <v>0</v>
      </c>
      <c r="T4964" s="2" t="n">
        <v>4.6644</v>
      </c>
      <c r="U4964">
        <f>D4964-C4964</f>
        <v/>
      </c>
      <c r="V4964" s="3">
        <f>IF(Q4964=0,0,T4964/Q4964)</f>
        <v/>
      </c>
    </row>
    <row r="4965">
      <c r="A4965" t="n">
        <v>4964</v>
      </c>
      <c r="B4965" t="inlineStr">
        <is>
          <t>CA-2014-156587</t>
        </is>
      </c>
      <c r="C4965" t="inlineStr">
        <is>
          <t>2014-03-07</t>
        </is>
      </c>
      <c r="D4965" t="inlineStr">
        <is>
          <t>2014-03-08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Carina 42"Hx23 3/4"W Media Storage Unit</t>
        </is>
      </c>
      <c r="Q4965" s="2" t="n">
        <v>242.94</v>
      </c>
      <c r="R4965" t="n">
        <v>3</v>
      </c>
      <c r="S4965" s="3" t="n">
        <v>0</v>
      </c>
      <c r="T4965" s="2" t="n">
        <v>4.8588</v>
      </c>
      <c r="U4965">
        <f>D4965-C4965</f>
        <v/>
      </c>
      <c r="V4965" s="3">
        <f>IF(Q4965=0,0,T4965/Q4965)</f>
        <v/>
      </c>
    </row>
    <row r="4966">
      <c r="A4966" t="n">
        <v>4965</v>
      </c>
      <c r="B4966" t="inlineStr">
        <is>
          <t>CA-2016-141180</t>
        </is>
      </c>
      <c r="C4966" t="inlineStr">
        <is>
          <t>2016-05-15</t>
        </is>
      </c>
      <c r="D4966" t="inlineStr">
        <is>
          <t>2016-05-19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Instant Report Kit</t>
        </is>
      </c>
      <c r="Q4966" s="2" t="n">
        <v>7.764</v>
      </c>
      <c r="R4966" t="n">
        <v>4</v>
      </c>
      <c r="S4966" s="3" t="n">
        <v>0.7</v>
      </c>
      <c r="T4966" s="2" t="n">
        <v>-5.176</v>
      </c>
      <c r="U4966">
        <f>D4966-C4966</f>
        <v/>
      </c>
      <c r="V4966" s="3">
        <f>IF(Q4966=0,0,T4966/Q4966)</f>
        <v/>
      </c>
    </row>
    <row r="4967">
      <c r="A4967" t="n">
        <v>4966</v>
      </c>
      <c r="B4967" t="inlineStr">
        <is>
          <t>CA-2015-109708</t>
        </is>
      </c>
      <c r="C4967" t="inlineStr">
        <is>
          <t>2015-05-25</t>
        </is>
      </c>
      <c r="D4967" t="inlineStr">
        <is>
          <t>2015-05-28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Wi-Ex zBoost YX540 Cellular Phone Signal Booster</t>
        </is>
      </c>
      <c r="Q4967" s="2" t="n">
        <v>467.04</v>
      </c>
      <c r="R4967" t="n">
        <v>4</v>
      </c>
      <c r="S4967" s="3" t="n">
        <v>0.2</v>
      </c>
      <c r="T4967" s="2" t="n">
        <v>58.38</v>
      </c>
      <c r="U4967">
        <f>D4967-C4967</f>
        <v/>
      </c>
      <c r="V4967" s="3">
        <f>IF(Q4967=0,0,T4967/Q4967)</f>
        <v/>
      </c>
    </row>
    <row r="4968">
      <c r="A4968" t="n">
        <v>4967</v>
      </c>
      <c r="B4968" t="inlineStr">
        <is>
          <t>CA-2015-122406</t>
        </is>
      </c>
      <c r="C4968" t="inlineStr">
        <is>
          <t>2015-08-02</t>
        </is>
      </c>
      <c r="D4968" t="inlineStr">
        <is>
          <t>2015-08-05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Plantronics MX500i Earset</t>
        </is>
      </c>
      <c r="Q4968" s="2" t="n">
        <v>128.85</v>
      </c>
      <c r="R4968" t="n">
        <v>3</v>
      </c>
      <c r="S4968" s="3" t="n">
        <v>0</v>
      </c>
      <c r="T4968" s="2" t="n">
        <v>3.8655</v>
      </c>
      <c r="U4968">
        <f>D4968-C4968</f>
        <v/>
      </c>
      <c r="V4968" s="3">
        <f>IF(Q4968=0,0,T4968/Q4968)</f>
        <v/>
      </c>
    </row>
    <row r="4969">
      <c r="A4969" t="n">
        <v>4968</v>
      </c>
      <c r="B4969" t="inlineStr">
        <is>
          <t>CA-2015-122406</t>
        </is>
      </c>
      <c r="C4969" t="inlineStr">
        <is>
          <t>2015-08-02</t>
        </is>
      </c>
      <c r="D4969" t="inlineStr">
        <is>
          <t>2015-08-05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Important Message Pads, 50 4-1/4 x 5-1/2 Forms per Pad</t>
        </is>
      </c>
      <c r="Q4969" s="2" t="n">
        <v>8.4</v>
      </c>
      <c r="R4969" t="n">
        <v>2</v>
      </c>
      <c r="S4969" s="3" t="n">
        <v>0</v>
      </c>
      <c r="T4969" s="2" t="n">
        <v>4.116</v>
      </c>
      <c r="U4969">
        <f>D4969-C4969</f>
        <v/>
      </c>
      <c r="V4969" s="3">
        <f>IF(Q4969=0,0,T4969/Q4969)</f>
        <v/>
      </c>
    </row>
    <row r="4970">
      <c r="A4970" t="n">
        <v>4969</v>
      </c>
      <c r="B4970" t="inlineStr">
        <is>
          <t>CA-2015-122406</t>
        </is>
      </c>
      <c r="C4970" t="inlineStr">
        <is>
          <t>2015-08-02</t>
        </is>
      </c>
      <c r="D4970" t="inlineStr">
        <is>
          <t>2015-08-05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Logitech G700s Rechargeable Gaming Mouse</t>
        </is>
      </c>
      <c r="Q4970" s="2" t="n">
        <v>199.98</v>
      </c>
      <c r="R4970" t="n">
        <v>2</v>
      </c>
      <c r="S4970" s="3" t="n">
        <v>0</v>
      </c>
      <c r="T4970" s="2" t="n">
        <v>83.99160000000001</v>
      </c>
      <c r="U4970">
        <f>D4970-C4970</f>
        <v/>
      </c>
      <c r="V4970" s="3">
        <f>IF(Q4970=0,0,T4970/Q4970)</f>
        <v/>
      </c>
    </row>
    <row r="4971">
      <c r="A4971" t="n">
        <v>4970</v>
      </c>
      <c r="B4971" t="inlineStr">
        <is>
          <t>CA-2015-122406</t>
        </is>
      </c>
      <c r="C4971" t="inlineStr">
        <is>
          <t>2015-08-02</t>
        </is>
      </c>
      <c r="D4971" t="inlineStr">
        <is>
          <t>2015-08-05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Office Star Flex Back Scooter Chair with White Frame</t>
        </is>
      </c>
      <c r="Q4971" s="2" t="n">
        <v>110.98</v>
      </c>
      <c r="R4971" t="n">
        <v>1</v>
      </c>
      <c r="S4971" s="3" t="n">
        <v>0</v>
      </c>
      <c r="T4971" s="2" t="n">
        <v>15.5372</v>
      </c>
      <c r="U4971">
        <f>D4971-C4971</f>
        <v/>
      </c>
      <c r="V4971" s="3">
        <f>IF(Q4971=0,0,T4971/Q4971)</f>
        <v/>
      </c>
    </row>
    <row r="4972">
      <c r="A4972" t="n">
        <v>4971</v>
      </c>
      <c r="B4972" t="inlineStr">
        <is>
          <t>US-2016-153815</t>
        </is>
      </c>
      <c r="C4972" t="inlineStr">
        <is>
          <t>2016-11-06</t>
        </is>
      </c>
      <c r="D4972" t="inlineStr">
        <is>
          <t>2016-11-09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High-Back Leather Manager's Chair</t>
        </is>
      </c>
      <c r="Q4972" s="2" t="n">
        <v>207.984</v>
      </c>
      <c r="R4972" t="n">
        <v>2</v>
      </c>
      <c r="S4972" s="3" t="n">
        <v>0.2</v>
      </c>
      <c r="T4972" s="2" t="n">
        <v>-28.5978</v>
      </c>
      <c r="U4972">
        <f>D4972-C4972</f>
        <v/>
      </c>
      <c r="V4972" s="3">
        <f>IF(Q4972=0,0,T4972/Q4972)</f>
        <v/>
      </c>
    </row>
    <row r="4973">
      <c r="A4973" t="n">
        <v>4972</v>
      </c>
      <c r="B4973" t="inlineStr">
        <is>
          <t>US-2016-153815</t>
        </is>
      </c>
      <c r="C4973" t="inlineStr">
        <is>
          <t>2016-11-06</t>
        </is>
      </c>
      <c r="D4973" t="inlineStr">
        <is>
          <t>2016-11-09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Embossed Ink Jet Note Cards</t>
        </is>
      </c>
      <c r="Q4973" s="2" t="n">
        <v>36.112</v>
      </c>
      <c r="R4973" t="n">
        <v>2</v>
      </c>
      <c r="S4973" s="3" t="n">
        <v>0.2</v>
      </c>
      <c r="T4973" s="2" t="n">
        <v>12.6392</v>
      </c>
      <c r="U4973">
        <f>D4973-C4973</f>
        <v/>
      </c>
      <c r="V4973" s="3">
        <f>IF(Q4973=0,0,T4973/Q4973)</f>
        <v/>
      </c>
    </row>
    <row r="4974">
      <c r="A4974" t="n">
        <v>4973</v>
      </c>
      <c r="B4974" t="inlineStr">
        <is>
          <t>US-2016-153815</t>
        </is>
      </c>
      <c r="C4974" t="inlineStr">
        <is>
          <t>2016-11-06</t>
        </is>
      </c>
      <c r="D4974" t="inlineStr">
        <is>
          <t>2016-11-09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Furniture</t>
        </is>
      </c>
      <c r="O4974" t="inlineStr">
        <is>
          <t>Furnishings</t>
        </is>
      </c>
      <c r="P4974" t="inlineStr">
        <is>
          <t>Executive Impressions 14" Contract Wall Clock</t>
        </is>
      </c>
      <c r="Q4974" s="2" t="n">
        <v>35.568</v>
      </c>
      <c r="R4974" t="n">
        <v>2</v>
      </c>
      <c r="S4974" s="3" t="n">
        <v>0.2</v>
      </c>
      <c r="T4974" s="2" t="n">
        <v>5.7798</v>
      </c>
      <c r="U4974">
        <f>D4974-C4974</f>
        <v/>
      </c>
      <c r="V4974" s="3">
        <f>IF(Q4974=0,0,T4974/Q4974)</f>
        <v/>
      </c>
    </row>
    <row r="4975">
      <c r="A4975" t="n">
        <v>4974</v>
      </c>
      <c r="B4975" t="inlineStr">
        <is>
          <t>US-2016-153815</t>
        </is>
      </c>
      <c r="C4975" t="inlineStr">
        <is>
          <t>2016-11-06</t>
        </is>
      </c>
      <c r="D4975" t="inlineStr">
        <is>
          <t>2016-11-09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Eaton Premium Continuous-Feed Paper, 25% Cotton, Letter Size, White, 1000 Shts/Box</t>
        </is>
      </c>
      <c r="Q4975" s="2" t="n">
        <v>88.768</v>
      </c>
      <c r="R4975" t="n">
        <v>2</v>
      </c>
      <c r="S4975" s="3" t="n">
        <v>0.2</v>
      </c>
      <c r="T4975" s="2" t="n">
        <v>31.0688</v>
      </c>
      <c r="U4975">
        <f>D4975-C4975</f>
        <v/>
      </c>
      <c r="V4975" s="3">
        <f>IF(Q4975=0,0,T4975/Q4975)</f>
        <v/>
      </c>
    </row>
    <row r="4976">
      <c r="A4976" t="n">
        <v>4975</v>
      </c>
      <c r="B4976" t="inlineStr">
        <is>
          <t>CA-2016-164896</t>
        </is>
      </c>
      <c r="C4976" t="inlineStr">
        <is>
          <t>2016-11-07</t>
        </is>
      </c>
      <c r="D4976" t="inlineStr">
        <is>
          <t>2016-11-12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Office Supplies</t>
        </is>
      </c>
      <c r="O4976" t="inlineStr">
        <is>
          <t>Paper</t>
        </is>
      </c>
      <c r="P4976" t="inlineStr">
        <is>
          <t>Wirebound Four 2-3/4 x 5 Forms per Page, 400 Sets per Book</t>
        </is>
      </c>
      <c r="Q4976" s="2" t="n">
        <v>12.9</v>
      </c>
      <c r="R4976" t="n">
        <v>2</v>
      </c>
      <c r="S4976" s="3" t="n">
        <v>0</v>
      </c>
      <c r="T4976" s="2" t="n">
        <v>6.321</v>
      </c>
      <c r="U4976">
        <f>D4976-C4976</f>
        <v/>
      </c>
      <c r="V4976" s="3">
        <f>IF(Q4976=0,0,T4976/Q4976)</f>
        <v/>
      </c>
    </row>
    <row r="4977">
      <c r="A4977" t="n">
        <v>4976</v>
      </c>
      <c r="B4977" t="inlineStr">
        <is>
          <t>CA-2015-142202</t>
        </is>
      </c>
      <c r="C4977" t="inlineStr">
        <is>
          <t>2015-09-18</t>
        </is>
      </c>
      <c r="D4977" t="inlineStr">
        <is>
          <t>2015-09-23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Enermax Acrylux Wireless Keyboard</t>
        </is>
      </c>
      <c r="Q4977" s="2" t="n">
        <v>717.12</v>
      </c>
      <c r="R4977" t="n">
        <v>9</v>
      </c>
      <c r="S4977" s="3" t="n">
        <v>0.2</v>
      </c>
      <c r="T4977" s="2" t="n">
        <v>152.388</v>
      </c>
      <c r="U4977">
        <f>D4977-C4977</f>
        <v/>
      </c>
      <c r="V4977" s="3">
        <f>IF(Q4977=0,0,T4977/Q4977)</f>
        <v/>
      </c>
    </row>
    <row r="4978">
      <c r="A4978" t="n">
        <v>4977</v>
      </c>
      <c r="B4978" t="inlineStr">
        <is>
          <t>CA-2015-165050</t>
        </is>
      </c>
      <c r="C4978" t="inlineStr">
        <is>
          <t>2015-12-07</t>
        </is>
      </c>
      <c r="D4978" t="inlineStr">
        <is>
          <t>2015-12-09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Pressboard Data Binders by Wilson Jones</t>
        </is>
      </c>
      <c r="Q4978" s="2" t="n">
        <v>21.36</v>
      </c>
      <c r="R4978" t="n">
        <v>5</v>
      </c>
      <c r="S4978" s="3" t="n">
        <v>0.2</v>
      </c>
      <c r="T4978" s="2" t="n">
        <v>7.209</v>
      </c>
      <c r="U4978">
        <f>D4978-C4978</f>
        <v/>
      </c>
      <c r="V4978" s="3">
        <f>IF(Q4978=0,0,T4978/Q4978)</f>
        <v/>
      </c>
    </row>
    <row r="4979">
      <c r="A4979" t="n">
        <v>4978</v>
      </c>
      <c r="B4979" t="inlineStr">
        <is>
          <t>CA-2015-165050</t>
        </is>
      </c>
      <c r="C4979" t="inlineStr">
        <is>
          <t>2015-12-07</t>
        </is>
      </c>
      <c r="D4979" t="inlineStr">
        <is>
          <t>2015-12-09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Avery Durable Slant Ring Binders With Label Holder</t>
        </is>
      </c>
      <c r="Q4979" s="2" t="n">
        <v>6.688</v>
      </c>
      <c r="R4979" t="n">
        <v>2</v>
      </c>
      <c r="S4979" s="3" t="n">
        <v>0.2</v>
      </c>
      <c r="T4979" s="2" t="n">
        <v>2.3408</v>
      </c>
      <c r="U4979">
        <f>D4979-C4979</f>
        <v/>
      </c>
      <c r="V4979" s="3">
        <f>IF(Q4979=0,0,T4979/Q4979)</f>
        <v/>
      </c>
    </row>
    <row r="4980">
      <c r="A4980" t="n">
        <v>4979</v>
      </c>
      <c r="B4980" t="inlineStr">
        <is>
          <t>CA-2015-165050</t>
        </is>
      </c>
      <c r="C4980" t="inlineStr">
        <is>
          <t>2015-12-07</t>
        </is>
      </c>
      <c r="D4980" t="inlineStr">
        <is>
          <t>2015-12-09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Digium D40 VoIP phone</t>
        </is>
      </c>
      <c r="Q4980" s="2" t="n">
        <v>773.9400000000001</v>
      </c>
      <c r="R4980" t="n">
        <v>6</v>
      </c>
      <c r="S4980" s="3" t="n">
        <v>0</v>
      </c>
      <c r="T4980" s="2" t="n">
        <v>224.4426</v>
      </c>
      <c r="U4980">
        <f>D4980-C4980</f>
        <v/>
      </c>
      <c r="V4980" s="3">
        <f>IF(Q4980=0,0,T4980/Q4980)</f>
        <v/>
      </c>
    </row>
    <row r="4981">
      <c r="A4981" t="n">
        <v>4980</v>
      </c>
      <c r="B4981" t="inlineStr">
        <is>
          <t>US-2016-131114</t>
        </is>
      </c>
      <c r="C4981" t="inlineStr">
        <is>
          <t>2016-12-09</t>
        </is>
      </c>
      <c r="D4981" t="inlineStr">
        <is>
          <t>2016-12-13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Acme Office Executive Series Stainless Steel Trimmers</t>
        </is>
      </c>
      <c r="Q4981" s="2" t="n">
        <v>20.568</v>
      </c>
      <c r="R4981" t="n">
        <v>3</v>
      </c>
      <c r="S4981" s="3" t="n">
        <v>0.2</v>
      </c>
      <c r="T4981" s="2" t="n">
        <v>1.5426</v>
      </c>
      <c r="U4981">
        <f>D4981-C4981</f>
        <v/>
      </c>
      <c r="V4981" s="3">
        <f>IF(Q4981=0,0,T4981/Q4981)</f>
        <v/>
      </c>
    </row>
    <row r="4982">
      <c r="A4982" t="n">
        <v>4981</v>
      </c>
      <c r="B4982" t="inlineStr">
        <is>
          <t>US-2016-131114</t>
        </is>
      </c>
      <c r="C4982" t="inlineStr">
        <is>
          <t>2016-12-09</t>
        </is>
      </c>
      <c r="D4982" t="inlineStr">
        <is>
          <t>2016-12-13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Belkin 6 Outlet Metallic Surge Strip</t>
        </is>
      </c>
      <c r="Q4982" s="2" t="n">
        <v>4.356</v>
      </c>
      <c r="R4982" t="n">
        <v>2</v>
      </c>
      <c r="S4982" s="3" t="n">
        <v>0.8</v>
      </c>
      <c r="T4982" s="2" t="n">
        <v>-11.7612</v>
      </c>
      <c r="U4982">
        <f>D4982-C4982</f>
        <v/>
      </c>
      <c r="V4982" s="3">
        <f>IF(Q4982=0,0,T4982/Q4982)</f>
        <v/>
      </c>
    </row>
    <row r="4983">
      <c r="A4983" t="n">
        <v>4982</v>
      </c>
      <c r="B4983" t="inlineStr">
        <is>
          <t>US-2016-131114</t>
        </is>
      </c>
      <c r="C4983" t="inlineStr">
        <is>
          <t>2016-12-09</t>
        </is>
      </c>
      <c r="D4983" t="inlineStr">
        <is>
          <t>2016-12-13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Technology</t>
        </is>
      </c>
      <c r="O4983" t="inlineStr">
        <is>
          <t>Accessories</t>
        </is>
      </c>
      <c r="P4983" t="inlineStr">
        <is>
          <t>Kingston Digital DataTraveler 8GB USB 2.0</t>
        </is>
      </c>
      <c r="Q4983" s="2" t="n">
        <v>19.04</v>
      </c>
      <c r="R4983" t="n">
        <v>4</v>
      </c>
      <c r="S4983" s="3" t="n">
        <v>0.2</v>
      </c>
      <c r="T4983" s="2" t="n">
        <v>-1.428</v>
      </c>
      <c r="U4983">
        <f>D4983-C4983</f>
        <v/>
      </c>
      <c r="V4983" s="3">
        <f>IF(Q4983=0,0,T4983/Q4983)</f>
        <v/>
      </c>
    </row>
    <row r="4984">
      <c r="A4984" t="n">
        <v>4983</v>
      </c>
      <c r="B4984" t="inlineStr">
        <is>
          <t>CA-2014-160066</t>
        </is>
      </c>
      <c r="C4984" t="inlineStr">
        <is>
          <t>2014-11-16</t>
        </is>
      </c>
      <c r="D4984" t="inlineStr">
        <is>
          <t>2014-11-22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Permanent Self-Adhesive File Folder Labels for Typewriters by Universal</t>
        </is>
      </c>
      <c r="Q4984" s="2" t="n">
        <v>5.22</v>
      </c>
      <c r="R4984" t="n">
        <v>2</v>
      </c>
      <c r="S4984" s="3" t="n">
        <v>0</v>
      </c>
      <c r="T4984" s="2" t="n">
        <v>2.4012</v>
      </c>
      <c r="U4984">
        <f>D4984-C4984</f>
        <v/>
      </c>
      <c r="V4984" s="3">
        <f>IF(Q4984=0,0,T4984/Q4984)</f>
        <v/>
      </c>
    </row>
    <row r="4985">
      <c r="A4985" t="n">
        <v>4984</v>
      </c>
      <c r="B4985" t="inlineStr">
        <is>
          <t>CA-2016-109925</t>
        </is>
      </c>
      <c r="C4985" t="inlineStr">
        <is>
          <t>2016-11-06</t>
        </is>
      </c>
      <c r="D4985" t="inlineStr">
        <is>
          <t>2016-11-10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Eldon Portable Mobile Manager</t>
        </is>
      </c>
      <c r="Q4985" s="2" t="n">
        <v>84.84</v>
      </c>
      <c r="R4985" t="n">
        <v>3</v>
      </c>
      <c r="S4985" s="3" t="n">
        <v>0</v>
      </c>
      <c r="T4985" s="2" t="n">
        <v>22.9068</v>
      </c>
      <c r="U4985">
        <f>D4985-C4985</f>
        <v/>
      </c>
      <c r="V4985" s="3">
        <f>IF(Q4985=0,0,T4985/Q4985)</f>
        <v/>
      </c>
    </row>
    <row r="4986">
      <c r="A4986" t="n">
        <v>4985</v>
      </c>
      <c r="B4986" t="inlineStr">
        <is>
          <t>CA-2015-160696</t>
        </is>
      </c>
      <c r="C4986" t="inlineStr">
        <is>
          <t>2015-09-06</t>
        </is>
      </c>
      <c r="D4986" t="inlineStr">
        <is>
          <t>2015-09-10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Office Supplies</t>
        </is>
      </c>
      <c r="O4986" t="inlineStr">
        <is>
          <t>Fasteners</t>
        </is>
      </c>
      <c r="P4986" t="inlineStr">
        <is>
          <t>Assorted Color Push Pins</t>
        </is>
      </c>
      <c r="Q4986" s="2" t="n">
        <v>7.24</v>
      </c>
      <c r="R4986" t="n">
        <v>5</v>
      </c>
      <c r="S4986" s="3" t="n">
        <v>0.2</v>
      </c>
      <c r="T4986" s="2" t="n">
        <v>1.1765</v>
      </c>
      <c r="U4986">
        <f>D4986-C4986</f>
        <v/>
      </c>
      <c r="V4986" s="3">
        <f>IF(Q4986=0,0,T4986/Q4986)</f>
        <v/>
      </c>
    </row>
    <row r="4987">
      <c r="A4987" t="n">
        <v>4986</v>
      </c>
      <c r="B4987" t="inlineStr">
        <is>
          <t>CA-2014-125171</t>
        </is>
      </c>
      <c r="C4987" t="inlineStr">
        <is>
          <t>2014-09-03</t>
        </is>
      </c>
      <c r="D4987" t="inlineStr">
        <is>
          <t>2014-09-03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Office Supplies</t>
        </is>
      </c>
      <c r="O4987" t="inlineStr">
        <is>
          <t>Labels</t>
        </is>
      </c>
      <c r="P4987" t="inlineStr">
        <is>
          <t>Avery 514</t>
        </is>
      </c>
      <c r="Q4987" s="2" t="n">
        <v>14.4</v>
      </c>
      <c r="R4987" t="n">
        <v>5</v>
      </c>
      <c r="S4987" s="3" t="n">
        <v>0</v>
      </c>
      <c r="T4987" s="2" t="n">
        <v>7.056</v>
      </c>
      <c r="U4987">
        <f>D4987-C4987</f>
        <v/>
      </c>
      <c r="V4987" s="3">
        <f>IF(Q4987=0,0,T4987/Q4987)</f>
        <v/>
      </c>
    </row>
    <row r="4988">
      <c r="A4988" t="n">
        <v>4987</v>
      </c>
      <c r="B4988" t="inlineStr">
        <is>
          <t>CA-2016-149279</t>
        </is>
      </c>
      <c r="C4988" t="inlineStr">
        <is>
          <t>2016-04-24</t>
        </is>
      </c>
      <c r="D4988" t="inlineStr">
        <is>
          <t>2016-04-28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226</t>
        </is>
      </c>
      <c r="Q4988" s="2" t="n">
        <v>15.552</v>
      </c>
      <c r="R4988" t="n">
        <v>3</v>
      </c>
      <c r="S4988" s="3" t="n">
        <v>0.2</v>
      </c>
      <c r="T4988" s="2" t="n">
        <v>5.4432</v>
      </c>
      <c r="U4988">
        <f>D4988-C4988</f>
        <v/>
      </c>
      <c r="V4988" s="3">
        <f>IF(Q4988=0,0,T4988/Q4988)</f>
        <v/>
      </c>
    </row>
    <row r="4989">
      <c r="A4989" t="n">
        <v>4988</v>
      </c>
      <c r="B4989" t="inlineStr">
        <is>
          <t>CA-2016-149279</t>
        </is>
      </c>
      <c r="C4989" t="inlineStr">
        <is>
          <t>2016-04-24</t>
        </is>
      </c>
      <c r="D4989" t="inlineStr">
        <is>
          <t>2016-04-28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SAFCO Arco Folding Chair</t>
        </is>
      </c>
      <c r="Q4989" s="2" t="n">
        <v>1325.76</v>
      </c>
      <c r="R4989" t="n">
        <v>6</v>
      </c>
      <c r="S4989" s="3" t="n">
        <v>0.2</v>
      </c>
      <c r="T4989" s="2" t="n">
        <v>149.148</v>
      </c>
      <c r="U4989">
        <f>D4989-C4989</f>
        <v/>
      </c>
      <c r="V4989" s="3">
        <f>IF(Q4989=0,0,T4989/Q4989)</f>
        <v/>
      </c>
    </row>
    <row r="4990">
      <c r="A4990" t="n">
        <v>4989</v>
      </c>
      <c r="B4990" t="inlineStr">
        <is>
          <t>CA-2016-149279</t>
        </is>
      </c>
      <c r="C4990" t="inlineStr">
        <is>
          <t>2016-04-24</t>
        </is>
      </c>
      <c r="D4990" t="inlineStr">
        <is>
          <t>2016-04-28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Wilson Jones Impact Binders</t>
        </is>
      </c>
      <c r="Q4990" s="2" t="n">
        <v>3.108</v>
      </c>
      <c r="R4990" t="n">
        <v>2</v>
      </c>
      <c r="S4990" s="3" t="n">
        <v>0.7</v>
      </c>
      <c r="T4990" s="2" t="n">
        <v>-2.1756</v>
      </c>
      <c r="U4990">
        <f>D4990-C4990</f>
        <v/>
      </c>
      <c r="V4990" s="3">
        <f>IF(Q4990=0,0,T4990/Q4990)</f>
        <v/>
      </c>
    </row>
    <row r="4991">
      <c r="A4991" t="n">
        <v>4990</v>
      </c>
      <c r="B4991" t="inlineStr">
        <is>
          <t>CA-2017-107321</t>
        </is>
      </c>
      <c r="C4991" t="inlineStr">
        <is>
          <t>2017-08-31</t>
        </is>
      </c>
      <c r="D4991" t="inlineStr">
        <is>
          <t>2017-09-04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Acco Suede Grain Vinyl Round Ring Binder</t>
        </is>
      </c>
      <c r="Q4991" s="2" t="n">
        <v>6.672</v>
      </c>
      <c r="R4991" t="n">
        <v>3</v>
      </c>
      <c r="S4991" s="3" t="n">
        <v>0.2</v>
      </c>
      <c r="T4991" s="2" t="n">
        <v>2.1684</v>
      </c>
      <c r="U4991">
        <f>D4991-C4991</f>
        <v/>
      </c>
      <c r="V4991" s="3">
        <f>IF(Q4991=0,0,T4991/Q4991)</f>
        <v/>
      </c>
    </row>
    <row r="4992">
      <c r="A4992" t="n">
        <v>4991</v>
      </c>
      <c r="B4992" t="inlineStr">
        <is>
          <t>CA-2017-107321</t>
        </is>
      </c>
      <c r="C4992" t="inlineStr">
        <is>
          <t>2017-08-31</t>
        </is>
      </c>
      <c r="D4992" t="inlineStr">
        <is>
          <t>2017-09-04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Aastra 6757i CT Wireless VoIP phone</t>
        </is>
      </c>
      <c r="Q4992" s="2" t="n">
        <v>689.408</v>
      </c>
      <c r="R4992" t="n">
        <v>4</v>
      </c>
      <c r="S4992" s="3" t="n">
        <v>0.2</v>
      </c>
      <c r="T4992" s="2" t="n">
        <v>77.55840000000001</v>
      </c>
      <c r="U4992">
        <f>D4992-C4992</f>
        <v/>
      </c>
      <c r="V4992" s="3">
        <f>IF(Q4992=0,0,T4992/Q4992)</f>
        <v/>
      </c>
    </row>
    <row r="4993">
      <c r="A4993" t="n">
        <v>4992</v>
      </c>
      <c r="B4993" t="inlineStr">
        <is>
          <t>US-2017-122714</t>
        </is>
      </c>
      <c r="C4993" t="inlineStr">
        <is>
          <t>2017-12-07</t>
        </is>
      </c>
      <c r="D4993" t="inlineStr">
        <is>
          <t>2017-12-13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Ibico EPK-21 Electric Binding System</t>
        </is>
      </c>
      <c r="Q4993" s="2" t="n">
        <v>1889.99</v>
      </c>
      <c r="R4993" t="n">
        <v>5</v>
      </c>
      <c r="S4993" s="3" t="n">
        <v>0.8</v>
      </c>
      <c r="T4993" s="2" t="n">
        <v>-2929.4845</v>
      </c>
      <c r="U4993">
        <f>D4993-C4993</f>
        <v/>
      </c>
      <c r="V4993" s="3">
        <f>IF(Q4993=0,0,T4993/Q4993)</f>
        <v/>
      </c>
    </row>
    <row r="4994">
      <c r="A4994" t="n">
        <v>4993</v>
      </c>
      <c r="B4994" t="inlineStr">
        <is>
          <t>CA-2015-153038</t>
        </is>
      </c>
      <c r="C4994" t="inlineStr">
        <is>
          <t>2015-12-18</t>
        </is>
      </c>
      <c r="D4994" t="inlineStr">
        <is>
          <t>2015-12-25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#10- 4 1/8" x 9 1/2" Recycled Envelopes</t>
        </is>
      </c>
      <c r="Q4994" s="2" t="n">
        <v>55.936</v>
      </c>
      <c r="R4994" t="n">
        <v>8</v>
      </c>
      <c r="S4994" s="3" t="n">
        <v>0.2</v>
      </c>
      <c r="T4994" s="2" t="n">
        <v>18.8784</v>
      </c>
      <c r="U4994">
        <f>D4994-C4994</f>
        <v/>
      </c>
      <c r="V4994" s="3">
        <f>IF(Q4994=0,0,T4994/Q4994)</f>
        <v/>
      </c>
    </row>
    <row r="4995">
      <c r="A4995" t="n">
        <v>4994</v>
      </c>
      <c r="B4995" t="inlineStr">
        <is>
          <t>CA-2015-153038</t>
        </is>
      </c>
      <c r="C4995" t="inlineStr">
        <is>
          <t>2015-12-18</t>
        </is>
      </c>
      <c r="D4995" t="inlineStr">
        <is>
          <t>2015-12-25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Office Supplies</t>
        </is>
      </c>
      <c r="O4995" t="inlineStr">
        <is>
          <t>Labels</t>
        </is>
      </c>
      <c r="P4995" t="inlineStr">
        <is>
          <t>Avery 507</t>
        </is>
      </c>
      <c r="Q4995" s="2" t="n">
        <v>18.432</v>
      </c>
      <c r="R4995" t="n">
        <v>8</v>
      </c>
      <c r="S4995" s="3" t="n">
        <v>0.2</v>
      </c>
      <c r="T4995" s="2" t="n">
        <v>5.9904</v>
      </c>
      <c r="U4995">
        <f>D4995-C4995</f>
        <v/>
      </c>
      <c r="V4995" s="3">
        <f>IF(Q4995=0,0,T4995/Q4995)</f>
        <v/>
      </c>
    </row>
    <row r="4996">
      <c r="A4996" t="n">
        <v>4995</v>
      </c>
      <c r="B4996" t="inlineStr">
        <is>
          <t>CA-2015-153038</t>
        </is>
      </c>
      <c r="C4996" t="inlineStr">
        <is>
          <t>2015-12-18</t>
        </is>
      </c>
      <c r="D4996" t="inlineStr">
        <is>
          <t>2015-12-25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Furniture</t>
        </is>
      </c>
      <c r="O4996" t="inlineStr">
        <is>
          <t>Furnishings</t>
        </is>
      </c>
      <c r="P4996" t="inlineStr">
        <is>
          <t>Master Caster Door Stop, Brown</t>
        </is>
      </c>
      <c r="Q4996" s="2" t="n">
        <v>20.32</v>
      </c>
      <c r="R4996" t="n">
        <v>5</v>
      </c>
      <c r="S4996" s="3" t="n">
        <v>0.2</v>
      </c>
      <c r="T4996" s="2" t="n">
        <v>3.556</v>
      </c>
      <c r="U4996">
        <f>D4996-C4996</f>
        <v/>
      </c>
      <c r="V4996" s="3">
        <f>IF(Q4996=0,0,T4996/Q4996)</f>
        <v/>
      </c>
    </row>
    <row r="4997">
      <c r="A4997" t="n">
        <v>4996</v>
      </c>
      <c r="B4997" t="inlineStr">
        <is>
          <t>CA-2014-132227</t>
        </is>
      </c>
      <c r="C4997" t="inlineStr">
        <is>
          <t>2014-11-04</t>
        </is>
      </c>
      <c r="D4997" t="inlineStr">
        <is>
          <t>2014-11-10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Acco Flexible ACCOHIDE Square Ring Data Binder, Dark Blue, 11 1/2" X 14" 7/8"</t>
        </is>
      </c>
      <c r="Q4997" s="2" t="n">
        <v>52.064</v>
      </c>
      <c r="R4997" t="n">
        <v>4</v>
      </c>
      <c r="S4997" s="3" t="n">
        <v>0.2</v>
      </c>
      <c r="T4997" s="2" t="n">
        <v>18.8732</v>
      </c>
      <c r="U4997">
        <f>D4997-C4997</f>
        <v/>
      </c>
      <c r="V4997" s="3">
        <f>IF(Q4997=0,0,T4997/Q4997)</f>
        <v/>
      </c>
    </row>
    <row r="4998">
      <c r="A4998" t="n">
        <v>4997</v>
      </c>
      <c r="B4998" t="inlineStr">
        <is>
          <t>CA-2017-155824</t>
        </is>
      </c>
      <c r="C4998" t="inlineStr">
        <is>
          <t>2017-03-10</t>
        </is>
      </c>
      <c r="D4998" t="inlineStr">
        <is>
          <t>2017-03-15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Office Supplies</t>
        </is>
      </c>
      <c r="O4998" t="inlineStr">
        <is>
          <t>Appliances</t>
        </is>
      </c>
      <c r="P4998" t="inlineStr">
        <is>
          <t>Euro Pro Shark Stick Mini Vacuum</t>
        </is>
      </c>
      <c r="Q4998" s="2" t="n">
        <v>48.784</v>
      </c>
      <c r="R4998" t="n">
        <v>1</v>
      </c>
      <c r="S4998" s="3" t="n">
        <v>0.2</v>
      </c>
      <c r="T4998" s="2" t="n">
        <v>3.6588</v>
      </c>
      <c r="U4998">
        <f>D4998-C4998</f>
        <v/>
      </c>
      <c r="V4998" s="3">
        <f>IF(Q4998=0,0,T4998/Q4998)</f>
        <v/>
      </c>
    </row>
    <row r="4999">
      <c r="A4999" t="n">
        <v>4998</v>
      </c>
      <c r="B4999" t="inlineStr">
        <is>
          <t>CA-2017-155824</t>
        </is>
      </c>
      <c r="C4999" t="inlineStr">
        <is>
          <t>2017-03-10</t>
        </is>
      </c>
      <c r="D4999" t="inlineStr">
        <is>
          <t>2017-03-15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Office Supplies</t>
        </is>
      </c>
      <c r="O4999" t="inlineStr">
        <is>
          <t>Binders</t>
        </is>
      </c>
      <c r="P4999" t="inlineStr">
        <is>
          <t>Heavy-Duty E-Z-D Binders</t>
        </is>
      </c>
      <c r="Q4999" s="2" t="n">
        <v>13.092</v>
      </c>
      <c r="R4999" t="n">
        <v>4</v>
      </c>
      <c r="S4999" s="3" t="n">
        <v>0.7</v>
      </c>
      <c r="T4999" s="2" t="n">
        <v>-10.0372</v>
      </c>
      <c r="U4999">
        <f>D4999-C4999</f>
        <v/>
      </c>
      <c r="V4999" s="3">
        <f>IF(Q4999=0,0,T4999/Q4999)</f>
        <v/>
      </c>
    </row>
    <row r="5000">
      <c r="A5000" t="n">
        <v>4999</v>
      </c>
      <c r="B5000" t="inlineStr">
        <is>
          <t>CA-2016-129238</t>
        </is>
      </c>
      <c r="C5000" t="inlineStr">
        <is>
          <t>2016-01-31</t>
        </is>
      </c>
      <c r="D5000" t="inlineStr">
        <is>
          <t>2016-02-04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Technology</t>
        </is>
      </c>
      <c r="O5000" t="inlineStr">
        <is>
          <t>Phones</t>
        </is>
      </c>
      <c r="P5000" t="inlineStr">
        <is>
          <t>AT&amp;T 1080 Phone</t>
        </is>
      </c>
      <c r="Q5000" s="2" t="n">
        <v>109.592</v>
      </c>
      <c r="R5000" t="n">
        <v>1</v>
      </c>
      <c r="S5000" s="3" t="n">
        <v>0.2</v>
      </c>
      <c r="T5000" s="2" t="n">
        <v>8.2194</v>
      </c>
      <c r="U5000">
        <f>D5000-C5000</f>
        <v/>
      </c>
      <c r="V5000" s="3">
        <f>IF(Q5000=0,0,T5000/Q5000)</f>
        <v/>
      </c>
    </row>
    <row r="5001">
      <c r="A5001" t="n">
        <v>5000</v>
      </c>
      <c r="B5001" t="inlineStr">
        <is>
          <t>CA-2016-129238</t>
        </is>
      </c>
      <c r="C5001" t="inlineStr">
        <is>
          <t>2016-01-31</t>
        </is>
      </c>
      <c r="D5001" t="inlineStr">
        <is>
          <t>2016-02-04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Easy-staple paper</t>
        </is>
      </c>
      <c r="Q5001" s="2" t="n">
        <v>56.7</v>
      </c>
      <c r="R5001" t="n">
        <v>5</v>
      </c>
      <c r="S5001" s="3" t="n">
        <v>0</v>
      </c>
      <c r="T5001" s="2" t="n">
        <v>27.783</v>
      </c>
      <c r="U5001">
        <f>D5001-C5001</f>
        <v/>
      </c>
      <c r="V5001" s="3">
        <f>IF(Q5001=0,0,T5001/Q5001)</f>
        <v/>
      </c>
    </row>
    <row r="5002">
      <c r="A5002" t="n">
        <v>5001</v>
      </c>
      <c r="B5002" t="inlineStr">
        <is>
          <t>CA-2017-159688</t>
        </is>
      </c>
      <c r="C5002" t="inlineStr">
        <is>
          <t>2017-05-07</t>
        </is>
      </c>
      <c r="D5002" t="inlineStr">
        <is>
          <t>2017-05-12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Logitech G600 MMO Gaming Mouse</t>
        </is>
      </c>
      <c r="Q5002" s="2" t="n">
        <v>79.98999999999999</v>
      </c>
      <c r="R5002" t="n">
        <v>1</v>
      </c>
      <c r="S5002" s="3" t="n">
        <v>0</v>
      </c>
      <c r="T5002" s="2" t="n">
        <v>28.7964</v>
      </c>
      <c r="U5002">
        <f>D5002-C5002</f>
        <v/>
      </c>
      <c r="V5002" s="3">
        <f>IF(Q5002=0,0,T5002/Q5002)</f>
        <v/>
      </c>
    </row>
    <row r="5003">
      <c r="A5003" t="n">
        <v>5002</v>
      </c>
      <c r="B5003" t="inlineStr">
        <is>
          <t>CA-2016-136126</t>
        </is>
      </c>
      <c r="C5003" t="inlineStr">
        <is>
          <t>2016-05-24</t>
        </is>
      </c>
      <c r="D5003" t="inlineStr">
        <is>
          <t>2016-05-24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Office Supplies</t>
        </is>
      </c>
      <c r="O5003" t="inlineStr">
        <is>
          <t>Supplies</t>
        </is>
      </c>
      <c r="P5003" t="inlineStr">
        <is>
          <t>Acme Hot Forged Carbon Steel Scissors with Nickel-Plated Handles, 3 7/8" Cut, 8"L</t>
        </is>
      </c>
      <c r="Q5003" s="2" t="n">
        <v>69.5</v>
      </c>
      <c r="R5003" t="n">
        <v>5</v>
      </c>
      <c r="S5003" s="3" t="n">
        <v>0</v>
      </c>
      <c r="T5003" s="2" t="n">
        <v>20.155</v>
      </c>
      <c r="U5003">
        <f>D5003-C5003</f>
        <v/>
      </c>
      <c r="V5003" s="3">
        <f>IF(Q5003=0,0,T5003/Q5003)</f>
        <v/>
      </c>
    </row>
    <row r="5004">
      <c r="A5004" t="n">
        <v>5003</v>
      </c>
      <c r="B5004" t="inlineStr">
        <is>
          <t>CA-2016-136126</t>
        </is>
      </c>
      <c r="C5004" t="inlineStr">
        <is>
          <t>2016-05-24</t>
        </is>
      </c>
      <c r="D5004" t="inlineStr">
        <is>
          <t>2016-05-24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1911</t>
        </is>
      </c>
      <c r="Q5004" s="2" t="n">
        <v>191.6</v>
      </c>
      <c r="R5004" t="n">
        <v>4</v>
      </c>
      <c r="S5004" s="3" t="n">
        <v>0</v>
      </c>
      <c r="T5004" s="2" t="n">
        <v>91.968</v>
      </c>
      <c r="U5004">
        <f>D5004-C5004</f>
        <v/>
      </c>
      <c r="V5004" s="3">
        <f>IF(Q5004=0,0,T5004/Q5004)</f>
        <v/>
      </c>
    </row>
    <row r="5005">
      <c r="A5005" t="n">
        <v>5004</v>
      </c>
      <c r="B5005" t="inlineStr">
        <is>
          <t>CA-2016-155033</t>
        </is>
      </c>
      <c r="C5005" t="inlineStr">
        <is>
          <t>2016-10-07</t>
        </is>
      </c>
      <c r="D5005" t="inlineStr">
        <is>
          <t>2016-10-12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Astroparche Fine Business Paper</t>
        </is>
      </c>
      <c r="Q5005" s="2" t="n">
        <v>10.56</v>
      </c>
      <c r="R5005" t="n">
        <v>2</v>
      </c>
      <c r="S5005" s="3" t="n">
        <v>0</v>
      </c>
      <c r="T5005" s="2" t="n">
        <v>5.0688</v>
      </c>
      <c r="U5005">
        <f>D5005-C5005</f>
        <v/>
      </c>
      <c r="V5005" s="3">
        <f>IF(Q5005=0,0,T5005/Q5005)</f>
        <v/>
      </c>
    </row>
    <row r="5006">
      <c r="A5006" t="n">
        <v>5005</v>
      </c>
      <c r="B5006" t="inlineStr">
        <is>
          <t>CA-2014-156006</t>
        </is>
      </c>
      <c r="C5006" t="inlineStr">
        <is>
          <t>2014-04-30</t>
        </is>
      </c>
      <c r="D5006" t="inlineStr">
        <is>
          <t>2014-05-02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Technology</t>
        </is>
      </c>
      <c r="O5006" t="inlineStr">
        <is>
          <t>Accessories</t>
        </is>
      </c>
      <c r="P5006" t="inlineStr">
        <is>
          <t>Maxell 4.7GB DVD-RW 3/Pack</t>
        </is>
      </c>
      <c r="Q5006" s="2" t="n">
        <v>47.79</v>
      </c>
      <c r="R5006" t="n">
        <v>3</v>
      </c>
      <c r="S5006" s="3" t="n">
        <v>0</v>
      </c>
      <c r="T5006" s="2" t="n">
        <v>16.2486</v>
      </c>
      <c r="U5006">
        <f>D5006-C5006</f>
        <v/>
      </c>
      <c r="V5006" s="3">
        <f>IF(Q5006=0,0,T5006/Q5006)</f>
        <v/>
      </c>
    </row>
    <row r="5007">
      <c r="A5007" t="n">
        <v>5006</v>
      </c>
      <c r="B5007" t="inlineStr">
        <is>
          <t>CA-2015-158659</t>
        </is>
      </c>
      <c r="C5007" t="inlineStr">
        <is>
          <t>2015-11-10</t>
        </is>
      </c>
      <c r="D5007" t="inlineStr">
        <is>
          <t>2015-11-14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Letter Size Cart</t>
        </is>
      </c>
      <c r="Q5007" s="2" t="n">
        <v>714.3</v>
      </c>
      <c r="R5007" t="n">
        <v>5</v>
      </c>
      <c r="S5007" s="3" t="n">
        <v>0</v>
      </c>
      <c r="T5007" s="2" t="n">
        <v>207.147</v>
      </c>
      <c r="U5007">
        <f>D5007-C5007</f>
        <v/>
      </c>
      <c r="V5007" s="3">
        <f>IF(Q5007=0,0,T5007/Q5007)</f>
        <v/>
      </c>
    </row>
    <row r="5008">
      <c r="A5008" t="n">
        <v>5007</v>
      </c>
      <c r="B5008" t="inlineStr">
        <is>
          <t>CA-2015-169796</t>
        </is>
      </c>
      <c r="C5008" t="inlineStr">
        <is>
          <t>2015-11-09</t>
        </is>
      </c>
      <c r="D5008" t="inlineStr">
        <is>
          <t>2015-11-14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Technology</t>
        </is>
      </c>
      <c r="O5008" t="inlineStr">
        <is>
          <t>Machines</t>
        </is>
      </c>
      <c r="P5008" t="inlineStr">
        <is>
          <t>Zebra ZM400 Thermal Label Printer</t>
        </is>
      </c>
      <c r="Q5008" s="2" t="n">
        <v>2321.9</v>
      </c>
      <c r="R5008" t="n">
        <v>2</v>
      </c>
      <c r="S5008" s="3" t="n">
        <v>0</v>
      </c>
      <c r="T5008" s="2" t="n">
        <v>1114.512</v>
      </c>
      <c r="U5008">
        <f>D5008-C5008</f>
        <v/>
      </c>
      <c r="V5008" s="3">
        <f>IF(Q5008=0,0,T5008/Q5008)</f>
        <v/>
      </c>
    </row>
    <row r="5009">
      <c r="A5009" t="n">
        <v>5008</v>
      </c>
      <c r="B5009" t="inlineStr">
        <is>
          <t>CA-2015-169796</t>
        </is>
      </c>
      <c r="C5009" t="inlineStr">
        <is>
          <t>2015-11-09</t>
        </is>
      </c>
      <c r="D5009" t="inlineStr">
        <is>
          <t>2015-11-14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Perma STOR-ALL Hanging File Box, 13 1/8"W x 12 1/4"D x 10 1/2"H</t>
        </is>
      </c>
      <c r="Q5009" s="2" t="n">
        <v>17.94</v>
      </c>
      <c r="R5009" t="n">
        <v>3</v>
      </c>
      <c r="S5009" s="3" t="n">
        <v>0</v>
      </c>
      <c r="T5009" s="2" t="n">
        <v>3.0498</v>
      </c>
      <c r="U5009">
        <f>D5009-C5009</f>
        <v/>
      </c>
      <c r="V5009" s="3">
        <f>IF(Q5009=0,0,T5009/Q5009)</f>
        <v/>
      </c>
    </row>
    <row r="5010">
      <c r="A5010" t="n">
        <v>5009</v>
      </c>
      <c r="B5010" t="inlineStr">
        <is>
          <t>CA-2015-102876</t>
        </is>
      </c>
      <c r="C5010" t="inlineStr">
        <is>
          <t>2015-09-07</t>
        </is>
      </c>
      <c r="D5010" t="inlineStr">
        <is>
          <t>2015-09-14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GBC Wire Binding Strips</t>
        </is>
      </c>
      <c r="Q5010" s="2" t="n">
        <v>9.522</v>
      </c>
      <c r="R5010" t="n">
        <v>1</v>
      </c>
      <c r="S5010" s="3" t="n">
        <v>0.7</v>
      </c>
      <c r="T5010" s="2" t="n">
        <v>-6.9828</v>
      </c>
      <c r="U5010">
        <f>D5010-C5010</f>
        <v/>
      </c>
      <c r="V5010" s="3">
        <f>IF(Q5010=0,0,T5010/Q5010)</f>
        <v/>
      </c>
    </row>
    <row r="5011">
      <c r="A5011" t="n">
        <v>5010</v>
      </c>
      <c r="B5011" t="inlineStr">
        <is>
          <t>CA-2015-102876</t>
        </is>
      </c>
      <c r="C5011" t="inlineStr">
        <is>
          <t>2015-09-07</t>
        </is>
      </c>
      <c r="D5011" t="inlineStr">
        <is>
          <t>2015-09-14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Samsung Galaxy Note 3</t>
        </is>
      </c>
      <c r="Q5011" s="2" t="n">
        <v>791.9640000000001</v>
      </c>
      <c r="R5011" t="n">
        <v>6</v>
      </c>
      <c r="S5011" s="3" t="n">
        <v>0.4</v>
      </c>
      <c r="T5011" s="2" t="n">
        <v>-131.994</v>
      </c>
      <c r="U5011">
        <f>D5011-C5011</f>
        <v/>
      </c>
      <c r="V5011" s="3">
        <f>IF(Q5011=0,0,T5011/Q5011)</f>
        <v/>
      </c>
    </row>
    <row r="5012">
      <c r="A5012" t="n">
        <v>5011</v>
      </c>
      <c r="B5012" t="inlineStr">
        <is>
          <t>CA-2015-102876</t>
        </is>
      </c>
      <c r="C5012" t="inlineStr">
        <is>
          <t>2015-09-07</t>
        </is>
      </c>
      <c r="D5012" t="inlineStr">
        <is>
          <t>2015-09-14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Angle-D Ring Binders</t>
        </is>
      </c>
      <c r="Q5012" s="2" t="n">
        <v>4.923</v>
      </c>
      <c r="R5012" t="n">
        <v>3</v>
      </c>
      <c r="S5012" s="3" t="n">
        <v>0.7</v>
      </c>
      <c r="T5012" s="2" t="n">
        <v>-3.9384</v>
      </c>
      <c r="U5012">
        <f>D5012-C5012</f>
        <v/>
      </c>
      <c r="V5012" s="3">
        <f>IF(Q5012=0,0,T5012/Q5012)</f>
        <v/>
      </c>
    </row>
    <row r="5013">
      <c r="A5013" t="n">
        <v>5012</v>
      </c>
      <c r="B5013" t="inlineStr">
        <is>
          <t>US-2017-139647</t>
        </is>
      </c>
      <c r="C5013" t="inlineStr">
        <is>
          <t>2017-05-11</t>
        </is>
      </c>
      <c r="D5013" t="inlineStr">
        <is>
          <t>2017-05-13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Furniture</t>
        </is>
      </c>
      <c r="O5013" t="inlineStr">
        <is>
          <t>Bookcases</t>
        </is>
      </c>
      <c r="P5013" t="inlineStr">
        <is>
          <t>Bestar Classic Bookcase</t>
        </is>
      </c>
      <c r="Q5013" s="2" t="n">
        <v>209.979</v>
      </c>
      <c r="R5013" t="n">
        <v>7</v>
      </c>
      <c r="S5013" s="3" t="n">
        <v>0.7</v>
      </c>
      <c r="T5013" s="2" t="n">
        <v>-356.9643</v>
      </c>
      <c r="U5013">
        <f>D5013-C5013</f>
        <v/>
      </c>
      <c r="V5013" s="3">
        <f>IF(Q5013=0,0,T5013/Q5013)</f>
        <v/>
      </c>
    </row>
    <row r="5014">
      <c r="A5014" t="n">
        <v>5013</v>
      </c>
      <c r="B5014" t="inlineStr">
        <is>
          <t>US-2017-160465</t>
        </is>
      </c>
      <c r="C5014" t="inlineStr">
        <is>
          <t>2017-07-21</t>
        </is>
      </c>
      <c r="D5014" t="inlineStr">
        <is>
          <t>2017-07-26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Vinyl Sectional Post Binders</t>
        </is>
      </c>
      <c r="Q5014" s="2" t="n">
        <v>33.93</v>
      </c>
      <c r="R5014" t="n">
        <v>3</v>
      </c>
      <c r="S5014" s="3" t="n">
        <v>0.7</v>
      </c>
      <c r="T5014" s="2" t="n">
        <v>-22.62</v>
      </c>
      <c r="U5014">
        <f>D5014-C5014</f>
        <v/>
      </c>
      <c r="V5014" s="3">
        <f>IF(Q5014=0,0,T5014/Q5014)</f>
        <v/>
      </c>
    </row>
    <row r="5015">
      <c r="A5015" t="n">
        <v>5014</v>
      </c>
      <c r="B5015" t="inlineStr">
        <is>
          <t>US-2017-160465</t>
        </is>
      </c>
      <c r="C5015" t="inlineStr">
        <is>
          <t>2017-07-21</t>
        </is>
      </c>
      <c r="D5015" t="inlineStr">
        <is>
          <t>2017-07-26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Office Supplies</t>
        </is>
      </c>
      <c r="O5015" t="inlineStr">
        <is>
          <t>Storage</t>
        </is>
      </c>
      <c r="P5015" t="inlineStr">
        <is>
          <t>Letter Size File</t>
        </is>
      </c>
      <c r="Q5015" s="2" t="n">
        <v>222.32</v>
      </c>
      <c r="R5015" t="n">
        <v>7</v>
      </c>
      <c r="S5015" s="3" t="n">
        <v>0.2</v>
      </c>
      <c r="T5015" s="2" t="n">
        <v>25.011</v>
      </c>
      <c r="U5015">
        <f>D5015-C5015</f>
        <v/>
      </c>
      <c r="V5015" s="3">
        <f>IF(Q5015=0,0,T5015/Q5015)</f>
        <v/>
      </c>
    </row>
    <row r="5016">
      <c r="A5016" t="n">
        <v>5015</v>
      </c>
      <c r="B5016" t="inlineStr">
        <is>
          <t>US-2017-160465</t>
        </is>
      </c>
      <c r="C5016" t="inlineStr">
        <is>
          <t>2017-07-21</t>
        </is>
      </c>
      <c r="D5016" t="inlineStr">
        <is>
          <t>2017-07-26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Dexim XPower Skin Super-Thin Power Case for iPhone 5 - Black</t>
        </is>
      </c>
      <c r="Q5016" s="2" t="n">
        <v>210.564</v>
      </c>
      <c r="R5016" t="n">
        <v>6</v>
      </c>
      <c r="S5016" s="3" t="n">
        <v>0.4</v>
      </c>
      <c r="T5016" s="2" t="n">
        <v>-52.641</v>
      </c>
      <c r="U5016">
        <f>D5016-C5016</f>
        <v/>
      </c>
      <c r="V5016" s="3">
        <f>IF(Q5016=0,0,T5016/Q5016)</f>
        <v/>
      </c>
    </row>
    <row r="5017">
      <c r="A5017" t="n">
        <v>5016</v>
      </c>
      <c r="B5017" t="inlineStr">
        <is>
          <t>CA-2014-153850</t>
        </is>
      </c>
      <c r="C5017" t="inlineStr">
        <is>
          <t>2014-11-24</t>
        </is>
      </c>
      <c r="D5017" t="inlineStr">
        <is>
          <t>2014-11-29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200 Class Desk Accessories, Burgundy</t>
        </is>
      </c>
      <c r="Q5017" s="2" t="n">
        <v>35.168</v>
      </c>
      <c r="R5017" t="n">
        <v>7</v>
      </c>
      <c r="S5017" s="3" t="n">
        <v>0.2</v>
      </c>
      <c r="T5017" s="2" t="n">
        <v>9.671200000000001</v>
      </c>
      <c r="U5017">
        <f>D5017-C5017</f>
        <v/>
      </c>
      <c r="V5017" s="3">
        <f>IF(Q5017=0,0,T5017/Q5017)</f>
        <v/>
      </c>
    </row>
    <row r="5018">
      <c r="A5018" t="n">
        <v>5017</v>
      </c>
      <c r="B5018" t="inlineStr">
        <is>
          <t>CA-2014-153850</t>
        </is>
      </c>
      <c r="C5018" t="inlineStr">
        <is>
          <t>2014-11-24</t>
        </is>
      </c>
      <c r="D5018" t="inlineStr">
        <is>
          <t>2014-11-29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Technology</t>
        </is>
      </c>
      <c r="O5018" t="inlineStr">
        <is>
          <t>Phones</t>
        </is>
      </c>
      <c r="P5018" t="inlineStr">
        <is>
          <t>Samsung Galaxy S4</t>
        </is>
      </c>
      <c r="Q5018" s="2" t="n">
        <v>1502.376</v>
      </c>
      <c r="R5018" t="n">
        <v>4</v>
      </c>
      <c r="S5018" s="3" t="n">
        <v>0.4</v>
      </c>
      <c r="T5018" s="2" t="n">
        <v>-250.396</v>
      </c>
      <c r="U5018">
        <f>D5018-C5018</f>
        <v/>
      </c>
      <c r="V5018" s="3">
        <f>IF(Q5018=0,0,T5018/Q5018)</f>
        <v/>
      </c>
    </row>
    <row r="5019">
      <c r="A5019" t="n">
        <v>5018</v>
      </c>
      <c r="B5019" t="inlineStr">
        <is>
          <t>CA-2014-127558</t>
        </is>
      </c>
      <c r="C5019" t="inlineStr">
        <is>
          <t>2014-11-15</t>
        </is>
      </c>
      <c r="D5019" t="inlineStr">
        <is>
          <t>2014-11-18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Eldon 100 Class Desk Accessories</t>
        </is>
      </c>
      <c r="Q5019" s="2" t="n">
        <v>10.11</v>
      </c>
      <c r="R5019" t="n">
        <v>3</v>
      </c>
      <c r="S5019" s="3" t="n">
        <v>0</v>
      </c>
      <c r="T5019" s="2" t="n">
        <v>3.2352</v>
      </c>
      <c r="U5019">
        <f>D5019-C5019</f>
        <v/>
      </c>
      <c r="V5019" s="3">
        <f>IF(Q5019=0,0,T5019/Q5019)</f>
        <v/>
      </c>
    </row>
    <row r="5020">
      <c r="A5020" t="n">
        <v>5019</v>
      </c>
      <c r="B5020" t="inlineStr">
        <is>
          <t>CA-2014-127558</t>
        </is>
      </c>
      <c r="C5020" t="inlineStr">
        <is>
          <t>2014-11-15</t>
        </is>
      </c>
      <c r="D5020" t="inlineStr">
        <is>
          <t>2014-11-18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s="2" t="n">
        <v>772.47</v>
      </c>
      <c r="R5020" t="n">
        <v>3</v>
      </c>
      <c r="S5020" s="3" t="n">
        <v>0</v>
      </c>
      <c r="T5020" s="2" t="n">
        <v>146.7693</v>
      </c>
      <c r="U5020">
        <f>D5020-C5020</f>
        <v/>
      </c>
      <c r="V5020" s="3">
        <f>IF(Q5020=0,0,T5020/Q5020)</f>
        <v/>
      </c>
    </row>
    <row r="5021">
      <c r="A5021" t="n">
        <v>5020</v>
      </c>
      <c r="B5021" t="inlineStr">
        <is>
          <t>CA-2014-127558</t>
        </is>
      </c>
      <c r="C5021" t="inlineStr">
        <is>
          <t>2014-11-15</t>
        </is>
      </c>
      <c r="D5021" t="inlineStr">
        <is>
          <t>2014-11-18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Acme Box Cutter Scissors</t>
        </is>
      </c>
      <c r="Q5021" s="2" t="n">
        <v>20.46</v>
      </c>
      <c r="R5021" t="n">
        <v>2</v>
      </c>
      <c r="S5021" s="3" t="n">
        <v>0</v>
      </c>
      <c r="T5021" s="2" t="n">
        <v>5.3196</v>
      </c>
      <c r="U5021">
        <f>D5021-C5021</f>
        <v/>
      </c>
      <c r="V5021" s="3">
        <f>IF(Q5021=0,0,T5021/Q5021)</f>
        <v/>
      </c>
    </row>
    <row r="5022">
      <c r="A5022" t="n">
        <v>5021</v>
      </c>
      <c r="B5022" t="inlineStr">
        <is>
          <t>CA-2017-136511</t>
        </is>
      </c>
      <c r="C5022" t="inlineStr">
        <is>
          <t>2017-03-23</t>
        </is>
      </c>
      <c r="D5022" t="inlineStr">
        <is>
          <t>2017-03-25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Office Supplies</t>
        </is>
      </c>
      <c r="O5022" t="inlineStr">
        <is>
          <t>Supplies</t>
        </is>
      </c>
      <c r="P5022" t="inlineStr">
        <is>
          <t>Premier Electric Letter Opener</t>
        </is>
      </c>
      <c r="Q5022" s="2" t="n">
        <v>347.58</v>
      </c>
      <c r="R5022" t="n">
        <v>3</v>
      </c>
      <c r="S5022" s="3" t="n">
        <v>0</v>
      </c>
      <c r="T5022" s="2" t="n">
        <v>17.379</v>
      </c>
      <c r="U5022">
        <f>D5022-C5022</f>
        <v/>
      </c>
      <c r="V5022" s="3">
        <f>IF(Q5022=0,0,T5022/Q5022)</f>
        <v/>
      </c>
    </row>
    <row r="5023">
      <c r="A5023" t="n">
        <v>5022</v>
      </c>
      <c r="B5023" t="inlineStr">
        <is>
          <t>CA-2016-133795</t>
        </is>
      </c>
      <c r="C5023" t="inlineStr">
        <is>
          <t>2016-12-18</t>
        </is>
      </c>
      <c r="D5023" t="inlineStr">
        <is>
          <t>2016-12-24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SanDisk Cruzer 64 GB USB Flash Drive</t>
        </is>
      </c>
      <c r="Q5023" s="2" t="n">
        <v>72.64</v>
      </c>
      <c r="R5023" t="n">
        <v>2</v>
      </c>
      <c r="S5023" s="3" t="n">
        <v>0</v>
      </c>
      <c r="T5023" s="2" t="n">
        <v>21.792</v>
      </c>
      <c r="U5023">
        <f>D5023-C5023</f>
        <v/>
      </c>
      <c r="V5023" s="3">
        <f>IF(Q5023=0,0,T5023/Q5023)</f>
        <v/>
      </c>
    </row>
    <row r="5024">
      <c r="A5024" t="n">
        <v>5023</v>
      </c>
      <c r="B5024" t="inlineStr">
        <is>
          <t>CA-2016-133795</t>
        </is>
      </c>
      <c r="C5024" t="inlineStr">
        <is>
          <t>2016-12-18</t>
        </is>
      </c>
      <c r="D5024" t="inlineStr">
        <is>
          <t>2016-12-24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Logitech P710e Mobile Speakerphone</t>
        </is>
      </c>
      <c r="Q5024" s="2" t="n">
        <v>772.47</v>
      </c>
      <c r="R5024" t="n">
        <v>3</v>
      </c>
      <c r="S5024" s="3" t="n">
        <v>0</v>
      </c>
      <c r="T5024" s="2" t="n">
        <v>146.7693</v>
      </c>
      <c r="U5024">
        <f>D5024-C5024</f>
        <v/>
      </c>
      <c r="V5024" s="3">
        <f>IF(Q5024=0,0,T5024/Q5024)</f>
        <v/>
      </c>
    </row>
    <row r="5025">
      <c r="A5025" t="n">
        <v>5024</v>
      </c>
      <c r="B5025" t="inlineStr">
        <is>
          <t>CA-2016-133795</t>
        </is>
      </c>
      <c r="C5025" t="inlineStr">
        <is>
          <t>2016-12-18</t>
        </is>
      </c>
      <c r="D5025" t="inlineStr">
        <is>
          <t>2016-12-24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Furniture</t>
        </is>
      </c>
      <c r="O5025" t="inlineStr">
        <is>
          <t>Furnishings</t>
        </is>
      </c>
      <c r="P5025" t="inlineStr">
        <is>
          <t>Eldon Expressions Wood and Plastic Desk Accessories, Oak</t>
        </is>
      </c>
      <c r="Q5025" s="2" t="n">
        <v>39.92</v>
      </c>
      <c r="R5025" t="n">
        <v>4</v>
      </c>
      <c r="S5025" s="3" t="n">
        <v>0</v>
      </c>
      <c r="T5025" s="2" t="n">
        <v>11.1776</v>
      </c>
      <c r="U5025">
        <f>D5025-C5025</f>
        <v/>
      </c>
      <c r="V5025" s="3">
        <f>IF(Q5025=0,0,T5025/Q5025)</f>
        <v/>
      </c>
    </row>
    <row r="5026">
      <c r="A5026" t="n">
        <v>5025</v>
      </c>
      <c r="B5026" t="inlineStr">
        <is>
          <t>US-2017-130953</t>
        </is>
      </c>
      <c r="C5026" t="inlineStr">
        <is>
          <t>2017-07-29</t>
        </is>
      </c>
      <c r="D5026" t="inlineStr">
        <is>
          <t>2017-08-03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GBC Poly Designer Binding Covers</t>
        </is>
      </c>
      <c r="Q5026" s="2" t="n">
        <v>33.48</v>
      </c>
      <c r="R5026" t="n">
        <v>2</v>
      </c>
      <c r="S5026" s="3" t="n">
        <v>0</v>
      </c>
      <c r="T5026" s="2" t="n">
        <v>16.4052</v>
      </c>
      <c r="U5026">
        <f>D5026-C5026</f>
        <v/>
      </c>
      <c r="V5026" s="3">
        <f>IF(Q5026=0,0,T5026/Q5026)</f>
        <v/>
      </c>
    </row>
    <row r="5027">
      <c r="A5027" t="n">
        <v>5026</v>
      </c>
      <c r="B5027" t="inlineStr">
        <is>
          <t>US-2017-130953</t>
        </is>
      </c>
      <c r="C5027" t="inlineStr">
        <is>
          <t>2017-07-29</t>
        </is>
      </c>
      <c r="D5027" t="inlineStr">
        <is>
          <t>2017-08-03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Technology</t>
        </is>
      </c>
      <c r="O5027" t="inlineStr">
        <is>
          <t>Phones</t>
        </is>
      </c>
      <c r="P5027" t="inlineStr">
        <is>
          <t>Nortel Meridian M3904 Professional Digital phone</t>
        </is>
      </c>
      <c r="Q5027" s="2" t="n">
        <v>461.97</v>
      </c>
      <c r="R5027" t="n">
        <v>3</v>
      </c>
      <c r="S5027" s="3" t="n">
        <v>0</v>
      </c>
      <c r="T5027" s="2" t="n">
        <v>133.9713</v>
      </c>
      <c r="U5027">
        <f>D5027-C5027</f>
        <v/>
      </c>
      <c r="V5027" s="3">
        <f>IF(Q5027=0,0,T5027/Q5027)</f>
        <v/>
      </c>
    </row>
    <row r="5028">
      <c r="A5028" t="n">
        <v>5027</v>
      </c>
      <c r="B5028" t="inlineStr">
        <is>
          <t>US-2017-130953</t>
        </is>
      </c>
      <c r="C5028" t="inlineStr">
        <is>
          <t>2017-07-29</t>
        </is>
      </c>
      <c r="D5028" t="inlineStr">
        <is>
          <t>2017-08-03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Office Supplies</t>
        </is>
      </c>
      <c r="O5028" t="inlineStr">
        <is>
          <t>Appliances</t>
        </is>
      </c>
      <c r="P5028" t="inlineStr">
        <is>
          <t>Holmes Replacement Filter for HEPA Air Cleaner, Very Large Room, HEPA Filter</t>
        </is>
      </c>
      <c r="Q5028" s="2" t="n">
        <v>137.62</v>
      </c>
      <c r="R5028" t="n">
        <v>2</v>
      </c>
      <c r="S5028" s="3" t="n">
        <v>0</v>
      </c>
      <c r="T5028" s="2" t="n">
        <v>60.5528</v>
      </c>
      <c r="U5028">
        <f>D5028-C5028</f>
        <v/>
      </c>
      <c r="V5028" s="3">
        <f>IF(Q5028=0,0,T5028/Q5028)</f>
        <v/>
      </c>
    </row>
    <row r="5029">
      <c r="A5029" t="n">
        <v>5028</v>
      </c>
      <c r="B5029" t="inlineStr">
        <is>
          <t>US-2017-130953</t>
        </is>
      </c>
      <c r="C5029" t="inlineStr">
        <is>
          <t>2017-07-29</t>
        </is>
      </c>
      <c r="D5029" t="inlineStr">
        <is>
          <t>2017-08-03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Office Star Flex Back Scooter Chair with Aluminum Finish Frame</t>
        </is>
      </c>
      <c r="Q5029" s="2" t="n">
        <v>302.67</v>
      </c>
      <c r="R5029" t="n">
        <v>3</v>
      </c>
      <c r="S5029" s="3" t="n">
        <v>0</v>
      </c>
      <c r="T5029" s="2" t="n">
        <v>72.6408</v>
      </c>
      <c r="U5029">
        <f>D5029-C5029</f>
        <v/>
      </c>
      <c r="V5029" s="3">
        <f>IF(Q5029=0,0,T5029/Q5029)</f>
        <v/>
      </c>
    </row>
    <row r="5030">
      <c r="A5030" t="n">
        <v>5029</v>
      </c>
      <c r="B5030" t="inlineStr">
        <is>
          <t>CA-2014-151792</t>
        </is>
      </c>
      <c r="C5030" t="inlineStr">
        <is>
          <t>2014-09-02</t>
        </is>
      </c>
      <c r="D5030" t="inlineStr">
        <is>
          <t>2014-09-07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Technology</t>
        </is>
      </c>
      <c r="O5030" t="inlineStr">
        <is>
          <t>Accessories</t>
        </is>
      </c>
      <c r="P5030" t="inlineStr">
        <is>
          <t>Logitech Wireless Performance Mouse MX for PC and Mac</t>
        </is>
      </c>
      <c r="Q5030" s="2" t="n">
        <v>239.976</v>
      </c>
      <c r="R5030" t="n">
        <v>3</v>
      </c>
      <c r="S5030" s="3" t="n">
        <v>0.2</v>
      </c>
      <c r="T5030" s="2" t="n">
        <v>53.9946</v>
      </c>
      <c r="U5030">
        <f>D5030-C5030</f>
        <v/>
      </c>
      <c r="V5030" s="3">
        <f>IF(Q5030=0,0,T5030/Q5030)</f>
        <v/>
      </c>
    </row>
    <row r="5031">
      <c r="A5031" t="n">
        <v>5030</v>
      </c>
      <c r="B5031" t="inlineStr">
        <is>
          <t>CA-2017-139304</t>
        </is>
      </c>
      <c r="C5031" t="inlineStr">
        <is>
          <t>2017-01-29</t>
        </is>
      </c>
      <c r="D5031" t="inlineStr">
        <is>
          <t>2017-02-02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Newell 339</t>
        </is>
      </c>
      <c r="Q5031" s="2" t="n">
        <v>8.34</v>
      </c>
      <c r="R5031" t="n">
        <v>3</v>
      </c>
      <c r="S5031" s="3" t="n">
        <v>0</v>
      </c>
      <c r="T5031" s="2" t="n">
        <v>2.1684</v>
      </c>
      <c r="U5031">
        <f>D5031-C5031</f>
        <v/>
      </c>
      <c r="V5031" s="3">
        <f>IF(Q5031=0,0,T5031/Q5031)</f>
        <v/>
      </c>
    </row>
    <row r="5032">
      <c r="A5032" t="n">
        <v>5031</v>
      </c>
      <c r="B5032" t="inlineStr">
        <is>
          <t>CA-2017-139304</t>
        </is>
      </c>
      <c r="C5032" t="inlineStr">
        <is>
          <t>2017-01-29</t>
        </is>
      </c>
      <c r="D5032" t="inlineStr">
        <is>
          <t>2017-02-02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Office Supplies</t>
        </is>
      </c>
      <c r="O5032" t="inlineStr">
        <is>
          <t>Supplies</t>
        </is>
      </c>
      <c r="P5032" t="inlineStr">
        <is>
          <t>Acme Office Executive Series Stainless Steel Trimmers</t>
        </is>
      </c>
      <c r="Q5032" s="2" t="n">
        <v>8.57</v>
      </c>
      <c r="R5032" t="n">
        <v>1</v>
      </c>
      <c r="S5032" s="3" t="n">
        <v>0</v>
      </c>
      <c r="T5032" s="2" t="n">
        <v>2.2282</v>
      </c>
      <c r="U5032">
        <f>D5032-C5032</f>
        <v/>
      </c>
      <c r="V5032" s="3">
        <f>IF(Q5032=0,0,T5032/Q5032)</f>
        <v/>
      </c>
    </row>
    <row r="5033">
      <c r="A5033" t="n">
        <v>5032</v>
      </c>
      <c r="B5033" t="inlineStr">
        <is>
          <t>CA-2017-139304</t>
        </is>
      </c>
      <c r="C5033" t="inlineStr">
        <is>
          <t>2017-01-29</t>
        </is>
      </c>
      <c r="D5033" t="inlineStr">
        <is>
          <t>2017-02-02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Clear Mylar Reinforcing Strips</t>
        </is>
      </c>
      <c r="Q5033" s="2" t="n">
        <v>119.616</v>
      </c>
      <c r="R5033" t="n">
        <v>8</v>
      </c>
      <c r="S5033" s="3" t="n">
        <v>0.2</v>
      </c>
      <c r="T5033" s="2" t="n">
        <v>40.3704</v>
      </c>
      <c r="U5033">
        <f>D5033-C5033</f>
        <v/>
      </c>
      <c r="V5033" s="3">
        <f>IF(Q5033=0,0,T5033/Q5033)</f>
        <v/>
      </c>
    </row>
    <row r="5034">
      <c r="A5034" t="n">
        <v>5033</v>
      </c>
      <c r="B5034" t="inlineStr">
        <is>
          <t>CA-2016-155166</t>
        </is>
      </c>
      <c r="C5034" t="inlineStr">
        <is>
          <t>2016-12-26</t>
        </is>
      </c>
      <c r="D5034" t="inlineStr">
        <is>
          <t>2017-01-02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Novimex Turbo Task Chair</t>
        </is>
      </c>
      <c r="Q5034" s="2" t="n">
        <v>212.94</v>
      </c>
      <c r="R5034" t="n">
        <v>3</v>
      </c>
      <c r="S5034" s="3" t="n">
        <v>0</v>
      </c>
      <c r="T5034" s="2" t="n">
        <v>25.5528</v>
      </c>
      <c r="U5034">
        <f>D5034-C5034</f>
        <v/>
      </c>
      <c r="V5034" s="3">
        <f>IF(Q5034=0,0,T5034/Q5034)</f>
        <v/>
      </c>
    </row>
    <row r="5035">
      <c r="A5035" t="n">
        <v>5034</v>
      </c>
      <c r="B5035" t="inlineStr">
        <is>
          <t>CA-2016-155166</t>
        </is>
      </c>
      <c r="C5035" t="inlineStr">
        <is>
          <t>2016-12-26</t>
        </is>
      </c>
      <c r="D5035" t="inlineStr">
        <is>
          <t>2017-01-02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Fellowes Advanced Computer Series Surge Protectors</t>
        </is>
      </c>
      <c r="Q5035" s="2" t="n">
        <v>26.49</v>
      </c>
      <c r="R5035" t="n">
        <v>1</v>
      </c>
      <c r="S5035" s="3" t="n">
        <v>0</v>
      </c>
      <c r="T5035" s="2" t="n">
        <v>7.4172</v>
      </c>
      <c r="U5035">
        <f>D5035-C5035</f>
        <v/>
      </c>
      <c r="V5035" s="3">
        <f>IF(Q5035=0,0,T5035/Q5035)</f>
        <v/>
      </c>
    </row>
    <row r="5036">
      <c r="A5036" t="n">
        <v>5035</v>
      </c>
      <c r="B5036" t="inlineStr">
        <is>
          <t>CA-2015-103954</t>
        </is>
      </c>
      <c r="C5036" t="inlineStr">
        <is>
          <t>2015-08-09</t>
        </is>
      </c>
      <c r="D5036" t="inlineStr">
        <is>
          <t>2015-08-13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Furniture</t>
        </is>
      </c>
      <c r="O5036" t="inlineStr">
        <is>
          <t>Bookcases</t>
        </is>
      </c>
      <c r="P5036" t="inlineStr">
        <is>
          <t>O'Sullivan Cherrywood Estates Traditional Barrister Bookcase</t>
        </is>
      </c>
      <c r="Q5036" s="2" t="n">
        <v>687.4</v>
      </c>
      <c r="R5036" t="n">
        <v>5</v>
      </c>
      <c r="S5036" s="3" t="n">
        <v>0</v>
      </c>
      <c r="T5036" s="2" t="n">
        <v>48.118</v>
      </c>
      <c r="U5036">
        <f>D5036-C5036</f>
        <v/>
      </c>
      <c r="V5036" s="3">
        <f>IF(Q5036=0,0,T5036/Q5036)</f>
        <v/>
      </c>
    </row>
    <row r="5037">
      <c r="A5037" t="n">
        <v>5036</v>
      </c>
      <c r="B5037" t="inlineStr">
        <is>
          <t>CA-2014-169803</t>
        </is>
      </c>
      <c r="C5037" t="inlineStr">
        <is>
          <t>2014-04-06</t>
        </is>
      </c>
      <c r="D5037" t="inlineStr">
        <is>
          <t>2014-04-12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Round Conference Table Top, Wood Base</t>
        </is>
      </c>
      <c r="Q5037" s="2" t="n">
        <v>653.55</v>
      </c>
      <c r="R5037" t="n">
        <v>3</v>
      </c>
      <c r="S5037" s="3" t="n">
        <v>0</v>
      </c>
      <c r="T5037" s="2" t="n">
        <v>111.1035</v>
      </c>
      <c r="U5037">
        <f>D5037-C5037</f>
        <v/>
      </c>
      <c r="V5037" s="3">
        <f>IF(Q5037=0,0,T5037/Q5037)</f>
        <v/>
      </c>
    </row>
    <row r="5038">
      <c r="A5038" t="n">
        <v>5037</v>
      </c>
      <c r="B5038" t="inlineStr">
        <is>
          <t>CA-2014-169803</t>
        </is>
      </c>
      <c r="C5038" t="inlineStr">
        <is>
          <t>2014-04-06</t>
        </is>
      </c>
      <c r="D5038" t="inlineStr">
        <is>
          <t>2014-04-12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Kingston Digital DataTraveler 32GB USB 2.0</t>
        </is>
      </c>
      <c r="Q5038" s="2" t="n">
        <v>33.9</v>
      </c>
      <c r="R5038" t="n">
        <v>2</v>
      </c>
      <c r="S5038" s="3" t="n">
        <v>0</v>
      </c>
      <c r="T5038" s="2" t="n">
        <v>2.034</v>
      </c>
      <c r="U5038">
        <f>D5038-C5038</f>
        <v/>
      </c>
      <c r="V5038" s="3">
        <f>IF(Q5038=0,0,T5038/Q5038)</f>
        <v/>
      </c>
    </row>
    <row r="5039">
      <c r="A5039" t="n">
        <v>5038</v>
      </c>
      <c r="B5039" t="inlineStr">
        <is>
          <t>CA-2017-141719</t>
        </is>
      </c>
      <c r="C5039" t="inlineStr">
        <is>
          <t>2017-11-17</t>
        </is>
      </c>
      <c r="D5039" t="inlineStr">
        <is>
          <t>2017-11-21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 Illuminated - Keyboard</t>
        </is>
      </c>
      <c r="Q5039" s="2" t="n">
        <v>239.96</v>
      </c>
      <c r="R5039" t="n">
        <v>5</v>
      </c>
      <c r="S5039" s="3" t="n">
        <v>0.2</v>
      </c>
      <c r="T5039" s="2" t="n">
        <v>83.986</v>
      </c>
      <c r="U5039">
        <f>D5039-C5039</f>
        <v/>
      </c>
      <c r="V5039" s="3">
        <f>IF(Q5039=0,0,T5039/Q5039)</f>
        <v/>
      </c>
    </row>
    <row r="5040">
      <c r="A5040" t="n">
        <v>5039</v>
      </c>
      <c r="B5040" t="inlineStr">
        <is>
          <t>CA-2015-136469</t>
        </is>
      </c>
      <c r="C5040" t="inlineStr">
        <is>
          <t>2015-07-11</t>
        </is>
      </c>
      <c r="D5040" t="inlineStr">
        <is>
          <t>2015-07-12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Furniture</t>
        </is>
      </c>
      <c r="O5040" t="inlineStr">
        <is>
          <t>Tables</t>
        </is>
      </c>
      <c r="P5040" t="inlineStr">
        <is>
          <t>Lesro Sheffield Collection Coffee Table, End Table, Center Table, Corner Table</t>
        </is>
      </c>
      <c r="Q5040" s="2" t="n">
        <v>199.836</v>
      </c>
      <c r="R5040" t="n">
        <v>4</v>
      </c>
      <c r="S5040" s="3" t="n">
        <v>0.3</v>
      </c>
      <c r="T5040" s="2" t="n">
        <v>-37.1124</v>
      </c>
      <c r="U5040">
        <f>D5040-C5040</f>
        <v/>
      </c>
      <c r="V5040" s="3">
        <f>IF(Q5040=0,0,T5040/Q5040)</f>
        <v/>
      </c>
    </row>
    <row r="5041">
      <c r="A5041" t="n">
        <v>5040</v>
      </c>
      <c r="B5041" t="inlineStr">
        <is>
          <t>CA-2015-136469</t>
        </is>
      </c>
      <c r="C5041" t="inlineStr">
        <is>
          <t>2015-07-11</t>
        </is>
      </c>
      <c r="D5041" t="inlineStr">
        <is>
          <t>2015-07-12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Technology</t>
        </is>
      </c>
      <c r="O5041" t="inlineStr">
        <is>
          <t>Phones</t>
        </is>
      </c>
      <c r="P5041" t="inlineStr">
        <is>
          <t>Wilson Electronics DB Pro Signal Booster</t>
        </is>
      </c>
      <c r="Q5041" s="2" t="n">
        <v>716</v>
      </c>
      <c r="R5041" t="n">
        <v>2</v>
      </c>
      <c r="S5041" s="3" t="n">
        <v>0</v>
      </c>
      <c r="T5041" s="2" t="n">
        <v>193.32</v>
      </c>
      <c r="U5041">
        <f>D5041-C5041</f>
        <v/>
      </c>
      <c r="V5041" s="3">
        <f>IF(Q5041=0,0,T5041/Q5041)</f>
        <v/>
      </c>
    </row>
    <row r="5042">
      <c r="A5042" t="n">
        <v>5041</v>
      </c>
      <c r="B5042" t="inlineStr">
        <is>
          <t>CA-2015-136469</t>
        </is>
      </c>
      <c r="C5042" t="inlineStr">
        <is>
          <t>2015-07-11</t>
        </is>
      </c>
      <c r="D5042" t="inlineStr">
        <is>
          <t>2015-07-12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Tuf-Vin Binders</t>
        </is>
      </c>
      <c r="Q5042" s="2" t="n">
        <v>221.06</v>
      </c>
      <c r="R5042" t="n">
        <v>7</v>
      </c>
      <c r="S5042" s="3" t="n">
        <v>0</v>
      </c>
      <c r="T5042" s="2" t="n">
        <v>103.8982</v>
      </c>
      <c r="U5042">
        <f>D5042-C5042</f>
        <v/>
      </c>
      <c r="V5042" s="3">
        <f>IF(Q5042=0,0,T5042/Q5042)</f>
        <v/>
      </c>
    </row>
    <row r="5043">
      <c r="A5043" t="n">
        <v>5042</v>
      </c>
      <c r="B5043" t="inlineStr">
        <is>
          <t>CA-2016-158694</t>
        </is>
      </c>
      <c r="C5043" t="inlineStr">
        <is>
          <t>2016-11-10</t>
        </is>
      </c>
      <c r="D5043" t="inlineStr">
        <is>
          <t>2016-11-13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Embossed Ink Jet Note Cards</t>
        </is>
      </c>
      <c r="Q5043" s="2" t="n">
        <v>67.70999999999999</v>
      </c>
      <c r="R5043" t="n">
        <v>3</v>
      </c>
      <c r="S5043" s="3" t="n">
        <v>0</v>
      </c>
      <c r="T5043" s="2" t="n">
        <v>32.5008</v>
      </c>
      <c r="U5043">
        <f>D5043-C5043</f>
        <v/>
      </c>
      <c r="V5043" s="3">
        <f>IF(Q5043=0,0,T5043/Q5043)</f>
        <v/>
      </c>
    </row>
    <row r="5044">
      <c r="A5044" t="n">
        <v>5043</v>
      </c>
      <c r="B5044" t="inlineStr">
        <is>
          <t>CA-2016-158694</t>
        </is>
      </c>
      <c r="C5044" t="inlineStr">
        <is>
          <t>2016-11-10</t>
        </is>
      </c>
      <c r="D5044" t="inlineStr">
        <is>
          <t>2016-11-13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Office Supplies</t>
        </is>
      </c>
      <c r="O5044" t="inlineStr">
        <is>
          <t>Appliances</t>
        </is>
      </c>
      <c r="P5044" t="inlineStr">
        <is>
          <t>Belkin F9S820V06 8 Outlet Surge</t>
        </is>
      </c>
      <c r="Q5044" s="2" t="n">
        <v>129.92</v>
      </c>
      <c r="R5044" t="n">
        <v>4</v>
      </c>
      <c r="S5044" s="3" t="n">
        <v>0</v>
      </c>
      <c r="T5044" s="2" t="n">
        <v>38.976</v>
      </c>
      <c r="U5044">
        <f>D5044-C5044</f>
        <v/>
      </c>
      <c r="V5044" s="3">
        <f>IF(Q5044=0,0,T5044/Q5044)</f>
        <v/>
      </c>
    </row>
    <row r="5045">
      <c r="A5045" t="n">
        <v>5044</v>
      </c>
      <c r="B5045" t="inlineStr">
        <is>
          <t>CA-2016-158694</t>
        </is>
      </c>
      <c r="C5045" t="inlineStr">
        <is>
          <t>2016-11-10</t>
        </is>
      </c>
      <c r="D5045" t="inlineStr">
        <is>
          <t>2016-11-13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Howard Miller 11-1/2" Diameter Ridgewood Wall Clock</t>
        </is>
      </c>
      <c r="Q5045" s="2" t="n">
        <v>467.46</v>
      </c>
      <c r="R5045" t="n">
        <v>9</v>
      </c>
      <c r="S5045" s="3" t="n">
        <v>0</v>
      </c>
      <c r="T5045" s="2" t="n">
        <v>191.6586</v>
      </c>
      <c r="U5045">
        <f>D5045-C5045</f>
        <v/>
      </c>
      <c r="V5045" s="3">
        <f>IF(Q5045=0,0,T5045/Q5045)</f>
        <v/>
      </c>
    </row>
    <row r="5046">
      <c r="A5046" t="n">
        <v>5045</v>
      </c>
      <c r="B5046" t="inlineStr">
        <is>
          <t>CA-2016-158694</t>
        </is>
      </c>
      <c r="C5046" t="inlineStr">
        <is>
          <t>2016-11-10</t>
        </is>
      </c>
      <c r="D5046" t="inlineStr">
        <is>
          <t>2016-11-13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1933</t>
        </is>
      </c>
      <c r="Q5046" s="2" t="n">
        <v>61.4</v>
      </c>
      <c r="R5046" t="n">
        <v>5</v>
      </c>
      <c r="S5046" s="3" t="n">
        <v>0</v>
      </c>
      <c r="T5046" s="2" t="n">
        <v>28.858</v>
      </c>
      <c r="U5046">
        <f>D5046-C5046</f>
        <v/>
      </c>
      <c r="V5046" s="3">
        <f>IF(Q5046=0,0,T5046/Q5046)</f>
        <v/>
      </c>
    </row>
    <row r="5047">
      <c r="A5047" t="n">
        <v>5046</v>
      </c>
      <c r="B5047" t="inlineStr">
        <is>
          <t>CA-2016-158694</t>
        </is>
      </c>
      <c r="C5047" t="inlineStr">
        <is>
          <t>2016-11-10</t>
        </is>
      </c>
      <c r="D5047" t="inlineStr">
        <is>
          <t>2016-11-13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Office Supplies</t>
        </is>
      </c>
      <c r="O5047" t="inlineStr">
        <is>
          <t>Storage</t>
        </is>
      </c>
      <c r="P5047" t="inlineStr">
        <is>
          <t>Standard Rollaway File with Lock</t>
        </is>
      </c>
      <c r="Q5047" s="2" t="n">
        <v>720.76</v>
      </c>
      <c r="R5047" t="n">
        <v>4</v>
      </c>
      <c r="S5047" s="3" t="n">
        <v>0</v>
      </c>
      <c r="T5047" s="2" t="n">
        <v>187.3976</v>
      </c>
      <c r="U5047">
        <f>D5047-C5047</f>
        <v/>
      </c>
      <c r="V5047" s="3">
        <f>IF(Q5047=0,0,T5047/Q5047)</f>
        <v/>
      </c>
    </row>
    <row r="5048">
      <c r="A5048" t="n">
        <v>5047</v>
      </c>
      <c r="B5048" t="inlineStr">
        <is>
          <t>CA-2016-158694</t>
        </is>
      </c>
      <c r="C5048" t="inlineStr">
        <is>
          <t>2016-11-10</t>
        </is>
      </c>
      <c r="D5048" t="inlineStr">
        <is>
          <t>2016-11-13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Peel &amp; Stick Add-On Corner Pockets</t>
        </is>
      </c>
      <c r="Q5048" s="2" t="n">
        <v>5.184</v>
      </c>
      <c r="R5048" t="n">
        <v>3</v>
      </c>
      <c r="S5048" s="3" t="n">
        <v>0.2</v>
      </c>
      <c r="T5048" s="2" t="n">
        <v>1.8144</v>
      </c>
      <c r="U5048">
        <f>D5048-C5048</f>
        <v/>
      </c>
      <c r="V5048" s="3">
        <f>IF(Q5048=0,0,T5048/Q5048)</f>
        <v/>
      </c>
    </row>
    <row r="5049">
      <c r="A5049" t="n">
        <v>5048</v>
      </c>
      <c r="B5049" t="inlineStr">
        <is>
          <t>CA-2016-158694</t>
        </is>
      </c>
      <c r="C5049" t="inlineStr">
        <is>
          <t>2016-11-10</t>
        </is>
      </c>
      <c r="D5049" t="inlineStr">
        <is>
          <t>2016-11-13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Office Supplies</t>
        </is>
      </c>
      <c r="O5049" t="inlineStr">
        <is>
          <t>Art</t>
        </is>
      </c>
      <c r="P5049" t="inlineStr">
        <is>
          <t>Newell 338</t>
        </is>
      </c>
      <c r="Q5049" s="2" t="n">
        <v>14.7</v>
      </c>
      <c r="R5049" t="n">
        <v>5</v>
      </c>
      <c r="S5049" s="3" t="n">
        <v>0</v>
      </c>
      <c r="T5049" s="2" t="n">
        <v>3.969</v>
      </c>
      <c r="U5049">
        <f>D5049-C5049</f>
        <v/>
      </c>
      <c r="V5049" s="3">
        <f>IF(Q5049=0,0,T5049/Q5049)</f>
        <v/>
      </c>
    </row>
    <row r="5050">
      <c r="A5050" t="n">
        <v>5049</v>
      </c>
      <c r="B5050" t="inlineStr">
        <is>
          <t>US-2014-104759</t>
        </is>
      </c>
      <c r="C5050" t="inlineStr">
        <is>
          <t>2014-03-31</t>
        </is>
      </c>
      <c r="D5050" t="inlineStr">
        <is>
          <t>2014-04-04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Fellowes Black Plastic Comb Bindings</t>
        </is>
      </c>
      <c r="Q5050" s="2" t="n">
        <v>8.134</v>
      </c>
      <c r="R5050" t="n">
        <v>7</v>
      </c>
      <c r="S5050" s="3" t="n">
        <v>0.8</v>
      </c>
      <c r="T5050" s="2" t="n">
        <v>-13.8278</v>
      </c>
      <c r="U5050">
        <f>D5050-C5050</f>
        <v/>
      </c>
      <c r="V5050" s="3">
        <f>IF(Q5050=0,0,T5050/Q5050)</f>
        <v/>
      </c>
    </row>
    <row r="5051">
      <c r="A5051" t="n">
        <v>5050</v>
      </c>
      <c r="B5051" t="inlineStr">
        <is>
          <t>US-2014-104759</t>
        </is>
      </c>
      <c r="C5051" t="inlineStr">
        <is>
          <t>2014-03-31</t>
        </is>
      </c>
      <c r="D5051" t="inlineStr">
        <is>
          <t>2014-04-04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 xml:space="preserve">Kensington SlimBlade Notebook Wireless Mouse with Nano Receiver </t>
        </is>
      </c>
      <c r="Q5051" s="2" t="n">
        <v>79.98399999999999</v>
      </c>
      <c r="R5051" t="n">
        <v>2</v>
      </c>
      <c r="S5051" s="3" t="n">
        <v>0.2</v>
      </c>
      <c r="T5051" s="2" t="n">
        <v>13.9972</v>
      </c>
      <c r="U5051">
        <f>D5051-C5051</f>
        <v/>
      </c>
      <c r="V5051" s="3">
        <f>IF(Q5051=0,0,T5051/Q5051)</f>
        <v/>
      </c>
    </row>
    <row r="5052">
      <c r="A5052" t="n">
        <v>5051</v>
      </c>
      <c r="B5052" t="inlineStr">
        <is>
          <t>CA-2015-150511</t>
        </is>
      </c>
      <c r="C5052" t="inlineStr">
        <is>
          <t>2015-09-18</t>
        </is>
      </c>
      <c r="D5052" t="inlineStr">
        <is>
          <t>2015-09-24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Wirebound Message Books, Four 2 3/4" x 5" Forms per Page, 600 Sets per Book</t>
        </is>
      </c>
      <c r="Q5052" s="2" t="n">
        <v>18.54</v>
      </c>
      <c r="R5052" t="n">
        <v>2</v>
      </c>
      <c r="S5052" s="3" t="n">
        <v>0</v>
      </c>
      <c r="T5052" s="2" t="n">
        <v>8.713800000000001</v>
      </c>
      <c r="U5052">
        <f>D5052-C5052</f>
        <v/>
      </c>
      <c r="V5052" s="3">
        <f>IF(Q5052=0,0,T5052/Q5052)</f>
        <v/>
      </c>
    </row>
    <row r="5053">
      <c r="A5053" t="n">
        <v>5052</v>
      </c>
      <c r="B5053" t="inlineStr">
        <is>
          <t>CA-2015-134922</t>
        </is>
      </c>
      <c r="C5053" t="inlineStr">
        <is>
          <t>2015-11-07</t>
        </is>
      </c>
      <c r="D5053" t="inlineStr">
        <is>
          <t>2015-11-11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Office Supplies</t>
        </is>
      </c>
      <c r="O5053" t="inlineStr">
        <is>
          <t>Envelopes</t>
        </is>
      </c>
      <c r="P5053" t="inlineStr">
        <is>
          <t>White Envelopes, White Envelopes with Clear Poly Window</t>
        </is>
      </c>
      <c r="Q5053" s="2" t="n">
        <v>24.4</v>
      </c>
      <c r="R5053" t="n">
        <v>2</v>
      </c>
      <c r="S5053" s="3" t="n">
        <v>0.2</v>
      </c>
      <c r="T5053" s="2" t="n">
        <v>7.93</v>
      </c>
      <c r="U5053">
        <f>D5053-C5053</f>
        <v/>
      </c>
      <c r="V5053" s="3">
        <f>IF(Q5053=0,0,T5053/Q5053)</f>
        <v/>
      </c>
    </row>
    <row r="5054">
      <c r="A5054" t="n">
        <v>5053</v>
      </c>
      <c r="B5054" t="inlineStr">
        <is>
          <t>US-2017-120607</t>
        </is>
      </c>
      <c r="C5054" t="inlineStr">
        <is>
          <t>2017-05-19</t>
        </is>
      </c>
      <c r="D5054" t="inlineStr">
        <is>
          <t>2017-05-19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Tops White Computer Printout Paper</t>
        </is>
      </c>
      <c r="Q5054" s="2" t="n">
        <v>195.64</v>
      </c>
      <c r="R5054" t="n">
        <v>4</v>
      </c>
      <c r="S5054" s="3" t="n">
        <v>0</v>
      </c>
      <c r="T5054" s="2" t="n">
        <v>91.9508</v>
      </c>
      <c r="U5054">
        <f>D5054-C5054</f>
        <v/>
      </c>
      <c r="V5054" s="3">
        <f>IF(Q5054=0,0,T5054/Q5054)</f>
        <v/>
      </c>
    </row>
    <row r="5055">
      <c r="A5055" t="n">
        <v>5054</v>
      </c>
      <c r="B5055" t="inlineStr">
        <is>
          <t>CA-2015-141243</t>
        </is>
      </c>
      <c r="C5055" t="inlineStr">
        <is>
          <t>2015-01-03</t>
        </is>
      </c>
      <c r="D5055" t="inlineStr">
        <is>
          <t>2015-01-08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Enermax Acrylux Wireless Keyboard</t>
        </is>
      </c>
      <c r="Q5055" s="2" t="n">
        <v>398.4</v>
      </c>
      <c r="R5055" t="n">
        <v>5</v>
      </c>
      <c r="S5055" s="3" t="n">
        <v>0.2</v>
      </c>
      <c r="T5055" s="2" t="n">
        <v>84.66</v>
      </c>
      <c r="U5055">
        <f>D5055-C5055</f>
        <v/>
      </c>
      <c r="V5055" s="3">
        <f>IF(Q5055=0,0,T5055/Q5055)</f>
        <v/>
      </c>
    </row>
    <row r="5056">
      <c r="A5056" t="n">
        <v>5055</v>
      </c>
      <c r="B5056" t="inlineStr">
        <is>
          <t>CA-2015-141243</t>
        </is>
      </c>
      <c r="C5056" t="inlineStr">
        <is>
          <t>2015-01-03</t>
        </is>
      </c>
      <c r="D5056" t="inlineStr">
        <is>
          <t>2015-01-08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Office Supplies</t>
        </is>
      </c>
      <c r="O5056" t="inlineStr">
        <is>
          <t>Art</t>
        </is>
      </c>
      <c r="P5056" t="inlineStr">
        <is>
          <t>Newell 317</t>
        </is>
      </c>
      <c r="Q5056" s="2" t="n">
        <v>7.056</v>
      </c>
      <c r="R5056" t="n">
        <v>3</v>
      </c>
      <c r="S5056" s="3" t="n">
        <v>0.2</v>
      </c>
      <c r="T5056" s="2" t="n">
        <v>0.7938</v>
      </c>
      <c r="U5056">
        <f>D5056-C5056</f>
        <v/>
      </c>
      <c r="V5056" s="3">
        <f>IF(Q5056=0,0,T5056/Q5056)</f>
        <v/>
      </c>
    </row>
    <row r="5057">
      <c r="A5057" t="n">
        <v>5056</v>
      </c>
      <c r="B5057" t="inlineStr">
        <is>
          <t>CA-2015-141243</t>
        </is>
      </c>
      <c r="C5057" t="inlineStr">
        <is>
          <t>2015-01-03</t>
        </is>
      </c>
      <c r="D5057" t="inlineStr">
        <is>
          <t>2015-01-08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Furniture</t>
        </is>
      </c>
      <c r="O5057" t="inlineStr">
        <is>
          <t>Bookcases</t>
        </is>
      </c>
      <c r="P5057" t="inlineStr">
        <is>
          <t>O'Sullivan Living Dimensions 5-Shelf Bookcases</t>
        </is>
      </c>
      <c r="Q5057" s="2" t="n">
        <v>1352.3976</v>
      </c>
      <c r="R5057" t="n">
        <v>9</v>
      </c>
      <c r="S5057" s="3" t="n">
        <v>0.32</v>
      </c>
      <c r="T5057" s="2" t="n">
        <v>-437.5404</v>
      </c>
      <c r="U5057">
        <f>D5057-C5057</f>
        <v/>
      </c>
      <c r="V5057" s="3">
        <f>IF(Q5057=0,0,T5057/Q5057)</f>
        <v/>
      </c>
    </row>
    <row r="5058">
      <c r="A5058" t="n">
        <v>5057</v>
      </c>
      <c r="B5058" t="inlineStr">
        <is>
          <t>CA-2015-162166</t>
        </is>
      </c>
      <c r="C5058" t="inlineStr">
        <is>
          <t>2015-09-08</t>
        </is>
      </c>
      <c r="D5058" t="inlineStr">
        <is>
          <t>2015-09-11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1928</t>
        </is>
      </c>
      <c r="Q5058" s="2" t="n">
        <v>26.4</v>
      </c>
      <c r="R5058" t="n">
        <v>5</v>
      </c>
      <c r="S5058" s="3" t="n">
        <v>0</v>
      </c>
      <c r="T5058" s="2" t="n">
        <v>11.88</v>
      </c>
      <c r="U5058">
        <f>D5058-C5058</f>
        <v/>
      </c>
      <c r="V5058" s="3">
        <f>IF(Q5058=0,0,T5058/Q5058)</f>
        <v/>
      </c>
    </row>
    <row r="5059">
      <c r="A5059" t="n">
        <v>5058</v>
      </c>
      <c r="B5059" t="inlineStr">
        <is>
          <t>CA-2015-162166</t>
        </is>
      </c>
      <c r="C5059" t="inlineStr">
        <is>
          <t>2015-09-08</t>
        </is>
      </c>
      <c r="D5059" t="inlineStr">
        <is>
          <t>2015-09-11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Eldon Shelf Savers Cubes and Bins</t>
        </is>
      </c>
      <c r="Q5059" s="2" t="n">
        <v>41.88</v>
      </c>
      <c r="R5059" t="n">
        <v>6</v>
      </c>
      <c r="S5059" s="3" t="n">
        <v>0</v>
      </c>
      <c r="T5059" s="2" t="n">
        <v>0.8376</v>
      </c>
      <c r="U5059">
        <f>D5059-C5059</f>
        <v/>
      </c>
      <c r="V5059" s="3">
        <f>IF(Q5059=0,0,T5059/Q5059)</f>
        <v/>
      </c>
    </row>
    <row r="5060">
      <c r="A5060" t="n">
        <v>5059</v>
      </c>
      <c r="B5060" t="inlineStr">
        <is>
          <t>CA-2016-120796</t>
        </is>
      </c>
      <c r="C5060" t="inlineStr">
        <is>
          <t>2016-04-03</t>
        </is>
      </c>
      <c r="D5060" t="inlineStr">
        <is>
          <t>2016-04-07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GBC Velobind Prepunched Cover Sets, Regency Series</t>
        </is>
      </c>
      <c r="Q5060" s="2" t="n">
        <v>99.846</v>
      </c>
      <c r="R5060" t="n">
        <v>9</v>
      </c>
      <c r="S5060" s="3" t="n">
        <v>0.7</v>
      </c>
      <c r="T5060" s="2" t="n">
        <v>-83.205</v>
      </c>
      <c r="U5060">
        <f>D5060-C5060</f>
        <v/>
      </c>
      <c r="V5060" s="3">
        <f>IF(Q5060=0,0,T5060/Q5060)</f>
        <v/>
      </c>
    </row>
    <row r="5061">
      <c r="A5061" t="n">
        <v>5060</v>
      </c>
      <c r="B5061" t="inlineStr">
        <is>
          <t>CA-2016-109722</t>
        </is>
      </c>
      <c r="C5061" t="inlineStr">
        <is>
          <t>2016-12-05</t>
        </is>
      </c>
      <c r="D5061" t="inlineStr">
        <is>
          <t>2016-12-07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Samsung Galaxy S III - 16GB - pebble blue (T-Mobile)</t>
        </is>
      </c>
      <c r="Q5061" s="2" t="n">
        <v>699.98</v>
      </c>
      <c r="R5061" t="n">
        <v>2</v>
      </c>
      <c r="S5061" s="3" t="n">
        <v>0</v>
      </c>
      <c r="T5061" s="2" t="n">
        <v>195.9944</v>
      </c>
      <c r="U5061">
        <f>D5061-C5061</f>
        <v/>
      </c>
      <c r="V5061" s="3">
        <f>IF(Q5061=0,0,T5061/Q5061)</f>
        <v/>
      </c>
    </row>
    <row r="5062">
      <c r="A5062" t="n">
        <v>5061</v>
      </c>
      <c r="B5062" t="inlineStr">
        <is>
          <t>CA-2016-109722</t>
        </is>
      </c>
      <c r="C5062" t="inlineStr">
        <is>
          <t>2016-12-05</t>
        </is>
      </c>
      <c r="D5062" t="inlineStr">
        <is>
          <t>2016-12-07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Office Supplies</t>
        </is>
      </c>
      <c r="O5062" t="inlineStr">
        <is>
          <t>Storage</t>
        </is>
      </c>
      <c r="P5062" t="inlineStr">
        <is>
          <t>Fellowes Bankers Box Staxonsteel Drawer File/Stacking System</t>
        </is>
      </c>
      <c r="Q5062" s="2" t="n">
        <v>584.8200000000001</v>
      </c>
      <c r="R5062" t="n">
        <v>9</v>
      </c>
      <c r="S5062" s="3" t="n">
        <v>0</v>
      </c>
      <c r="T5062" s="2" t="n">
        <v>70.1784</v>
      </c>
      <c r="U5062">
        <f>D5062-C5062</f>
        <v/>
      </c>
      <c r="V5062" s="3">
        <f>IF(Q5062=0,0,T5062/Q5062)</f>
        <v/>
      </c>
    </row>
    <row r="5063">
      <c r="A5063" t="n">
        <v>5062</v>
      </c>
      <c r="B5063" t="inlineStr">
        <is>
          <t>CA-2015-136798</t>
        </is>
      </c>
      <c r="C5063" t="inlineStr">
        <is>
          <t>2015-05-08</t>
        </is>
      </c>
      <c r="D5063" t="inlineStr">
        <is>
          <t>2015-05-12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Wilson Jones Legal Size Ring Binders</t>
        </is>
      </c>
      <c r="Q5063" s="2" t="n">
        <v>43.98</v>
      </c>
      <c r="R5063" t="n">
        <v>2</v>
      </c>
      <c r="S5063" s="3" t="n">
        <v>0</v>
      </c>
      <c r="T5063" s="2" t="n">
        <v>21.99</v>
      </c>
      <c r="U5063">
        <f>D5063-C5063</f>
        <v/>
      </c>
      <c r="V5063" s="3">
        <f>IF(Q5063=0,0,T5063/Q5063)</f>
        <v/>
      </c>
    </row>
    <row r="5064">
      <c r="A5064" t="n">
        <v>5063</v>
      </c>
      <c r="B5064" t="inlineStr">
        <is>
          <t>CA-2015-136798</t>
        </is>
      </c>
      <c r="C5064" t="inlineStr">
        <is>
          <t>2015-05-08</t>
        </is>
      </c>
      <c r="D5064" t="inlineStr">
        <is>
          <t>2015-05-12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VTech DS6151</t>
        </is>
      </c>
      <c r="Q5064" s="2" t="n">
        <v>377.97</v>
      </c>
      <c r="R5064" t="n">
        <v>3</v>
      </c>
      <c r="S5064" s="3" t="n">
        <v>0</v>
      </c>
      <c r="T5064" s="2" t="n">
        <v>105.8316</v>
      </c>
      <c r="U5064">
        <f>D5064-C5064</f>
        <v/>
      </c>
      <c r="V5064" s="3">
        <f>IF(Q5064=0,0,T5064/Q5064)</f>
        <v/>
      </c>
    </row>
    <row r="5065">
      <c r="A5065" t="n">
        <v>5064</v>
      </c>
      <c r="B5065" t="inlineStr">
        <is>
          <t>CA-2015-136798</t>
        </is>
      </c>
      <c r="C5065" t="inlineStr">
        <is>
          <t>2015-05-08</t>
        </is>
      </c>
      <c r="D5065" t="inlineStr">
        <is>
          <t>2015-05-12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Furniture</t>
        </is>
      </c>
      <c r="O5065" t="inlineStr">
        <is>
          <t>Furnishings</t>
        </is>
      </c>
      <c r="P5065" t="inlineStr">
        <is>
          <t>Deflect-o EconoMat Studded, No Bevel Mat for Low Pile Carpeting</t>
        </is>
      </c>
      <c r="Q5065" s="2" t="n">
        <v>123.96</v>
      </c>
      <c r="R5065" t="n">
        <v>3</v>
      </c>
      <c r="S5065" s="3" t="n">
        <v>0</v>
      </c>
      <c r="T5065" s="2" t="n">
        <v>11.1564</v>
      </c>
      <c r="U5065">
        <f>D5065-C5065</f>
        <v/>
      </c>
      <c r="V5065" s="3">
        <f>IF(Q5065=0,0,T5065/Q5065)</f>
        <v/>
      </c>
    </row>
    <row r="5066">
      <c r="A5066" t="n">
        <v>5065</v>
      </c>
      <c r="B5066" t="inlineStr">
        <is>
          <t>CA-2017-122196</t>
        </is>
      </c>
      <c r="C5066" t="inlineStr">
        <is>
          <t>2017-09-22</t>
        </is>
      </c>
      <c r="D5066" t="inlineStr">
        <is>
          <t>2017-09-24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GE 30524EE4</t>
        </is>
      </c>
      <c r="Q5066" s="2" t="n">
        <v>391.98</v>
      </c>
      <c r="R5066" t="n">
        <v>2</v>
      </c>
      <c r="S5066" s="3" t="n">
        <v>0</v>
      </c>
      <c r="T5066" s="2" t="n">
        <v>113.6742</v>
      </c>
      <c r="U5066">
        <f>D5066-C5066</f>
        <v/>
      </c>
      <c r="V5066" s="3">
        <f>IF(Q5066=0,0,T5066/Q5066)</f>
        <v/>
      </c>
    </row>
    <row r="5067">
      <c r="A5067" t="n">
        <v>5066</v>
      </c>
      <c r="B5067" t="inlineStr">
        <is>
          <t>CA-2017-142090</t>
        </is>
      </c>
      <c r="C5067" t="inlineStr">
        <is>
          <t>2017-11-30</t>
        </is>
      </c>
      <c r="D5067" t="inlineStr">
        <is>
          <t>2017-12-07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Wireless Gaming Headset G930</t>
        </is>
      </c>
      <c r="Q5067" s="2" t="n">
        <v>383.976</v>
      </c>
      <c r="R5067" t="n">
        <v>3</v>
      </c>
      <c r="S5067" s="3" t="n">
        <v>0.2</v>
      </c>
      <c r="T5067" s="2" t="n">
        <v>81.5949</v>
      </c>
      <c r="U5067">
        <f>D5067-C5067</f>
        <v/>
      </c>
      <c r="V5067" s="3">
        <f>IF(Q5067=0,0,T5067/Q5067)</f>
        <v/>
      </c>
    </row>
    <row r="5068">
      <c r="A5068" t="n">
        <v>5067</v>
      </c>
      <c r="B5068" t="inlineStr">
        <is>
          <t>CA-2017-142090</t>
        </is>
      </c>
      <c r="C5068" t="inlineStr">
        <is>
          <t>2017-11-30</t>
        </is>
      </c>
      <c r="D5068" t="inlineStr">
        <is>
          <t>2017-12-07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Furniture</t>
        </is>
      </c>
      <c r="O5068" t="inlineStr">
        <is>
          <t>Tables</t>
        </is>
      </c>
      <c r="P5068" t="inlineStr">
        <is>
          <t>Bush Advantage Collection Racetrack Conference Table</t>
        </is>
      </c>
      <c r="Q5068" s="2" t="n">
        <v>1781.682</v>
      </c>
      <c r="R5068" t="n">
        <v>7</v>
      </c>
      <c r="S5068" s="3" t="n">
        <v>0.4</v>
      </c>
      <c r="T5068" s="2" t="n">
        <v>-653.2834</v>
      </c>
      <c r="U5068">
        <f>D5068-C5068</f>
        <v/>
      </c>
      <c r="V5068" s="3">
        <f>IF(Q5068=0,0,T5068/Q5068)</f>
        <v/>
      </c>
    </row>
    <row r="5069">
      <c r="A5069" t="n">
        <v>5068</v>
      </c>
      <c r="B5069" t="inlineStr">
        <is>
          <t>CA-2017-160934</t>
        </is>
      </c>
      <c r="C5069" t="inlineStr">
        <is>
          <t>2017-01-15</t>
        </is>
      </c>
      <c r="D5069" t="inlineStr">
        <is>
          <t>2017-01-19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Office Supplies</t>
        </is>
      </c>
      <c r="O5069" t="inlineStr">
        <is>
          <t>Art</t>
        </is>
      </c>
      <c r="P5069" t="inlineStr">
        <is>
          <t>Newell 347</t>
        </is>
      </c>
      <c r="Q5069" s="2" t="n">
        <v>21.4</v>
      </c>
      <c r="R5069" t="n">
        <v>5</v>
      </c>
      <c r="S5069" s="3" t="n">
        <v>0</v>
      </c>
      <c r="T5069" s="2" t="n">
        <v>6.206</v>
      </c>
      <c r="U5069">
        <f>D5069-C5069</f>
        <v/>
      </c>
      <c r="V5069" s="3">
        <f>IF(Q5069=0,0,T5069/Q5069)</f>
        <v/>
      </c>
    </row>
    <row r="5070">
      <c r="A5070" t="n">
        <v>5069</v>
      </c>
      <c r="B5070" t="inlineStr">
        <is>
          <t>CA-2014-124478</t>
        </is>
      </c>
      <c r="C5070" t="inlineStr">
        <is>
          <t>2014-08-08</t>
        </is>
      </c>
      <c r="D5070" t="inlineStr">
        <is>
          <t>2014-08-12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Technology</t>
        </is>
      </c>
      <c r="O5070" t="inlineStr">
        <is>
          <t>Copiers</t>
        </is>
      </c>
      <c r="P5070" t="inlineStr">
        <is>
          <t>Sharp 1540cs Digital Laser Copier</t>
        </is>
      </c>
      <c r="Q5070" s="2" t="n">
        <v>549.99</v>
      </c>
      <c r="R5070" t="n">
        <v>1</v>
      </c>
      <c r="S5070" s="3" t="n">
        <v>0</v>
      </c>
      <c r="T5070" s="2" t="n">
        <v>274.995</v>
      </c>
      <c r="U5070">
        <f>D5070-C5070</f>
        <v/>
      </c>
      <c r="V5070" s="3">
        <f>IF(Q5070=0,0,T5070/Q5070)</f>
        <v/>
      </c>
    </row>
    <row r="5071">
      <c r="A5071" t="n">
        <v>5070</v>
      </c>
      <c r="B5071" t="inlineStr">
        <is>
          <t>CA-2014-124478</t>
        </is>
      </c>
      <c r="C5071" t="inlineStr">
        <is>
          <t>2014-08-08</t>
        </is>
      </c>
      <c r="D5071" t="inlineStr">
        <is>
          <t>2014-08-12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Office Supplies</t>
        </is>
      </c>
      <c r="O5071" t="inlineStr">
        <is>
          <t>Appliances</t>
        </is>
      </c>
      <c r="P5071" t="inlineStr">
        <is>
          <t>Acco Smartsocket Table Surge Protector, 6 Color-Coded Adapter Outlets</t>
        </is>
      </c>
      <c r="Q5071" s="2" t="n">
        <v>167.535</v>
      </c>
      <c r="R5071" t="n">
        <v>3</v>
      </c>
      <c r="S5071" s="3" t="n">
        <v>0.1</v>
      </c>
      <c r="T5071" s="2" t="n">
        <v>37.23</v>
      </c>
      <c r="U5071">
        <f>D5071-C5071</f>
        <v/>
      </c>
      <c r="V5071" s="3">
        <f>IF(Q5071=0,0,T5071/Q5071)</f>
        <v/>
      </c>
    </row>
    <row r="5072">
      <c r="A5072" t="n">
        <v>5071</v>
      </c>
      <c r="B5072" t="inlineStr">
        <is>
          <t>CA-2014-124478</t>
        </is>
      </c>
      <c r="C5072" t="inlineStr">
        <is>
          <t>2014-08-08</t>
        </is>
      </c>
      <c r="D5072" t="inlineStr">
        <is>
          <t>2014-08-12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Office Supplies</t>
        </is>
      </c>
      <c r="O5072" t="inlineStr">
        <is>
          <t>Envelopes</t>
        </is>
      </c>
      <c r="P5072" t="inlineStr">
        <is>
          <t>Globe Weis Peel &amp; Seel First Class Envelopes</t>
        </is>
      </c>
      <c r="Q5072" s="2" t="n">
        <v>38.34</v>
      </c>
      <c r="R5072" t="n">
        <v>3</v>
      </c>
      <c r="S5072" s="3" t="n">
        <v>0</v>
      </c>
      <c r="T5072" s="2" t="n">
        <v>17.253</v>
      </c>
      <c r="U5072">
        <f>D5072-C5072</f>
        <v/>
      </c>
      <c r="V5072" s="3">
        <f>IF(Q5072=0,0,T5072/Q5072)</f>
        <v/>
      </c>
    </row>
    <row r="5073">
      <c r="A5073" t="n">
        <v>5072</v>
      </c>
      <c r="B5073" t="inlineStr">
        <is>
          <t>CA-2014-124478</t>
        </is>
      </c>
      <c r="C5073" t="inlineStr">
        <is>
          <t>2014-08-08</t>
        </is>
      </c>
      <c r="D5073" t="inlineStr">
        <is>
          <t>2014-08-12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Furniture</t>
        </is>
      </c>
      <c r="O5073" t="inlineStr">
        <is>
          <t>Furnishings</t>
        </is>
      </c>
      <c r="P5073" t="inlineStr">
        <is>
          <t>Nu-Dell Float Frame 11 x 14 1/2</t>
        </is>
      </c>
      <c r="Q5073" s="2" t="n">
        <v>53.88</v>
      </c>
      <c r="R5073" t="n">
        <v>6</v>
      </c>
      <c r="S5073" s="3" t="n">
        <v>0</v>
      </c>
      <c r="T5073" s="2" t="n">
        <v>22.6296</v>
      </c>
      <c r="U5073">
        <f>D5073-C5073</f>
        <v/>
      </c>
      <c r="V5073" s="3">
        <f>IF(Q5073=0,0,T5073/Q5073)</f>
        <v/>
      </c>
    </row>
    <row r="5074">
      <c r="A5074" t="n">
        <v>5073</v>
      </c>
      <c r="B5074" t="inlineStr">
        <is>
          <t>CA-2014-124478</t>
        </is>
      </c>
      <c r="C5074" t="inlineStr">
        <is>
          <t>2014-08-08</t>
        </is>
      </c>
      <c r="D5074" t="inlineStr">
        <is>
          <t>2014-08-12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Technology</t>
        </is>
      </c>
      <c r="O5074" t="inlineStr">
        <is>
          <t>Phones</t>
        </is>
      </c>
      <c r="P5074" t="inlineStr">
        <is>
          <t>Motorola Droid Maxx</t>
        </is>
      </c>
      <c r="Q5074" s="2" t="n">
        <v>299.98</v>
      </c>
      <c r="R5074" t="n">
        <v>2</v>
      </c>
      <c r="S5074" s="3" t="n">
        <v>0</v>
      </c>
      <c r="T5074" s="2" t="n">
        <v>83.9944</v>
      </c>
      <c r="U5074">
        <f>D5074-C5074</f>
        <v/>
      </c>
      <c r="V5074" s="3">
        <f>IF(Q5074=0,0,T5074/Q5074)</f>
        <v/>
      </c>
    </row>
    <row r="5075">
      <c r="A5075" t="n">
        <v>5074</v>
      </c>
      <c r="B5075" t="inlineStr">
        <is>
          <t>CA-2015-145485</t>
        </is>
      </c>
      <c r="C5075" t="inlineStr">
        <is>
          <t>2015-11-05</t>
        </is>
      </c>
      <c r="D5075" t="inlineStr">
        <is>
          <t>2015-11-05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Office Supplies</t>
        </is>
      </c>
      <c r="O5075" t="inlineStr">
        <is>
          <t>Storage</t>
        </is>
      </c>
      <c r="P5075" t="inlineStr">
        <is>
          <t>Hanging Personal Folder File</t>
        </is>
      </c>
      <c r="Q5075" s="2" t="n">
        <v>62.8</v>
      </c>
      <c r="R5075" t="n">
        <v>4</v>
      </c>
      <c r="S5075" s="3" t="n">
        <v>0</v>
      </c>
      <c r="T5075" s="2" t="n">
        <v>15.7</v>
      </c>
      <c r="U5075">
        <f>D5075-C5075</f>
        <v/>
      </c>
      <c r="V5075" s="3">
        <f>IF(Q5075=0,0,T5075/Q5075)</f>
        <v/>
      </c>
    </row>
    <row r="5076">
      <c r="A5076" t="n">
        <v>5075</v>
      </c>
      <c r="B5076" t="inlineStr">
        <is>
          <t>CA-2017-151071</t>
        </is>
      </c>
      <c r="C5076" t="inlineStr">
        <is>
          <t>2017-04-25</t>
        </is>
      </c>
      <c r="D5076" t="inlineStr">
        <is>
          <t>2017-04-29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Cardinal Slant-D Ring Binder, Heavy Gauge Vinyl</t>
        </is>
      </c>
      <c r="Q5076" s="2" t="n">
        <v>13.904</v>
      </c>
      <c r="R5076" t="n">
        <v>2</v>
      </c>
      <c r="S5076" s="3" t="n">
        <v>0.2</v>
      </c>
      <c r="T5076" s="2" t="n">
        <v>4.5188</v>
      </c>
      <c r="U5076">
        <f>D5076-C5076</f>
        <v/>
      </c>
      <c r="V5076" s="3">
        <f>IF(Q5076=0,0,T5076/Q5076)</f>
        <v/>
      </c>
    </row>
    <row r="5077">
      <c r="A5077" t="n">
        <v>5076</v>
      </c>
      <c r="B5077" t="inlineStr">
        <is>
          <t>CA-2014-134572</t>
        </is>
      </c>
      <c r="C5077" t="inlineStr">
        <is>
          <t>2014-04-20</t>
        </is>
      </c>
      <c r="D5077" t="inlineStr">
        <is>
          <t>2014-04-22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Bush Advantage Collection Round Conference Table</t>
        </is>
      </c>
      <c r="Q5077" s="2" t="n">
        <v>744.1</v>
      </c>
      <c r="R5077" t="n">
        <v>5</v>
      </c>
      <c r="S5077" s="3" t="n">
        <v>0.3</v>
      </c>
      <c r="T5077" s="2" t="n">
        <v>-95.67</v>
      </c>
      <c r="U5077">
        <f>D5077-C5077</f>
        <v/>
      </c>
      <c r="V5077" s="3">
        <f>IF(Q5077=0,0,T5077/Q5077)</f>
        <v/>
      </c>
    </row>
    <row r="5078">
      <c r="A5078" t="n">
        <v>5077</v>
      </c>
      <c r="B5078" t="inlineStr">
        <is>
          <t>CA-2014-134572</t>
        </is>
      </c>
      <c r="C5078" t="inlineStr">
        <is>
          <t>2014-04-20</t>
        </is>
      </c>
      <c r="D5078" t="inlineStr">
        <is>
          <t>2014-04-22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Personal Folder Holder, Ebony</t>
        </is>
      </c>
      <c r="Q5078" s="2" t="n">
        <v>44.84</v>
      </c>
      <c r="R5078" t="n">
        <v>5</v>
      </c>
      <c r="S5078" s="3" t="n">
        <v>0.2</v>
      </c>
      <c r="T5078" s="2" t="n">
        <v>5.605</v>
      </c>
      <c r="U5078">
        <f>D5078-C5078</f>
        <v/>
      </c>
      <c r="V5078" s="3">
        <f>IF(Q5078=0,0,T5078/Q5078)</f>
        <v/>
      </c>
    </row>
    <row r="5079">
      <c r="A5079" t="n">
        <v>5078</v>
      </c>
      <c r="B5079" t="inlineStr">
        <is>
          <t>CA-2014-134572</t>
        </is>
      </c>
      <c r="C5079" t="inlineStr">
        <is>
          <t>2014-04-20</t>
        </is>
      </c>
      <c r="D5079" t="inlineStr">
        <is>
          <t>2014-04-22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Furniture</t>
        </is>
      </c>
      <c r="O5079" t="inlineStr">
        <is>
          <t>Tables</t>
        </is>
      </c>
      <c r="P5079" t="inlineStr">
        <is>
          <t>Riverside Furniture Stanwyck Manor Table Series</t>
        </is>
      </c>
      <c r="Q5079" s="2" t="n">
        <v>401.59</v>
      </c>
      <c r="R5079" t="n">
        <v>2</v>
      </c>
      <c r="S5079" s="3" t="n">
        <v>0.3</v>
      </c>
      <c r="T5079" s="2" t="n">
        <v>-131.951</v>
      </c>
      <c r="U5079">
        <f>D5079-C5079</f>
        <v/>
      </c>
      <c r="V5079" s="3">
        <f>IF(Q5079=0,0,T5079/Q5079)</f>
        <v/>
      </c>
    </row>
    <row r="5080">
      <c r="A5080" t="n">
        <v>5079</v>
      </c>
      <c r="B5080" t="inlineStr">
        <is>
          <t>CA-2017-143217</t>
        </is>
      </c>
      <c r="C5080" t="inlineStr">
        <is>
          <t>2017-11-11</t>
        </is>
      </c>
      <c r="D5080" t="inlineStr">
        <is>
          <t>2017-11-17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Prestige Round Ring Binders</t>
        </is>
      </c>
      <c r="Q5080" s="2" t="n">
        <v>18.24</v>
      </c>
      <c r="R5080" t="n">
        <v>3</v>
      </c>
      <c r="S5080" s="3" t="n">
        <v>0</v>
      </c>
      <c r="T5080" s="2" t="n">
        <v>8.572800000000001</v>
      </c>
      <c r="U5080">
        <f>D5080-C5080</f>
        <v/>
      </c>
      <c r="V5080" s="3">
        <f>IF(Q5080=0,0,T5080/Q5080)</f>
        <v/>
      </c>
    </row>
    <row r="5081">
      <c r="A5081" t="n">
        <v>5080</v>
      </c>
      <c r="B5081" t="inlineStr">
        <is>
          <t>US-2017-133312</t>
        </is>
      </c>
      <c r="C5081" t="inlineStr">
        <is>
          <t>2017-11-25</t>
        </is>
      </c>
      <c r="D5081" t="inlineStr">
        <is>
          <t>2017-11-29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Furniture</t>
        </is>
      </c>
      <c r="O5081" t="inlineStr">
        <is>
          <t>Bookcases</t>
        </is>
      </c>
      <c r="P5081" t="inlineStr">
        <is>
          <t>Sauder Forest Hills Library, Woodland Oak Finish</t>
        </is>
      </c>
      <c r="Q5081" s="2" t="n">
        <v>359.499</v>
      </c>
      <c r="R5081" t="n">
        <v>3</v>
      </c>
      <c r="S5081" s="3" t="n">
        <v>0.15</v>
      </c>
      <c r="T5081" s="2" t="n">
        <v>-29.6058</v>
      </c>
      <c r="U5081">
        <f>D5081-C5081</f>
        <v/>
      </c>
      <c r="V5081" s="3">
        <f>IF(Q5081=0,0,T5081/Q5081)</f>
        <v/>
      </c>
    </row>
    <row r="5082">
      <c r="A5082" t="n">
        <v>5081</v>
      </c>
      <c r="B5082" t="inlineStr">
        <is>
          <t>US-2017-133312</t>
        </is>
      </c>
      <c r="C5082" t="inlineStr">
        <is>
          <t>2017-11-25</t>
        </is>
      </c>
      <c r="D5082" t="inlineStr">
        <is>
          <t>2017-11-29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Sterilite Officeware Hinged File Box</t>
        </is>
      </c>
      <c r="Q5082" s="2" t="n">
        <v>10.48</v>
      </c>
      <c r="R5082" t="n">
        <v>1</v>
      </c>
      <c r="S5082" s="3" t="n">
        <v>0</v>
      </c>
      <c r="T5082" s="2" t="n">
        <v>2.8296</v>
      </c>
      <c r="U5082">
        <f>D5082-C5082</f>
        <v/>
      </c>
      <c r="V5082" s="3">
        <f>IF(Q5082=0,0,T5082/Q5082)</f>
        <v/>
      </c>
    </row>
    <row r="5083">
      <c r="A5083" t="n">
        <v>5082</v>
      </c>
      <c r="B5083" t="inlineStr">
        <is>
          <t>US-2015-137533</t>
        </is>
      </c>
      <c r="C5083" t="inlineStr">
        <is>
          <t>2015-12-18</t>
        </is>
      </c>
      <c r="D5083" t="inlineStr">
        <is>
          <t>2015-12-18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Xerox 226</t>
        </is>
      </c>
      <c r="Q5083" s="2" t="n">
        <v>20.736</v>
      </c>
      <c r="R5083" t="n">
        <v>4</v>
      </c>
      <c r="S5083" s="3" t="n">
        <v>0.2</v>
      </c>
      <c r="T5083" s="2" t="n">
        <v>7.2576</v>
      </c>
      <c r="U5083">
        <f>D5083-C5083</f>
        <v/>
      </c>
      <c r="V5083" s="3">
        <f>IF(Q5083=0,0,T5083/Q5083)</f>
        <v/>
      </c>
    </row>
    <row r="5084">
      <c r="A5084" t="n">
        <v>5083</v>
      </c>
      <c r="B5084" t="inlineStr">
        <is>
          <t>CA-2016-155138</t>
        </is>
      </c>
      <c r="C5084" t="inlineStr">
        <is>
          <t>2016-09-08</t>
        </is>
      </c>
      <c r="D5084" t="inlineStr">
        <is>
          <t>2016-09-12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Memorex Froggy Flash Drive 4 GB</t>
        </is>
      </c>
      <c r="Q5084" s="2" t="n">
        <v>35.168</v>
      </c>
      <c r="R5084" t="n">
        <v>4</v>
      </c>
      <c r="S5084" s="3" t="n">
        <v>0.2</v>
      </c>
      <c r="T5084" s="2" t="n">
        <v>8.352399999999999</v>
      </c>
      <c r="U5084">
        <f>D5084-C5084</f>
        <v/>
      </c>
      <c r="V5084" s="3">
        <f>IF(Q5084=0,0,T5084/Q5084)</f>
        <v/>
      </c>
    </row>
    <row r="5085">
      <c r="A5085" t="n">
        <v>5084</v>
      </c>
      <c r="B5085" t="inlineStr">
        <is>
          <t>CA-2016-155138</t>
        </is>
      </c>
      <c r="C5085" t="inlineStr">
        <is>
          <t>2016-09-08</t>
        </is>
      </c>
      <c r="D5085" t="inlineStr">
        <is>
          <t>2016-09-12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Petty Cash Envelope</t>
        </is>
      </c>
      <c r="Q5085" s="2" t="n">
        <v>64.70399999999999</v>
      </c>
      <c r="R5085" t="n">
        <v>3</v>
      </c>
      <c r="S5085" s="3" t="n">
        <v>0.2</v>
      </c>
      <c r="T5085" s="2" t="n">
        <v>23.4552</v>
      </c>
      <c r="U5085">
        <f>D5085-C5085</f>
        <v/>
      </c>
      <c r="V5085" s="3">
        <f>IF(Q5085=0,0,T5085/Q5085)</f>
        <v/>
      </c>
    </row>
    <row r="5086">
      <c r="A5086" t="n">
        <v>5085</v>
      </c>
      <c r="B5086" t="inlineStr">
        <is>
          <t>CA-2016-108350</t>
        </is>
      </c>
      <c r="C5086" t="inlineStr">
        <is>
          <t>2016-06-06</t>
        </is>
      </c>
      <c r="D5086" t="inlineStr">
        <is>
          <t>2016-06-09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Xerox 1935</t>
        </is>
      </c>
      <c r="Q5086" s="2" t="n">
        <v>105.52</v>
      </c>
      <c r="R5086" t="n">
        <v>4</v>
      </c>
      <c r="S5086" s="3" t="n">
        <v>0</v>
      </c>
      <c r="T5086" s="2" t="n">
        <v>48.5392</v>
      </c>
      <c r="U5086">
        <f>D5086-C5086</f>
        <v/>
      </c>
      <c r="V5086" s="3">
        <f>IF(Q5086=0,0,T5086/Q5086)</f>
        <v/>
      </c>
    </row>
    <row r="5087">
      <c r="A5087" t="n">
        <v>5086</v>
      </c>
      <c r="B5087" t="inlineStr">
        <is>
          <t>CA-2015-144302</t>
        </is>
      </c>
      <c r="C5087" t="inlineStr">
        <is>
          <t>2015-06-19</t>
        </is>
      </c>
      <c r="D5087" t="inlineStr">
        <is>
          <t>2015-06-23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White Gloss Covers, Plain Front</t>
        </is>
      </c>
      <c r="Q5087" s="2" t="n">
        <v>5.792</v>
      </c>
      <c r="R5087" t="n">
        <v>2</v>
      </c>
      <c r="S5087" s="3" t="n">
        <v>0.8</v>
      </c>
      <c r="T5087" s="2" t="n">
        <v>-9.556800000000001</v>
      </c>
      <c r="U5087">
        <f>D5087-C5087</f>
        <v/>
      </c>
      <c r="V5087" s="3">
        <f>IF(Q5087=0,0,T5087/Q5087)</f>
        <v/>
      </c>
    </row>
    <row r="5088">
      <c r="A5088" t="n">
        <v>5087</v>
      </c>
      <c r="B5088" t="inlineStr">
        <is>
          <t>CA-2015-109001</t>
        </is>
      </c>
      <c r="C5088" t="inlineStr">
        <is>
          <t>2015-03-05</t>
        </is>
      </c>
      <c r="D5088" t="inlineStr">
        <is>
          <t>2015-03-09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Samsung Convoy 3</t>
        </is>
      </c>
      <c r="Q5088" s="2" t="n">
        <v>466.158</v>
      </c>
      <c r="R5088" t="n">
        <v>7</v>
      </c>
      <c r="S5088" s="3" t="n">
        <v>0.4</v>
      </c>
      <c r="T5088" s="2" t="n">
        <v>-93.2316</v>
      </c>
      <c r="U5088">
        <f>D5088-C5088</f>
        <v/>
      </c>
      <c r="V5088" s="3">
        <f>IF(Q5088=0,0,T5088/Q5088)</f>
        <v/>
      </c>
    </row>
    <row r="5089">
      <c r="A5089" t="n">
        <v>5088</v>
      </c>
      <c r="B5089" t="inlineStr">
        <is>
          <t>CA-2015-109001</t>
        </is>
      </c>
      <c r="C5089" t="inlineStr">
        <is>
          <t>2015-03-05</t>
        </is>
      </c>
      <c r="D5089" t="inlineStr">
        <is>
          <t>2015-03-09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Sony 16GB Class 10 Micro SDHC R40 Memory Card</t>
        </is>
      </c>
      <c r="Q5089" s="2" t="n">
        <v>10.312</v>
      </c>
      <c r="R5089" t="n">
        <v>1</v>
      </c>
      <c r="S5089" s="3" t="n">
        <v>0.2</v>
      </c>
      <c r="T5089" s="2" t="n">
        <v>-1.289</v>
      </c>
      <c r="U5089">
        <f>D5089-C5089</f>
        <v/>
      </c>
      <c r="V5089" s="3">
        <f>IF(Q5089=0,0,T5089/Q5089)</f>
        <v/>
      </c>
    </row>
    <row r="5090">
      <c r="A5090" t="n">
        <v>5089</v>
      </c>
      <c r="B5090" t="inlineStr">
        <is>
          <t>CA-2015-109001</t>
        </is>
      </c>
      <c r="C5090" t="inlineStr">
        <is>
          <t>2015-03-05</t>
        </is>
      </c>
      <c r="D5090" t="inlineStr">
        <is>
          <t>2015-03-09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Avery Round Ring Poly Binders</t>
        </is>
      </c>
      <c r="Q5090" s="2" t="n">
        <v>2.556</v>
      </c>
      <c r="R5090" t="n">
        <v>3</v>
      </c>
      <c r="S5090" s="3" t="n">
        <v>0.7</v>
      </c>
      <c r="T5090" s="2" t="n">
        <v>-1.7892</v>
      </c>
      <c r="U5090">
        <f>D5090-C5090</f>
        <v/>
      </c>
      <c r="V5090" s="3">
        <f>IF(Q5090=0,0,T5090/Q5090)</f>
        <v/>
      </c>
    </row>
    <row r="5091">
      <c r="A5091" t="n">
        <v>5090</v>
      </c>
      <c r="B5091" t="inlineStr">
        <is>
          <t>CA-2017-132738</t>
        </is>
      </c>
      <c r="C5091" t="inlineStr">
        <is>
          <t>2017-08-04</t>
        </is>
      </c>
      <c r="D5091" t="inlineStr">
        <is>
          <t>2017-08-07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Hammermill CopyPlus Copy Paper (20Lb. and 84 Bright)</t>
        </is>
      </c>
      <c r="Q5091" s="2" t="n">
        <v>7.968</v>
      </c>
      <c r="R5091" t="n">
        <v>2</v>
      </c>
      <c r="S5091" s="3" t="n">
        <v>0.2</v>
      </c>
      <c r="T5091" s="2" t="n">
        <v>2.8884</v>
      </c>
      <c r="U5091">
        <f>D5091-C5091</f>
        <v/>
      </c>
      <c r="V5091" s="3">
        <f>IF(Q5091=0,0,T5091/Q5091)</f>
        <v/>
      </c>
    </row>
    <row r="5092">
      <c r="A5092" t="n">
        <v>5091</v>
      </c>
      <c r="B5092" t="inlineStr">
        <is>
          <t>CA-2017-132738</t>
        </is>
      </c>
      <c r="C5092" t="inlineStr">
        <is>
          <t>2017-08-04</t>
        </is>
      </c>
      <c r="D5092" t="inlineStr">
        <is>
          <t>2017-08-07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Office Supplies</t>
        </is>
      </c>
      <c r="O5092" t="inlineStr">
        <is>
          <t>Envelopes</t>
        </is>
      </c>
      <c r="P5092" t="inlineStr">
        <is>
          <t>Manila Recycled Extra-Heavyweight Clasp Envelopes, 6" x 9"</t>
        </is>
      </c>
      <c r="Q5092" s="2" t="n">
        <v>8.784000000000001</v>
      </c>
      <c r="R5092" t="n">
        <v>1</v>
      </c>
      <c r="S5092" s="3" t="n">
        <v>0.2</v>
      </c>
      <c r="T5092" s="2" t="n">
        <v>3.1842</v>
      </c>
      <c r="U5092">
        <f>D5092-C5092</f>
        <v/>
      </c>
      <c r="V5092" s="3">
        <f>IF(Q5092=0,0,T5092/Q5092)</f>
        <v/>
      </c>
    </row>
    <row r="5093">
      <c r="A5093" t="n">
        <v>5092</v>
      </c>
      <c r="B5093" t="inlineStr">
        <is>
          <t>CA-2017-156720</t>
        </is>
      </c>
      <c r="C5093" t="inlineStr">
        <is>
          <t>2017-12-30</t>
        </is>
      </c>
      <c r="D5093" t="inlineStr">
        <is>
          <t>2018-01-03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Bagged Rubber Bands</t>
        </is>
      </c>
      <c r="Q5093" s="2" t="n">
        <v>3.024</v>
      </c>
      <c r="R5093" t="n">
        <v>3</v>
      </c>
      <c r="S5093" s="3" t="n">
        <v>0.2</v>
      </c>
      <c r="T5093" s="2" t="n">
        <v>-0.6048</v>
      </c>
      <c r="U5093">
        <f>D5093-C5093</f>
        <v/>
      </c>
      <c r="V5093" s="3">
        <f>IF(Q5093=0,0,T5093/Q5093)</f>
        <v/>
      </c>
    </row>
    <row r="5094">
      <c r="A5094" t="n">
        <v>5093</v>
      </c>
      <c r="B5094" t="inlineStr">
        <is>
          <t>CA-2015-119102</t>
        </is>
      </c>
      <c r="C5094" t="inlineStr">
        <is>
          <t>2015-05-23</t>
        </is>
      </c>
      <c r="D5094" t="inlineStr">
        <is>
          <t>2015-05-27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Office Supplies</t>
        </is>
      </c>
      <c r="O5094" t="inlineStr">
        <is>
          <t>Storage</t>
        </is>
      </c>
      <c r="P5094" t="inlineStr">
        <is>
          <t>Advantus Rolling Storage Box</t>
        </is>
      </c>
      <c r="Q5094" s="2" t="n">
        <v>51.45</v>
      </c>
      <c r="R5094" t="n">
        <v>3</v>
      </c>
      <c r="S5094" s="3" t="n">
        <v>0</v>
      </c>
      <c r="T5094" s="2" t="n">
        <v>13.8915</v>
      </c>
      <c r="U5094">
        <f>D5094-C5094</f>
        <v/>
      </c>
      <c r="V5094" s="3">
        <f>IF(Q5094=0,0,T5094/Q5094)</f>
        <v/>
      </c>
    </row>
    <row r="5095">
      <c r="A5095" t="n">
        <v>5094</v>
      </c>
      <c r="B5095" t="inlineStr">
        <is>
          <t>US-2014-140452</t>
        </is>
      </c>
      <c r="C5095" t="inlineStr">
        <is>
          <t>2014-12-06</t>
        </is>
      </c>
      <c r="D5095" t="inlineStr">
        <is>
          <t>2014-12-10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Bionaire 99.97% HEPA Air Cleaner</t>
        </is>
      </c>
      <c r="Q5095" s="2" t="n">
        <v>14.016</v>
      </c>
      <c r="R5095" t="n">
        <v>4</v>
      </c>
      <c r="S5095" s="3" t="n">
        <v>0.8</v>
      </c>
      <c r="T5095" s="2" t="n">
        <v>-31.536</v>
      </c>
      <c r="U5095">
        <f>D5095-C5095</f>
        <v/>
      </c>
      <c r="V5095" s="3">
        <f>IF(Q5095=0,0,T5095/Q5095)</f>
        <v/>
      </c>
    </row>
    <row r="5096">
      <c r="A5096" t="n">
        <v>5095</v>
      </c>
      <c r="B5096" t="inlineStr">
        <is>
          <t>US-2014-140452</t>
        </is>
      </c>
      <c r="C5096" t="inlineStr">
        <is>
          <t>2014-12-06</t>
        </is>
      </c>
      <c r="D5096" t="inlineStr">
        <is>
          <t>2014-12-10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Furniture</t>
        </is>
      </c>
      <c r="O5096" t="inlineStr">
        <is>
          <t>Tables</t>
        </is>
      </c>
      <c r="P5096" t="inlineStr">
        <is>
          <t>KI Adjustable-Height Table</t>
        </is>
      </c>
      <c r="Q5096" s="2" t="n">
        <v>214.95</v>
      </c>
      <c r="R5096" t="n">
        <v>5</v>
      </c>
      <c r="S5096" s="3" t="n">
        <v>0.5</v>
      </c>
      <c r="T5096" s="2" t="n">
        <v>-120.372</v>
      </c>
      <c r="U5096">
        <f>D5096-C5096</f>
        <v/>
      </c>
      <c r="V5096" s="3">
        <f>IF(Q5096=0,0,T5096/Q5096)</f>
        <v/>
      </c>
    </row>
    <row r="5097">
      <c r="A5097" t="n">
        <v>5096</v>
      </c>
      <c r="B5097" t="inlineStr">
        <is>
          <t>US-2014-140452</t>
        </is>
      </c>
      <c r="C5097" t="inlineStr">
        <is>
          <t>2014-12-06</t>
        </is>
      </c>
      <c r="D5097" t="inlineStr">
        <is>
          <t>2014-12-10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Technology</t>
        </is>
      </c>
      <c r="O5097" t="inlineStr">
        <is>
          <t>Phones</t>
        </is>
      </c>
      <c r="P5097" t="inlineStr">
        <is>
          <t>Shocksock Galaxy S4 Armband</t>
        </is>
      </c>
      <c r="Q5097" s="2" t="n">
        <v>35.04</v>
      </c>
      <c r="R5097" t="n">
        <v>4</v>
      </c>
      <c r="S5097" s="3" t="n">
        <v>0.2</v>
      </c>
      <c r="T5097" s="2" t="n">
        <v>-7.008</v>
      </c>
      <c r="U5097">
        <f>D5097-C5097</f>
        <v/>
      </c>
      <c r="V5097" s="3">
        <f>IF(Q5097=0,0,T5097/Q5097)</f>
        <v/>
      </c>
    </row>
    <row r="5098">
      <c r="A5098" t="n">
        <v>5097</v>
      </c>
      <c r="B5098" t="inlineStr">
        <is>
          <t>US-2014-140452</t>
        </is>
      </c>
      <c r="C5098" t="inlineStr">
        <is>
          <t>2014-12-06</t>
        </is>
      </c>
      <c r="D5098" t="inlineStr">
        <is>
          <t>2014-12-10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Nu-Dell Float Frame 11 x 14 1/2</t>
        </is>
      </c>
      <c r="Q5098" s="2" t="n">
        <v>10.776</v>
      </c>
      <c r="R5098" t="n">
        <v>3</v>
      </c>
      <c r="S5098" s="3" t="n">
        <v>0.6</v>
      </c>
      <c r="T5098" s="2" t="n">
        <v>-4.8492</v>
      </c>
      <c r="U5098">
        <f>D5098-C5098</f>
        <v/>
      </c>
      <c r="V5098" s="3">
        <f>IF(Q5098=0,0,T5098/Q5098)</f>
        <v/>
      </c>
    </row>
    <row r="5099">
      <c r="A5099" t="n">
        <v>5098</v>
      </c>
      <c r="B5099" t="inlineStr">
        <is>
          <t>US-2014-140452</t>
        </is>
      </c>
      <c r="C5099" t="inlineStr">
        <is>
          <t>2014-12-06</t>
        </is>
      </c>
      <c r="D5099" t="inlineStr">
        <is>
          <t>2014-12-10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Ibico Covers for Plastic or Wire Binding Elements</t>
        </is>
      </c>
      <c r="Q5099" s="2" t="n">
        <v>4.6</v>
      </c>
      <c r="R5099" t="n">
        <v>2</v>
      </c>
      <c r="S5099" s="3" t="n">
        <v>0.8</v>
      </c>
      <c r="T5099" s="2" t="n">
        <v>-8.050000000000001</v>
      </c>
      <c r="U5099">
        <f>D5099-C5099</f>
        <v/>
      </c>
      <c r="V5099" s="3">
        <f>IF(Q5099=0,0,T5099/Q5099)</f>
        <v/>
      </c>
    </row>
    <row r="5100">
      <c r="A5100" t="n">
        <v>5099</v>
      </c>
      <c r="B5100" t="inlineStr">
        <is>
          <t>US-2014-140452</t>
        </is>
      </c>
      <c r="C5100" t="inlineStr">
        <is>
          <t>2014-12-06</t>
        </is>
      </c>
      <c r="D5100" t="inlineStr">
        <is>
          <t>2014-12-10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Office Supplies</t>
        </is>
      </c>
      <c r="O5100" t="inlineStr">
        <is>
          <t>Storage</t>
        </is>
      </c>
      <c r="P5100" t="inlineStr">
        <is>
          <t>Rogers Deluxe File Chest</t>
        </is>
      </c>
      <c r="Q5100" s="2" t="n">
        <v>35.168</v>
      </c>
      <c r="R5100" t="n">
        <v>2</v>
      </c>
      <c r="S5100" s="3" t="n">
        <v>0.2</v>
      </c>
      <c r="T5100" s="2" t="n">
        <v>-8.352399999999999</v>
      </c>
      <c r="U5100">
        <f>D5100-C5100</f>
        <v/>
      </c>
      <c r="V5100" s="3">
        <f>IF(Q5100=0,0,T5100/Q5100)</f>
        <v/>
      </c>
    </row>
    <row r="5101">
      <c r="A5101" t="n">
        <v>5100</v>
      </c>
      <c r="B5101" t="inlineStr">
        <is>
          <t>CA-2015-141936</t>
        </is>
      </c>
      <c r="C5101" t="inlineStr">
        <is>
          <t>2015-08-07</t>
        </is>
      </c>
      <c r="D5101" t="inlineStr">
        <is>
          <t>2015-08-12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Office Supplies</t>
        </is>
      </c>
      <c r="O5101" t="inlineStr">
        <is>
          <t>Binders</t>
        </is>
      </c>
      <c r="P5101" t="inlineStr">
        <is>
          <t>Cardinal Hold-It CD Pocket</t>
        </is>
      </c>
      <c r="Q5101" s="2" t="n">
        <v>19.152</v>
      </c>
      <c r="R5101" t="n">
        <v>3</v>
      </c>
      <c r="S5101" s="3" t="n">
        <v>0.2</v>
      </c>
      <c r="T5101" s="2" t="n">
        <v>6.4638</v>
      </c>
      <c r="U5101">
        <f>D5101-C5101</f>
        <v/>
      </c>
      <c r="V5101" s="3">
        <f>IF(Q5101=0,0,T5101/Q5101)</f>
        <v/>
      </c>
    </row>
    <row r="5102">
      <c r="A5102" t="n">
        <v>5101</v>
      </c>
      <c r="B5102" t="inlineStr">
        <is>
          <t>CA-2014-158442</t>
        </is>
      </c>
      <c r="C5102" t="inlineStr">
        <is>
          <t>2014-03-17</t>
        </is>
      </c>
      <c r="D5102" t="inlineStr">
        <is>
          <t>2014-03-17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Office Supplies</t>
        </is>
      </c>
      <c r="O5102" t="inlineStr">
        <is>
          <t>Art</t>
        </is>
      </c>
      <c r="P5102" t="inlineStr">
        <is>
          <t>Newell 333</t>
        </is>
      </c>
      <c r="Q5102" s="2" t="n">
        <v>4.448</v>
      </c>
      <c r="R5102" t="n">
        <v>2</v>
      </c>
      <c r="S5102" s="3" t="n">
        <v>0.2</v>
      </c>
      <c r="T5102" s="2" t="n">
        <v>0.3336</v>
      </c>
      <c r="U5102">
        <f>D5102-C5102</f>
        <v/>
      </c>
      <c r="V5102" s="3">
        <f>IF(Q5102=0,0,T5102/Q5102)</f>
        <v/>
      </c>
    </row>
    <row r="5103">
      <c r="A5103" t="n">
        <v>5102</v>
      </c>
      <c r="B5103" t="inlineStr">
        <is>
          <t>CA-2014-158442</t>
        </is>
      </c>
      <c r="C5103" t="inlineStr">
        <is>
          <t>2014-03-17</t>
        </is>
      </c>
      <c r="D5103" t="inlineStr">
        <is>
          <t>2014-03-17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1966</t>
        </is>
      </c>
      <c r="Q5103" s="2" t="n">
        <v>5.184</v>
      </c>
      <c r="R5103" t="n">
        <v>1</v>
      </c>
      <c r="S5103" s="3" t="n">
        <v>0.2</v>
      </c>
      <c r="T5103" s="2" t="n">
        <v>1.8792</v>
      </c>
      <c r="U5103">
        <f>D5103-C5103</f>
        <v/>
      </c>
      <c r="V5103" s="3">
        <f>IF(Q5103=0,0,T5103/Q5103)</f>
        <v/>
      </c>
    </row>
    <row r="5104">
      <c r="A5104" t="n">
        <v>5103</v>
      </c>
      <c r="B5104" t="inlineStr">
        <is>
          <t>CA-2014-158442</t>
        </is>
      </c>
      <c r="C5104" t="inlineStr">
        <is>
          <t>2014-03-17</t>
        </is>
      </c>
      <c r="D5104" t="inlineStr">
        <is>
          <t>2014-03-17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Xerox 1967</t>
        </is>
      </c>
      <c r="Q5104" s="2" t="n">
        <v>15.552</v>
      </c>
      <c r="R5104" t="n">
        <v>3</v>
      </c>
      <c r="S5104" s="3" t="n">
        <v>0.2</v>
      </c>
      <c r="T5104" s="2" t="n">
        <v>5.4432</v>
      </c>
      <c r="U5104">
        <f>D5104-C5104</f>
        <v/>
      </c>
      <c r="V5104" s="3">
        <f>IF(Q5104=0,0,T5104/Q5104)</f>
        <v/>
      </c>
    </row>
    <row r="5105">
      <c r="A5105" t="n">
        <v>5104</v>
      </c>
      <c r="B5105" t="inlineStr">
        <is>
          <t>CA-2015-167374</t>
        </is>
      </c>
      <c r="C5105" t="inlineStr">
        <is>
          <t>2015-03-26</t>
        </is>
      </c>
      <c r="D5105" t="inlineStr">
        <is>
          <t>2015-03-30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Southworth 25% Cotton Antique Laid Paper &amp; Envelopes</t>
        </is>
      </c>
      <c r="Q5105" s="2" t="n">
        <v>40.032</v>
      </c>
      <c r="R5105" t="n">
        <v>6</v>
      </c>
      <c r="S5105" s="3" t="n">
        <v>0.2</v>
      </c>
      <c r="T5105" s="2" t="n">
        <v>12.51</v>
      </c>
      <c r="U5105">
        <f>D5105-C5105</f>
        <v/>
      </c>
      <c r="V5105" s="3">
        <f>IF(Q5105=0,0,T5105/Q5105)</f>
        <v/>
      </c>
    </row>
    <row r="5106">
      <c r="A5106" t="n">
        <v>5105</v>
      </c>
      <c r="B5106" t="inlineStr">
        <is>
          <t>CA-2015-167374</t>
        </is>
      </c>
      <c r="C5106" t="inlineStr">
        <is>
          <t>2015-03-26</t>
        </is>
      </c>
      <c r="D5106" t="inlineStr">
        <is>
          <t>2015-03-30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Verbatim 25 GB 6x Blu-ray Single Layer Recordable Disc, 3/Pack</t>
        </is>
      </c>
      <c r="Q5106" s="2" t="n">
        <v>16.776</v>
      </c>
      <c r="R5106" t="n">
        <v>3</v>
      </c>
      <c r="S5106" s="3" t="n">
        <v>0.2</v>
      </c>
      <c r="T5106" s="2" t="n">
        <v>5.0328</v>
      </c>
      <c r="U5106">
        <f>D5106-C5106</f>
        <v/>
      </c>
      <c r="V5106" s="3">
        <f>IF(Q5106=0,0,T5106/Q5106)</f>
        <v/>
      </c>
    </row>
    <row r="5107">
      <c r="A5107" t="n">
        <v>5106</v>
      </c>
      <c r="B5107" t="inlineStr">
        <is>
          <t>CA-2014-116568</t>
        </is>
      </c>
      <c r="C5107" t="inlineStr">
        <is>
          <t>2014-12-14</t>
        </is>
      </c>
      <c r="D5107" t="inlineStr">
        <is>
          <t>2014-12-20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Iceberg Nesting Folding Chair, 19w x 6d x 43h</t>
        </is>
      </c>
      <c r="Q5107" s="2" t="n">
        <v>186.304</v>
      </c>
      <c r="R5107" t="n">
        <v>4</v>
      </c>
      <c r="S5107" s="3" t="n">
        <v>0.2</v>
      </c>
      <c r="T5107" s="2" t="n">
        <v>13.9728</v>
      </c>
      <c r="U5107">
        <f>D5107-C5107</f>
        <v/>
      </c>
      <c r="V5107" s="3">
        <f>IF(Q5107=0,0,T5107/Q5107)</f>
        <v/>
      </c>
    </row>
    <row r="5108">
      <c r="A5108" t="n">
        <v>5107</v>
      </c>
      <c r="B5108" t="inlineStr">
        <is>
          <t>CA-2015-147102</t>
        </is>
      </c>
      <c r="C5108" t="inlineStr">
        <is>
          <t>2015-09-19</t>
        </is>
      </c>
      <c r="D5108" t="inlineStr">
        <is>
          <t>2015-09-26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Kensington K72356US Mouse-in-a-Box USB Desktop Mouse</t>
        </is>
      </c>
      <c r="Q5108" s="2" t="n">
        <v>66.36</v>
      </c>
      <c r="R5108" t="n">
        <v>4</v>
      </c>
      <c r="S5108" s="3" t="n">
        <v>0</v>
      </c>
      <c r="T5108" s="2" t="n">
        <v>23.226</v>
      </c>
      <c r="U5108">
        <f>D5108-C5108</f>
        <v/>
      </c>
      <c r="V5108" s="3">
        <f>IF(Q5108=0,0,T5108/Q5108)</f>
        <v/>
      </c>
    </row>
    <row r="5109">
      <c r="A5109" t="n">
        <v>5108</v>
      </c>
      <c r="B5109" t="inlineStr">
        <is>
          <t>CA-2017-132213</t>
        </is>
      </c>
      <c r="C5109" t="inlineStr">
        <is>
          <t>2017-04-25</t>
        </is>
      </c>
      <c r="D5109" t="inlineStr">
        <is>
          <t>2017-04-26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Newell 312</t>
        </is>
      </c>
      <c r="Q5109" s="2" t="n">
        <v>42.048</v>
      </c>
      <c r="R5109" t="n">
        <v>9</v>
      </c>
      <c r="S5109" s="3" t="n">
        <v>0.2</v>
      </c>
      <c r="T5109" s="2" t="n">
        <v>5.256</v>
      </c>
      <c r="U5109">
        <f>D5109-C5109</f>
        <v/>
      </c>
      <c r="V5109" s="3">
        <f>IF(Q5109=0,0,T5109/Q5109)</f>
        <v/>
      </c>
    </row>
    <row r="5110">
      <c r="A5110" t="n">
        <v>5109</v>
      </c>
      <c r="B5110" t="inlineStr">
        <is>
          <t>CA-2017-132213</t>
        </is>
      </c>
      <c r="C5110" t="inlineStr">
        <is>
          <t>2017-04-25</t>
        </is>
      </c>
      <c r="D5110" t="inlineStr">
        <is>
          <t>2017-04-26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Stanley Bostitch Contemporary Electric Pencil Sharpeners</t>
        </is>
      </c>
      <c r="Q5110" s="2" t="n">
        <v>67.92</v>
      </c>
      <c r="R5110" t="n">
        <v>5</v>
      </c>
      <c r="S5110" s="3" t="n">
        <v>0.2</v>
      </c>
      <c r="T5110" s="2" t="n">
        <v>6.792</v>
      </c>
      <c r="U5110">
        <f>D5110-C5110</f>
        <v/>
      </c>
      <c r="V5110" s="3">
        <f>IF(Q5110=0,0,T5110/Q5110)</f>
        <v/>
      </c>
    </row>
    <row r="5111">
      <c r="A5111" t="n">
        <v>5110</v>
      </c>
      <c r="B5111" t="inlineStr">
        <is>
          <t>CA-2014-138450</t>
        </is>
      </c>
      <c r="C5111" t="inlineStr">
        <is>
          <t>2014-10-18</t>
        </is>
      </c>
      <c r="D5111" t="inlineStr">
        <is>
          <t>2014-10-22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White Business Envelopes with Contemporary Seam, Recycled White Business Envelopes</t>
        </is>
      </c>
      <c r="Q5111" s="2" t="n">
        <v>52.512</v>
      </c>
      <c r="R5111" t="n">
        <v>6</v>
      </c>
      <c r="S5111" s="3" t="n">
        <v>0.2</v>
      </c>
      <c r="T5111" s="2" t="n">
        <v>19.692</v>
      </c>
      <c r="U5111">
        <f>D5111-C5111</f>
        <v/>
      </c>
      <c r="V5111" s="3">
        <f>IF(Q5111=0,0,T5111/Q5111)</f>
        <v/>
      </c>
    </row>
    <row r="5112">
      <c r="A5112" t="n">
        <v>5111</v>
      </c>
      <c r="B5112" t="inlineStr">
        <is>
          <t>CA-2014-138450</t>
        </is>
      </c>
      <c r="C5112" t="inlineStr">
        <is>
          <t>2014-10-18</t>
        </is>
      </c>
      <c r="D5112" t="inlineStr">
        <is>
          <t>2014-10-22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Eldon Base for stackable storage shelf, platinum</t>
        </is>
      </c>
      <c r="Q5112" s="2" t="n">
        <v>186.912</v>
      </c>
      <c r="R5112" t="n">
        <v>6</v>
      </c>
      <c r="S5112" s="3" t="n">
        <v>0.2</v>
      </c>
      <c r="T5112" s="2" t="n">
        <v>-35.046</v>
      </c>
      <c r="U5112">
        <f>D5112-C5112</f>
        <v/>
      </c>
      <c r="V5112" s="3">
        <f>IF(Q5112=0,0,T5112/Q5112)</f>
        <v/>
      </c>
    </row>
    <row r="5113">
      <c r="A5113" t="n">
        <v>5112</v>
      </c>
      <c r="B5113" t="inlineStr">
        <is>
          <t>CA-2014-138450</t>
        </is>
      </c>
      <c r="C5113" t="inlineStr">
        <is>
          <t>2014-10-18</t>
        </is>
      </c>
      <c r="D5113" t="inlineStr">
        <is>
          <t>2014-10-22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Adams "While You Were Out" Message Pads</t>
        </is>
      </c>
      <c r="Q5113" s="2" t="n">
        <v>10.048</v>
      </c>
      <c r="R5113" t="n">
        <v>4</v>
      </c>
      <c r="S5113" s="3" t="n">
        <v>0.2</v>
      </c>
      <c r="T5113" s="2" t="n">
        <v>3.14</v>
      </c>
      <c r="U5113">
        <f>D5113-C5113</f>
        <v/>
      </c>
      <c r="V5113" s="3">
        <f>IF(Q5113=0,0,T5113/Q5113)</f>
        <v/>
      </c>
    </row>
    <row r="5114">
      <c r="A5114" t="n">
        <v>5113</v>
      </c>
      <c r="B5114" t="inlineStr">
        <is>
          <t>CA-2015-153073</t>
        </is>
      </c>
      <c r="C5114" t="inlineStr">
        <is>
          <t>2015-11-13</t>
        </is>
      </c>
      <c r="D5114" t="inlineStr">
        <is>
          <t>2015-11-13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Furniture</t>
        </is>
      </c>
      <c r="O5114" t="inlineStr">
        <is>
          <t>Furnishings</t>
        </is>
      </c>
      <c r="P5114" t="inlineStr">
        <is>
          <t>Eldon Imàge Series Desk Accessories, Clear</t>
        </is>
      </c>
      <c r="Q5114" s="2" t="n">
        <v>17.496</v>
      </c>
      <c r="R5114" t="n">
        <v>9</v>
      </c>
      <c r="S5114" s="3" t="n">
        <v>0.6</v>
      </c>
      <c r="T5114" s="2" t="n">
        <v>-7.4358</v>
      </c>
      <c r="U5114">
        <f>D5114-C5114</f>
        <v/>
      </c>
      <c r="V5114" s="3">
        <f>IF(Q5114=0,0,T5114/Q5114)</f>
        <v/>
      </c>
    </row>
    <row r="5115">
      <c r="A5115" t="n">
        <v>5114</v>
      </c>
      <c r="B5115" t="inlineStr">
        <is>
          <t>CA-2016-147970</t>
        </is>
      </c>
      <c r="C5115" t="inlineStr">
        <is>
          <t>2016-01-31</t>
        </is>
      </c>
      <c r="D5115" t="inlineStr">
        <is>
          <t>2016-02-02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Xerox 1994</t>
        </is>
      </c>
      <c r="Q5115" s="2" t="n">
        <v>15.552</v>
      </c>
      <c r="R5115" t="n">
        <v>3</v>
      </c>
      <c r="S5115" s="3" t="n">
        <v>0.2</v>
      </c>
      <c r="T5115" s="2" t="n">
        <v>5.4432</v>
      </c>
      <c r="U5115">
        <f>D5115-C5115</f>
        <v/>
      </c>
      <c r="V5115" s="3">
        <f>IF(Q5115=0,0,T5115/Q5115)</f>
        <v/>
      </c>
    </row>
    <row r="5116">
      <c r="A5116" t="n">
        <v>5115</v>
      </c>
      <c r="B5116" t="inlineStr">
        <is>
          <t>CA-2016-150658</t>
        </is>
      </c>
      <c r="C5116" t="inlineStr">
        <is>
          <t>2016-11-17</t>
        </is>
      </c>
      <c r="D5116" t="inlineStr">
        <is>
          <t>2016-11-22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Avery Non-Stick Binders</t>
        </is>
      </c>
      <c r="Q5116" s="2" t="n">
        <v>10.776</v>
      </c>
      <c r="R5116" t="n">
        <v>3</v>
      </c>
      <c r="S5116" s="3" t="n">
        <v>0.2</v>
      </c>
      <c r="T5116" s="2" t="n">
        <v>3.3675</v>
      </c>
      <c r="U5116">
        <f>D5116-C5116</f>
        <v/>
      </c>
      <c r="V5116" s="3">
        <f>IF(Q5116=0,0,T5116/Q5116)</f>
        <v/>
      </c>
    </row>
    <row r="5117">
      <c r="A5117" t="n">
        <v>5116</v>
      </c>
      <c r="B5117" t="inlineStr">
        <is>
          <t>CA-2017-125640</t>
        </is>
      </c>
      <c r="C5117" t="inlineStr">
        <is>
          <t>2017-07-25</t>
        </is>
      </c>
      <c r="D5117" t="inlineStr">
        <is>
          <t>2017-07-29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Office Supplies</t>
        </is>
      </c>
      <c r="O5117" t="inlineStr">
        <is>
          <t>Labels</t>
        </is>
      </c>
      <c r="P5117" t="inlineStr">
        <is>
          <t>Avery 491</t>
        </is>
      </c>
      <c r="Q5117" s="2" t="n">
        <v>3.304</v>
      </c>
      <c r="R5117" t="n">
        <v>1</v>
      </c>
      <c r="S5117" s="3" t="n">
        <v>0.2</v>
      </c>
      <c r="T5117" s="2" t="n">
        <v>1.0738</v>
      </c>
      <c r="U5117">
        <f>D5117-C5117</f>
        <v/>
      </c>
      <c r="V5117" s="3">
        <f>IF(Q5117=0,0,T5117/Q5117)</f>
        <v/>
      </c>
    </row>
    <row r="5118">
      <c r="A5118" t="n">
        <v>5117</v>
      </c>
      <c r="B5118" t="inlineStr">
        <is>
          <t>CA-2017-154137</t>
        </is>
      </c>
      <c r="C5118" t="inlineStr">
        <is>
          <t>2017-11-11</t>
        </is>
      </c>
      <c r="D5118" t="inlineStr">
        <is>
          <t>2017-11-17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Belkin OmniView SE Rackmount Kit</t>
        </is>
      </c>
      <c r="Q5118" s="2" t="n">
        <v>35.48</v>
      </c>
      <c r="R5118" t="n">
        <v>1</v>
      </c>
      <c r="S5118" s="3" t="n">
        <v>0</v>
      </c>
      <c r="T5118" s="2" t="n">
        <v>0</v>
      </c>
      <c r="U5118">
        <f>D5118-C5118</f>
        <v/>
      </c>
      <c r="V5118" s="3">
        <f>IF(Q5118=0,0,T5118/Q5118)</f>
        <v/>
      </c>
    </row>
    <row r="5119">
      <c r="A5119" t="n">
        <v>5118</v>
      </c>
      <c r="B5119" t="inlineStr">
        <is>
          <t>CA-2015-127173</t>
        </is>
      </c>
      <c r="C5119" t="inlineStr">
        <is>
          <t>2015-09-26</t>
        </is>
      </c>
      <c r="D5119" t="inlineStr">
        <is>
          <t>2015-10-03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Office Supplies</t>
        </is>
      </c>
      <c r="O5119" t="inlineStr">
        <is>
          <t>Fasteners</t>
        </is>
      </c>
      <c r="P5119" t="inlineStr">
        <is>
          <t>Vinyl Coated Wire Paper Clips in Organizer Box, 800/Box</t>
        </is>
      </c>
      <c r="Q5119" s="2" t="n">
        <v>34.44</v>
      </c>
      <c r="R5119" t="n">
        <v>3</v>
      </c>
      <c r="S5119" s="3" t="n">
        <v>0</v>
      </c>
      <c r="T5119" s="2" t="n">
        <v>16.1868</v>
      </c>
      <c r="U5119">
        <f>D5119-C5119</f>
        <v/>
      </c>
      <c r="V5119" s="3">
        <f>IF(Q5119=0,0,T5119/Q5119)</f>
        <v/>
      </c>
    </row>
    <row r="5120">
      <c r="A5120" t="n">
        <v>5119</v>
      </c>
      <c r="B5120" t="inlineStr">
        <is>
          <t>CA-2015-127173</t>
        </is>
      </c>
      <c r="C5120" t="inlineStr">
        <is>
          <t>2015-09-26</t>
        </is>
      </c>
      <c r="D5120" t="inlineStr">
        <is>
          <t>2015-10-03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Ativa MDM8000 8-Sheet Micro-Cut Shredder</t>
        </is>
      </c>
      <c r="Q5120" s="2" t="n">
        <v>629.9299999999999</v>
      </c>
      <c r="R5120" t="n">
        <v>7</v>
      </c>
      <c r="S5120" s="3" t="n">
        <v>0</v>
      </c>
      <c r="T5120" s="2" t="n">
        <v>296.0671</v>
      </c>
      <c r="U5120">
        <f>D5120-C5120</f>
        <v/>
      </c>
      <c r="V5120" s="3">
        <f>IF(Q5120=0,0,T5120/Q5120)</f>
        <v/>
      </c>
    </row>
    <row r="5121">
      <c r="A5121" t="n">
        <v>5120</v>
      </c>
      <c r="B5121" t="inlineStr">
        <is>
          <t>CA-2015-127173</t>
        </is>
      </c>
      <c r="C5121" t="inlineStr">
        <is>
          <t>2015-09-26</t>
        </is>
      </c>
      <c r="D5121" t="inlineStr">
        <is>
          <t>2015-10-03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GBC Imprintable Covers</t>
        </is>
      </c>
      <c r="Q5121" s="2" t="n">
        <v>79.056</v>
      </c>
      <c r="R5121" t="n">
        <v>9</v>
      </c>
      <c r="S5121" s="3" t="n">
        <v>0.2</v>
      </c>
      <c r="T5121" s="2" t="n">
        <v>28.6578</v>
      </c>
      <c r="U5121">
        <f>D5121-C5121</f>
        <v/>
      </c>
      <c r="V5121" s="3">
        <f>IF(Q5121=0,0,T5121/Q5121)</f>
        <v/>
      </c>
    </row>
    <row r="5122">
      <c r="A5122" t="n">
        <v>5121</v>
      </c>
      <c r="B5122" t="inlineStr">
        <is>
          <t>CA-2014-149538</t>
        </is>
      </c>
      <c r="C5122" t="inlineStr">
        <is>
          <t>2014-04-04</t>
        </is>
      </c>
      <c r="D5122" t="inlineStr">
        <is>
          <t>2014-04-08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Safco Commercial Shelving</t>
        </is>
      </c>
      <c r="Q5122" s="2" t="n">
        <v>232.55</v>
      </c>
      <c r="R5122" t="n">
        <v>5</v>
      </c>
      <c r="S5122" s="3" t="n">
        <v>0</v>
      </c>
      <c r="T5122" s="2" t="n">
        <v>9.302</v>
      </c>
      <c r="U5122">
        <f>D5122-C5122</f>
        <v/>
      </c>
      <c r="V5122" s="3">
        <f>IF(Q5122=0,0,T5122/Q5122)</f>
        <v/>
      </c>
    </row>
    <row r="5123">
      <c r="A5123" t="n">
        <v>5122</v>
      </c>
      <c r="B5123" t="inlineStr">
        <is>
          <t>CA-2014-149538</t>
        </is>
      </c>
      <c r="C5123" t="inlineStr">
        <is>
          <t>2014-04-04</t>
        </is>
      </c>
      <c r="D5123" t="inlineStr">
        <is>
          <t>2014-04-08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Logitech Wireless Marathon Mouse M705</t>
        </is>
      </c>
      <c r="Q5123" s="2" t="n">
        <v>99.98</v>
      </c>
      <c r="R5123" t="n">
        <v>2</v>
      </c>
      <c r="S5123" s="3" t="n">
        <v>0</v>
      </c>
      <c r="T5123" s="2" t="n">
        <v>42.9914</v>
      </c>
      <c r="U5123">
        <f>D5123-C5123</f>
        <v/>
      </c>
      <c r="V5123" s="3">
        <f>IF(Q5123=0,0,T5123/Q5123)</f>
        <v/>
      </c>
    </row>
    <row r="5124">
      <c r="A5124" t="n">
        <v>5123</v>
      </c>
      <c r="B5124" t="inlineStr">
        <is>
          <t>CA-2014-149538</t>
        </is>
      </c>
      <c r="C5124" t="inlineStr">
        <is>
          <t>2014-04-04</t>
        </is>
      </c>
      <c r="D5124" t="inlineStr">
        <is>
          <t>2014-04-08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209</t>
        </is>
      </c>
      <c r="Q5124" s="2" t="n">
        <v>19.44</v>
      </c>
      <c r="R5124" t="n">
        <v>3</v>
      </c>
      <c r="S5124" s="3" t="n">
        <v>0</v>
      </c>
      <c r="T5124" s="2" t="n">
        <v>9.331200000000001</v>
      </c>
      <c r="U5124">
        <f>D5124-C5124</f>
        <v/>
      </c>
      <c r="V5124" s="3">
        <f>IF(Q5124=0,0,T5124/Q5124)</f>
        <v/>
      </c>
    </row>
    <row r="5125">
      <c r="A5125" t="n">
        <v>5124</v>
      </c>
      <c r="B5125" t="inlineStr">
        <is>
          <t>CA-2014-149538</t>
        </is>
      </c>
      <c r="C5125" t="inlineStr">
        <is>
          <t>2014-04-04</t>
        </is>
      </c>
      <c r="D5125" t="inlineStr">
        <is>
          <t>2014-04-08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Office Supplies</t>
        </is>
      </c>
      <c r="O5125" t="inlineStr">
        <is>
          <t>Paper</t>
        </is>
      </c>
      <c r="P5125" t="inlineStr">
        <is>
          <t>Xerox 1966</t>
        </is>
      </c>
      <c r="Q5125" s="2" t="n">
        <v>12.96</v>
      </c>
      <c r="R5125" t="n">
        <v>2</v>
      </c>
      <c r="S5125" s="3" t="n">
        <v>0</v>
      </c>
      <c r="T5125" s="2" t="n">
        <v>6.3504</v>
      </c>
      <c r="U5125">
        <f>D5125-C5125</f>
        <v/>
      </c>
      <c r="V5125" s="3">
        <f>IF(Q5125=0,0,T5125/Q5125)</f>
        <v/>
      </c>
    </row>
    <row r="5126">
      <c r="A5126" t="n">
        <v>5125</v>
      </c>
      <c r="B5126" t="inlineStr">
        <is>
          <t>CA-2014-160766</t>
        </is>
      </c>
      <c r="C5126" t="inlineStr">
        <is>
          <t>2014-09-14</t>
        </is>
      </c>
      <c r="D5126" t="inlineStr">
        <is>
          <t>2014-09-14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Furniture</t>
        </is>
      </c>
      <c r="O5126" t="inlineStr">
        <is>
          <t>Tables</t>
        </is>
      </c>
      <c r="P5126" t="inlineStr">
        <is>
          <t>KI Adjustable-Height Table</t>
        </is>
      </c>
      <c r="Q5126" s="2" t="n">
        <v>464.292</v>
      </c>
      <c r="R5126" t="n">
        <v>9</v>
      </c>
      <c r="S5126" s="3" t="n">
        <v>0.4</v>
      </c>
      <c r="T5126" s="2" t="n">
        <v>-108.3348</v>
      </c>
      <c r="U5126">
        <f>D5126-C5126</f>
        <v/>
      </c>
      <c r="V5126" s="3">
        <f>IF(Q5126=0,0,T5126/Q5126)</f>
        <v/>
      </c>
    </row>
    <row r="5127">
      <c r="A5127" t="n">
        <v>5126</v>
      </c>
      <c r="B5127" t="inlineStr">
        <is>
          <t>CA-2014-160766</t>
        </is>
      </c>
      <c r="C5127" t="inlineStr">
        <is>
          <t>2014-09-14</t>
        </is>
      </c>
      <c r="D5127" t="inlineStr">
        <is>
          <t>2014-09-14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Staple envelope</t>
        </is>
      </c>
      <c r="Q5127" s="2" t="n">
        <v>68.45999999999999</v>
      </c>
      <c r="R5127" t="n">
        <v>7</v>
      </c>
      <c r="S5127" s="3" t="n">
        <v>0</v>
      </c>
      <c r="T5127" s="2" t="n">
        <v>31.4916</v>
      </c>
      <c r="U5127">
        <f>D5127-C5127</f>
        <v/>
      </c>
      <c r="V5127" s="3">
        <f>IF(Q5127=0,0,T5127/Q5127)</f>
        <v/>
      </c>
    </row>
    <row r="5128">
      <c r="A5128" t="n">
        <v>5127</v>
      </c>
      <c r="B5128" t="inlineStr">
        <is>
          <t>CA-2014-160766</t>
        </is>
      </c>
      <c r="C5128" t="inlineStr">
        <is>
          <t>2014-09-14</t>
        </is>
      </c>
      <c r="D5128" t="inlineStr">
        <is>
          <t>2014-09-14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Technology</t>
        </is>
      </c>
      <c r="O5128" t="inlineStr">
        <is>
          <t>Machines</t>
        </is>
      </c>
      <c r="P5128" t="inlineStr">
        <is>
          <t>Ativa V4110MDD Micro-Cut Shredder</t>
        </is>
      </c>
      <c r="Q5128" s="2" t="n">
        <v>2799.96</v>
      </c>
      <c r="R5128" t="n">
        <v>4</v>
      </c>
      <c r="S5128" s="3" t="n">
        <v>0</v>
      </c>
      <c r="T5128" s="2" t="n">
        <v>1371.9804</v>
      </c>
      <c r="U5128">
        <f>D5128-C5128</f>
        <v/>
      </c>
      <c r="V5128" s="3">
        <f>IF(Q5128=0,0,T5128/Q5128)</f>
        <v/>
      </c>
    </row>
    <row r="5129">
      <c r="A5129" t="n">
        <v>5128</v>
      </c>
      <c r="B5129" t="inlineStr">
        <is>
          <t>CA-2014-160766</t>
        </is>
      </c>
      <c r="C5129" t="inlineStr">
        <is>
          <t>2014-09-14</t>
        </is>
      </c>
      <c r="D5129" t="inlineStr">
        <is>
          <t>2014-09-14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Office Supplies</t>
        </is>
      </c>
      <c r="O5129" t="inlineStr">
        <is>
          <t>Appliances</t>
        </is>
      </c>
      <c r="P5129" t="inlineStr">
        <is>
          <t>Honeywell Enviracaire Portable HEPA Air Cleaner for 17' x 22' Room</t>
        </is>
      </c>
      <c r="Q5129" s="2" t="n">
        <v>601.3</v>
      </c>
      <c r="R5129" t="n">
        <v>2</v>
      </c>
      <c r="S5129" s="3" t="n">
        <v>0</v>
      </c>
      <c r="T5129" s="2" t="n">
        <v>198.429</v>
      </c>
      <c r="U5129">
        <f>D5129-C5129</f>
        <v/>
      </c>
      <c r="V5129" s="3">
        <f>IF(Q5129=0,0,T5129/Q5129)</f>
        <v/>
      </c>
    </row>
    <row r="5130">
      <c r="A5130" t="n">
        <v>5129</v>
      </c>
      <c r="B5130" t="inlineStr">
        <is>
          <t>CA-2014-160766</t>
        </is>
      </c>
      <c r="C5130" t="inlineStr">
        <is>
          <t>2014-09-14</t>
        </is>
      </c>
      <c r="D5130" t="inlineStr">
        <is>
          <t>2014-09-14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Spigen Samsung Galaxy S5 Case Wallet</t>
        </is>
      </c>
      <c r="Q5130" s="2" t="n">
        <v>16.99</v>
      </c>
      <c r="R5130" t="n">
        <v>1</v>
      </c>
      <c r="S5130" s="3" t="n">
        <v>0</v>
      </c>
      <c r="T5130" s="2" t="n">
        <v>4.4174</v>
      </c>
      <c r="U5130">
        <f>D5130-C5130</f>
        <v/>
      </c>
      <c r="V5130" s="3">
        <f>IF(Q5130=0,0,T5130/Q5130)</f>
        <v/>
      </c>
    </row>
    <row r="5131">
      <c r="A5131" t="n">
        <v>5130</v>
      </c>
      <c r="B5131" t="inlineStr">
        <is>
          <t>CA-2014-160766</t>
        </is>
      </c>
      <c r="C5131" t="inlineStr">
        <is>
          <t>2014-09-14</t>
        </is>
      </c>
      <c r="D5131" t="inlineStr">
        <is>
          <t>2014-09-14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Technology</t>
        </is>
      </c>
      <c r="O5131" t="inlineStr">
        <is>
          <t>Phones</t>
        </is>
      </c>
      <c r="P5131" t="inlineStr">
        <is>
          <t>Vtech CS6719</t>
        </is>
      </c>
      <c r="Q5131" s="2" t="n">
        <v>287.97</v>
      </c>
      <c r="R5131" t="n">
        <v>3</v>
      </c>
      <c r="S5131" s="3" t="n">
        <v>0</v>
      </c>
      <c r="T5131" s="2" t="n">
        <v>80.63160000000001</v>
      </c>
      <c r="U5131">
        <f>D5131-C5131</f>
        <v/>
      </c>
      <c r="V5131" s="3">
        <f>IF(Q5131=0,0,T5131/Q5131)</f>
        <v/>
      </c>
    </row>
    <row r="5132">
      <c r="A5132" t="n">
        <v>5131</v>
      </c>
      <c r="B5132" t="inlineStr">
        <is>
          <t>CA-2014-160766</t>
        </is>
      </c>
      <c r="C5132" t="inlineStr">
        <is>
          <t>2014-09-14</t>
        </is>
      </c>
      <c r="D5132" t="inlineStr">
        <is>
          <t>2014-09-14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Office Supplies</t>
        </is>
      </c>
      <c r="O5132" t="inlineStr">
        <is>
          <t>Paper</t>
        </is>
      </c>
      <c r="P5132" t="inlineStr">
        <is>
          <t>Xerox 198</t>
        </is>
      </c>
      <c r="Q5132" s="2" t="n">
        <v>44.82</v>
      </c>
      <c r="R5132" t="n">
        <v>9</v>
      </c>
      <c r="S5132" s="3" t="n">
        <v>0</v>
      </c>
      <c r="T5132" s="2" t="n">
        <v>21.0654</v>
      </c>
      <c r="U5132">
        <f>D5132-C5132</f>
        <v/>
      </c>
      <c r="V5132" s="3">
        <f>IF(Q5132=0,0,T5132/Q5132)</f>
        <v/>
      </c>
    </row>
    <row r="5133">
      <c r="A5133" t="n">
        <v>5132</v>
      </c>
      <c r="B5133" t="inlineStr">
        <is>
          <t>CA-2017-146626</t>
        </is>
      </c>
      <c r="C5133" t="inlineStr">
        <is>
          <t>2017-12-29</t>
        </is>
      </c>
      <c r="D5133" t="inlineStr">
        <is>
          <t>2018-01-05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Furniture</t>
        </is>
      </c>
      <c r="O5133" t="inlineStr">
        <is>
          <t>Furnishings</t>
        </is>
      </c>
      <c r="P5133" t="inlineStr">
        <is>
          <t>Nu-Dell Executive Frame</t>
        </is>
      </c>
      <c r="Q5133" s="2" t="n">
        <v>101.12</v>
      </c>
      <c r="R5133" t="n">
        <v>8</v>
      </c>
      <c r="S5133" s="3" t="n">
        <v>0</v>
      </c>
      <c r="T5133" s="2" t="n">
        <v>37.4144</v>
      </c>
      <c r="U5133">
        <f>D5133-C5133</f>
        <v/>
      </c>
      <c r="V5133" s="3">
        <f>IF(Q5133=0,0,T5133/Q5133)</f>
        <v/>
      </c>
    </row>
    <row r="5134">
      <c r="A5134" t="n">
        <v>5133</v>
      </c>
      <c r="B5134" t="inlineStr">
        <is>
          <t>CA-2015-123330</t>
        </is>
      </c>
      <c r="C5134" t="inlineStr">
        <is>
          <t>2015-06-21</t>
        </is>
      </c>
      <c r="D5134" t="inlineStr">
        <is>
          <t>2015-06-27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Innergie mMini Combo Duo USB Travel Charging Kit</t>
        </is>
      </c>
      <c r="Q5134" s="2" t="n">
        <v>107.976</v>
      </c>
      <c r="R5134" t="n">
        <v>3</v>
      </c>
      <c r="S5134" s="3" t="n">
        <v>0.2</v>
      </c>
      <c r="T5134" s="2" t="n">
        <v>37.7916</v>
      </c>
      <c r="U5134">
        <f>D5134-C5134</f>
        <v/>
      </c>
      <c r="V5134" s="3">
        <f>IF(Q5134=0,0,T5134/Q5134)</f>
        <v/>
      </c>
    </row>
    <row r="5135">
      <c r="A5135" t="n">
        <v>5134</v>
      </c>
      <c r="B5135" t="inlineStr">
        <is>
          <t>CA-2017-155607</t>
        </is>
      </c>
      <c r="C5135" t="inlineStr">
        <is>
          <t>2017-11-26</t>
        </is>
      </c>
      <c r="D5135" t="inlineStr">
        <is>
          <t>2017-11-30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Office Supplies</t>
        </is>
      </c>
      <c r="O5135" t="inlineStr">
        <is>
          <t>Appliances</t>
        </is>
      </c>
      <c r="P5135" t="inlineStr">
        <is>
          <t>Black &amp; Decker Filter for Double Action Dustbuster Cordless Vac BLDV7210</t>
        </is>
      </c>
      <c r="Q5135" s="2" t="n">
        <v>58.73</v>
      </c>
      <c r="R5135" t="n">
        <v>7</v>
      </c>
      <c r="S5135" s="3" t="n">
        <v>0</v>
      </c>
      <c r="T5135" s="2" t="n">
        <v>14.6825</v>
      </c>
      <c r="U5135">
        <f>D5135-C5135</f>
        <v/>
      </c>
      <c r="V5135" s="3">
        <f>IF(Q5135=0,0,T5135/Q5135)</f>
        <v/>
      </c>
    </row>
    <row r="5136">
      <c r="A5136" t="n">
        <v>5135</v>
      </c>
      <c r="B5136" t="inlineStr">
        <is>
          <t>CA-2017-155607</t>
        </is>
      </c>
      <c r="C5136" t="inlineStr">
        <is>
          <t>2017-11-26</t>
        </is>
      </c>
      <c r="D5136" t="inlineStr">
        <is>
          <t>2017-11-30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Binding Machine Supplies</t>
        </is>
      </c>
      <c r="Q5136" s="2" t="n">
        <v>93.34399999999999</v>
      </c>
      <c r="R5136" t="n">
        <v>4</v>
      </c>
      <c r="S5136" s="3" t="n">
        <v>0.2</v>
      </c>
      <c r="T5136" s="2" t="n">
        <v>32.6704</v>
      </c>
      <c r="U5136">
        <f>D5136-C5136</f>
        <v/>
      </c>
      <c r="V5136" s="3">
        <f>IF(Q5136=0,0,T5136/Q5136)</f>
        <v/>
      </c>
    </row>
    <row r="5137">
      <c r="A5137" t="n">
        <v>5136</v>
      </c>
      <c r="B5137" t="inlineStr">
        <is>
          <t>CA-2016-151323</t>
        </is>
      </c>
      <c r="C5137" t="inlineStr">
        <is>
          <t>2016-10-23</t>
        </is>
      </c>
      <c r="D5137" t="inlineStr">
        <is>
          <t>2016-10-28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Office Supplies</t>
        </is>
      </c>
      <c r="O5137" t="inlineStr">
        <is>
          <t>Fasteners</t>
        </is>
      </c>
      <c r="P5137" t="inlineStr">
        <is>
          <t>Advantus SlideClip Paper Clips</t>
        </is>
      </c>
      <c r="Q5137" s="2" t="n">
        <v>17.05</v>
      </c>
      <c r="R5137" t="n">
        <v>5</v>
      </c>
      <c r="S5137" s="3" t="n">
        <v>0</v>
      </c>
      <c r="T5137" s="2" t="n">
        <v>8.183999999999999</v>
      </c>
      <c r="U5137">
        <f>D5137-C5137</f>
        <v/>
      </c>
      <c r="V5137" s="3">
        <f>IF(Q5137=0,0,T5137/Q5137)</f>
        <v/>
      </c>
    </row>
    <row r="5138">
      <c r="A5138" t="n">
        <v>5137</v>
      </c>
      <c r="B5138" t="inlineStr">
        <is>
          <t>CA-2015-146696</t>
        </is>
      </c>
      <c r="C5138" t="inlineStr">
        <is>
          <t>2015-12-14</t>
        </is>
      </c>
      <c r="D5138" t="inlineStr">
        <is>
          <t>2015-12-19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Office Supplies</t>
        </is>
      </c>
      <c r="O5138" t="inlineStr">
        <is>
          <t>Binders</t>
        </is>
      </c>
      <c r="P5138" t="inlineStr">
        <is>
          <t>Wilson Jones Standard D-Ring Binders</t>
        </is>
      </c>
      <c r="Q5138" s="2" t="n">
        <v>8.096</v>
      </c>
      <c r="R5138" t="n">
        <v>2</v>
      </c>
      <c r="S5138" s="3" t="n">
        <v>0.2</v>
      </c>
      <c r="T5138" s="2" t="n">
        <v>2.7324</v>
      </c>
      <c r="U5138">
        <f>D5138-C5138</f>
        <v/>
      </c>
      <c r="V5138" s="3">
        <f>IF(Q5138=0,0,T5138/Q5138)</f>
        <v/>
      </c>
    </row>
    <row r="5139">
      <c r="A5139" t="n">
        <v>5138</v>
      </c>
      <c r="B5139" t="inlineStr">
        <is>
          <t>CA-2016-128972</t>
        </is>
      </c>
      <c r="C5139" t="inlineStr">
        <is>
          <t>2016-11-13</t>
        </is>
      </c>
      <c r="D5139" t="inlineStr">
        <is>
          <t>2016-11-17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Furniture</t>
        </is>
      </c>
      <c r="O5139" t="inlineStr">
        <is>
          <t>Furnishings</t>
        </is>
      </c>
      <c r="P5139" t="inlineStr">
        <is>
          <t>Master Giant Foot Doorstop, Safety Yellow</t>
        </is>
      </c>
      <c r="Q5139" s="2" t="n">
        <v>30.36</v>
      </c>
      <c r="R5139" t="n">
        <v>4</v>
      </c>
      <c r="S5139" s="3" t="n">
        <v>0</v>
      </c>
      <c r="T5139" s="2" t="n">
        <v>13.0548</v>
      </c>
      <c r="U5139">
        <f>D5139-C5139</f>
        <v/>
      </c>
      <c r="V5139" s="3">
        <f>IF(Q5139=0,0,T5139/Q5139)</f>
        <v/>
      </c>
    </row>
    <row r="5140">
      <c r="A5140" t="n">
        <v>5139</v>
      </c>
      <c r="B5140" t="inlineStr">
        <is>
          <t>CA-2017-128335</t>
        </is>
      </c>
      <c r="C5140" t="inlineStr">
        <is>
          <t>2017-09-29</t>
        </is>
      </c>
      <c r="D5140" t="inlineStr">
        <is>
          <t>2017-10-05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Office Supplies</t>
        </is>
      </c>
      <c r="O5140" t="inlineStr">
        <is>
          <t>Envelopes</t>
        </is>
      </c>
      <c r="P5140" t="inlineStr">
        <is>
          <t>Staple envelope</t>
        </is>
      </c>
      <c r="Q5140" s="2" t="n">
        <v>23.34</v>
      </c>
      <c r="R5140" t="n">
        <v>3</v>
      </c>
      <c r="S5140" s="3" t="n">
        <v>0</v>
      </c>
      <c r="T5140" s="2" t="n">
        <v>10.9698</v>
      </c>
      <c r="U5140">
        <f>D5140-C5140</f>
        <v/>
      </c>
      <c r="V5140" s="3">
        <f>IF(Q5140=0,0,T5140/Q5140)</f>
        <v/>
      </c>
    </row>
    <row r="5141">
      <c r="A5141" t="n">
        <v>5140</v>
      </c>
      <c r="B5141" t="inlineStr">
        <is>
          <t>CA-2017-128335</t>
        </is>
      </c>
      <c r="C5141" t="inlineStr">
        <is>
          <t>2017-09-29</t>
        </is>
      </c>
      <c r="D5141" t="inlineStr">
        <is>
          <t>2017-10-05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Speediset Carbonless Redi-Letter 7" x 8 1/2"</t>
        </is>
      </c>
      <c r="Q5141" s="2" t="n">
        <v>51.55</v>
      </c>
      <c r="R5141" t="n">
        <v>5</v>
      </c>
      <c r="S5141" s="3" t="n">
        <v>0</v>
      </c>
      <c r="T5141" s="2" t="n">
        <v>24.2285</v>
      </c>
      <c r="U5141">
        <f>D5141-C5141</f>
        <v/>
      </c>
      <c r="V5141" s="3">
        <f>IF(Q5141=0,0,T5141/Q5141)</f>
        <v/>
      </c>
    </row>
    <row r="5142">
      <c r="A5142" t="n">
        <v>5141</v>
      </c>
      <c r="B5142" t="inlineStr">
        <is>
          <t>CA-2015-154886</t>
        </is>
      </c>
      <c r="C5142" t="inlineStr">
        <is>
          <t>2015-11-08</t>
        </is>
      </c>
      <c r="D5142" t="inlineStr">
        <is>
          <t>2015-11-12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Technology</t>
        </is>
      </c>
      <c r="O5142" t="inlineStr">
        <is>
          <t>Accessories</t>
        </is>
      </c>
      <c r="P5142" t="inlineStr">
        <is>
          <t>Microsoft Arc Touch Mouse</t>
        </is>
      </c>
      <c r="Q5142" s="2" t="n">
        <v>119.9</v>
      </c>
      <c r="R5142" t="n">
        <v>2</v>
      </c>
      <c r="S5142" s="3" t="n">
        <v>0</v>
      </c>
      <c r="T5142" s="2" t="n">
        <v>43.164</v>
      </c>
      <c r="U5142">
        <f>D5142-C5142</f>
        <v/>
      </c>
      <c r="V5142" s="3">
        <f>IF(Q5142=0,0,T5142/Q5142)</f>
        <v/>
      </c>
    </row>
    <row r="5143">
      <c r="A5143" t="n">
        <v>5142</v>
      </c>
      <c r="B5143" t="inlineStr">
        <is>
          <t>CA-2016-111213</t>
        </is>
      </c>
      <c r="C5143" t="inlineStr">
        <is>
          <t>2016-04-01</t>
        </is>
      </c>
      <c r="D5143" t="inlineStr">
        <is>
          <t>2016-04-05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Furniture</t>
        </is>
      </c>
      <c r="O5143" t="inlineStr">
        <is>
          <t>Chairs</t>
        </is>
      </c>
      <c r="P5143" t="inlineStr">
        <is>
          <t>Hon Deluxe Fabric Upholstered Stacking Chairs, Rounded Back</t>
        </is>
      </c>
      <c r="Q5143" s="2" t="n">
        <v>1317.492</v>
      </c>
      <c r="R5143" t="n">
        <v>6</v>
      </c>
      <c r="S5143" s="3" t="n">
        <v>0.1</v>
      </c>
      <c r="T5143" s="2" t="n">
        <v>292.776</v>
      </c>
      <c r="U5143">
        <f>D5143-C5143</f>
        <v/>
      </c>
      <c r="V5143" s="3">
        <f>IF(Q5143=0,0,T5143/Q5143)</f>
        <v/>
      </c>
    </row>
    <row r="5144">
      <c r="A5144" t="n">
        <v>5143</v>
      </c>
      <c r="B5144" t="inlineStr">
        <is>
          <t>CA-2016-111213</t>
        </is>
      </c>
      <c r="C5144" t="inlineStr">
        <is>
          <t>2016-04-01</t>
        </is>
      </c>
      <c r="D5144" t="inlineStr">
        <is>
          <t>2016-04-05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Staple remover</t>
        </is>
      </c>
      <c r="Q5144" s="2" t="n">
        <v>63.84</v>
      </c>
      <c r="R5144" t="n">
        <v>8</v>
      </c>
      <c r="S5144" s="3" t="n">
        <v>0</v>
      </c>
      <c r="T5144" s="2" t="n">
        <v>18.5136</v>
      </c>
      <c r="U5144">
        <f>D5144-C5144</f>
        <v/>
      </c>
      <c r="V5144" s="3">
        <f>IF(Q5144=0,0,T5144/Q5144)</f>
        <v/>
      </c>
    </row>
    <row r="5145">
      <c r="A5145" t="n">
        <v>5144</v>
      </c>
      <c r="B5145" t="inlineStr">
        <is>
          <t>CA-2016-111213</t>
        </is>
      </c>
      <c r="C5145" t="inlineStr">
        <is>
          <t>2016-04-01</t>
        </is>
      </c>
      <c r="D5145" t="inlineStr">
        <is>
          <t>2016-04-05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Office Supplies</t>
        </is>
      </c>
      <c r="O5145" t="inlineStr">
        <is>
          <t>Binders</t>
        </is>
      </c>
      <c r="P5145" t="inlineStr">
        <is>
          <t>Avery Non-Stick Binders</t>
        </is>
      </c>
      <c r="Q5145" s="2" t="n">
        <v>3.592</v>
      </c>
      <c r="R5145" t="n">
        <v>1</v>
      </c>
      <c r="S5145" s="3" t="n">
        <v>0.2</v>
      </c>
      <c r="T5145" s="2" t="n">
        <v>1.1225</v>
      </c>
      <c r="U5145">
        <f>D5145-C5145</f>
        <v/>
      </c>
      <c r="V5145" s="3">
        <f>IF(Q5145=0,0,T5145/Q5145)</f>
        <v/>
      </c>
    </row>
    <row r="5146">
      <c r="A5146" t="n">
        <v>5145</v>
      </c>
      <c r="B5146" t="inlineStr">
        <is>
          <t>CA-2017-161333</t>
        </is>
      </c>
      <c r="C5146" t="inlineStr">
        <is>
          <t>2017-02-02</t>
        </is>
      </c>
      <c r="D5146" t="inlineStr">
        <is>
          <t>2017-02-07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Furniture</t>
        </is>
      </c>
      <c r="O5146" t="inlineStr">
        <is>
          <t>Furnishings</t>
        </is>
      </c>
      <c r="P5146" t="inlineStr">
        <is>
          <t>Howard Miller 11-1/2" Diameter Grantwood Wall Clock</t>
        </is>
      </c>
      <c r="Q5146" s="2" t="n">
        <v>86.26000000000001</v>
      </c>
      <c r="R5146" t="n">
        <v>2</v>
      </c>
      <c r="S5146" s="3" t="n">
        <v>0</v>
      </c>
      <c r="T5146" s="2" t="n">
        <v>29.3284</v>
      </c>
      <c r="U5146">
        <f>D5146-C5146</f>
        <v/>
      </c>
      <c r="V5146" s="3">
        <f>IF(Q5146=0,0,T5146/Q5146)</f>
        <v/>
      </c>
    </row>
    <row r="5147">
      <c r="A5147" t="n">
        <v>5146</v>
      </c>
      <c r="B5147" t="inlineStr">
        <is>
          <t>CA-2017-161333</t>
        </is>
      </c>
      <c r="C5147" t="inlineStr">
        <is>
          <t>2017-02-02</t>
        </is>
      </c>
      <c r="D5147" t="inlineStr">
        <is>
          <t>2017-02-07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Multi-Use Personal File Cart and Caster Set, Three Stacking Bins</t>
        </is>
      </c>
      <c r="Q5147" s="2" t="n">
        <v>139.04</v>
      </c>
      <c r="R5147" t="n">
        <v>4</v>
      </c>
      <c r="S5147" s="3" t="n">
        <v>0</v>
      </c>
      <c r="T5147" s="2" t="n">
        <v>38.9312</v>
      </c>
      <c r="U5147">
        <f>D5147-C5147</f>
        <v/>
      </c>
      <c r="V5147" s="3">
        <f>IF(Q5147=0,0,T5147/Q5147)</f>
        <v/>
      </c>
    </row>
    <row r="5148">
      <c r="A5148" t="n">
        <v>5147</v>
      </c>
      <c r="B5148" t="inlineStr">
        <is>
          <t>CA-2017-161333</t>
        </is>
      </c>
      <c r="C5148" t="inlineStr">
        <is>
          <t>2017-02-02</t>
        </is>
      </c>
      <c r="D5148" t="inlineStr">
        <is>
          <t>2017-02-07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Harmony HEPA Quiet Air Purifiers</t>
        </is>
      </c>
      <c r="Q5148" s="2" t="n">
        <v>46.8</v>
      </c>
      <c r="R5148" t="n">
        <v>4</v>
      </c>
      <c r="S5148" s="3" t="n">
        <v>0</v>
      </c>
      <c r="T5148" s="2" t="n">
        <v>16.38</v>
      </c>
      <c r="U5148">
        <f>D5148-C5148</f>
        <v/>
      </c>
      <c r="V5148" s="3">
        <f>IF(Q5148=0,0,T5148/Q5148)</f>
        <v/>
      </c>
    </row>
    <row r="5149">
      <c r="A5149" t="n">
        <v>5148</v>
      </c>
      <c r="B5149" t="inlineStr">
        <is>
          <t>CA-2017-128734</t>
        </is>
      </c>
      <c r="C5149" t="inlineStr">
        <is>
          <t>2017-12-24</t>
        </is>
      </c>
      <c r="D5149" t="inlineStr">
        <is>
          <t>2017-12-31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Furniture</t>
        </is>
      </c>
      <c r="O5149" t="inlineStr">
        <is>
          <t>Furnishings</t>
        </is>
      </c>
      <c r="P5149" t="inlineStr">
        <is>
          <t>Acrylic Self-Standing Desk Frames</t>
        </is>
      </c>
      <c r="Q5149" s="2" t="n">
        <v>8.544</v>
      </c>
      <c r="R5149" t="n">
        <v>4</v>
      </c>
      <c r="S5149" s="3" t="n">
        <v>0.2</v>
      </c>
      <c r="T5149" s="2" t="n">
        <v>1.9224</v>
      </c>
      <c r="U5149">
        <f>D5149-C5149</f>
        <v/>
      </c>
      <c r="V5149" s="3">
        <f>IF(Q5149=0,0,T5149/Q5149)</f>
        <v/>
      </c>
    </row>
    <row r="5150">
      <c r="A5150" t="n">
        <v>5149</v>
      </c>
      <c r="B5150" t="inlineStr">
        <is>
          <t>CA-2017-128734</t>
        </is>
      </c>
      <c r="C5150" t="inlineStr">
        <is>
          <t>2017-12-24</t>
        </is>
      </c>
      <c r="D5150" t="inlineStr">
        <is>
          <t>2017-12-31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Furniture</t>
        </is>
      </c>
      <c r="O5150" t="inlineStr">
        <is>
          <t>Chairs</t>
        </is>
      </c>
      <c r="P5150" t="inlineStr">
        <is>
          <t>Global Leather Executive Chair</t>
        </is>
      </c>
      <c r="Q5150" s="2" t="n">
        <v>842.376</v>
      </c>
      <c r="R5150" t="n">
        <v>3</v>
      </c>
      <c r="S5150" s="3" t="n">
        <v>0.2</v>
      </c>
      <c r="T5150" s="2" t="n">
        <v>105.297</v>
      </c>
      <c r="U5150">
        <f>D5150-C5150</f>
        <v/>
      </c>
      <c r="V5150" s="3">
        <f>IF(Q5150=0,0,T5150/Q5150)</f>
        <v/>
      </c>
    </row>
    <row r="5151">
      <c r="A5151" t="n">
        <v>5150</v>
      </c>
      <c r="B5151" t="inlineStr">
        <is>
          <t>CA-2014-141796</t>
        </is>
      </c>
      <c r="C5151" t="inlineStr">
        <is>
          <t>2014-06-21</t>
        </is>
      </c>
      <c r="D5151" t="inlineStr">
        <is>
          <t>2014-06-21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Polycom SoundStation2 EX Conference phone</t>
        </is>
      </c>
      <c r="Q5151" s="2" t="n">
        <v>1214.85</v>
      </c>
      <c r="R5151" t="n">
        <v>3</v>
      </c>
      <c r="S5151" s="3" t="n">
        <v>0</v>
      </c>
      <c r="T5151" s="2" t="n">
        <v>352.3065</v>
      </c>
      <c r="U5151">
        <f>D5151-C5151</f>
        <v/>
      </c>
      <c r="V5151" s="3">
        <f>IF(Q5151=0,0,T5151/Q5151)</f>
        <v/>
      </c>
    </row>
    <row r="5152">
      <c r="A5152" t="n">
        <v>5151</v>
      </c>
      <c r="B5152" t="inlineStr">
        <is>
          <t>CA-2017-125101</t>
        </is>
      </c>
      <c r="C5152" t="inlineStr">
        <is>
          <t>2017-03-06</t>
        </is>
      </c>
      <c r="D5152" t="inlineStr">
        <is>
          <t>2017-03-10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File Shuttle II and Handi-File, Black</t>
        </is>
      </c>
      <c r="Q5152" s="2" t="n">
        <v>67.78</v>
      </c>
      <c r="R5152" t="n">
        <v>2</v>
      </c>
      <c r="S5152" s="3" t="n">
        <v>0</v>
      </c>
      <c r="T5152" s="2" t="n">
        <v>16.945</v>
      </c>
      <c r="U5152">
        <f>D5152-C5152</f>
        <v/>
      </c>
      <c r="V5152" s="3">
        <f>IF(Q5152=0,0,T5152/Q5152)</f>
        <v/>
      </c>
    </row>
    <row r="5153">
      <c r="A5153" t="n">
        <v>5152</v>
      </c>
      <c r="B5153" t="inlineStr">
        <is>
          <t>CA-2017-169929</t>
        </is>
      </c>
      <c r="C5153" t="inlineStr">
        <is>
          <t>2017-09-25</t>
        </is>
      </c>
      <c r="D5153" t="inlineStr">
        <is>
          <t>2017-09-28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Office Supplies</t>
        </is>
      </c>
      <c r="O5153" t="inlineStr">
        <is>
          <t>Storage</t>
        </is>
      </c>
      <c r="P5153" t="inlineStr">
        <is>
          <t>Iris Project Case</t>
        </is>
      </c>
      <c r="Q5153" s="2" t="n">
        <v>39.9</v>
      </c>
      <c r="R5153" t="n">
        <v>5</v>
      </c>
      <c r="S5153" s="3" t="n">
        <v>0</v>
      </c>
      <c r="T5153" s="2" t="n">
        <v>10.374</v>
      </c>
      <c r="U5153">
        <f>D5153-C5153</f>
        <v/>
      </c>
      <c r="V5153" s="3">
        <f>IF(Q5153=0,0,T5153/Q5153)</f>
        <v/>
      </c>
    </row>
    <row r="5154">
      <c r="A5154" t="n">
        <v>5153</v>
      </c>
      <c r="B5154" t="inlineStr">
        <is>
          <t>US-2014-121566</t>
        </is>
      </c>
      <c r="C5154" t="inlineStr">
        <is>
          <t>2014-06-30</t>
        </is>
      </c>
      <c r="D5154" t="inlineStr">
        <is>
          <t>2014-07-06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Cardinal Poly Pocket Divider Pockets for Ring Binders</t>
        </is>
      </c>
      <c r="Q5154" s="2" t="n">
        <v>2.688</v>
      </c>
      <c r="R5154" t="n">
        <v>1</v>
      </c>
      <c r="S5154" s="3" t="n">
        <v>0.2</v>
      </c>
      <c r="T5154" s="2" t="n">
        <v>0.84</v>
      </c>
      <c r="U5154">
        <f>D5154-C5154</f>
        <v/>
      </c>
      <c r="V5154" s="3">
        <f>IF(Q5154=0,0,T5154/Q5154)</f>
        <v/>
      </c>
    </row>
    <row r="5155">
      <c r="A5155" t="n">
        <v>5154</v>
      </c>
      <c r="B5155" t="inlineStr">
        <is>
          <t>US-2014-121566</t>
        </is>
      </c>
      <c r="C5155" t="inlineStr">
        <is>
          <t>2014-06-30</t>
        </is>
      </c>
      <c r="D5155" t="inlineStr">
        <is>
          <t>2014-07-06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Sanford Uni-Blazer View Highlighters, Chisel Tip, Yellow</t>
        </is>
      </c>
      <c r="Q5155" s="2" t="n">
        <v>6.6</v>
      </c>
      <c r="R5155" t="n">
        <v>3</v>
      </c>
      <c r="S5155" s="3" t="n">
        <v>0</v>
      </c>
      <c r="T5155" s="2" t="n">
        <v>2.904</v>
      </c>
      <c r="U5155">
        <f>D5155-C5155</f>
        <v/>
      </c>
      <c r="V5155" s="3">
        <f>IF(Q5155=0,0,T5155/Q5155)</f>
        <v/>
      </c>
    </row>
    <row r="5156">
      <c r="A5156" t="n">
        <v>5155</v>
      </c>
      <c r="B5156" t="inlineStr">
        <is>
          <t>US-2015-124219</t>
        </is>
      </c>
      <c r="C5156" t="inlineStr">
        <is>
          <t>2015-08-07</t>
        </is>
      </c>
      <c r="D5156" t="inlineStr">
        <is>
          <t>2015-08-08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Wilson Jones Hanging View Binder, White, 1"</t>
        </is>
      </c>
      <c r="Q5156" s="2" t="n">
        <v>28.4</v>
      </c>
      <c r="R5156" t="n">
        <v>4</v>
      </c>
      <c r="S5156" s="3" t="n">
        <v>0</v>
      </c>
      <c r="T5156" s="2" t="n">
        <v>13.064</v>
      </c>
      <c r="U5156">
        <f>D5156-C5156</f>
        <v/>
      </c>
      <c r="V5156" s="3">
        <f>IF(Q5156=0,0,T5156/Q5156)</f>
        <v/>
      </c>
    </row>
    <row r="5157">
      <c r="A5157" t="n">
        <v>5156</v>
      </c>
      <c r="B5157" t="inlineStr">
        <is>
          <t>US-2015-124219</t>
        </is>
      </c>
      <c r="C5157" t="inlineStr">
        <is>
          <t>2015-08-07</t>
        </is>
      </c>
      <c r="D5157" t="inlineStr">
        <is>
          <t>2015-08-08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Furniture</t>
        </is>
      </c>
      <c r="O5157" t="inlineStr">
        <is>
          <t>Furnishings</t>
        </is>
      </c>
      <c r="P5157" t="inlineStr">
        <is>
          <t>Tenex V2T-RE Standard Weight Series Chair Mat, 45" x 53", Lip 25" x 12"</t>
        </is>
      </c>
      <c r="Q5157" s="2" t="n">
        <v>212.94</v>
      </c>
      <c r="R5157" t="n">
        <v>3</v>
      </c>
      <c r="S5157" s="3" t="n">
        <v>0</v>
      </c>
      <c r="T5157" s="2" t="n">
        <v>34.0704</v>
      </c>
      <c r="U5157">
        <f>D5157-C5157</f>
        <v/>
      </c>
      <c r="V5157" s="3">
        <f>IF(Q5157=0,0,T5157/Q5157)</f>
        <v/>
      </c>
    </row>
    <row r="5158">
      <c r="A5158" t="n">
        <v>5157</v>
      </c>
      <c r="B5158" t="inlineStr">
        <is>
          <t>CA-2017-163006</t>
        </is>
      </c>
      <c r="C5158" t="inlineStr">
        <is>
          <t>2017-06-30</t>
        </is>
      </c>
      <c r="D5158" t="inlineStr">
        <is>
          <t>2017-07-04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Samsung Galaxy S4</t>
        </is>
      </c>
      <c r="Q5158" s="2" t="n">
        <v>1001.584</v>
      </c>
      <c r="R5158" t="n">
        <v>2</v>
      </c>
      <c r="S5158" s="3" t="n">
        <v>0.2</v>
      </c>
      <c r="T5158" s="2" t="n">
        <v>125.198</v>
      </c>
      <c r="U5158">
        <f>D5158-C5158</f>
        <v/>
      </c>
      <c r="V5158" s="3">
        <f>IF(Q5158=0,0,T5158/Q5158)</f>
        <v/>
      </c>
    </row>
    <row r="5159">
      <c r="A5159" t="n">
        <v>5158</v>
      </c>
      <c r="B5159" t="inlineStr">
        <is>
          <t>CA-2017-163006</t>
        </is>
      </c>
      <c r="C5159" t="inlineStr">
        <is>
          <t>2017-06-30</t>
        </is>
      </c>
      <c r="D5159" t="inlineStr">
        <is>
          <t>2017-07-04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Furniture</t>
        </is>
      </c>
      <c r="O5159" t="inlineStr">
        <is>
          <t>Chairs</t>
        </is>
      </c>
      <c r="P5159" t="inlineStr">
        <is>
          <t>Global Enterprise Series Seating High-Back Swivel/Tilt Chairs</t>
        </is>
      </c>
      <c r="Q5159" s="2" t="n">
        <v>569.058</v>
      </c>
      <c r="R5159" t="n">
        <v>3</v>
      </c>
      <c r="S5159" s="3" t="n">
        <v>0.3</v>
      </c>
      <c r="T5159" s="2" t="n">
        <v>-178.8468</v>
      </c>
      <c r="U5159">
        <f>D5159-C5159</f>
        <v/>
      </c>
      <c r="V5159" s="3">
        <f>IF(Q5159=0,0,T5159/Q5159)</f>
        <v/>
      </c>
    </row>
    <row r="5160">
      <c r="A5160" t="n">
        <v>5159</v>
      </c>
      <c r="B5160" t="inlineStr">
        <is>
          <t>CA-2017-163006</t>
        </is>
      </c>
      <c r="C5160" t="inlineStr">
        <is>
          <t>2017-06-30</t>
        </is>
      </c>
      <c r="D5160" t="inlineStr">
        <is>
          <t>2017-07-04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Furniture</t>
        </is>
      </c>
      <c r="O5160" t="inlineStr">
        <is>
          <t>Furnishings</t>
        </is>
      </c>
      <c r="P5160" t="inlineStr">
        <is>
          <t>Seth Thomas 13 1/2" Wall Clock</t>
        </is>
      </c>
      <c r="Q5160" s="2" t="n">
        <v>14.224</v>
      </c>
      <c r="R5160" t="n">
        <v>2</v>
      </c>
      <c r="S5160" s="3" t="n">
        <v>0.6</v>
      </c>
      <c r="T5160" s="2" t="n">
        <v>-10.3124</v>
      </c>
      <c r="U5160">
        <f>D5160-C5160</f>
        <v/>
      </c>
      <c r="V5160" s="3">
        <f>IF(Q5160=0,0,T5160/Q5160)</f>
        <v/>
      </c>
    </row>
    <row r="5161">
      <c r="A5161" t="n">
        <v>5160</v>
      </c>
      <c r="B5161" t="inlineStr">
        <is>
          <t>CA-2015-156146</t>
        </is>
      </c>
      <c r="C5161" t="inlineStr">
        <is>
          <t>2015-10-26</t>
        </is>
      </c>
      <c r="D5161" t="inlineStr">
        <is>
          <t>2015-10-30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Panasonic KX-TG6844B Expandable Digital Cordless Telephone</t>
        </is>
      </c>
      <c r="Q5161" s="2" t="n">
        <v>105.584</v>
      </c>
      <c r="R5161" t="n">
        <v>2</v>
      </c>
      <c r="S5161" s="3" t="n">
        <v>0.2</v>
      </c>
      <c r="T5161" s="2" t="n">
        <v>9.2386</v>
      </c>
      <c r="U5161">
        <f>D5161-C5161</f>
        <v/>
      </c>
      <c r="V5161" s="3">
        <f>IF(Q5161=0,0,T5161/Q5161)</f>
        <v/>
      </c>
    </row>
    <row r="5162">
      <c r="A5162" t="n">
        <v>5161</v>
      </c>
      <c r="B5162" t="inlineStr">
        <is>
          <t>CA-2015-156146</t>
        </is>
      </c>
      <c r="C5162" t="inlineStr">
        <is>
          <t>2015-10-26</t>
        </is>
      </c>
      <c r="D5162" t="inlineStr">
        <is>
          <t>2015-10-30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Technology</t>
        </is>
      </c>
      <c r="O5162" t="inlineStr">
        <is>
          <t>Phones</t>
        </is>
      </c>
      <c r="P5162" t="inlineStr">
        <is>
          <t>Plantronics MX500i Earset</t>
        </is>
      </c>
      <c r="Q5162" s="2" t="n">
        <v>68.72</v>
      </c>
      <c r="R5162" t="n">
        <v>2</v>
      </c>
      <c r="S5162" s="3" t="n">
        <v>0.2</v>
      </c>
      <c r="T5162" s="2" t="n">
        <v>-14.603</v>
      </c>
      <c r="U5162">
        <f>D5162-C5162</f>
        <v/>
      </c>
      <c r="V5162" s="3">
        <f>IF(Q5162=0,0,T5162/Q5162)</f>
        <v/>
      </c>
    </row>
    <row r="5163">
      <c r="A5163" t="n">
        <v>5162</v>
      </c>
      <c r="B5163" t="inlineStr">
        <is>
          <t>CA-2014-111192</t>
        </is>
      </c>
      <c r="C5163" t="inlineStr">
        <is>
          <t>2014-07-30</t>
        </is>
      </c>
      <c r="D5163" t="inlineStr">
        <is>
          <t>2014-08-05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Furniture</t>
        </is>
      </c>
      <c r="O5163" t="inlineStr">
        <is>
          <t>Bookcases</t>
        </is>
      </c>
      <c r="P5163" t="inlineStr">
        <is>
          <t>Rush Hierlooms Collection 1" Thick Stackable Bookcases</t>
        </is>
      </c>
      <c r="Q5163" s="2" t="n">
        <v>1367.84</v>
      </c>
      <c r="R5163" t="n">
        <v>8</v>
      </c>
      <c r="S5163" s="3" t="n">
        <v>0</v>
      </c>
      <c r="T5163" s="2" t="n">
        <v>259.8896</v>
      </c>
      <c r="U5163">
        <f>D5163-C5163</f>
        <v/>
      </c>
      <c r="V5163" s="3">
        <f>IF(Q5163=0,0,T5163/Q5163)</f>
        <v/>
      </c>
    </row>
    <row r="5164">
      <c r="A5164" t="n">
        <v>5163</v>
      </c>
      <c r="B5164" t="inlineStr">
        <is>
          <t>CA-2016-115378</t>
        </is>
      </c>
      <c r="C5164" t="inlineStr">
        <is>
          <t>2016-11-18</t>
        </is>
      </c>
      <c r="D5164" t="inlineStr">
        <is>
          <t>2016-11-23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Swivel Fabric Task Chair</t>
        </is>
      </c>
      <c r="Q5164" s="2" t="n">
        <v>301.96</v>
      </c>
      <c r="R5164" t="n">
        <v>2</v>
      </c>
      <c r="S5164" s="3" t="n">
        <v>0</v>
      </c>
      <c r="T5164" s="2" t="n">
        <v>33.2156</v>
      </c>
      <c r="U5164">
        <f>D5164-C5164</f>
        <v/>
      </c>
      <c r="V5164" s="3">
        <f>IF(Q5164=0,0,T5164/Q5164)</f>
        <v/>
      </c>
    </row>
    <row r="5165">
      <c r="A5165" t="n">
        <v>5164</v>
      </c>
      <c r="B5165" t="inlineStr">
        <is>
          <t>CA-2015-161627</t>
        </is>
      </c>
      <c r="C5165" t="inlineStr">
        <is>
          <t>2015-07-06</t>
        </is>
      </c>
      <c r="D5165" t="inlineStr">
        <is>
          <t>2015-07-11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Novimex Turbo Task Chair</t>
        </is>
      </c>
      <c r="Q5165" s="2" t="n">
        <v>170.352</v>
      </c>
      <c r="R5165" t="n">
        <v>3</v>
      </c>
      <c r="S5165" s="3" t="n">
        <v>0.2</v>
      </c>
      <c r="T5165" s="2" t="n">
        <v>-17.0352</v>
      </c>
      <c r="U5165">
        <f>D5165-C5165</f>
        <v/>
      </c>
      <c r="V5165" s="3">
        <f>IF(Q5165=0,0,T5165/Q5165)</f>
        <v/>
      </c>
    </row>
    <row r="5166">
      <c r="A5166" t="n">
        <v>5165</v>
      </c>
      <c r="B5166" t="inlineStr">
        <is>
          <t>CA-2014-121006</t>
        </is>
      </c>
      <c r="C5166" t="inlineStr">
        <is>
          <t>2014-11-10</t>
        </is>
      </c>
      <c r="D5166" t="inlineStr">
        <is>
          <t>2014-11-16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Office Supplies</t>
        </is>
      </c>
      <c r="O5166" t="inlineStr">
        <is>
          <t>Art</t>
        </is>
      </c>
      <c r="P5166" t="inlineStr">
        <is>
          <t>Avery Hi-Liter Comfort Grip Fluorescent Highlighter, Yellow Ink</t>
        </is>
      </c>
      <c r="Q5166" s="2" t="n">
        <v>3.9</v>
      </c>
      <c r="R5166" t="n">
        <v>2</v>
      </c>
      <c r="S5166" s="3" t="n">
        <v>0</v>
      </c>
      <c r="T5166" s="2" t="n">
        <v>1.521</v>
      </c>
      <c r="U5166">
        <f>D5166-C5166</f>
        <v/>
      </c>
      <c r="V5166" s="3">
        <f>IF(Q5166=0,0,T5166/Q5166)</f>
        <v/>
      </c>
    </row>
    <row r="5167">
      <c r="A5167" t="n">
        <v>5166</v>
      </c>
      <c r="B5167" t="inlineStr">
        <is>
          <t>CA-2014-121006</t>
        </is>
      </c>
      <c r="C5167" t="inlineStr">
        <is>
          <t>2014-11-10</t>
        </is>
      </c>
      <c r="D5167" t="inlineStr">
        <is>
          <t>2014-11-16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199</t>
        </is>
      </c>
      <c r="Q5167" s="2" t="n">
        <v>12.84</v>
      </c>
      <c r="R5167" t="n">
        <v>3</v>
      </c>
      <c r="S5167" s="3" t="n">
        <v>0</v>
      </c>
      <c r="T5167" s="2" t="n">
        <v>5.778</v>
      </c>
      <c r="U5167">
        <f>D5167-C5167</f>
        <v/>
      </c>
      <c r="V5167" s="3">
        <f>IF(Q5167=0,0,T5167/Q5167)</f>
        <v/>
      </c>
    </row>
    <row r="5168">
      <c r="A5168" t="n">
        <v>5167</v>
      </c>
      <c r="B5168" t="inlineStr">
        <is>
          <t>CA-2014-121006</t>
        </is>
      </c>
      <c r="C5168" t="inlineStr">
        <is>
          <t>2014-11-10</t>
        </is>
      </c>
      <c r="D5168" t="inlineStr">
        <is>
          <t>2014-11-16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Office Supplies</t>
        </is>
      </c>
      <c r="O5168" t="inlineStr">
        <is>
          <t>Paper</t>
        </is>
      </c>
      <c r="P5168" t="inlineStr">
        <is>
          <t>Xerox 4200 Series MultiUse Premium Copy Paper (20Lb. and 84 Bright)</t>
        </is>
      </c>
      <c r="Q5168" s="2" t="n">
        <v>15.84</v>
      </c>
      <c r="R5168" t="n">
        <v>3</v>
      </c>
      <c r="S5168" s="3" t="n">
        <v>0</v>
      </c>
      <c r="T5168" s="2" t="n">
        <v>7.128</v>
      </c>
      <c r="U5168">
        <f>D5168-C5168</f>
        <v/>
      </c>
      <c r="V5168" s="3">
        <f>IF(Q5168=0,0,T5168/Q5168)</f>
        <v/>
      </c>
    </row>
    <row r="5169">
      <c r="A5169" t="n">
        <v>5168</v>
      </c>
      <c r="B5169" t="inlineStr">
        <is>
          <t>CA-2014-121006</t>
        </is>
      </c>
      <c r="C5169" t="inlineStr">
        <is>
          <t>2014-11-10</t>
        </is>
      </c>
      <c r="D5169" t="inlineStr">
        <is>
          <t>2014-11-16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Hon Every-Day Series Multi-Task Chairs</t>
        </is>
      </c>
      <c r="Q5169" s="2" t="n">
        <v>563.9400000000001</v>
      </c>
      <c r="R5169" t="n">
        <v>3</v>
      </c>
      <c r="S5169" s="3" t="n">
        <v>0</v>
      </c>
      <c r="T5169" s="2" t="n">
        <v>112.788</v>
      </c>
      <c r="U5169">
        <f>D5169-C5169</f>
        <v/>
      </c>
      <c r="V5169" s="3">
        <f>IF(Q5169=0,0,T5169/Q5169)</f>
        <v/>
      </c>
    </row>
    <row r="5170">
      <c r="A5170" t="n">
        <v>5169</v>
      </c>
      <c r="B5170" t="inlineStr">
        <is>
          <t>CA-2014-121006</t>
        </is>
      </c>
      <c r="C5170" t="inlineStr">
        <is>
          <t>2014-11-10</t>
        </is>
      </c>
      <c r="D5170" t="inlineStr">
        <is>
          <t>2014-11-16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Acco Perma 3000 Stacking Storage Drawers</t>
        </is>
      </c>
      <c r="Q5170" s="2" t="n">
        <v>62.94</v>
      </c>
      <c r="R5170" t="n">
        <v>3</v>
      </c>
      <c r="S5170" s="3" t="n">
        <v>0</v>
      </c>
      <c r="T5170" s="2" t="n">
        <v>11.9586</v>
      </c>
      <c r="U5170">
        <f>D5170-C5170</f>
        <v/>
      </c>
      <c r="V5170" s="3">
        <f>IF(Q5170=0,0,T5170/Q5170)</f>
        <v/>
      </c>
    </row>
    <row r="5171">
      <c r="A5171" t="n">
        <v>5170</v>
      </c>
      <c r="B5171" t="inlineStr">
        <is>
          <t>CA-2014-121006</t>
        </is>
      </c>
      <c r="C5171" t="inlineStr">
        <is>
          <t>2014-11-10</t>
        </is>
      </c>
      <c r="D5171" t="inlineStr">
        <is>
          <t>2014-11-16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Office Supplies</t>
        </is>
      </c>
      <c r="O5171" t="inlineStr">
        <is>
          <t>Storage</t>
        </is>
      </c>
      <c r="P5171" t="inlineStr">
        <is>
          <t>Hot File 7-Pocket, Floor Stand</t>
        </is>
      </c>
      <c r="Q5171" s="2" t="n">
        <v>535.41</v>
      </c>
      <c r="R5171" t="n">
        <v>3</v>
      </c>
      <c r="S5171" s="3" t="n">
        <v>0</v>
      </c>
      <c r="T5171" s="2" t="n">
        <v>160.623</v>
      </c>
      <c r="U5171">
        <f>D5171-C5171</f>
        <v/>
      </c>
      <c r="V5171" s="3">
        <f>IF(Q5171=0,0,T5171/Q5171)</f>
        <v/>
      </c>
    </row>
    <row r="5172">
      <c r="A5172" t="n">
        <v>5171</v>
      </c>
      <c r="B5172" t="inlineStr">
        <is>
          <t>CA-2016-122903</t>
        </is>
      </c>
      <c r="C5172" t="inlineStr">
        <is>
          <t>2016-05-27</t>
        </is>
      </c>
      <c r="D5172" t="inlineStr">
        <is>
          <t>2016-05-29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HON 5400 Series Task Chairs for Big and Tall</t>
        </is>
      </c>
      <c r="Q5172" s="2" t="n">
        <v>3504.9</v>
      </c>
      <c r="R5172" t="n">
        <v>5</v>
      </c>
      <c r="S5172" s="3" t="n">
        <v>0</v>
      </c>
      <c r="T5172" s="2" t="n">
        <v>700.98</v>
      </c>
      <c r="U5172">
        <f>D5172-C5172</f>
        <v/>
      </c>
      <c r="V5172" s="3">
        <f>IF(Q5172=0,0,T5172/Q5172)</f>
        <v/>
      </c>
    </row>
    <row r="5173">
      <c r="A5173" t="n">
        <v>5172</v>
      </c>
      <c r="B5173" t="inlineStr">
        <is>
          <t>CA-2016-122903</t>
        </is>
      </c>
      <c r="C5173" t="inlineStr">
        <is>
          <t>2016-05-27</t>
        </is>
      </c>
      <c r="D5173" t="inlineStr">
        <is>
          <t>2016-05-29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1910</t>
        </is>
      </c>
      <c r="Q5173" s="2" t="n">
        <v>144.12</v>
      </c>
      <c r="R5173" t="n">
        <v>3</v>
      </c>
      <c r="S5173" s="3" t="n">
        <v>0</v>
      </c>
      <c r="T5173" s="2" t="n">
        <v>69.1776</v>
      </c>
      <c r="U5173">
        <f>D5173-C5173</f>
        <v/>
      </c>
      <c r="V5173" s="3">
        <f>IF(Q5173=0,0,T5173/Q5173)</f>
        <v/>
      </c>
    </row>
    <row r="5174">
      <c r="A5174" t="n">
        <v>5173</v>
      </c>
      <c r="B5174" t="inlineStr">
        <is>
          <t>CA-2016-122903</t>
        </is>
      </c>
      <c r="C5174" t="inlineStr">
        <is>
          <t>2016-05-27</t>
        </is>
      </c>
      <c r="D5174" t="inlineStr">
        <is>
          <t>2016-05-29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1915</t>
        </is>
      </c>
      <c r="Q5174" s="2" t="n">
        <v>314.55</v>
      </c>
      <c r="R5174" t="n">
        <v>3</v>
      </c>
      <c r="S5174" s="3" t="n">
        <v>0</v>
      </c>
      <c r="T5174" s="2" t="n">
        <v>150.984</v>
      </c>
      <c r="U5174">
        <f>D5174-C5174</f>
        <v/>
      </c>
      <c r="V5174" s="3">
        <f>IF(Q5174=0,0,T5174/Q5174)</f>
        <v/>
      </c>
    </row>
    <row r="5175">
      <c r="A5175" t="n">
        <v>5174</v>
      </c>
      <c r="B5175" t="inlineStr">
        <is>
          <t>CA-2015-107741</t>
        </is>
      </c>
      <c r="C5175" t="inlineStr">
        <is>
          <t>2015-03-08</t>
        </is>
      </c>
      <c r="D5175" t="inlineStr">
        <is>
          <t>2015-03-10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Dixon Prang Watercolor Pencils, 10-Color Set with Brush</t>
        </is>
      </c>
      <c r="Q5175" s="2" t="n">
        <v>3.408</v>
      </c>
      <c r="R5175" t="n">
        <v>1</v>
      </c>
      <c r="S5175" s="3" t="n">
        <v>0.2</v>
      </c>
      <c r="T5175" s="2" t="n">
        <v>0.8946</v>
      </c>
      <c r="U5175">
        <f>D5175-C5175</f>
        <v/>
      </c>
      <c r="V5175" s="3">
        <f>IF(Q5175=0,0,T5175/Q5175)</f>
        <v/>
      </c>
    </row>
    <row r="5176">
      <c r="A5176" t="n">
        <v>5175</v>
      </c>
      <c r="B5176" t="inlineStr">
        <is>
          <t>CA-2017-106432</t>
        </is>
      </c>
      <c r="C5176" t="inlineStr">
        <is>
          <t>2017-10-19</t>
        </is>
      </c>
      <c r="D5176" t="inlineStr">
        <is>
          <t>2017-10-24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SlimView Poly Binder, 3/8"</t>
        </is>
      </c>
      <c r="Q5176" s="2" t="n">
        <v>2.072</v>
      </c>
      <c r="R5176" t="n">
        <v>2</v>
      </c>
      <c r="S5176" s="3" t="n">
        <v>0.8</v>
      </c>
      <c r="T5176" s="2" t="n">
        <v>-3.5224</v>
      </c>
      <c r="U5176">
        <f>D5176-C5176</f>
        <v/>
      </c>
      <c r="V5176" s="3">
        <f>IF(Q5176=0,0,T5176/Q5176)</f>
        <v/>
      </c>
    </row>
    <row r="5177">
      <c r="A5177" t="n">
        <v>5176</v>
      </c>
      <c r="B5177" t="inlineStr">
        <is>
          <t>CA-2017-106432</t>
        </is>
      </c>
      <c r="C5177" t="inlineStr">
        <is>
          <t>2017-10-19</t>
        </is>
      </c>
      <c r="D5177" t="inlineStr">
        <is>
          <t>2017-10-24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Rush Hierlooms Collection Rich Wood Bookcases</t>
        </is>
      </c>
      <c r="Q5177" s="2" t="n">
        <v>328.3992</v>
      </c>
      <c r="R5177" t="n">
        <v>3</v>
      </c>
      <c r="S5177" s="3" t="n">
        <v>0.32</v>
      </c>
      <c r="T5177" s="2" t="n">
        <v>-91.7586</v>
      </c>
      <c r="U5177">
        <f>D5177-C5177</f>
        <v/>
      </c>
      <c r="V5177" s="3">
        <f>IF(Q5177=0,0,T5177/Q5177)</f>
        <v/>
      </c>
    </row>
    <row r="5178">
      <c r="A5178" t="n">
        <v>5177</v>
      </c>
      <c r="B5178" t="inlineStr">
        <is>
          <t>CA-2016-148908</t>
        </is>
      </c>
      <c r="C5178" t="inlineStr">
        <is>
          <t>2016-11-05</t>
        </is>
      </c>
      <c r="D5178" t="inlineStr">
        <is>
          <t>2016-11-08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GBC Twin Loop Wire Binding Elements</t>
        </is>
      </c>
      <c r="Q5178" s="2" t="n">
        <v>53.248</v>
      </c>
      <c r="R5178" t="n">
        <v>2</v>
      </c>
      <c r="S5178" s="3" t="n">
        <v>0.2</v>
      </c>
      <c r="T5178" s="2" t="n">
        <v>19.968</v>
      </c>
      <c r="U5178">
        <f>D5178-C5178</f>
        <v/>
      </c>
      <c r="V5178" s="3">
        <f>IF(Q5178=0,0,T5178/Q5178)</f>
        <v/>
      </c>
    </row>
    <row r="5179">
      <c r="A5179" t="n">
        <v>5178</v>
      </c>
      <c r="B5179" t="inlineStr">
        <is>
          <t>CA-2016-123015</t>
        </is>
      </c>
      <c r="C5179" t="inlineStr">
        <is>
          <t>2016-12-26</t>
        </is>
      </c>
      <c r="D5179" t="inlineStr">
        <is>
          <t>2016-12-30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Round Ring Binders</t>
        </is>
      </c>
      <c r="Q5179" s="2" t="n">
        <v>4.992</v>
      </c>
      <c r="R5179" t="n">
        <v>3</v>
      </c>
      <c r="S5179" s="3" t="n">
        <v>0.2</v>
      </c>
      <c r="T5179" s="2" t="n">
        <v>1.6848</v>
      </c>
      <c r="U5179">
        <f>D5179-C5179</f>
        <v/>
      </c>
      <c r="V5179" s="3">
        <f>IF(Q5179=0,0,T5179/Q5179)</f>
        <v/>
      </c>
    </row>
    <row r="5180">
      <c r="A5180" t="n">
        <v>5179</v>
      </c>
      <c r="B5180" t="inlineStr">
        <is>
          <t>US-2015-120502</t>
        </is>
      </c>
      <c r="C5180" t="inlineStr">
        <is>
          <t>2015-04-13</t>
        </is>
      </c>
      <c r="D5180" t="inlineStr">
        <is>
          <t>2015-04-19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Flat Face Poster Frame</t>
        </is>
      </c>
      <c r="Q5180" s="2" t="n">
        <v>37.68</v>
      </c>
      <c r="R5180" t="n">
        <v>2</v>
      </c>
      <c r="S5180" s="3" t="n">
        <v>0</v>
      </c>
      <c r="T5180" s="2" t="n">
        <v>15.8256</v>
      </c>
      <c r="U5180">
        <f>D5180-C5180</f>
        <v/>
      </c>
      <c r="V5180" s="3">
        <f>IF(Q5180=0,0,T5180/Q5180)</f>
        <v/>
      </c>
    </row>
    <row r="5181">
      <c r="A5181" t="n">
        <v>5180</v>
      </c>
      <c r="B5181" t="inlineStr">
        <is>
          <t>US-2015-120502</t>
        </is>
      </c>
      <c r="C5181" t="inlineStr">
        <is>
          <t>2015-04-13</t>
        </is>
      </c>
      <c r="D5181" t="inlineStr">
        <is>
          <t>2015-04-19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Technology</t>
        </is>
      </c>
      <c r="O5181" t="inlineStr">
        <is>
          <t>Phones</t>
        </is>
      </c>
      <c r="P5181" t="inlineStr">
        <is>
          <t>Aastra 57i VoIP phone</t>
        </is>
      </c>
      <c r="Q5181" s="2" t="n">
        <v>258.576</v>
      </c>
      <c r="R5181" t="n">
        <v>2</v>
      </c>
      <c r="S5181" s="3" t="n">
        <v>0.2</v>
      </c>
      <c r="T5181" s="2" t="n">
        <v>19.3932</v>
      </c>
      <c r="U5181">
        <f>D5181-C5181</f>
        <v/>
      </c>
      <c r="V5181" s="3">
        <f>IF(Q5181=0,0,T5181/Q5181)</f>
        <v/>
      </c>
    </row>
    <row r="5182">
      <c r="A5182" t="n">
        <v>5181</v>
      </c>
      <c r="B5182" t="inlineStr">
        <is>
          <t>US-2015-120502</t>
        </is>
      </c>
      <c r="C5182" t="inlineStr">
        <is>
          <t>2015-04-13</t>
        </is>
      </c>
      <c r="D5182" t="inlineStr">
        <is>
          <t>2015-04-19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3M Replacement Filter for Office Air Cleaner for 20' x 33' Room</t>
        </is>
      </c>
      <c r="Q5182" s="2" t="n">
        <v>75.84</v>
      </c>
      <c r="R5182" t="n">
        <v>2</v>
      </c>
      <c r="S5182" s="3" t="n">
        <v>0</v>
      </c>
      <c r="T5182" s="2" t="n">
        <v>29.5776</v>
      </c>
      <c r="U5182">
        <f>D5182-C5182</f>
        <v/>
      </c>
      <c r="V5182" s="3">
        <f>IF(Q5182=0,0,T5182/Q5182)</f>
        <v/>
      </c>
    </row>
    <row r="5183">
      <c r="A5183" t="n">
        <v>5182</v>
      </c>
      <c r="B5183" t="inlineStr">
        <is>
          <t>CA-2017-108749</t>
        </is>
      </c>
      <c r="C5183" t="inlineStr">
        <is>
          <t>2017-09-12</t>
        </is>
      </c>
      <c r="D5183" t="inlineStr">
        <is>
          <t>2017-09-15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Office Supplies</t>
        </is>
      </c>
      <c r="O5183" t="inlineStr">
        <is>
          <t>Paper</t>
        </is>
      </c>
      <c r="P5183" t="inlineStr">
        <is>
          <t>Xerox 209</t>
        </is>
      </c>
      <c r="Q5183" s="2" t="n">
        <v>45.36</v>
      </c>
      <c r="R5183" t="n">
        <v>7</v>
      </c>
      <c r="S5183" s="3" t="n">
        <v>0</v>
      </c>
      <c r="T5183" s="2" t="n">
        <v>21.7728</v>
      </c>
      <c r="U5183">
        <f>D5183-C5183</f>
        <v/>
      </c>
      <c r="V5183" s="3">
        <f>IF(Q5183=0,0,T5183/Q5183)</f>
        <v/>
      </c>
    </row>
    <row r="5184">
      <c r="A5184" t="n">
        <v>5183</v>
      </c>
      <c r="B5184" t="inlineStr">
        <is>
          <t>CA-2017-108749</t>
        </is>
      </c>
      <c r="C5184" t="inlineStr">
        <is>
          <t>2017-09-12</t>
        </is>
      </c>
      <c r="D5184" t="inlineStr">
        <is>
          <t>2017-09-15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Aluminum Screw Posts</t>
        </is>
      </c>
      <c r="Q5184" s="2" t="n">
        <v>45.78</v>
      </c>
      <c r="R5184" t="n">
        <v>3</v>
      </c>
      <c r="S5184" s="3" t="n">
        <v>0</v>
      </c>
      <c r="T5184" s="2" t="n">
        <v>22.89</v>
      </c>
      <c r="U5184">
        <f>D5184-C5184</f>
        <v/>
      </c>
      <c r="V5184" s="3">
        <f>IF(Q5184=0,0,T5184/Q5184)</f>
        <v/>
      </c>
    </row>
    <row r="5185">
      <c r="A5185" t="n">
        <v>5184</v>
      </c>
      <c r="B5185" t="inlineStr">
        <is>
          <t>CA-2017-163335</t>
        </is>
      </c>
      <c r="C5185" t="inlineStr">
        <is>
          <t>2017-09-24</t>
        </is>
      </c>
      <c r="D5185" t="inlineStr">
        <is>
          <t>2017-09-27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Fellowes Desktop Hanging File Manager</t>
        </is>
      </c>
      <c r="Q5185" s="2" t="n">
        <v>40.29</v>
      </c>
      <c r="R5185" t="n">
        <v>3</v>
      </c>
      <c r="S5185" s="3" t="n">
        <v>0</v>
      </c>
      <c r="T5185" s="2" t="n">
        <v>10.0725</v>
      </c>
      <c r="U5185">
        <f>D5185-C5185</f>
        <v/>
      </c>
      <c r="V5185" s="3">
        <f>IF(Q5185=0,0,T5185/Q5185)</f>
        <v/>
      </c>
    </row>
    <row r="5186">
      <c r="A5186" t="n">
        <v>5185</v>
      </c>
      <c r="B5186" t="inlineStr">
        <is>
          <t>CA-2017-163335</t>
        </is>
      </c>
      <c r="C5186" t="inlineStr">
        <is>
          <t>2017-09-24</t>
        </is>
      </c>
      <c r="D5186" t="inlineStr">
        <is>
          <t>2017-09-27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Avery Durable Poly Binders</t>
        </is>
      </c>
      <c r="Q5186" s="2" t="n">
        <v>38.71</v>
      </c>
      <c r="R5186" t="n">
        <v>7</v>
      </c>
      <c r="S5186" s="3" t="n">
        <v>0</v>
      </c>
      <c r="T5186" s="2" t="n">
        <v>17.8066</v>
      </c>
      <c r="U5186">
        <f>D5186-C5186</f>
        <v/>
      </c>
      <c r="V5186" s="3">
        <f>IF(Q5186=0,0,T5186/Q5186)</f>
        <v/>
      </c>
    </row>
    <row r="5187">
      <c r="A5187" t="n">
        <v>5186</v>
      </c>
      <c r="B5187" t="inlineStr">
        <is>
          <t>CA-2015-134719</t>
        </is>
      </c>
      <c r="C5187" t="inlineStr">
        <is>
          <t>2015-10-10</t>
        </is>
      </c>
      <c r="D5187" t="inlineStr">
        <is>
          <t>2015-10-15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Tennsco Single-Tier Lockers</t>
        </is>
      </c>
      <c r="Q5187" s="2" t="n">
        <v>1801.632</v>
      </c>
      <c r="R5187" t="n">
        <v>6</v>
      </c>
      <c r="S5187" s="3" t="n">
        <v>0.2</v>
      </c>
      <c r="T5187" s="2" t="n">
        <v>-337.806</v>
      </c>
      <c r="U5187">
        <f>D5187-C5187</f>
        <v/>
      </c>
      <c r="V5187" s="3">
        <f>IF(Q5187=0,0,T5187/Q5187)</f>
        <v/>
      </c>
    </row>
    <row r="5188">
      <c r="A5188" t="n">
        <v>5187</v>
      </c>
      <c r="B5188" t="inlineStr">
        <is>
          <t>US-2015-154389</t>
        </is>
      </c>
      <c r="C5188" t="inlineStr">
        <is>
          <t>2015-11-27</t>
        </is>
      </c>
      <c r="D5188" t="inlineStr">
        <is>
          <t>2015-12-03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Exalt</t>
        </is>
      </c>
      <c r="Q5188" s="2" t="n">
        <v>748.752</v>
      </c>
      <c r="R5188" t="n">
        <v>8</v>
      </c>
      <c r="S5188" s="3" t="n">
        <v>0.4</v>
      </c>
      <c r="T5188" s="2" t="n">
        <v>-162.2296</v>
      </c>
      <c r="U5188">
        <f>D5188-C5188</f>
        <v/>
      </c>
      <c r="V5188" s="3">
        <f>IF(Q5188=0,0,T5188/Q5188)</f>
        <v/>
      </c>
    </row>
    <row r="5189">
      <c r="A5189" t="n">
        <v>5188</v>
      </c>
      <c r="B5189" t="inlineStr">
        <is>
          <t>CA-2015-115567</t>
        </is>
      </c>
      <c r="C5189" t="inlineStr">
        <is>
          <t>2015-09-13</t>
        </is>
      </c>
      <c r="D5189" t="inlineStr">
        <is>
          <t>2015-09-18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Case Logic 2.4GHz Wireless Keyboard</t>
        </is>
      </c>
      <c r="Q5189" s="2" t="n">
        <v>199.96</v>
      </c>
      <c r="R5189" t="n">
        <v>4</v>
      </c>
      <c r="S5189" s="3" t="n">
        <v>0</v>
      </c>
      <c r="T5189" s="2" t="n">
        <v>15.9968</v>
      </c>
      <c r="U5189">
        <f>D5189-C5189</f>
        <v/>
      </c>
      <c r="V5189" s="3">
        <f>IF(Q5189=0,0,T5189/Q5189)</f>
        <v/>
      </c>
    </row>
    <row r="5190">
      <c r="A5190" t="n">
        <v>5189</v>
      </c>
      <c r="B5190" t="inlineStr">
        <is>
          <t>CA-2015-115567</t>
        </is>
      </c>
      <c r="C5190" t="inlineStr">
        <is>
          <t>2015-09-13</t>
        </is>
      </c>
      <c r="D5190" t="inlineStr">
        <is>
          <t>2015-09-18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Hon Multipurpose Stacking Arm Chairs</t>
        </is>
      </c>
      <c r="Q5190" s="2" t="n">
        <v>1516.2</v>
      </c>
      <c r="R5190" t="n">
        <v>7</v>
      </c>
      <c r="S5190" s="3" t="n">
        <v>0</v>
      </c>
      <c r="T5190" s="2" t="n">
        <v>394.212</v>
      </c>
      <c r="U5190">
        <f>D5190-C5190</f>
        <v/>
      </c>
      <c r="V5190" s="3">
        <f>IF(Q5190=0,0,T5190/Q5190)</f>
        <v/>
      </c>
    </row>
    <row r="5191">
      <c r="A5191" t="n">
        <v>5190</v>
      </c>
      <c r="B5191" t="inlineStr">
        <is>
          <t>US-2017-136679</t>
        </is>
      </c>
      <c r="C5191" t="inlineStr">
        <is>
          <t>2017-11-14</t>
        </is>
      </c>
      <c r="D5191" t="inlineStr">
        <is>
          <t>2017-11-18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Technology</t>
        </is>
      </c>
      <c r="O5191" t="inlineStr">
        <is>
          <t>Accessories</t>
        </is>
      </c>
      <c r="P5191" t="inlineStr">
        <is>
          <t>V7 USB Numeric Keypad</t>
        </is>
      </c>
      <c r="Q5191" s="2" t="n">
        <v>167.952</v>
      </c>
      <c r="R5191" t="n">
        <v>6</v>
      </c>
      <c r="S5191" s="3" t="n">
        <v>0.2</v>
      </c>
      <c r="T5191" s="2" t="n">
        <v>-27.2922</v>
      </c>
      <c r="U5191">
        <f>D5191-C5191</f>
        <v/>
      </c>
      <c r="V5191" s="3">
        <f>IF(Q5191=0,0,T5191/Q5191)</f>
        <v/>
      </c>
    </row>
    <row r="5192">
      <c r="A5192" t="n">
        <v>5191</v>
      </c>
      <c r="B5192" t="inlineStr">
        <is>
          <t>US-2017-136679</t>
        </is>
      </c>
      <c r="C5192" t="inlineStr">
        <is>
          <t>2017-11-14</t>
        </is>
      </c>
      <c r="D5192" t="inlineStr">
        <is>
          <t>2017-11-18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Boston Electric Pencil Sharpener, Model 1818, Charcoal Black</t>
        </is>
      </c>
      <c r="Q5192" s="2" t="n">
        <v>45.04</v>
      </c>
      <c r="R5192" t="n">
        <v>2</v>
      </c>
      <c r="S5192" s="3" t="n">
        <v>0.2</v>
      </c>
      <c r="T5192" s="2" t="n">
        <v>4.504</v>
      </c>
      <c r="U5192">
        <f>D5192-C5192</f>
        <v/>
      </c>
      <c r="V5192" s="3">
        <f>IF(Q5192=0,0,T5192/Q5192)</f>
        <v/>
      </c>
    </row>
    <row r="5193">
      <c r="A5193" t="n">
        <v>5192</v>
      </c>
      <c r="B5193" t="inlineStr">
        <is>
          <t>US-2017-141943</t>
        </is>
      </c>
      <c r="C5193" t="inlineStr">
        <is>
          <t>2017-05-05</t>
        </is>
      </c>
      <c r="D5193" t="inlineStr">
        <is>
          <t>2017-05-09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Office Supplies</t>
        </is>
      </c>
      <c r="O5193" t="inlineStr">
        <is>
          <t>Envelopes</t>
        </is>
      </c>
      <c r="P5193" t="inlineStr">
        <is>
          <t>Peel &amp; Seel Recycled Catalog Envelopes, Brown</t>
        </is>
      </c>
      <c r="Q5193" s="2" t="n">
        <v>23.16</v>
      </c>
      <c r="R5193" t="n">
        <v>2</v>
      </c>
      <c r="S5193" s="3" t="n">
        <v>0</v>
      </c>
      <c r="T5193" s="2" t="n">
        <v>11.58</v>
      </c>
      <c r="U5193">
        <f>D5193-C5193</f>
        <v/>
      </c>
      <c r="V5193" s="3">
        <f>IF(Q5193=0,0,T5193/Q5193)</f>
        <v/>
      </c>
    </row>
    <row r="5194">
      <c r="A5194" t="n">
        <v>5193</v>
      </c>
      <c r="B5194" t="inlineStr">
        <is>
          <t>CA-2014-101560</t>
        </is>
      </c>
      <c r="C5194" t="inlineStr">
        <is>
          <t>2014-11-28</t>
        </is>
      </c>
      <c r="D5194" t="inlineStr">
        <is>
          <t>2014-12-01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Eldon Cleatmat Plus Chair Mats for High Pile Carpets</t>
        </is>
      </c>
      <c r="Q5194" s="2" t="n">
        <v>397.6</v>
      </c>
      <c r="R5194" t="n">
        <v>5</v>
      </c>
      <c r="S5194" s="3" t="n">
        <v>0</v>
      </c>
      <c r="T5194" s="2" t="n">
        <v>43.736</v>
      </c>
      <c r="U5194">
        <f>D5194-C5194</f>
        <v/>
      </c>
      <c r="V5194" s="3">
        <f>IF(Q5194=0,0,T5194/Q5194)</f>
        <v/>
      </c>
    </row>
    <row r="5195">
      <c r="A5195" t="n">
        <v>5194</v>
      </c>
      <c r="B5195" t="inlineStr">
        <is>
          <t>CA-2014-101560</t>
        </is>
      </c>
      <c r="C5195" t="inlineStr">
        <is>
          <t>2014-11-28</t>
        </is>
      </c>
      <c r="D5195" t="inlineStr">
        <is>
          <t>2014-12-01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Office Supplies</t>
        </is>
      </c>
      <c r="O5195" t="inlineStr">
        <is>
          <t>Paper</t>
        </is>
      </c>
      <c r="P5195" t="inlineStr">
        <is>
          <t>Xerox 1933</t>
        </is>
      </c>
      <c r="Q5195" s="2" t="n">
        <v>85.95999999999999</v>
      </c>
      <c r="R5195" t="n">
        <v>7</v>
      </c>
      <c r="S5195" s="3" t="n">
        <v>0</v>
      </c>
      <c r="T5195" s="2" t="n">
        <v>40.4012</v>
      </c>
      <c r="U5195">
        <f>D5195-C5195</f>
        <v/>
      </c>
      <c r="V5195" s="3">
        <f>IF(Q5195=0,0,T5195/Q5195)</f>
        <v/>
      </c>
    </row>
    <row r="5196">
      <c r="A5196" t="n">
        <v>5195</v>
      </c>
      <c r="B5196" t="inlineStr">
        <is>
          <t>CA-2014-101560</t>
        </is>
      </c>
      <c r="C5196" t="inlineStr">
        <is>
          <t>2014-11-28</t>
        </is>
      </c>
      <c r="D5196" t="inlineStr">
        <is>
          <t>2014-12-01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Office Supplies</t>
        </is>
      </c>
      <c r="O5196" t="inlineStr">
        <is>
          <t>Art</t>
        </is>
      </c>
      <c r="P5196" t="inlineStr">
        <is>
          <t>Crayola Colored Pencils</t>
        </is>
      </c>
      <c r="Q5196" s="2" t="n">
        <v>13.12</v>
      </c>
      <c r="R5196" t="n">
        <v>4</v>
      </c>
      <c r="S5196" s="3" t="n">
        <v>0</v>
      </c>
      <c r="T5196" s="2" t="n">
        <v>4.3296</v>
      </c>
      <c r="U5196">
        <f>D5196-C5196</f>
        <v/>
      </c>
      <c r="V5196" s="3">
        <f>IF(Q5196=0,0,T5196/Q5196)</f>
        <v/>
      </c>
    </row>
    <row r="5197">
      <c r="A5197" t="n">
        <v>5196</v>
      </c>
      <c r="B5197" t="inlineStr">
        <is>
          <t>CA-2014-101560</t>
        </is>
      </c>
      <c r="C5197" t="inlineStr">
        <is>
          <t>2014-11-28</t>
        </is>
      </c>
      <c r="D5197" t="inlineStr">
        <is>
          <t>2014-12-01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GBC Twin Loop Wire Binding Elements, 9/16" Spine, Black</t>
        </is>
      </c>
      <c r="Q5197" s="2" t="n">
        <v>45.66</v>
      </c>
      <c r="R5197" t="n">
        <v>3</v>
      </c>
      <c r="S5197" s="3" t="n">
        <v>0</v>
      </c>
      <c r="T5197" s="2" t="n">
        <v>22.3734</v>
      </c>
      <c r="U5197">
        <f>D5197-C5197</f>
        <v/>
      </c>
      <c r="V5197" s="3">
        <f>IF(Q5197=0,0,T5197/Q5197)</f>
        <v/>
      </c>
    </row>
    <row r="5198">
      <c r="A5198" t="n">
        <v>5197</v>
      </c>
      <c r="B5198" t="inlineStr">
        <is>
          <t>CA-2014-159709</t>
        </is>
      </c>
      <c r="C5198" t="inlineStr">
        <is>
          <t>2014-05-10</t>
        </is>
      </c>
      <c r="D5198" t="inlineStr">
        <is>
          <t>2014-05-15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Office Supplies</t>
        </is>
      </c>
      <c r="O5198" t="inlineStr">
        <is>
          <t>Envelopes</t>
        </is>
      </c>
      <c r="P5198" t="inlineStr">
        <is>
          <t>Strathmore #10 Envelopes, Ultimate White</t>
        </is>
      </c>
      <c r="Q5198" s="2" t="n">
        <v>158.13</v>
      </c>
      <c r="R5198" t="n">
        <v>3</v>
      </c>
      <c r="S5198" s="3" t="n">
        <v>0</v>
      </c>
      <c r="T5198" s="2" t="n">
        <v>77.4837</v>
      </c>
      <c r="U5198">
        <f>D5198-C5198</f>
        <v/>
      </c>
      <c r="V5198" s="3">
        <f>IF(Q5198=0,0,T5198/Q5198)</f>
        <v/>
      </c>
    </row>
    <row r="5199">
      <c r="A5199" t="n">
        <v>5198</v>
      </c>
      <c r="B5199" t="inlineStr">
        <is>
          <t>CA-2014-159709</t>
        </is>
      </c>
      <c r="C5199" t="inlineStr">
        <is>
          <t>2014-05-10</t>
        </is>
      </c>
      <c r="D5199" t="inlineStr">
        <is>
          <t>2014-05-15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Technology</t>
        </is>
      </c>
      <c r="O5199" t="inlineStr">
        <is>
          <t>Phones</t>
        </is>
      </c>
      <c r="P5199" t="inlineStr">
        <is>
          <t>LF Elite 3D Dazzle Designer Hard Case Cover, Lf Stylus Pen and Wiper For Apple Iphone 5c Mini Lite</t>
        </is>
      </c>
      <c r="Q5199" s="2" t="n">
        <v>43.6</v>
      </c>
      <c r="R5199" t="n">
        <v>5</v>
      </c>
      <c r="S5199" s="3" t="n">
        <v>0.2</v>
      </c>
      <c r="T5199" s="2" t="n">
        <v>4.36</v>
      </c>
      <c r="U5199">
        <f>D5199-C5199</f>
        <v/>
      </c>
      <c r="V5199" s="3">
        <f>IF(Q5199=0,0,T5199/Q5199)</f>
        <v/>
      </c>
    </row>
    <row r="5200">
      <c r="A5200" t="n">
        <v>5199</v>
      </c>
      <c r="B5200" t="inlineStr">
        <is>
          <t>CA-2016-103982</t>
        </is>
      </c>
      <c r="C5200" t="inlineStr">
        <is>
          <t>2016-03-03</t>
        </is>
      </c>
      <c r="D5200" t="inlineStr">
        <is>
          <t>2016-03-08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High Speed Automatic Electric Letter Opener</t>
        </is>
      </c>
      <c r="Q5200" s="2" t="n">
        <v>3930.072</v>
      </c>
      <c r="R5200" t="n">
        <v>3</v>
      </c>
      <c r="S5200" s="3" t="n">
        <v>0.2</v>
      </c>
      <c r="T5200" s="2" t="n">
        <v>-786.0144</v>
      </c>
      <c r="U5200">
        <f>D5200-C5200</f>
        <v/>
      </c>
      <c r="V5200" s="3">
        <f>IF(Q5200=0,0,T5200/Q5200)</f>
        <v/>
      </c>
    </row>
    <row r="5201">
      <c r="A5201" t="n">
        <v>5200</v>
      </c>
      <c r="B5201" t="inlineStr">
        <is>
          <t>CA-2016-103982</t>
        </is>
      </c>
      <c r="C5201" t="inlineStr">
        <is>
          <t>2016-03-03</t>
        </is>
      </c>
      <c r="D5201" t="inlineStr">
        <is>
          <t>2016-03-08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Acco Banker's Clasps, 5 3/4"-Long</t>
        </is>
      </c>
      <c r="Q5201" s="2" t="n">
        <v>2.304</v>
      </c>
      <c r="R5201" t="n">
        <v>1</v>
      </c>
      <c r="S5201" s="3" t="n">
        <v>0.2</v>
      </c>
      <c r="T5201" s="2" t="n">
        <v>0.7776</v>
      </c>
      <c r="U5201">
        <f>D5201-C5201</f>
        <v/>
      </c>
      <c r="V5201" s="3">
        <f>IF(Q5201=0,0,T5201/Q5201)</f>
        <v/>
      </c>
    </row>
    <row r="5202">
      <c r="A5202" t="n">
        <v>5201</v>
      </c>
      <c r="B5202" t="inlineStr">
        <is>
          <t>CA-2016-103982</t>
        </is>
      </c>
      <c r="C5202" t="inlineStr">
        <is>
          <t>2016-03-03</t>
        </is>
      </c>
      <c r="D5202" t="inlineStr">
        <is>
          <t>2016-03-08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Polycom VVX 310 VoIP phone</t>
        </is>
      </c>
      <c r="Q5202" s="2" t="n">
        <v>431.976</v>
      </c>
      <c r="R5202" t="n">
        <v>3</v>
      </c>
      <c r="S5202" s="3" t="n">
        <v>0.2</v>
      </c>
      <c r="T5202" s="2" t="n">
        <v>32.3982</v>
      </c>
      <c r="U5202">
        <f>D5202-C5202</f>
        <v/>
      </c>
      <c r="V5202" s="3">
        <f>IF(Q5202=0,0,T5202/Q5202)</f>
        <v/>
      </c>
    </row>
    <row r="5203">
      <c r="A5203" t="n">
        <v>5202</v>
      </c>
      <c r="B5203" t="inlineStr">
        <is>
          <t>CA-2016-103982</t>
        </is>
      </c>
      <c r="C5203" t="inlineStr">
        <is>
          <t>2016-03-03</t>
        </is>
      </c>
      <c r="D5203" t="inlineStr">
        <is>
          <t>2016-03-08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Verbatim 25 GB 6x Blu-ray Single Layer Recordable Disc, 1/Pack</t>
        </is>
      </c>
      <c r="Q5203" s="2" t="n">
        <v>41.72</v>
      </c>
      <c r="R5203" t="n">
        <v>7</v>
      </c>
      <c r="S5203" s="3" t="n">
        <v>0.2</v>
      </c>
      <c r="T5203" s="2" t="n">
        <v>5.7365</v>
      </c>
      <c r="U5203">
        <f>D5203-C5203</f>
        <v/>
      </c>
      <c r="V5203" s="3">
        <f>IF(Q5203=0,0,T5203/Q5203)</f>
        <v/>
      </c>
    </row>
    <row r="5204">
      <c r="A5204" t="n">
        <v>5203</v>
      </c>
      <c r="B5204" t="inlineStr">
        <is>
          <t>CA-2015-142454</t>
        </is>
      </c>
      <c r="C5204" t="inlineStr">
        <is>
          <t>2015-08-15</t>
        </is>
      </c>
      <c r="D5204" t="inlineStr">
        <is>
          <t>2015-08-19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Furniture</t>
        </is>
      </c>
      <c r="O5204" t="inlineStr">
        <is>
          <t>Furnishings</t>
        </is>
      </c>
      <c r="P5204" t="inlineStr">
        <is>
          <t>Tensor Computer Mounted Lamp</t>
        </is>
      </c>
      <c r="Q5204" s="2" t="n">
        <v>104.23</v>
      </c>
      <c r="R5204" t="n">
        <v>7</v>
      </c>
      <c r="S5204" s="3" t="n">
        <v>0</v>
      </c>
      <c r="T5204" s="2" t="n">
        <v>28.1421</v>
      </c>
      <c r="U5204">
        <f>D5204-C5204</f>
        <v/>
      </c>
      <c r="V5204" s="3">
        <f>IF(Q5204=0,0,T5204/Q5204)</f>
        <v/>
      </c>
    </row>
    <row r="5205">
      <c r="A5205" t="n">
        <v>5204</v>
      </c>
      <c r="B5205" t="inlineStr">
        <is>
          <t>CA-2015-142454</t>
        </is>
      </c>
      <c r="C5205" t="inlineStr">
        <is>
          <t>2015-08-15</t>
        </is>
      </c>
      <c r="D5205" t="inlineStr">
        <is>
          <t>2015-08-19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Mobile Personal File Cube</t>
        </is>
      </c>
      <c r="Q5205" s="2" t="n">
        <v>70.26000000000001</v>
      </c>
      <c r="R5205" t="n">
        <v>3</v>
      </c>
      <c r="S5205" s="3" t="n">
        <v>0</v>
      </c>
      <c r="T5205" s="2" t="n">
        <v>18.9702</v>
      </c>
      <c r="U5205">
        <f>D5205-C5205</f>
        <v/>
      </c>
      <c r="V5205" s="3">
        <f>IF(Q5205=0,0,T5205/Q5205)</f>
        <v/>
      </c>
    </row>
    <row r="5206">
      <c r="A5206" t="n">
        <v>5205</v>
      </c>
      <c r="B5206" t="inlineStr">
        <is>
          <t>CA-2015-102015</t>
        </is>
      </c>
      <c r="C5206" t="inlineStr">
        <is>
          <t>2015-09-12</t>
        </is>
      </c>
      <c r="D5206" t="inlineStr">
        <is>
          <t>2015-09-18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Binney &amp; Smith Crayola Metallic Colored Pencils, 8-Color Set</t>
        </is>
      </c>
      <c r="Q5206" s="2" t="n">
        <v>9.26</v>
      </c>
      <c r="R5206" t="n">
        <v>2</v>
      </c>
      <c r="S5206" s="3" t="n">
        <v>0</v>
      </c>
      <c r="T5206" s="2" t="n">
        <v>3.0558</v>
      </c>
      <c r="U5206">
        <f>D5206-C5206</f>
        <v/>
      </c>
      <c r="V5206" s="3">
        <f>IF(Q5206=0,0,T5206/Q5206)</f>
        <v/>
      </c>
    </row>
    <row r="5207">
      <c r="A5207" t="n">
        <v>5206</v>
      </c>
      <c r="B5207" t="inlineStr">
        <is>
          <t>CA-2015-102015</t>
        </is>
      </c>
      <c r="C5207" t="inlineStr">
        <is>
          <t>2015-09-12</t>
        </is>
      </c>
      <c r="D5207" t="inlineStr">
        <is>
          <t>2015-09-18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Gould Plastics 9-Pocket Panel Bin, 18-3/8w x 5-1/4d x 20-1/2h, Black</t>
        </is>
      </c>
      <c r="Q5207" s="2" t="n">
        <v>105.98</v>
      </c>
      <c r="R5207" t="n">
        <v>2</v>
      </c>
      <c r="S5207" s="3" t="n">
        <v>0</v>
      </c>
      <c r="T5207" s="2" t="n">
        <v>4.2392</v>
      </c>
      <c r="U5207">
        <f>D5207-C5207</f>
        <v/>
      </c>
      <c r="V5207" s="3">
        <f>IF(Q5207=0,0,T5207/Q5207)</f>
        <v/>
      </c>
    </row>
    <row r="5208">
      <c r="A5208" t="n">
        <v>5207</v>
      </c>
      <c r="B5208" t="inlineStr">
        <is>
          <t>CA-2015-102015</t>
        </is>
      </c>
      <c r="C5208" t="inlineStr">
        <is>
          <t>2015-09-12</t>
        </is>
      </c>
      <c r="D5208" t="inlineStr">
        <is>
          <t>2015-09-18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Office Supplies</t>
        </is>
      </c>
      <c r="O5208" t="inlineStr">
        <is>
          <t>Fasteners</t>
        </is>
      </c>
      <c r="P5208" t="inlineStr">
        <is>
          <t>OIC Binder Clips, Mini, 1/4" Capacity, Black</t>
        </is>
      </c>
      <c r="Q5208" s="2" t="n">
        <v>1.24</v>
      </c>
      <c r="R5208" t="n">
        <v>1</v>
      </c>
      <c r="S5208" s="3" t="n">
        <v>0</v>
      </c>
      <c r="T5208" s="2" t="n">
        <v>0.5828</v>
      </c>
      <c r="U5208">
        <f>D5208-C5208</f>
        <v/>
      </c>
      <c r="V5208" s="3">
        <f>IF(Q5208=0,0,T5208/Q5208)</f>
        <v/>
      </c>
    </row>
    <row r="5209">
      <c r="A5209" t="n">
        <v>5208</v>
      </c>
      <c r="B5209" t="inlineStr">
        <is>
          <t>CA-2015-102015</t>
        </is>
      </c>
      <c r="C5209" t="inlineStr">
        <is>
          <t>2015-09-12</t>
        </is>
      </c>
      <c r="D5209" t="inlineStr">
        <is>
          <t>2015-09-18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Office Supplies</t>
        </is>
      </c>
      <c r="O5209" t="inlineStr">
        <is>
          <t>Labels</t>
        </is>
      </c>
      <c r="P5209" t="inlineStr">
        <is>
          <t>Avery 489</t>
        </is>
      </c>
      <c r="Q5209" s="2" t="n">
        <v>20.7</v>
      </c>
      <c r="R5209" t="n">
        <v>2</v>
      </c>
      <c r="S5209" s="3" t="n">
        <v>0</v>
      </c>
      <c r="T5209" s="2" t="n">
        <v>9.936</v>
      </c>
      <c r="U5209">
        <f>D5209-C5209</f>
        <v/>
      </c>
      <c r="V5209" s="3">
        <f>IF(Q5209=0,0,T5209/Q5209)</f>
        <v/>
      </c>
    </row>
    <row r="5210">
      <c r="A5210" t="n">
        <v>5209</v>
      </c>
      <c r="B5210" t="inlineStr">
        <is>
          <t>CA-2015-102015</t>
        </is>
      </c>
      <c r="C5210" t="inlineStr">
        <is>
          <t>2015-09-12</t>
        </is>
      </c>
      <c r="D5210" t="inlineStr">
        <is>
          <t>2015-09-18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HP Office Recycled Paper (20Lb. and 87 Bright)</t>
        </is>
      </c>
      <c r="Q5210" s="2" t="n">
        <v>28.9</v>
      </c>
      <c r="R5210" t="n">
        <v>5</v>
      </c>
      <c r="S5210" s="3" t="n">
        <v>0</v>
      </c>
      <c r="T5210" s="2" t="n">
        <v>14.161</v>
      </c>
      <c r="U5210">
        <f>D5210-C5210</f>
        <v/>
      </c>
      <c r="V5210" s="3">
        <f>IF(Q5210=0,0,T5210/Q5210)</f>
        <v/>
      </c>
    </row>
    <row r="5211">
      <c r="A5211" t="n">
        <v>5210</v>
      </c>
      <c r="B5211" t="inlineStr">
        <is>
          <t>CA-2015-102015</t>
        </is>
      </c>
      <c r="C5211" t="inlineStr">
        <is>
          <t>2015-09-12</t>
        </is>
      </c>
      <c r="D5211" t="inlineStr">
        <is>
          <t>2015-09-18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Office Supplies</t>
        </is>
      </c>
      <c r="O5211" t="inlineStr">
        <is>
          <t>Envelopes</t>
        </is>
      </c>
      <c r="P5211" t="inlineStr">
        <is>
          <t>Tyvek  Top-Opening Peel &amp; Seel Envelopes, Plain White</t>
        </is>
      </c>
      <c r="Q5211" s="2" t="n">
        <v>27.18</v>
      </c>
      <c r="R5211" t="n">
        <v>1</v>
      </c>
      <c r="S5211" s="3" t="n">
        <v>0</v>
      </c>
      <c r="T5211" s="2" t="n">
        <v>12.7746</v>
      </c>
      <c r="U5211">
        <f>D5211-C5211</f>
        <v/>
      </c>
      <c r="V5211" s="3">
        <f>IF(Q5211=0,0,T5211/Q5211)</f>
        <v/>
      </c>
    </row>
    <row r="5212">
      <c r="A5212" t="n">
        <v>5211</v>
      </c>
      <c r="B5212" t="inlineStr">
        <is>
          <t>CA-2015-156755</t>
        </is>
      </c>
      <c r="C5212" t="inlineStr">
        <is>
          <t>2015-01-12</t>
        </is>
      </c>
      <c r="D5212" t="inlineStr">
        <is>
          <t>2015-01-18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Dual Level, Single-Width Filing Carts</t>
        </is>
      </c>
      <c r="Q5212" s="2" t="n">
        <v>465.18</v>
      </c>
      <c r="R5212" t="n">
        <v>3</v>
      </c>
      <c r="S5212" s="3" t="n">
        <v>0</v>
      </c>
      <c r="T5212" s="2" t="n">
        <v>120.9468</v>
      </c>
      <c r="U5212">
        <f>D5212-C5212</f>
        <v/>
      </c>
      <c r="V5212" s="3">
        <f>IF(Q5212=0,0,T5212/Q5212)</f>
        <v/>
      </c>
    </row>
    <row r="5213">
      <c r="A5213" t="n">
        <v>5212</v>
      </c>
      <c r="B5213" t="inlineStr">
        <is>
          <t>CA-2015-130876</t>
        </is>
      </c>
      <c r="C5213" t="inlineStr">
        <is>
          <t>2015-05-12</t>
        </is>
      </c>
      <c r="D5213" t="inlineStr">
        <is>
          <t>2015-05-16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Portable Personal File Box</t>
        </is>
      </c>
      <c r="Q5213" s="2" t="n">
        <v>36.63</v>
      </c>
      <c r="R5213" t="n">
        <v>3</v>
      </c>
      <c r="S5213" s="3" t="n">
        <v>0</v>
      </c>
      <c r="T5213" s="2" t="n">
        <v>9.8901</v>
      </c>
      <c r="U5213">
        <f>D5213-C5213</f>
        <v/>
      </c>
      <c r="V5213" s="3">
        <f>IF(Q5213=0,0,T5213/Q5213)</f>
        <v/>
      </c>
    </row>
    <row r="5214">
      <c r="A5214" t="n">
        <v>5213</v>
      </c>
      <c r="B5214" t="inlineStr">
        <is>
          <t>CA-2016-145898</t>
        </is>
      </c>
      <c r="C5214" t="inlineStr">
        <is>
          <t>2016-09-26</t>
        </is>
      </c>
      <c r="D5214" t="inlineStr">
        <is>
          <t>2016-09-26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Advantus Rolling Storage Box</t>
        </is>
      </c>
      <c r="Q5214" s="2" t="n">
        <v>51.45</v>
      </c>
      <c r="R5214" t="n">
        <v>3</v>
      </c>
      <c r="S5214" s="3" t="n">
        <v>0</v>
      </c>
      <c r="T5214" s="2" t="n">
        <v>13.8915</v>
      </c>
      <c r="U5214">
        <f>D5214-C5214</f>
        <v/>
      </c>
      <c r="V5214" s="3">
        <f>IF(Q5214=0,0,T5214/Q5214)</f>
        <v/>
      </c>
    </row>
    <row r="5215">
      <c r="A5215" t="n">
        <v>5214</v>
      </c>
      <c r="B5215" t="inlineStr">
        <is>
          <t>CA-2016-145898</t>
        </is>
      </c>
      <c r="C5215" t="inlineStr">
        <is>
          <t>2016-09-26</t>
        </is>
      </c>
      <c r="D5215" t="inlineStr">
        <is>
          <t>2016-09-26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Avery 494</t>
        </is>
      </c>
      <c r="Q5215" s="2" t="n">
        <v>7.83</v>
      </c>
      <c r="R5215" t="n">
        <v>3</v>
      </c>
      <c r="S5215" s="3" t="n">
        <v>0</v>
      </c>
      <c r="T5215" s="2" t="n">
        <v>3.6018</v>
      </c>
      <c r="U5215">
        <f>D5215-C5215</f>
        <v/>
      </c>
      <c r="V5215" s="3">
        <f>IF(Q5215=0,0,T5215/Q5215)</f>
        <v/>
      </c>
    </row>
    <row r="5216">
      <c r="A5216" t="n">
        <v>5215</v>
      </c>
      <c r="B5216" t="inlineStr">
        <is>
          <t>CA-2016-145898</t>
        </is>
      </c>
      <c r="C5216" t="inlineStr">
        <is>
          <t>2016-09-26</t>
        </is>
      </c>
      <c r="D5216" t="inlineStr">
        <is>
          <t>2016-09-26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SANFORD Major Accent Highlighters</t>
        </is>
      </c>
      <c r="Q5216" s="2" t="n">
        <v>35.4</v>
      </c>
      <c r="R5216" t="n">
        <v>5</v>
      </c>
      <c r="S5216" s="3" t="n">
        <v>0</v>
      </c>
      <c r="T5216" s="2" t="n">
        <v>13.452</v>
      </c>
      <c r="U5216">
        <f>D5216-C5216</f>
        <v/>
      </c>
      <c r="V5216" s="3">
        <f>IF(Q5216=0,0,T5216/Q5216)</f>
        <v/>
      </c>
    </row>
    <row r="5217">
      <c r="A5217" t="n">
        <v>5216</v>
      </c>
      <c r="B5217" t="inlineStr">
        <is>
          <t>CA-2016-145898</t>
        </is>
      </c>
      <c r="C5217" t="inlineStr">
        <is>
          <t>2016-09-26</t>
        </is>
      </c>
      <c r="D5217" t="inlineStr">
        <is>
          <t>2016-09-26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Great White Multi-Use Recycled Paper (20Lb. and 84 Bright)</t>
        </is>
      </c>
      <c r="Q5217" s="2" t="n">
        <v>29.9</v>
      </c>
      <c r="R5217" t="n">
        <v>5</v>
      </c>
      <c r="S5217" s="3" t="n">
        <v>0</v>
      </c>
      <c r="T5217" s="2" t="n">
        <v>13.455</v>
      </c>
      <c r="U5217">
        <f>D5217-C5217</f>
        <v/>
      </c>
      <c r="V5217" s="3">
        <f>IF(Q5217=0,0,T5217/Q5217)</f>
        <v/>
      </c>
    </row>
    <row r="5218">
      <c r="A5218" t="n">
        <v>5217</v>
      </c>
      <c r="B5218" t="inlineStr">
        <is>
          <t>US-2017-159562</t>
        </is>
      </c>
      <c r="C5218" t="inlineStr">
        <is>
          <t>2017-09-09</t>
        </is>
      </c>
      <c r="D5218" t="inlineStr">
        <is>
          <t>2017-09-15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Office Supplies</t>
        </is>
      </c>
      <c r="O5218" t="inlineStr">
        <is>
          <t>Envelopes</t>
        </is>
      </c>
      <c r="P5218" t="inlineStr">
        <is>
          <t>#10- 4 1/8" x 9 1/2" Recycled Envelopes</t>
        </is>
      </c>
      <c r="Q5218" s="2" t="n">
        <v>17.48</v>
      </c>
      <c r="R5218" t="n">
        <v>2</v>
      </c>
      <c r="S5218" s="3" t="n">
        <v>0</v>
      </c>
      <c r="T5218" s="2" t="n">
        <v>8.2156</v>
      </c>
      <c r="U5218">
        <f>D5218-C5218</f>
        <v/>
      </c>
      <c r="V5218" s="3">
        <f>IF(Q5218=0,0,T5218/Q5218)</f>
        <v/>
      </c>
    </row>
    <row r="5219">
      <c r="A5219" t="n">
        <v>5218</v>
      </c>
      <c r="B5219" t="inlineStr">
        <is>
          <t>CA-2017-134635</t>
        </is>
      </c>
      <c r="C5219" t="inlineStr">
        <is>
          <t>2017-04-15</t>
        </is>
      </c>
      <c r="D5219" t="inlineStr">
        <is>
          <t>2017-04-17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Office Supplies</t>
        </is>
      </c>
      <c r="O5219" t="inlineStr">
        <is>
          <t>Paper</t>
        </is>
      </c>
      <c r="P5219" t="inlineStr">
        <is>
          <t>Xerox 1883</t>
        </is>
      </c>
      <c r="Q5219" s="2" t="n">
        <v>79.14</v>
      </c>
      <c r="R5219" t="n">
        <v>3</v>
      </c>
      <c r="S5219" s="3" t="n">
        <v>0</v>
      </c>
      <c r="T5219" s="2" t="n">
        <v>36.4044</v>
      </c>
      <c r="U5219">
        <f>D5219-C5219</f>
        <v/>
      </c>
      <c r="V5219" s="3">
        <f>IF(Q5219=0,0,T5219/Q5219)</f>
        <v/>
      </c>
    </row>
    <row r="5220">
      <c r="A5220" t="n">
        <v>5219</v>
      </c>
      <c r="B5220" t="inlineStr">
        <is>
          <t>CA-2017-167080</t>
        </is>
      </c>
      <c r="C5220" t="inlineStr">
        <is>
          <t>2017-06-10</t>
        </is>
      </c>
      <c r="D5220" t="inlineStr">
        <is>
          <t>2017-06-14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Office Supplies</t>
        </is>
      </c>
      <c r="O5220" t="inlineStr">
        <is>
          <t>Art</t>
        </is>
      </c>
      <c r="P5220" t="inlineStr">
        <is>
          <t>Prang Dustless Chalk Sticks</t>
        </is>
      </c>
      <c r="Q5220" s="2" t="n">
        <v>8.4</v>
      </c>
      <c r="R5220" t="n">
        <v>5</v>
      </c>
      <c r="S5220" s="3" t="n">
        <v>0</v>
      </c>
      <c r="T5220" s="2" t="n">
        <v>4.2</v>
      </c>
      <c r="U5220">
        <f>D5220-C5220</f>
        <v/>
      </c>
      <c r="V5220" s="3">
        <f>IF(Q5220=0,0,T5220/Q5220)</f>
        <v/>
      </c>
    </row>
    <row r="5221">
      <c r="A5221" t="n">
        <v>5220</v>
      </c>
      <c r="B5221" t="inlineStr">
        <is>
          <t>CA-2017-145653</t>
        </is>
      </c>
      <c r="C5221" t="inlineStr">
        <is>
          <t>2017-09-01</t>
        </is>
      </c>
      <c r="D5221" t="inlineStr">
        <is>
          <t>2017-09-01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67200 Series Stacking Chairs</t>
        </is>
      </c>
      <c r="Q5221" s="2" t="n">
        <v>498.26</v>
      </c>
      <c r="R5221" t="n">
        <v>7</v>
      </c>
      <c r="S5221" s="3" t="n">
        <v>0</v>
      </c>
      <c r="T5221" s="2" t="n">
        <v>134.5302</v>
      </c>
      <c r="U5221">
        <f>D5221-C5221</f>
        <v/>
      </c>
      <c r="V5221" s="3">
        <f>IF(Q5221=0,0,T5221/Q5221)</f>
        <v/>
      </c>
    </row>
    <row r="5222">
      <c r="A5222" t="n">
        <v>5221</v>
      </c>
      <c r="B5222" t="inlineStr">
        <is>
          <t>CA-2014-140487</t>
        </is>
      </c>
      <c r="C5222" t="inlineStr">
        <is>
          <t>2014-06-14</t>
        </is>
      </c>
      <c r="D5222" t="inlineStr">
        <is>
          <t>2014-06-20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Hon Metal Bookcases, Gray</t>
        </is>
      </c>
      <c r="Q5222" s="2" t="n">
        <v>212.94</v>
      </c>
      <c r="R5222" t="n">
        <v>3</v>
      </c>
      <c r="S5222" s="3" t="n">
        <v>0</v>
      </c>
      <c r="T5222" s="2" t="n">
        <v>57.4938</v>
      </c>
      <c r="U5222">
        <f>D5222-C5222</f>
        <v/>
      </c>
      <c r="V5222" s="3">
        <f>IF(Q5222=0,0,T5222/Q5222)</f>
        <v/>
      </c>
    </row>
    <row r="5223">
      <c r="A5223" t="n">
        <v>5222</v>
      </c>
      <c r="B5223" t="inlineStr">
        <is>
          <t>CA-2017-117401</t>
        </is>
      </c>
      <c r="C5223" t="inlineStr">
        <is>
          <t>2017-05-18</t>
        </is>
      </c>
      <c r="D5223" t="inlineStr">
        <is>
          <t>2017-05-22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Office Supplies</t>
        </is>
      </c>
      <c r="O5223" t="inlineStr">
        <is>
          <t>Appliances</t>
        </is>
      </c>
      <c r="P5223" t="inlineStr">
        <is>
          <t>Avanti 1.7 Cu. Ft. Refrigerator</t>
        </is>
      </c>
      <c r="Q5223" s="2" t="n">
        <v>706.86</v>
      </c>
      <c r="R5223" t="n">
        <v>7</v>
      </c>
      <c r="S5223" s="3" t="n">
        <v>0</v>
      </c>
      <c r="T5223" s="2" t="n">
        <v>197.9208</v>
      </c>
      <c r="U5223">
        <f>D5223-C5223</f>
        <v/>
      </c>
      <c r="V5223" s="3">
        <f>IF(Q5223=0,0,T5223/Q5223)</f>
        <v/>
      </c>
    </row>
    <row r="5224">
      <c r="A5224" t="n">
        <v>5223</v>
      </c>
      <c r="B5224" t="inlineStr">
        <is>
          <t>CA-2017-117401</t>
        </is>
      </c>
      <c r="C5224" t="inlineStr">
        <is>
          <t>2017-05-18</t>
        </is>
      </c>
      <c r="D5224" t="inlineStr">
        <is>
          <t>2017-05-22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Technology</t>
        </is>
      </c>
      <c r="O5224" t="inlineStr">
        <is>
          <t>Phones</t>
        </is>
      </c>
      <c r="P5224" t="inlineStr">
        <is>
          <t>Motorola HK250 Universal Bluetooth Headset</t>
        </is>
      </c>
      <c r="Q5224" s="2" t="n">
        <v>114.95</v>
      </c>
      <c r="R5224" t="n">
        <v>5</v>
      </c>
      <c r="S5224" s="3" t="n">
        <v>0</v>
      </c>
      <c r="T5224" s="2" t="n">
        <v>2.299</v>
      </c>
      <c r="U5224">
        <f>D5224-C5224</f>
        <v/>
      </c>
      <c r="V5224" s="3">
        <f>IF(Q5224=0,0,T5224/Q5224)</f>
        <v/>
      </c>
    </row>
    <row r="5225">
      <c r="A5225" t="n">
        <v>5224</v>
      </c>
      <c r="B5225" t="inlineStr">
        <is>
          <t>CA-2017-117401</t>
        </is>
      </c>
      <c r="C5225" t="inlineStr">
        <is>
          <t>2017-05-18</t>
        </is>
      </c>
      <c r="D5225" t="inlineStr">
        <is>
          <t>2017-05-22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Universal Recycled Hanging Pressboard Report Binders, Letter Size</t>
        </is>
      </c>
      <c r="Q5225" s="2" t="n">
        <v>43.19</v>
      </c>
      <c r="R5225" t="n">
        <v>7</v>
      </c>
      <c r="S5225" s="3" t="n">
        <v>0</v>
      </c>
      <c r="T5225" s="2" t="n">
        <v>20.7312</v>
      </c>
      <c r="U5225">
        <f>D5225-C5225</f>
        <v/>
      </c>
      <c r="V5225" s="3">
        <f>IF(Q5225=0,0,T5225/Q5225)</f>
        <v/>
      </c>
    </row>
    <row r="5226">
      <c r="A5226" t="n">
        <v>5225</v>
      </c>
      <c r="B5226" t="inlineStr">
        <is>
          <t>US-2017-109582</t>
        </is>
      </c>
      <c r="C5226" t="inlineStr">
        <is>
          <t>2017-09-12</t>
        </is>
      </c>
      <c r="D5226" t="inlineStr">
        <is>
          <t>2017-09-17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Eaton Premium Continuous-Feed Paper, 25% Cotton, Letter Size, White, 1000 Shts/Box</t>
        </is>
      </c>
      <c r="Q5226" s="2" t="n">
        <v>166.44</v>
      </c>
      <c r="R5226" t="n">
        <v>3</v>
      </c>
      <c r="S5226" s="3" t="n">
        <v>0</v>
      </c>
      <c r="T5226" s="2" t="n">
        <v>79.8912</v>
      </c>
      <c r="U5226">
        <f>D5226-C5226</f>
        <v/>
      </c>
      <c r="V5226" s="3">
        <f>IF(Q5226=0,0,T5226/Q5226)</f>
        <v/>
      </c>
    </row>
    <row r="5227">
      <c r="A5227" t="n">
        <v>5226</v>
      </c>
      <c r="B5227" t="inlineStr">
        <is>
          <t>CA-2016-119865</t>
        </is>
      </c>
      <c r="C5227" t="inlineStr">
        <is>
          <t>2016-06-21</t>
        </is>
      </c>
      <c r="D5227" t="inlineStr">
        <is>
          <t>2016-06-26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s="2" t="n">
        <v>36.56</v>
      </c>
      <c r="R5227" t="n">
        <v>5</v>
      </c>
      <c r="S5227" s="3" t="n">
        <v>0.2</v>
      </c>
      <c r="T5227" s="2" t="n">
        <v>12.796</v>
      </c>
      <c r="U5227">
        <f>D5227-C5227</f>
        <v/>
      </c>
      <c r="V5227" s="3">
        <f>IF(Q5227=0,0,T5227/Q5227)</f>
        <v/>
      </c>
    </row>
    <row r="5228">
      <c r="A5228" t="n">
        <v>5227</v>
      </c>
      <c r="B5228" t="inlineStr">
        <is>
          <t>CA-2016-119865</t>
        </is>
      </c>
      <c r="C5228" t="inlineStr">
        <is>
          <t>2016-06-21</t>
        </is>
      </c>
      <c r="D5228" t="inlineStr">
        <is>
          <t>2016-06-26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Premium Transparent Presentation Covers, No Pattern/Clear, 8 1/2" x 11"</t>
        </is>
      </c>
      <c r="Q5228" s="2" t="n">
        <v>186.144</v>
      </c>
      <c r="R5228" t="n">
        <v>6</v>
      </c>
      <c r="S5228" s="3" t="n">
        <v>0.2</v>
      </c>
      <c r="T5228" s="2" t="n">
        <v>60.4968</v>
      </c>
      <c r="U5228">
        <f>D5228-C5228</f>
        <v/>
      </c>
      <c r="V5228" s="3">
        <f>IF(Q5228=0,0,T5228/Q5228)</f>
        <v/>
      </c>
    </row>
    <row r="5229">
      <c r="A5229" t="n">
        <v>5228</v>
      </c>
      <c r="B5229" t="inlineStr">
        <is>
          <t>CA-2016-119865</t>
        </is>
      </c>
      <c r="C5229" t="inlineStr">
        <is>
          <t>2016-06-21</t>
        </is>
      </c>
      <c r="D5229" t="inlineStr">
        <is>
          <t>2016-06-26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Furniture</t>
        </is>
      </c>
      <c r="O5229" t="inlineStr">
        <is>
          <t>Bookcases</t>
        </is>
      </c>
      <c r="P5229" t="inlineStr">
        <is>
          <t>O'Sullivan Living Dimensions 5-Shelf Bookcases</t>
        </is>
      </c>
      <c r="Q5229" s="2" t="n">
        <v>353.568</v>
      </c>
      <c r="R5229" t="n">
        <v>2</v>
      </c>
      <c r="S5229" s="3" t="n">
        <v>0.2</v>
      </c>
      <c r="T5229" s="2" t="n">
        <v>-44.196</v>
      </c>
      <c r="U5229">
        <f>D5229-C5229</f>
        <v/>
      </c>
      <c r="V5229" s="3">
        <f>IF(Q5229=0,0,T5229/Q5229)</f>
        <v/>
      </c>
    </row>
    <row r="5230">
      <c r="A5230" t="n">
        <v>5229</v>
      </c>
      <c r="B5230" t="inlineStr">
        <is>
          <t>US-2014-147648</t>
        </is>
      </c>
      <c r="C5230" t="inlineStr">
        <is>
          <t>2014-11-26</t>
        </is>
      </c>
      <c r="D5230" t="inlineStr">
        <is>
          <t>2014-12-01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1893</t>
        </is>
      </c>
      <c r="Q5230" s="2" t="n">
        <v>81.98</v>
      </c>
      <c r="R5230" t="n">
        <v>2</v>
      </c>
      <c r="S5230" s="3" t="n">
        <v>0</v>
      </c>
      <c r="T5230" s="2" t="n">
        <v>40.1702</v>
      </c>
      <c r="U5230">
        <f>D5230-C5230</f>
        <v/>
      </c>
      <c r="V5230" s="3">
        <f>IF(Q5230=0,0,T5230/Q5230)</f>
        <v/>
      </c>
    </row>
    <row r="5231">
      <c r="A5231" t="n">
        <v>5230</v>
      </c>
      <c r="B5231" t="inlineStr">
        <is>
          <t>CA-2017-124436</t>
        </is>
      </c>
      <c r="C5231" t="inlineStr">
        <is>
          <t>2017-03-19</t>
        </is>
      </c>
      <c r="D5231" t="inlineStr">
        <is>
          <t>2017-03-22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Office Supplies</t>
        </is>
      </c>
      <c r="O5231" t="inlineStr">
        <is>
          <t>Binders</t>
        </is>
      </c>
      <c r="P5231" t="inlineStr">
        <is>
          <t>SpineVue Locking Slant-D Ring Binders by Cardinal</t>
        </is>
      </c>
      <c r="Q5231" s="2" t="n">
        <v>14.624</v>
      </c>
      <c r="R5231" t="n">
        <v>2</v>
      </c>
      <c r="S5231" s="3" t="n">
        <v>0.2</v>
      </c>
      <c r="T5231" s="2" t="n">
        <v>5.1184</v>
      </c>
      <c r="U5231">
        <f>D5231-C5231</f>
        <v/>
      </c>
      <c r="V5231" s="3">
        <f>IF(Q5231=0,0,T5231/Q5231)</f>
        <v/>
      </c>
    </row>
    <row r="5232">
      <c r="A5232" t="n">
        <v>5231</v>
      </c>
      <c r="B5232" t="inlineStr">
        <is>
          <t>CA-2017-124436</t>
        </is>
      </c>
      <c r="C5232" t="inlineStr">
        <is>
          <t>2017-03-19</t>
        </is>
      </c>
      <c r="D5232" t="inlineStr">
        <is>
          <t>2017-03-22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Chromcraft Round Conference Tables</t>
        </is>
      </c>
      <c r="Q5232" s="2" t="n">
        <v>697.16</v>
      </c>
      <c r="R5232" t="n">
        <v>5</v>
      </c>
      <c r="S5232" s="3" t="n">
        <v>0.2</v>
      </c>
      <c r="T5232" s="2" t="n">
        <v>8.714499999999999</v>
      </c>
      <c r="U5232">
        <f>D5232-C5232</f>
        <v/>
      </c>
      <c r="V5232" s="3">
        <f>IF(Q5232=0,0,T5232/Q5232)</f>
        <v/>
      </c>
    </row>
    <row r="5233">
      <c r="A5233" t="n">
        <v>5232</v>
      </c>
      <c r="B5233" t="inlineStr">
        <is>
          <t>CA-2017-124436</t>
        </is>
      </c>
      <c r="C5233" t="inlineStr">
        <is>
          <t>2017-03-19</t>
        </is>
      </c>
      <c r="D5233" t="inlineStr">
        <is>
          <t>2017-03-22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Furniture</t>
        </is>
      </c>
      <c r="O5233" t="inlineStr">
        <is>
          <t>Furnishings</t>
        </is>
      </c>
      <c r="P5233" t="inlineStr">
        <is>
          <t>Advantus Employee of the Month Certificate Frame, 11 x 13-1/2</t>
        </is>
      </c>
      <c r="Q5233" s="2" t="n">
        <v>30.93</v>
      </c>
      <c r="R5233" t="n">
        <v>1</v>
      </c>
      <c r="S5233" s="3" t="n">
        <v>0</v>
      </c>
      <c r="T5233" s="2" t="n">
        <v>12.6813</v>
      </c>
      <c r="U5233">
        <f>D5233-C5233</f>
        <v/>
      </c>
      <c r="V5233" s="3">
        <f>IF(Q5233=0,0,T5233/Q5233)</f>
        <v/>
      </c>
    </row>
    <row r="5234">
      <c r="A5234" t="n">
        <v>5233</v>
      </c>
      <c r="B5234" t="inlineStr">
        <is>
          <t>CA-2017-124436</t>
        </is>
      </c>
      <c r="C5234" t="inlineStr">
        <is>
          <t>2017-03-19</t>
        </is>
      </c>
      <c r="D5234" t="inlineStr">
        <is>
          <t>2017-03-22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Office Supplies</t>
        </is>
      </c>
      <c r="O5234" t="inlineStr">
        <is>
          <t>Binders</t>
        </is>
      </c>
      <c r="P5234" t="inlineStr">
        <is>
          <t>Pressboard Covers with Storage Hooks, 9 1/2" x 11", Light Blue</t>
        </is>
      </c>
      <c r="Q5234" s="2" t="n">
        <v>27.496</v>
      </c>
      <c r="R5234" t="n">
        <v>7</v>
      </c>
      <c r="S5234" s="3" t="n">
        <v>0.2</v>
      </c>
      <c r="T5234" s="2" t="n">
        <v>9.2799</v>
      </c>
      <c r="U5234">
        <f>D5234-C5234</f>
        <v/>
      </c>
      <c r="V5234" s="3">
        <f>IF(Q5234=0,0,T5234/Q5234)</f>
        <v/>
      </c>
    </row>
    <row r="5235">
      <c r="A5235" t="n">
        <v>5234</v>
      </c>
      <c r="B5235" t="inlineStr">
        <is>
          <t>CA-2014-115084</t>
        </is>
      </c>
      <c r="C5235" t="inlineStr">
        <is>
          <t>2014-10-18</t>
        </is>
      </c>
      <c r="D5235" t="inlineStr">
        <is>
          <t>2014-10-22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Furniture</t>
        </is>
      </c>
      <c r="O5235" t="inlineStr">
        <is>
          <t>Chairs</t>
        </is>
      </c>
      <c r="P5235" t="inlineStr">
        <is>
          <t>Office Star Flex Back Scooter Chair with Aluminum Finish Frame</t>
        </is>
      </c>
      <c r="Q5235" s="2" t="n">
        <v>605.34</v>
      </c>
      <c r="R5235" t="n">
        <v>6</v>
      </c>
      <c r="S5235" s="3" t="n">
        <v>0</v>
      </c>
      <c r="T5235" s="2" t="n">
        <v>145.2816</v>
      </c>
      <c r="U5235">
        <f>D5235-C5235</f>
        <v/>
      </c>
      <c r="V5235" s="3">
        <f>IF(Q5235=0,0,T5235/Q5235)</f>
        <v/>
      </c>
    </row>
    <row r="5236">
      <c r="A5236" t="n">
        <v>5235</v>
      </c>
      <c r="B5236" t="inlineStr">
        <is>
          <t>CA-2017-131037</t>
        </is>
      </c>
      <c r="C5236" t="inlineStr">
        <is>
          <t>2017-08-22</t>
        </is>
      </c>
      <c r="D5236" t="inlineStr">
        <is>
          <t>2017-08-23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Furniture</t>
        </is>
      </c>
      <c r="O5236" t="inlineStr">
        <is>
          <t>Tables</t>
        </is>
      </c>
      <c r="P5236" t="inlineStr">
        <is>
          <t>Hon Racetrack Conference Tables</t>
        </is>
      </c>
      <c r="Q5236" s="2" t="n">
        <v>210.008</v>
      </c>
      <c r="R5236" t="n">
        <v>1</v>
      </c>
      <c r="S5236" s="3" t="n">
        <v>0.2</v>
      </c>
      <c r="T5236" s="2" t="n">
        <v>2.6251</v>
      </c>
      <c r="U5236">
        <f>D5236-C5236</f>
        <v/>
      </c>
      <c r="V5236" s="3">
        <f>IF(Q5236=0,0,T5236/Q5236)</f>
        <v/>
      </c>
    </row>
    <row r="5237">
      <c r="A5237" t="n">
        <v>5236</v>
      </c>
      <c r="B5237" t="inlineStr">
        <is>
          <t>CA-2016-111143</t>
        </is>
      </c>
      <c r="C5237" t="inlineStr">
        <is>
          <t>2016-11-19</t>
        </is>
      </c>
      <c r="D5237" t="inlineStr">
        <is>
          <t>2016-11-22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Office Supplies</t>
        </is>
      </c>
      <c r="O5237" t="inlineStr">
        <is>
          <t>Appliances</t>
        </is>
      </c>
      <c r="P5237" t="inlineStr">
        <is>
          <t>Acco 6 Outlet Guardian Premium Plus Surge Suppressor</t>
        </is>
      </c>
      <c r="Q5237" s="2" t="n">
        <v>54.96</v>
      </c>
      <c r="R5237" t="n">
        <v>3</v>
      </c>
      <c r="S5237" s="3" t="n">
        <v>0</v>
      </c>
      <c r="T5237" s="2" t="n">
        <v>15.9384</v>
      </c>
      <c r="U5237">
        <f>D5237-C5237</f>
        <v/>
      </c>
      <c r="V5237" s="3">
        <f>IF(Q5237=0,0,T5237/Q5237)</f>
        <v/>
      </c>
    </row>
    <row r="5238">
      <c r="A5238" t="n">
        <v>5237</v>
      </c>
      <c r="B5238" t="inlineStr">
        <is>
          <t>CA-2014-166744</t>
        </is>
      </c>
      <c r="C5238" t="inlineStr">
        <is>
          <t>2014-09-20</t>
        </is>
      </c>
      <c r="D5238" t="inlineStr">
        <is>
          <t>2014-09-24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Furniture</t>
        </is>
      </c>
      <c r="O5238" t="inlineStr">
        <is>
          <t>Furnishings</t>
        </is>
      </c>
      <c r="P5238" t="inlineStr">
        <is>
          <t>C-Line Cubicle Keepers Polyproplyene Holder w/Velcro Back, 8-1/2x11, 25/Bx</t>
        </is>
      </c>
      <c r="Q5238" s="2" t="n">
        <v>164.22</v>
      </c>
      <c r="R5238" t="n">
        <v>3</v>
      </c>
      <c r="S5238" s="3" t="n">
        <v>0</v>
      </c>
      <c r="T5238" s="2" t="n">
        <v>50.9082</v>
      </c>
      <c r="U5238">
        <f>D5238-C5238</f>
        <v/>
      </c>
      <c r="V5238" s="3">
        <f>IF(Q5238=0,0,T5238/Q5238)</f>
        <v/>
      </c>
    </row>
    <row r="5239">
      <c r="A5239" t="n">
        <v>5238</v>
      </c>
      <c r="B5239" t="inlineStr">
        <is>
          <t>CA-2014-166744</t>
        </is>
      </c>
      <c r="C5239" t="inlineStr">
        <is>
          <t>2014-09-20</t>
        </is>
      </c>
      <c r="D5239" t="inlineStr">
        <is>
          <t>2014-09-24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Furniture</t>
        </is>
      </c>
      <c r="O5239" t="inlineStr">
        <is>
          <t>Bookcases</t>
        </is>
      </c>
      <c r="P5239" t="inlineStr">
        <is>
          <t>O'Sullivan Living Dimensions 2-Shelf Bookcases</t>
        </is>
      </c>
      <c r="Q5239" s="2" t="n">
        <v>362.94</v>
      </c>
      <c r="R5239" t="n">
        <v>3</v>
      </c>
      <c r="S5239" s="3" t="n">
        <v>0</v>
      </c>
      <c r="T5239" s="2" t="n">
        <v>36.294</v>
      </c>
      <c r="U5239">
        <f>D5239-C5239</f>
        <v/>
      </c>
      <c r="V5239" s="3">
        <f>IF(Q5239=0,0,T5239/Q5239)</f>
        <v/>
      </c>
    </row>
    <row r="5240">
      <c r="A5240" t="n">
        <v>5239</v>
      </c>
      <c r="B5240" t="inlineStr">
        <is>
          <t>CA-2014-166744</t>
        </is>
      </c>
      <c r="C5240" t="inlineStr">
        <is>
          <t>2014-09-20</t>
        </is>
      </c>
      <c r="D5240" t="inlineStr">
        <is>
          <t>2014-09-24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Logitech 910-002974 M325 Wireless Mouse for Web Scrolling</t>
        </is>
      </c>
      <c r="Q5240" s="2" t="n">
        <v>59.98</v>
      </c>
      <c r="R5240" t="n">
        <v>2</v>
      </c>
      <c r="S5240" s="3" t="n">
        <v>0</v>
      </c>
      <c r="T5240" s="2" t="n">
        <v>26.3912</v>
      </c>
      <c r="U5240">
        <f>D5240-C5240</f>
        <v/>
      </c>
      <c r="V5240" s="3">
        <f>IF(Q5240=0,0,T5240/Q5240)</f>
        <v/>
      </c>
    </row>
    <row r="5241">
      <c r="A5241" t="n">
        <v>5240</v>
      </c>
      <c r="B5241" t="inlineStr">
        <is>
          <t>CA-2016-116561</t>
        </is>
      </c>
      <c r="C5241" t="inlineStr">
        <is>
          <t>2016-09-11</t>
        </is>
      </c>
      <c r="D5241" t="inlineStr">
        <is>
          <t>2016-09-17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Office Supplies</t>
        </is>
      </c>
      <c r="O5241" t="inlineStr">
        <is>
          <t>Storage</t>
        </is>
      </c>
      <c r="P5241" t="inlineStr">
        <is>
          <t>Stur-D-Stor Shelving, Vertical 5-Shelf: 72"H x 36"W x 18 1/2"D</t>
        </is>
      </c>
      <c r="Q5241" s="2" t="n">
        <v>332.94</v>
      </c>
      <c r="R5241" t="n">
        <v>3</v>
      </c>
      <c r="S5241" s="3" t="n">
        <v>0</v>
      </c>
      <c r="T5241" s="2" t="n">
        <v>6.6588</v>
      </c>
      <c r="U5241">
        <f>D5241-C5241</f>
        <v/>
      </c>
      <c r="V5241" s="3">
        <f>IF(Q5241=0,0,T5241/Q5241)</f>
        <v/>
      </c>
    </row>
    <row r="5242">
      <c r="A5242" t="n">
        <v>5241</v>
      </c>
      <c r="B5242" t="inlineStr">
        <is>
          <t>CA-2016-116561</t>
        </is>
      </c>
      <c r="C5242" t="inlineStr">
        <is>
          <t>2016-09-11</t>
        </is>
      </c>
      <c r="D5242" t="inlineStr">
        <is>
          <t>2016-09-17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GBC Standard Therm-A-Bind Covers</t>
        </is>
      </c>
      <c r="Q5242" s="2" t="n">
        <v>39.872</v>
      </c>
      <c r="R5242" t="n">
        <v>2</v>
      </c>
      <c r="S5242" s="3" t="n">
        <v>0.2</v>
      </c>
      <c r="T5242" s="2" t="n">
        <v>12.9584</v>
      </c>
      <c r="U5242">
        <f>D5242-C5242</f>
        <v/>
      </c>
      <c r="V5242" s="3">
        <f>IF(Q5242=0,0,T5242/Q5242)</f>
        <v/>
      </c>
    </row>
    <row r="5243">
      <c r="A5243" t="n">
        <v>5242</v>
      </c>
      <c r="B5243" t="inlineStr">
        <is>
          <t>CA-2016-110730</t>
        </is>
      </c>
      <c r="C5243" t="inlineStr">
        <is>
          <t>2016-09-23</t>
        </is>
      </c>
      <c r="D5243" t="inlineStr">
        <is>
          <t>2016-09-26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Office Supplies</t>
        </is>
      </c>
      <c r="O5243" t="inlineStr">
        <is>
          <t>Supplies</t>
        </is>
      </c>
      <c r="P5243" t="inlineStr">
        <is>
          <t>Acme Design Stainless Steel Bent Scissors</t>
        </is>
      </c>
      <c r="Q5243" s="2" t="n">
        <v>13.68</v>
      </c>
      <c r="R5243" t="n">
        <v>2</v>
      </c>
      <c r="S5243" s="3" t="n">
        <v>0</v>
      </c>
      <c r="T5243" s="2" t="n">
        <v>3.6936</v>
      </c>
      <c r="U5243">
        <f>D5243-C5243</f>
        <v/>
      </c>
      <c r="V5243" s="3">
        <f>IF(Q5243=0,0,T5243/Q5243)</f>
        <v/>
      </c>
    </row>
    <row r="5244">
      <c r="A5244" t="n">
        <v>5243</v>
      </c>
      <c r="B5244" t="inlineStr">
        <is>
          <t>CA-2017-146367</t>
        </is>
      </c>
      <c r="C5244" t="inlineStr">
        <is>
          <t>2017-08-04</t>
        </is>
      </c>
      <c r="D5244" t="inlineStr">
        <is>
          <t>2017-08-08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Durable Poly Binders</t>
        </is>
      </c>
      <c r="Q5244" s="2" t="n">
        <v>3.318</v>
      </c>
      <c r="R5244" t="n">
        <v>3</v>
      </c>
      <c r="S5244" s="3" t="n">
        <v>0.8</v>
      </c>
      <c r="T5244" s="2" t="n">
        <v>-5.6406</v>
      </c>
      <c r="U5244">
        <f>D5244-C5244</f>
        <v/>
      </c>
      <c r="V5244" s="3">
        <f>IF(Q5244=0,0,T5244/Q5244)</f>
        <v/>
      </c>
    </row>
    <row r="5245">
      <c r="A5245" t="n">
        <v>5244</v>
      </c>
      <c r="B5245" t="inlineStr">
        <is>
          <t>CA-2016-149454</t>
        </is>
      </c>
      <c r="C5245" t="inlineStr">
        <is>
          <t>2016-07-25</t>
        </is>
      </c>
      <c r="D5245" t="inlineStr">
        <is>
          <t>2016-07-26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Avery 3 1/2" Diskette Storage Pages, 10/Pack</t>
        </is>
      </c>
      <c r="Q5245" s="2" t="n">
        <v>10.44</v>
      </c>
      <c r="R5245" t="n">
        <v>1</v>
      </c>
      <c r="S5245" s="3" t="n">
        <v>0</v>
      </c>
      <c r="T5245" s="2" t="n">
        <v>4.8024</v>
      </c>
      <c r="U5245">
        <f>D5245-C5245</f>
        <v/>
      </c>
      <c r="V5245" s="3">
        <f>IF(Q5245=0,0,T5245/Q5245)</f>
        <v/>
      </c>
    </row>
    <row r="5246">
      <c r="A5246" t="n">
        <v>5245</v>
      </c>
      <c r="B5246" t="inlineStr">
        <is>
          <t>CA-2016-156265</t>
        </is>
      </c>
      <c r="C5246" t="inlineStr">
        <is>
          <t>2016-08-02</t>
        </is>
      </c>
      <c r="D5246" t="inlineStr">
        <is>
          <t>2016-08-04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Furniture</t>
        </is>
      </c>
      <c r="O5246" t="inlineStr">
        <is>
          <t>Tables</t>
        </is>
      </c>
      <c r="P5246" t="inlineStr">
        <is>
          <t>Barricks Non-Folding Utility Table with Steel Legs, Laminate Tops</t>
        </is>
      </c>
      <c r="Q5246" s="2" t="n">
        <v>136.464</v>
      </c>
      <c r="R5246" t="n">
        <v>2</v>
      </c>
      <c r="S5246" s="3" t="n">
        <v>0.2</v>
      </c>
      <c r="T5246" s="2" t="n">
        <v>15.3522</v>
      </c>
      <c r="U5246">
        <f>D5246-C5246</f>
        <v/>
      </c>
      <c r="V5246" s="3">
        <f>IF(Q5246=0,0,T5246/Q5246)</f>
        <v/>
      </c>
    </row>
    <row r="5247">
      <c r="A5247" t="n">
        <v>5246</v>
      </c>
      <c r="B5247" t="inlineStr">
        <is>
          <t>CA-2016-156265</t>
        </is>
      </c>
      <c r="C5247" t="inlineStr">
        <is>
          <t>2016-08-02</t>
        </is>
      </c>
      <c r="D5247" t="inlineStr">
        <is>
          <t>2016-08-04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Nortel Business Series Terminal T7208 Digital phone</t>
        </is>
      </c>
      <c r="Q5247" s="2" t="n">
        <v>333.576</v>
      </c>
      <c r="R5247" t="n">
        <v>3</v>
      </c>
      <c r="S5247" s="3" t="n">
        <v>0.2</v>
      </c>
      <c r="T5247" s="2" t="n">
        <v>33.3576</v>
      </c>
      <c r="U5247">
        <f>D5247-C5247</f>
        <v/>
      </c>
      <c r="V5247" s="3">
        <f>IF(Q5247=0,0,T5247/Q5247)</f>
        <v/>
      </c>
    </row>
    <row r="5248">
      <c r="A5248" t="n">
        <v>5247</v>
      </c>
      <c r="B5248" t="inlineStr">
        <is>
          <t>CA-2016-156265</t>
        </is>
      </c>
      <c r="C5248" t="inlineStr">
        <is>
          <t>2016-08-02</t>
        </is>
      </c>
      <c r="D5248" t="inlineStr">
        <is>
          <t>2016-08-04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Office Supplies</t>
        </is>
      </c>
      <c r="O5248" t="inlineStr">
        <is>
          <t>Binders</t>
        </is>
      </c>
      <c r="P5248" t="inlineStr">
        <is>
          <t>XtraLife ClearVue Slant-D Ring Binders by Cardinal</t>
        </is>
      </c>
      <c r="Q5248" s="2" t="n">
        <v>12.544</v>
      </c>
      <c r="R5248" t="n">
        <v>2</v>
      </c>
      <c r="S5248" s="3" t="n">
        <v>0.2</v>
      </c>
      <c r="T5248" s="2" t="n">
        <v>4.704</v>
      </c>
      <c r="U5248">
        <f>D5248-C5248</f>
        <v/>
      </c>
      <c r="V5248" s="3">
        <f>IF(Q5248=0,0,T5248/Q5248)</f>
        <v/>
      </c>
    </row>
    <row r="5249">
      <c r="A5249" t="n">
        <v>5248</v>
      </c>
      <c r="B5249" t="inlineStr">
        <is>
          <t>US-2015-168914</t>
        </is>
      </c>
      <c r="C5249" t="inlineStr">
        <is>
          <t>2015-05-21</t>
        </is>
      </c>
      <c r="D5249" t="inlineStr">
        <is>
          <t>2015-05-27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Fellowes Basic Home/Office Series Surge Protectors</t>
        </is>
      </c>
      <c r="Q5249" s="2" t="n">
        <v>20.768</v>
      </c>
      <c r="R5249" t="n">
        <v>8</v>
      </c>
      <c r="S5249" s="3" t="n">
        <v>0.8</v>
      </c>
      <c r="T5249" s="2" t="n">
        <v>-52.9584</v>
      </c>
      <c r="U5249">
        <f>D5249-C5249</f>
        <v/>
      </c>
      <c r="V5249" s="3">
        <f>IF(Q5249=0,0,T5249/Q5249)</f>
        <v/>
      </c>
    </row>
    <row r="5250">
      <c r="A5250" t="n">
        <v>5249</v>
      </c>
      <c r="B5250" t="inlineStr">
        <is>
          <t>US-2017-110989</t>
        </is>
      </c>
      <c r="C5250" t="inlineStr">
        <is>
          <t>2017-11-03</t>
        </is>
      </c>
      <c r="D5250" t="inlineStr">
        <is>
          <t>2017-11-05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HP Standard 104 key PS/2 Keyboard</t>
        </is>
      </c>
      <c r="Q5250" s="2" t="n">
        <v>43.5</v>
      </c>
      <c r="R5250" t="n">
        <v>3</v>
      </c>
      <c r="S5250" s="3" t="n">
        <v>0</v>
      </c>
      <c r="T5250" s="2" t="n">
        <v>10.875</v>
      </c>
      <c r="U5250">
        <f>D5250-C5250</f>
        <v/>
      </c>
      <c r="V5250" s="3">
        <f>IF(Q5250=0,0,T5250/Q5250)</f>
        <v/>
      </c>
    </row>
    <row r="5251">
      <c r="A5251" t="n">
        <v>5250</v>
      </c>
      <c r="B5251" t="inlineStr">
        <is>
          <t>CA-2015-106215</t>
        </is>
      </c>
      <c r="C5251" t="inlineStr">
        <is>
          <t>2015-04-16</t>
        </is>
      </c>
      <c r="D5251" t="inlineStr">
        <is>
          <t>2015-04-21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Office Supplies</t>
        </is>
      </c>
      <c r="O5251" t="inlineStr">
        <is>
          <t>Fasteners</t>
        </is>
      </c>
      <c r="P5251" t="inlineStr">
        <is>
          <t>Staples</t>
        </is>
      </c>
      <c r="Q5251" s="2" t="n">
        <v>12.576</v>
      </c>
      <c r="R5251" t="n">
        <v>4</v>
      </c>
      <c r="S5251" s="3" t="n">
        <v>0.2</v>
      </c>
      <c r="T5251" s="2" t="n">
        <v>4.0872</v>
      </c>
      <c r="U5251">
        <f>D5251-C5251</f>
        <v/>
      </c>
      <c r="V5251" s="3">
        <f>IF(Q5251=0,0,T5251/Q5251)</f>
        <v/>
      </c>
    </row>
    <row r="5252">
      <c r="A5252" t="n">
        <v>5251</v>
      </c>
      <c r="B5252" t="inlineStr">
        <is>
          <t>US-2016-169369</t>
        </is>
      </c>
      <c r="C5252" t="inlineStr">
        <is>
          <t>2016-12-12</t>
        </is>
      </c>
      <c r="D5252" t="inlineStr">
        <is>
          <t>2016-12-18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Case Logic 2.4GHz Wireless Keyboard</t>
        </is>
      </c>
      <c r="Q5252" s="2" t="n">
        <v>249.95</v>
      </c>
      <c r="R5252" t="n">
        <v>5</v>
      </c>
      <c r="S5252" s="3" t="n">
        <v>0</v>
      </c>
      <c r="T5252" s="2" t="n">
        <v>19.996</v>
      </c>
      <c r="U5252">
        <f>D5252-C5252</f>
        <v/>
      </c>
      <c r="V5252" s="3">
        <f>IF(Q5252=0,0,T5252/Q5252)</f>
        <v/>
      </c>
    </row>
    <row r="5253">
      <c r="A5253" t="n">
        <v>5252</v>
      </c>
      <c r="B5253" t="inlineStr">
        <is>
          <t>US-2016-169369</t>
        </is>
      </c>
      <c r="C5253" t="inlineStr">
        <is>
          <t>2016-12-12</t>
        </is>
      </c>
      <c r="D5253" t="inlineStr">
        <is>
          <t>2016-12-18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Office Supplies</t>
        </is>
      </c>
      <c r="O5253" t="inlineStr">
        <is>
          <t>Paper</t>
        </is>
      </c>
      <c r="P5253" t="inlineStr">
        <is>
          <t>Xerox 1907</t>
        </is>
      </c>
      <c r="Q5253" s="2" t="n">
        <v>49.12</v>
      </c>
      <c r="R5253" t="n">
        <v>4</v>
      </c>
      <c r="S5253" s="3" t="n">
        <v>0</v>
      </c>
      <c r="T5253" s="2" t="n">
        <v>23.0864</v>
      </c>
      <c r="U5253">
        <f>D5253-C5253</f>
        <v/>
      </c>
      <c r="V5253" s="3">
        <f>IF(Q5253=0,0,T5253/Q5253)</f>
        <v/>
      </c>
    </row>
    <row r="5254">
      <c r="A5254" t="n">
        <v>5253</v>
      </c>
      <c r="B5254" t="inlineStr">
        <is>
          <t>CA-2015-132318</t>
        </is>
      </c>
      <c r="C5254" t="inlineStr">
        <is>
          <t>2015-10-30</t>
        </is>
      </c>
      <c r="D5254" t="inlineStr">
        <is>
          <t>2015-11-02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Office Supplies</t>
        </is>
      </c>
      <c r="O5254" t="inlineStr">
        <is>
          <t>Appliances</t>
        </is>
      </c>
      <c r="P5254" t="inlineStr">
        <is>
          <t>Tripp Lite Isotel 6 Outlet Surge Protector with Fax/Modem Protection</t>
        </is>
      </c>
      <c r="Q5254" s="2" t="n">
        <v>182.91</v>
      </c>
      <c r="R5254" t="n">
        <v>3</v>
      </c>
      <c r="S5254" s="3" t="n">
        <v>0</v>
      </c>
      <c r="T5254" s="2" t="n">
        <v>53.0439</v>
      </c>
      <c r="U5254">
        <f>D5254-C5254</f>
        <v/>
      </c>
      <c r="V5254" s="3">
        <f>IF(Q5254=0,0,T5254/Q5254)</f>
        <v/>
      </c>
    </row>
    <row r="5255">
      <c r="A5255" t="n">
        <v>5254</v>
      </c>
      <c r="B5255" t="inlineStr">
        <is>
          <t>US-2014-131982</t>
        </is>
      </c>
      <c r="C5255" t="inlineStr">
        <is>
          <t>2014-03-07</t>
        </is>
      </c>
      <c r="D5255" t="inlineStr">
        <is>
          <t>2014-03-11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Catalog Binders with Expanding Posts</t>
        </is>
      </c>
      <c r="Q5255" s="2" t="n">
        <v>107.648</v>
      </c>
      <c r="R5255" t="n">
        <v>2</v>
      </c>
      <c r="S5255" s="3" t="n">
        <v>0.2</v>
      </c>
      <c r="T5255" s="2" t="n">
        <v>33.64</v>
      </c>
      <c r="U5255">
        <f>D5255-C5255</f>
        <v/>
      </c>
      <c r="V5255" s="3">
        <f>IF(Q5255=0,0,T5255/Q5255)</f>
        <v/>
      </c>
    </row>
    <row r="5256">
      <c r="A5256" t="n">
        <v>5255</v>
      </c>
      <c r="B5256" t="inlineStr">
        <is>
          <t>CA-2015-125185</t>
        </is>
      </c>
      <c r="C5256" t="inlineStr">
        <is>
          <t>2015-03-05</t>
        </is>
      </c>
      <c r="D5256" t="inlineStr">
        <is>
          <t>2015-03-07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Situations Contoured Folding Chairs, 4/Set</t>
        </is>
      </c>
      <c r="Q5256" s="2" t="n">
        <v>99.372</v>
      </c>
      <c r="R5256" t="n">
        <v>2</v>
      </c>
      <c r="S5256" s="3" t="n">
        <v>0.3</v>
      </c>
      <c r="T5256" s="2" t="n">
        <v>-7.098</v>
      </c>
      <c r="U5256">
        <f>D5256-C5256</f>
        <v/>
      </c>
      <c r="V5256" s="3">
        <f>IF(Q5256=0,0,T5256/Q5256)</f>
        <v/>
      </c>
    </row>
    <row r="5257">
      <c r="A5257" t="n">
        <v>5256</v>
      </c>
      <c r="B5257" t="inlineStr">
        <is>
          <t>CA-2015-125185</t>
        </is>
      </c>
      <c r="C5257" t="inlineStr">
        <is>
          <t>2015-03-05</t>
        </is>
      </c>
      <c r="D5257" t="inlineStr">
        <is>
          <t>2015-03-07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36X48 HARDFLOOR CHAIRMAT</t>
        </is>
      </c>
      <c r="Q5257" s="2" t="n">
        <v>33.568</v>
      </c>
      <c r="R5257" t="n">
        <v>2</v>
      </c>
      <c r="S5257" s="3" t="n">
        <v>0.2</v>
      </c>
      <c r="T5257" s="2" t="n">
        <v>-5.4548</v>
      </c>
      <c r="U5257">
        <f>D5257-C5257</f>
        <v/>
      </c>
      <c r="V5257" s="3">
        <f>IF(Q5257=0,0,T5257/Q5257)</f>
        <v/>
      </c>
    </row>
    <row r="5258">
      <c r="A5258" t="n">
        <v>5257</v>
      </c>
      <c r="B5258" t="inlineStr">
        <is>
          <t>CA-2016-130078</t>
        </is>
      </c>
      <c r="C5258" t="inlineStr">
        <is>
          <t>2016-08-08</t>
        </is>
      </c>
      <c r="D5258" t="inlineStr">
        <is>
          <t>2016-08-14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1954</t>
        </is>
      </c>
      <c r="Q5258" s="2" t="n">
        <v>10.56</v>
      </c>
      <c r="R5258" t="n">
        <v>2</v>
      </c>
      <c r="S5258" s="3" t="n">
        <v>0</v>
      </c>
      <c r="T5258" s="2" t="n">
        <v>4.752</v>
      </c>
      <c r="U5258">
        <f>D5258-C5258</f>
        <v/>
      </c>
      <c r="V5258" s="3">
        <f>IF(Q5258=0,0,T5258/Q5258)</f>
        <v/>
      </c>
    </row>
    <row r="5259">
      <c r="A5259" t="n">
        <v>5258</v>
      </c>
      <c r="B5259" t="inlineStr">
        <is>
          <t>US-2017-114034</t>
        </is>
      </c>
      <c r="C5259" t="inlineStr">
        <is>
          <t>2017-01-03</t>
        </is>
      </c>
      <c r="D5259" t="inlineStr">
        <is>
          <t>2017-01-08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1905</t>
        </is>
      </c>
      <c r="Q5259" s="2" t="n">
        <v>38.88</v>
      </c>
      <c r="R5259" t="n">
        <v>6</v>
      </c>
      <c r="S5259" s="3" t="n">
        <v>0</v>
      </c>
      <c r="T5259" s="2" t="n">
        <v>18.6624</v>
      </c>
      <c r="U5259">
        <f>D5259-C5259</f>
        <v/>
      </c>
      <c r="V5259" s="3">
        <f>IF(Q5259=0,0,T5259/Q5259)</f>
        <v/>
      </c>
    </row>
    <row r="5260">
      <c r="A5260" t="n">
        <v>5259</v>
      </c>
      <c r="B5260" t="inlineStr">
        <is>
          <t>US-2017-115595</t>
        </is>
      </c>
      <c r="C5260" t="inlineStr">
        <is>
          <t>2017-10-09</t>
        </is>
      </c>
      <c r="D5260" t="inlineStr">
        <is>
          <t>2017-10-11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Wirebound Message Books, 2 7/8" x 5", 3 Forms per Page</t>
        </is>
      </c>
      <c r="Q5260" s="2" t="n">
        <v>35.2</v>
      </c>
      <c r="R5260" t="n">
        <v>5</v>
      </c>
      <c r="S5260" s="3" t="n">
        <v>0</v>
      </c>
      <c r="T5260" s="2" t="n">
        <v>16.544</v>
      </c>
      <c r="U5260">
        <f>D5260-C5260</f>
        <v/>
      </c>
      <c r="V5260" s="3">
        <f>IF(Q5260=0,0,T5260/Q5260)</f>
        <v/>
      </c>
    </row>
    <row r="5261">
      <c r="A5261" t="n">
        <v>5260</v>
      </c>
      <c r="B5261" t="inlineStr">
        <is>
          <t>CA-2017-158722</t>
        </is>
      </c>
      <c r="C5261" t="inlineStr">
        <is>
          <t>2017-10-20</t>
        </is>
      </c>
      <c r="D5261" t="inlineStr">
        <is>
          <t>2017-10-26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1887</t>
        </is>
      </c>
      <c r="Q5261" s="2" t="n">
        <v>45.528</v>
      </c>
      <c r="R5261" t="n">
        <v>3</v>
      </c>
      <c r="S5261" s="3" t="n">
        <v>0.2</v>
      </c>
      <c r="T5261" s="2" t="n">
        <v>15.9348</v>
      </c>
      <c r="U5261">
        <f>D5261-C5261</f>
        <v/>
      </c>
      <c r="V5261" s="3">
        <f>IF(Q5261=0,0,T5261/Q5261)</f>
        <v/>
      </c>
    </row>
    <row r="5262">
      <c r="A5262" t="n">
        <v>5261</v>
      </c>
      <c r="B5262" t="inlineStr">
        <is>
          <t>CA-2014-105165</t>
        </is>
      </c>
      <c r="C5262" t="inlineStr">
        <is>
          <t>2014-09-07</t>
        </is>
      </c>
      <c r="D5262" t="inlineStr">
        <is>
          <t>2014-09-10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Technology</t>
        </is>
      </c>
      <c r="O5262" t="inlineStr">
        <is>
          <t>Phones</t>
        </is>
      </c>
      <c r="P5262" t="inlineStr">
        <is>
          <t>Panasonic KX TS3282B Corded phone</t>
        </is>
      </c>
      <c r="Q5262" s="2" t="n">
        <v>196.776</v>
      </c>
      <c r="R5262" t="n">
        <v>3</v>
      </c>
      <c r="S5262" s="3" t="n">
        <v>0.2</v>
      </c>
      <c r="T5262" s="2" t="n">
        <v>14.7582</v>
      </c>
      <c r="U5262">
        <f>D5262-C5262</f>
        <v/>
      </c>
      <c r="V5262" s="3">
        <f>IF(Q5262=0,0,T5262/Q5262)</f>
        <v/>
      </c>
    </row>
    <row r="5263">
      <c r="A5263" t="n">
        <v>5262</v>
      </c>
      <c r="B5263" t="inlineStr">
        <is>
          <t>CA-2014-105165</t>
        </is>
      </c>
      <c r="C5263" t="inlineStr">
        <is>
          <t>2014-09-07</t>
        </is>
      </c>
      <c r="D5263" t="inlineStr">
        <is>
          <t>2014-09-10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Angle-D Binders with Locking Rings, Label Holders</t>
        </is>
      </c>
      <c r="Q5263" s="2" t="n">
        <v>2.92</v>
      </c>
      <c r="R5263" t="n">
        <v>2</v>
      </c>
      <c r="S5263" s="3" t="n">
        <v>0.8</v>
      </c>
      <c r="T5263" s="2" t="n">
        <v>-4.818</v>
      </c>
      <c r="U5263">
        <f>D5263-C5263</f>
        <v/>
      </c>
      <c r="V5263" s="3">
        <f>IF(Q5263=0,0,T5263/Q5263)</f>
        <v/>
      </c>
    </row>
    <row r="5264">
      <c r="A5264" t="n">
        <v>5263</v>
      </c>
      <c r="B5264" t="inlineStr">
        <is>
          <t>CA-2014-105165</t>
        </is>
      </c>
      <c r="C5264" t="inlineStr">
        <is>
          <t>2014-09-07</t>
        </is>
      </c>
      <c r="D5264" t="inlineStr">
        <is>
          <t>2014-09-10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Furniture</t>
        </is>
      </c>
      <c r="O5264" t="inlineStr">
        <is>
          <t>Tables</t>
        </is>
      </c>
      <c r="P5264" t="inlineStr">
        <is>
          <t>Riverside Furniture Oval Coffee Table, Oval End Table, End Table with Drawer</t>
        </is>
      </c>
      <c r="Q5264" s="2" t="n">
        <v>200.795</v>
      </c>
      <c r="R5264" t="n">
        <v>1</v>
      </c>
      <c r="S5264" s="3" t="n">
        <v>0.3</v>
      </c>
      <c r="T5264" s="2" t="n">
        <v>-22.948</v>
      </c>
      <c r="U5264">
        <f>D5264-C5264</f>
        <v/>
      </c>
      <c r="V5264" s="3">
        <f>IF(Q5264=0,0,T5264/Q5264)</f>
        <v/>
      </c>
    </row>
    <row r="5265">
      <c r="A5265" t="n">
        <v>5264</v>
      </c>
      <c r="B5265" t="inlineStr">
        <is>
          <t>CA-2014-105165</t>
        </is>
      </c>
      <c r="C5265" t="inlineStr">
        <is>
          <t>2014-09-07</t>
        </is>
      </c>
      <c r="D5265" t="inlineStr">
        <is>
          <t>2014-09-10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Belkin Standard 104 key USB Keyboard</t>
        </is>
      </c>
      <c r="Q5265" s="2" t="n">
        <v>46.688</v>
      </c>
      <c r="R5265" t="n">
        <v>4</v>
      </c>
      <c r="S5265" s="3" t="n">
        <v>0.2</v>
      </c>
      <c r="T5265" s="2" t="n">
        <v>-2.918</v>
      </c>
      <c r="U5265">
        <f>D5265-C5265</f>
        <v/>
      </c>
      <c r="V5265" s="3">
        <f>IF(Q5265=0,0,T5265/Q5265)</f>
        <v/>
      </c>
    </row>
    <row r="5266">
      <c r="A5266" t="n">
        <v>5265</v>
      </c>
      <c r="B5266" t="inlineStr">
        <is>
          <t>CA-2014-105165</t>
        </is>
      </c>
      <c r="C5266" t="inlineStr">
        <is>
          <t>2014-09-07</t>
        </is>
      </c>
      <c r="D5266" t="inlineStr">
        <is>
          <t>2014-09-10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Dixon Ticonderoga Core-Lock Colored Pencils</t>
        </is>
      </c>
      <c r="Q5266" s="2" t="n">
        <v>21.864</v>
      </c>
      <c r="R5266" t="n">
        <v>3</v>
      </c>
      <c r="S5266" s="3" t="n">
        <v>0.2</v>
      </c>
      <c r="T5266" s="2" t="n">
        <v>3.5529</v>
      </c>
      <c r="U5266">
        <f>D5266-C5266</f>
        <v/>
      </c>
      <c r="V5266" s="3">
        <f>IF(Q5266=0,0,T5266/Q5266)</f>
        <v/>
      </c>
    </row>
    <row r="5267">
      <c r="A5267" t="n">
        <v>5266</v>
      </c>
      <c r="B5267" t="inlineStr">
        <is>
          <t>CA-2017-147452</t>
        </is>
      </c>
      <c r="C5267" t="inlineStr">
        <is>
          <t>2017-09-30</t>
        </is>
      </c>
      <c r="D5267" t="inlineStr">
        <is>
          <t>2017-10-03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Adams Telephone Message Book W/Dividers/Space For Phone Numbers, 5 1/4"X8 1/2", 300/Messages</t>
        </is>
      </c>
      <c r="Q5267" s="2" t="n">
        <v>11.76</v>
      </c>
      <c r="R5267" t="n">
        <v>2</v>
      </c>
      <c r="S5267" s="3" t="n">
        <v>0</v>
      </c>
      <c r="T5267" s="2" t="n">
        <v>5.7624</v>
      </c>
      <c r="U5267">
        <f>D5267-C5267</f>
        <v/>
      </c>
      <c r="V5267" s="3">
        <f>IF(Q5267=0,0,T5267/Q5267)</f>
        <v/>
      </c>
    </row>
    <row r="5268">
      <c r="A5268" t="n">
        <v>5267</v>
      </c>
      <c r="B5268" t="inlineStr">
        <is>
          <t>CA-2017-147452</t>
        </is>
      </c>
      <c r="C5268" t="inlineStr">
        <is>
          <t>2017-09-30</t>
        </is>
      </c>
      <c r="D5268" t="inlineStr">
        <is>
          <t>2017-10-03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Office Supplies</t>
        </is>
      </c>
      <c r="O5268" t="inlineStr">
        <is>
          <t>Paper</t>
        </is>
      </c>
      <c r="P5268" t="inlineStr">
        <is>
          <t>Xerox 1882</t>
        </is>
      </c>
      <c r="Q5268" s="2" t="n">
        <v>167.94</v>
      </c>
      <c r="R5268" t="n">
        <v>3</v>
      </c>
      <c r="S5268" s="3" t="n">
        <v>0</v>
      </c>
      <c r="T5268" s="2" t="n">
        <v>82.2906</v>
      </c>
      <c r="U5268">
        <f>D5268-C5268</f>
        <v/>
      </c>
      <c r="V5268" s="3">
        <f>IF(Q5268=0,0,T5268/Q5268)</f>
        <v/>
      </c>
    </row>
    <row r="5269">
      <c r="A5269" t="n">
        <v>5268</v>
      </c>
      <c r="B5269" t="inlineStr">
        <is>
          <t>CA-2017-147452</t>
        </is>
      </c>
      <c r="C5269" t="inlineStr">
        <is>
          <t>2017-09-30</t>
        </is>
      </c>
      <c r="D5269" t="inlineStr">
        <is>
          <t>2017-10-03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Office Supplies</t>
        </is>
      </c>
      <c r="O5269" t="inlineStr">
        <is>
          <t>Appliances</t>
        </is>
      </c>
      <c r="P5269" t="inlineStr">
        <is>
          <t>Commercial WindTunnel Clean Air Upright Vacuum, Replacement Belts, Filtration Bags</t>
        </is>
      </c>
      <c r="Q5269" s="2" t="n">
        <v>3.89</v>
      </c>
      <c r="R5269" t="n">
        <v>1</v>
      </c>
      <c r="S5269" s="3" t="n">
        <v>0</v>
      </c>
      <c r="T5269" s="2" t="n">
        <v>1.0114</v>
      </c>
      <c r="U5269">
        <f>D5269-C5269</f>
        <v/>
      </c>
      <c r="V5269" s="3">
        <f>IF(Q5269=0,0,T5269/Q5269)</f>
        <v/>
      </c>
    </row>
    <row r="5270">
      <c r="A5270" t="n">
        <v>5269</v>
      </c>
      <c r="B5270" t="inlineStr">
        <is>
          <t>US-2017-114657</t>
        </is>
      </c>
      <c r="C5270" t="inlineStr">
        <is>
          <t>2017-11-16</t>
        </is>
      </c>
      <c r="D5270" t="inlineStr">
        <is>
          <t>2017-11-21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Technology</t>
        </is>
      </c>
      <c r="O5270" t="inlineStr">
        <is>
          <t>Machines</t>
        </is>
      </c>
      <c r="P5270" t="inlineStr">
        <is>
          <t>Hewlett-Packard 300S Scientific Calculator</t>
        </is>
      </c>
      <c r="Q5270" s="2" t="n">
        <v>52.44</v>
      </c>
      <c r="R5270" t="n">
        <v>4</v>
      </c>
      <c r="S5270" s="3" t="n">
        <v>0</v>
      </c>
      <c r="T5270" s="2" t="n">
        <v>24.1224</v>
      </c>
      <c r="U5270">
        <f>D5270-C5270</f>
        <v/>
      </c>
      <c r="V5270" s="3">
        <f>IF(Q5270=0,0,T5270/Q5270)</f>
        <v/>
      </c>
    </row>
    <row r="5271">
      <c r="A5271" t="n">
        <v>5270</v>
      </c>
      <c r="B5271" t="inlineStr">
        <is>
          <t>CA-2017-144484</t>
        </is>
      </c>
      <c r="C5271" t="inlineStr">
        <is>
          <t>2017-09-11</t>
        </is>
      </c>
      <c r="D5271" t="inlineStr">
        <is>
          <t>2017-09-11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6" Cubicle Wall Clock, Black</t>
        </is>
      </c>
      <c r="Q5271" s="2" t="n">
        <v>32.36</v>
      </c>
      <c r="R5271" t="n">
        <v>4</v>
      </c>
      <c r="S5271" s="3" t="n">
        <v>0</v>
      </c>
      <c r="T5271" s="2" t="n">
        <v>11.6496</v>
      </c>
      <c r="U5271">
        <f>D5271-C5271</f>
        <v/>
      </c>
      <c r="V5271" s="3">
        <f>IF(Q5271=0,0,T5271/Q5271)</f>
        <v/>
      </c>
    </row>
    <row r="5272">
      <c r="A5272" t="n">
        <v>5271</v>
      </c>
      <c r="B5272" t="inlineStr">
        <is>
          <t>CA-2017-144484</t>
        </is>
      </c>
      <c r="C5272" t="inlineStr">
        <is>
          <t>2017-09-11</t>
        </is>
      </c>
      <c r="D5272" t="inlineStr">
        <is>
          <t>2017-09-11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Kensington 4 Outlet MasterPiece Compact Power Control Center</t>
        </is>
      </c>
      <c r="Q5272" s="2" t="n">
        <v>406.6</v>
      </c>
      <c r="R5272" t="n">
        <v>5</v>
      </c>
      <c r="S5272" s="3" t="n">
        <v>0</v>
      </c>
      <c r="T5272" s="2" t="n">
        <v>113.848</v>
      </c>
      <c r="U5272">
        <f>D5272-C5272</f>
        <v/>
      </c>
      <c r="V5272" s="3">
        <f>IF(Q5272=0,0,T5272/Q5272)</f>
        <v/>
      </c>
    </row>
    <row r="5273">
      <c r="A5273" t="n">
        <v>5272</v>
      </c>
      <c r="B5273" t="inlineStr">
        <is>
          <t>CA-2017-125913</t>
        </is>
      </c>
      <c r="C5273" t="inlineStr">
        <is>
          <t>2017-01-16</t>
        </is>
      </c>
      <c r="D5273" t="inlineStr">
        <is>
          <t>2017-01-16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Furniture</t>
        </is>
      </c>
      <c r="O5273" t="inlineStr">
        <is>
          <t>Furnishings</t>
        </is>
      </c>
      <c r="P5273" t="inlineStr">
        <is>
          <t>Eldon Expressions Wood and Plastic Desk Accessories, Cherry Wood</t>
        </is>
      </c>
      <c r="Q5273" s="2" t="n">
        <v>27.92</v>
      </c>
      <c r="R5273" t="n">
        <v>4</v>
      </c>
      <c r="S5273" s="3" t="n">
        <v>0</v>
      </c>
      <c r="T5273" s="2" t="n">
        <v>8.0968</v>
      </c>
      <c r="U5273">
        <f>D5273-C5273</f>
        <v/>
      </c>
      <c r="V5273" s="3">
        <f>IF(Q5273=0,0,T5273/Q5273)</f>
        <v/>
      </c>
    </row>
    <row r="5274">
      <c r="A5274" t="n">
        <v>5273</v>
      </c>
      <c r="B5274" t="inlineStr">
        <is>
          <t>CA-2017-125913</t>
        </is>
      </c>
      <c r="C5274" t="inlineStr">
        <is>
          <t>2017-01-16</t>
        </is>
      </c>
      <c r="D5274" t="inlineStr">
        <is>
          <t>2017-01-16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Furniture</t>
        </is>
      </c>
      <c r="O5274" t="inlineStr">
        <is>
          <t>Tables</t>
        </is>
      </c>
      <c r="P5274" t="inlineStr">
        <is>
          <t>Lesro Sheffield Collection Coffee Table, End Table, Center Table, Corner Table</t>
        </is>
      </c>
      <c r="Q5274" s="2" t="n">
        <v>399.672</v>
      </c>
      <c r="R5274" t="n">
        <v>7</v>
      </c>
      <c r="S5274" s="3" t="n">
        <v>0.2</v>
      </c>
      <c r="T5274" s="2" t="n">
        <v>-14.9877</v>
      </c>
      <c r="U5274">
        <f>D5274-C5274</f>
        <v/>
      </c>
      <c r="V5274" s="3">
        <f>IF(Q5274=0,0,T5274/Q5274)</f>
        <v/>
      </c>
    </row>
    <row r="5275">
      <c r="A5275" t="n">
        <v>5274</v>
      </c>
      <c r="B5275" t="inlineStr">
        <is>
          <t>US-2016-158309</t>
        </is>
      </c>
      <c r="C5275" t="inlineStr">
        <is>
          <t>2016-11-26</t>
        </is>
      </c>
      <c r="D5275" t="inlineStr">
        <is>
          <t>2016-11-29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Zipper Ring Binder Pockets</t>
        </is>
      </c>
      <c r="Q5275" s="2" t="n">
        <v>3.744</v>
      </c>
      <c r="R5275" t="n">
        <v>4</v>
      </c>
      <c r="S5275" s="3" t="n">
        <v>0.7</v>
      </c>
      <c r="T5275" s="2" t="n">
        <v>-2.6208</v>
      </c>
      <c r="U5275">
        <f>D5275-C5275</f>
        <v/>
      </c>
      <c r="V5275" s="3">
        <f>IF(Q5275=0,0,T5275/Q5275)</f>
        <v/>
      </c>
    </row>
    <row r="5276">
      <c r="A5276" t="n">
        <v>5275</v>
      </c>
      <c r="B5276" t="inlineStr">
        <is>
          <t>CA-2015-162887</t>
        </is>
      </c>
      <c r="C5276" t="inlineStr">
        <is>
          <t>2015-11-07</t>
        </is>
      </c>
      <c r="D5276" t="inlineStr">
        <is>
          <t>2015-11-09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Safco Contoured Stacking Chairs</t>
        </is>
      </c>
      <c r="Q5276" s="2" t="n">
        <v>715.2</v>
      </c>
      <c r="R5276" t="n">
        <v>3</v>
      </c>
      <c r="S5276" s="3" t="n">
        <v>0</v>
      </c>
      <c r="T5276" s="2" t="n">
        <v>178.8</v>
      </c>
      <c r="U5276">
        <f>D5276-C5276</f>
        <v/>
      </c>
      <c r="V5276" s="3">
        <f>IF(Q5276=0,0,T5276/Q5276)</f>
        <v/>
      </c>
    </row>
    <row r="5277">
      <c r="A5277" t="n">
        <v>5276</v>
      </c>
      <c r="B5277" t="inlineStr">
        <is>
          <t>CA-2017-147333</t>
        </is>
      </c>
      <c r="C5277" t="inlineStr">
        <is>
          <t>2017-12-14</t>
        </is>
      </c>
      <c r="D5277" t="inlineStr">
        <is>
          <t>2017-12-20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Microsoft Sculpt Comfort Mouse</t>
        </is>
      </c>
      <c r="Q5277" s="2" t="n">
        <v>159.8</v>
      </c>
      <c r="R5277" t="n">
        <v>4</v>
      </c>
      <c r="S5277" s="3" t="n">
        <v>0</v>
      </c>
      <c r="T5277" s="2" t="n">
        <v>70.312</v>
      </c>
      <c r="U5277">
        <f>D5277-C5277</f>
        <v/>
      </c>
      <c r="V5277" s="3">
        <f>IF(Q5277=0,0,T5277/Q5277)</f>
        <v/>
      </c>
    </row>
    <row r="5278">
      <c r="A5278" t="n">
        <v>5277</v>
      </c>
      <c r="B5278" t="inlineStr">
        <is>
          <t>CA-2017-147333</t>
        </is>
      </c>
      <c r="C5278" t="inlineStr">
        <is>
          <t>2017-12-14</t>
        </is>
      </c>
      <c r="D5278" t="inlineStr">
        <is>
          <t>2017-12-20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Kingston Digital DataTraveler 16GB USB 2.0</t>
        </is>
      </c>
      <c r="Q5278" s="2" t="n">
        <v>44.75</v>
      </c>
      <c r="R5278" t="n">
        <v>5</v>
      </c>
      <c r="S5278" s="3" t="n">
        <v>0</v>
      </c>
      <c r="T5278" s="2" t="n">
        <v>8.5025</v>
      </c>
      <c r="U5278">
        <f>D5278-C5278</f>
        <v/>
      </c>
      <c r="V5278" s="3">
        <f>IF(Q5278=0,0,T5278/Q5278)</f>
        <v/>
      </c>
    </row>
    <row r="5279">
      <c r="A5279" t="n">
        <v>5278</v>
      </c>
      <c r="B5279" t="inlineStr">
        <is>
          <t>CA-2014-113859</t>
        </is>
      </c>
      <c r="C5279" t="inlineStr">
        <is>
          <t>2014-09-13</t>
        </is>
      </c>
      <c r="D5279" t="inlineStr">
        <is>
          <t>2014-09-17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Furniture</t>
        </is>
      </c>
      <c r="O5279" t="inlineStr">
        <is>
          <t>Chairs</t>
        </is>
      </c>
      <c r="P5279" t="inlineStr">
        <is>
          <t>Padded Folding Chairs, Black, 4/Carton</t>
        </is>
      </c>
      <c r="Q5279" s="2" t="n">
        <v>340.116</v>
      </c>
      <c r="R5279" t="n">
        <v>6</v>
      </c>
      <c r="S5279" s="3" t="n">
        <v>0.3</v>
      </c>
      <c r="T5279" s="2" t="n">
        <v>-9.717599999999999</v>
      </c>
      <c r="U5279">
        <f>D5279-C5279</f>
        <v/>
      </c>
      <c r="V5279" s="3">
        <f>IF(Q5279=0,0,T5279/Q5279)</f>
        <v/>
      </c>
    </row>
    <row r="5280">
      <c r="A5280" t="n">
        <v>5279</v>
      </c>
      <c r="B5280" t="inlineStr">
        <is>
          <t>CA-2014-159681</t>
        </is>
      </c>
      <c r="C5280" t="inlineStr">
        <is>
          <t>2014-12-07</t>
        </is>
      </c>
      <c r="D5280" t="inlineStr">
        <is>
          <t>2014-12-13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1909</t>
        </is>
      </c>
      <c r="Q5280" s="2" t="n">
        <v>105.52</v>
      </c>
      <c r="R5280" t="n">
        <v>4</v>
      </c>
      <c r="S5280" s="3" t="n">
        <v>0</v>
      </c>
      <c r="T5280" s="2" t="n">
        <v>48.5392</v>
      </c>
      <c r="U5280">
        <f>D5280-C5280</f>
        <v/>
      </c>
      <c r="V5280" s="3">
        <f>IF(Q5280=0,0,T5280/Q5280)</f>
        <v/>
      </c>
    </row>
    <row r="5281">
      <c r="A5281" t="n">
        <v>5280</v>
      </c>
      <c r="B5281" t="inlineStr">
        <is>
          <t>US-2017-104094</t>
        </is>
      </c>
      <c r="C5281" t="inlineStr">
        <is>
          <t>2017-09-07</t>
        </is>
      </c>
      <c r="D5281" t="inlineStr">
        <is>
          <t>2017-09-11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Technology</t>
        </is>
      </c>
      <c r="O5281" t="inlineStr">
        <is>
          <t>Accessories</t>
        </is>
      </c>
      <c r="P5281" t="inlineStr">
        <is>
          <t>Rosewill 107 Normal Keys USB Wired Standard Keyboard</t>
        </is>
      </c>
      <c r="Q5281" s="2" t="n">
        <v>13.48</v>
      </c>
      <c r="R5281" t="n">
        <v>1</v>
      </c>
      <c r="S5281" s="3" t="n">
        <v>0</v>
      </c>
      <c r="T5281" s="2" t="n">
        <v>1.8872</v>
      </c>
      <c r="U5281">
        <f>D5281-C5281</f>
        <v/>
      </c>
      <c r="V5281" s="3">
        <f>IF(Q5281=0,0,T5281/Q5281)</f>
        <v/>
      </c>
    </row>
    <row r="5282">
      <c r="A5282" t="n">
        <v>5281</v>
      </c>
      <c r="B5282" t="inlineStr">
        <is>
          <t>CA-2017-152709</t>
        </is>
      </c>
      <c r="C5282" t="inlineStr">
        <is>
          <t>2017-10-07</t>
        </is>
      </c>
      <c r="D5282" t="inlineStr">
        <is>
          <t>2017-10-12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SAFCO Mobile Desk Side File, Wire Frame</t>
        </is>
      </c>
      <c r="Q5282" s="2" t="n">
        <v>85.52</v>
      </c>
      <c r="R5282" t="n">
        <v>2</v>
      </c>
      <c r="S5282" s="3" t="n">
        <v>0</v>
      </c>
      <c r="T5282" s="2" t="n">
        <v>22.2352</v>
      </c>
      <c r="U5282">
        <f>D5282-C5282</f>
        <v/>
      </c>
      <c r="V5282" s="3">
        <f>IF(Q5282=0,0,T5282/Q5282)</f>
        <v/>
      </c>
    </row>
    <row r="5283">
      <c r="A5283" t="n">
        <v>5282</v>
      </c>
      <c r="B5283" t="inlineStr">
        <is>
          <t>CA-2015-105158</t>
        </is>
      </c>
      <c r="C5283" t="inlineStr">
        <is>
          <t>2015-09-05</t>
        </is>
      </c>
      <c r="D5283" t="inlineStr">
        <is>
          <t>2015-09-10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Longer-Life Soft White Bulbs</t>
        </is>
      </c>
      <c r="Q5283" s="2" t="n">
        <v>6.16</v>
      </c>
      <c r="R5283" t="n">
        <v>2</v>
      </c>
      <c r="S5283" s="3" t="n">
        <v>0</v>
      </c>
      <c r="T5283" s="2" t="n">
        <v>2.9568</v>
      </c>
      <c r="U5283">
        <f>D5283-C5283</f>
        <v/>
      </c>
      <c r="V5283" s="3">
        <f>IF(Q5283=0,0,T5283/Q5283)</f>
        <v/>
      </c>
    </row>
    <row r="5284">
      <c r="A5284" t="n">
        <v>5283</v>
      </c>
      <c r="B5284" t="inlineStr">
        <is>
          <t>CA-2015-105158</t>
        </is>
      </c>
      <c r="C5284" t="inlineStr">
        <is>
          <t>2015-09-05</t>
        </is>
      </c>
      <c r="D5284" t="inlineStr">
        <is>
          <t>2015-09-10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1881</t>
        </is>
      </c>
      <c r="Q5284" s="2" t="n">
        <v>36.84</v>
      </c>
      <c r="R5284" t="n">
        <v>3</v>
      </c>
      <c r="S5284" s="3" t="n">
        <v>0</v>
      </c>
      <c r="T5284" s="2" t="n">
        <v>17.3148</v>
      </c>
      <c r="U5284">
        <f>D5284-C5284</f>
        <v/>
      </c>
      <c r="V5284" s="3">
        <f>IF(Q5284=0,0,T5284/Q5284)</f>
        <v/>
      </c>
    </row>
    <row r="5285">
      <c r="A5285" t="n">
        <v>5284</v>
      </c>
      <c r="B5285" t="inlineStr">
        <is>
          <t>CA-2014-133424</t>
        </is>
      </c>
      <c r="C5285" t="inlineStr">
        <is>
          <t>2014-03-30</t>
        </is>
      </c>
      <c r="D5285" t="inlineStr">
        <is>
          <t>2014-04-04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Sterilite Show Offs Storage Containers</t>
        </is>
      </c>
      <c r="Q5285" s="2" t="n">
        <v>15.84</v>
      </c>
      <c r="R5285" t="n">
        <v>3</v>
      </c>
      <c r="S5285" s="3" t="n">
        <v>0</v>
      </c>
      <c r="T5285" s="2" t="n">
        <v>0</v>
      </c>
      <c r="U5285">
        <f>D5285-C5285</f>
        <v/>
      </c>
      <c r="V5285" s="3">
        <f>IF(Q5285=0,0,T5285/Q5285)</f>
        <v/>
      </c>
    </row>
    <row r="5286">
      <c r="A5286" t="n">
        <v>5285</v>
      </c>
      <c r="B5286" t="inlineStr">
        <is>
          <t>CA-2014-133424</t>
        </is>
      </c>
      <c r="C5286" t="inlineStr">
        <is>
          <t>2014-03-30</t>
        </is>
      </c>
      <c r="D5286" t="inlineStr">
        <is>
          <t>2014-04-04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Office Supplies</t>
        </is>
      </c>
      <c r="O5286" t="inlineStr">
        <is>
          <t>Labels</t>
        </is>
      </c>
      <c r="P5286" t="inlineStr">
        <is>
          <t>Avery 490</t>
        </is>
      </c>
      <c r="Q5286" s="2" t="n">
        <v>44.4</v>
      </c>
      <c r="R5286" t="n">
        <v>3</v>
      </c>
      <c r="S5286" s="3" t="n">
        <v>0</v>
      </c>
      <c r="T5286" s="2" t="n">
        <v>22.2</v>
      </c>
      <c r="U5286">
        <f>D5286-C5286</f>
        <v/>
      </c>
      <c r="V5286" s="3">
        <f>IF(Q5286=0,0,T5286/Q5286)</f>
        <v/>
      </c>
    </row>
    <row r="5287">
      <c r="A5287" t="n">
        <v>5286</v>
      </c>
      <c r="B5287" t="inlineStr">
        <is>
          <t>CA-2017-105991</t>
        </is>
      </c>
      <c r="C5287" t="inlineStr">
        <is>
          <t>2017-05-05</t>
        </is>
      </c>
      <c r="D5287" t="inlineStr">
        <is>
          <t>2017-05-06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Office Supplies</t>
        </is>
      </c>
      <c r="O5287" t="inlineStr">
        <is>
          <t>Envelopes</t>
        </is>
      </c>
      <c r="P5287" t="inlineStr">
        <is>
          <t>Redi-Strip #10 Envelopes, 4 1/8 x 9 1/2</t>
        </is>
      </c>
      <c r="Q5287" s="2" t="n">
        <v>21.24</v>
      </c>
      <c r="R5287" t="n">
        <v>9</v>
      </c>
      <c r="S5287" s="3" t="n">
        <v>0.2</v>
      </c>
      <c r="T5287" s="2" t="n">
        <v>7.434</v>
      </c>
      <c r="U5287">
        <f>D5287-C5287</f>
        <v/>
      </c>
      <c r="V5287" s="3">
        <f>IF(Q5287=0,0,T5287/Q5287)</f>
        <v/>
      </c>
    </row>
    <row r="5288">
      <c r="A5288" t="n">
        <v>5287</v>
      </c>
      <c r="B5288" t="inlineStr">
        <is>
          <t>CA-2017-105991</t>
        </is>
      </c>
      <c r="C5288" t="inlineStr">
        <is>
          <t>2017-05-05</t>
        </is>
      </c>
      <c r="D5288" t="inlineStr">
        <is>
          <t>2017-05-06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Avery Durable Slant Ring Binders, No Labels</t>
        </is>
      </c>
      <c r="Q5288" s="2" t="n">
        <v>9.552</v>
      </c>
      <c r="R5288" t="n">
        <v>8</v>
      </c>
      <c r="S5288" s="3" t="n">
        <v>0.7</v>
      </c>
      <c r="T5288" s="2" t="n">
        <v>-7.3232</v>
      </c>
      <c r="U5288">
        <f>D5288-C5288</f>
        <v/>
      </c>
      <c r="V5288" s="3">
        <f>IF(Q5288=0,0,T5288/Q5288)</f>
        <v/>
      </c>
    </row>
    <row r="5289">
      <c r="A5289" t="n">
        <v>5288</v>
      </c>
      <c r="B5289" t="inlineStr">
        <is>
          <t>CA-2017-105991</t>
        </is>
      </c>
      <c r="C5289" t="inlineStr">
        <is>
          <t>2017-05-05</t>
        </is>
      </c>
      <c r="D5289" t="inlineStr">
        <is>
          <t>2017-05-06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Furniture</t>
        </is>
      </c>
      <c r="O5289" t="inlineStr">
        <is>
          <t>Bookcases</t>
        </is>
      </c>
      <c r="P5289" t="inlineStr">
        <is>
          <t>Bestar Classic Bookcase</t>
        </is>
      </c>
      <c r="Q5289" s="2" t="n">
        <v>89.991</v>
      </c>
      <c r="R5289" t="n">
        <v>3</v>
      </c>
      <c r="S5289" s="3" t="n">
        <v>0.7</v>
      </c>
      <c r="T5289" s="2" t="n">
        <v>-152.9847</v>
      </c>
      <c r="U5289">
        <f>D5289-C5289</f>
        <v/>
      </c>
      <c r="V5289" s="3">
        <f>IF(Q5289=0,0,T5289/Q5289)</f>
        <v/>
      </c>
    </row>
    <row r="5290">
      <c r="A5290" t="n">
        <v>5289</v>
      </c>
      <c r="B5290" t="inlineStr">
        <is>
          <t>US-2017-136784</t>
        </is>
      </c>
      <c r="C5290" t="inlineStr">
        <is>
          <t>2017-04-30</t>
        </is>
      </c>
      <c r="D5290" t="inlineStr">
        <is>
          <t>2017-05-05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Xerox 1919</t>
        </is>
      </c>
      <c r="Q5290" s="2" t="n">
        <v>163.96</v>
      </c>
      <c r="R5290" t="n">
        <v>4</v>
      </c>
      <c r="S5290" s="3" t="n">
        <v>0</v>
      </c>
      <c r="T5290" s="2" t="n">
        <v>80.3404</v>
      </c>
      <c r="U5290">
        <f>D5290-C5290</f>
        <v/>
      </c>
      <c r="V5290" s="3">
        <f>IF(Q5290=0,0,T5290/Q5290)</f>
        <v/>
      </c>
    </row>
    <row r="5291">
      <c r="A5291" t="n">
        <v>5290</v>
      </c>
      <c r="B5291" t="inlineStr">
        <is>
          <t>CA-2014-146283</t>
        </is>
      </c>
      <c r="C5291" t="inlineStr">
        <is>
          <t>2014-09-08</t>
        </is>
      </c>
      <c r="D5291" t="inlineStr">
        <is>
          <t>2014-09-15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Office Supplies</t>
        </is>
      </c>
      <c r="O5291" t="inlineStr">
        <is>
          <t>Paper</t>
        </is>
      </c>
      <c r="P5291" t="inlineStr">
        <is>
          <t>Geographics Note Cards, Blank, White, 8 1/2" x 11"</t>
        </is>
      </c>
      <c r="Q5291" s="2" t="n">
        <v>17.904</v>
      </c>
      <c r="R5291" t="n">
        <v>2</v>
      </c>
      <c r="S5291" s="3" t="n">
        <v>0.2</v>
      </c>
      <c r="T5291" s="2" t="n">
        <v>6.2664</v>
      </c>
      <c r="U5291">
        <f>D5291-C5291</f>
        <v/>
      </c>
      <c r="V5291" s="3">
        <f>IF(Q5291=0,0,T5291/Q5291)</f>
        <v/>
      </c>
    </row>
    <row r="5292">
      <c r="A5292" t="n">
        <v>5291</v>
      </c>
      <c r="B5292" t="inlineStr">
        <is>
          <t>CA-2014-146283</t>
        </is>
      </c>
      <c r="C5292" t="inlineStr">
        <is>
          <t>2014-09-08</t>
        </is>
      </c>
      <c r="D5292" t="inlineStr">
        <is>
          <t>2014-09-15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Furniture</t>
        </is>
      </c>
      <c r="O5292" t="inlineStr">
        <is>
          <t>Chairs</t>
        </is>
      </c>
      <c r="P5292" t="inlineStr">
        <is>
          <t>SAFCO Arco Folding Chair</t>
        </is>
      </c>
      <c r="Q5292" s="2" t="n">
        <v>966.7</v>
      </c>
      <c r="R5292" t="n">
        <v>5</v>
      </c>
      <c r="S5292" s="3" t="n">
        <v>0.3</v>
      </c>
      <c r="T5292" s="2" t="n">
        <v>-13.81</v>
      </c>
      <c r="U5292">
        <f>D5292-C5292</f>
        <v/>
      </c>
      <c r="V5292" s="3">
        <f>IF(Q5292=0,0,T5292/Q5292)</f>
        <v/>
      </c>
    </row>
    <row r="5293">
      <c r="A5293" t="n">
        <v>5292</v>
      </c>
      <c r="B5293" t="inlineStr">
        <is>
          <t>CA-2014-146283</t>
        </is>
      </c>
      <c r="C5293" t="inlineStr">
        <is>
          <t>2014-09-08</t>
        </is>
      </c>
      <c r="D5293" t="inlineStr">
        <is>
          <t>2014-09-15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Snap-A-Way Black Print Carbonless Ruled Speed Letter, Triplicate</t>
        </is>
      </c>
      <c r="Q5293" s="2" t="n">
        <v>182.112</v>
      </c>
      <c r="R5293" t="n">
        <v>6</v>
      </c>
      <c r="S5293" s="3" t="n">
        <v>0.2</v>
      </c>
      <c r="T5293" s="2" t="n">
        <v>61.4628</v>
      </c>
      <c r="U5293">
        <f>D5293-C5293</f>
        <v/>
      </c>
      <c r="V5293" s="3">
        <f>IF(Q5293=0,0,T5293/Q5293)</f>
        <v/>
      </c>
    </row>
    <row r="5294">
      <c r="A5294" t="n">
        <v>5293</v>
      </c>
      <c r="B5294" t="inlineStr">
        <is>
          <t>CA-2017-151218</t>
        </is>
      </c>
      <c r="C5294" t="inlineStr">
        <is>
          <t>2017-06-20</t>
        </is>
      </c>
      <c r="D5294" t="inlineStr">
        <is>
          <t>2017-06-23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Office Supplies</t>
        </is>
      </c>
      <c r="O5294" t="inlineStr">
        <is>
          <t>Storage</t>
        </is>
      </c>
      <c r="P5294" t="inlineStr">
        <is>
          <t>Plastic Stacking Crates &amp; Casters</t>
        </is>
      </c>
      <c r="Q5294" s="2" t="n">
        <v>4.464</v>
      </c>
      <c r="R5294" t="n">
        <v>1</v>
      </c>
      <c r="S5294" s="3" t="n">
        <v>0.2</v>
      </c>
      <c r="T5294" s="2" t="n">
        <v>0.3348</v>
      </c>
      <c r="U5294">
        <f>D5294-C5294</f>
        <v/>
      </c>
      <c r="V5294" s="3">
        <f>IF(Q5294=0,0,T5294/Q5294)</f>
        <v/>
      </c>
    </row>
    <row r="5295">
      <c r="A5295" t="n">
        <v>5294</v>
      </c>
      <c r="B5295" t="inlineStr">
        <is>
          <t>CA-2015-111073</t>
        </is>
      </c>
      <c r="C5295" t="inlineStr">
        <is>
          <t>2015-12-26</t>
        </is>
      </c>
      <c r="D5295" t="inlineStr">
        <is>
          <t>2015-12-30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KI Adjustable-Height Table</t>
        </is>
      </c>
      <c r="Q5295" s="2" t="n">
        <v>51.588</v>
      </c>
      <c r="R5295" t="n">
        <v>1</v>
      </c>
      <c r="S5295" s="3" t="n">
        <v>0.4</v>
      </c>
      <c r="T5295" s="2" t="n">
        <v>-15.4764</v>
      </c>
      <c r="U5295">
        <f>D5295-C5295</f>
        <v/>
      </c>
      <c r="V5295" s="3">
        <f>IF(Q5295=0,0,T5295/Q5295)</f>
        <v/>
      </c>
    </row>
    <row r="5296">
      <c r="A5296" t="n">
        <v>5295</v>
      </c>
      <c r="B5296" t="inlineStr">
        <is>
          <t>CA-2017-144883</t>
        </is>
      </c>
      <c r="C5296" t="inlineStr">
        <is>
          <t>2017-08-15</t>
        </is>
      </c>
      <c r="D5296" t="inlineStr">
        <is>
          <t>2017-08-19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Office Supplies</t>
        </is>
      </c>
      <c r="O5296" t="inlineStr">
        <is>
          <t>Labels</t>
        </is>
      </c>
      <c r="P5296" t="inlineStr">
        <is>
          <t>Avery 495</t>
        </is>
      </c>
      <c r="Q5296" s="2" t="n">
        <v>50.4</v>
      </c>
      <c r="R5296" t="n">
        <v>8</v>
      </c>
      <c r="S5296" s="3" t="n">
        <v>0</v>
      </c>
      <c r="T5296" s="2" t="n">
        <v>23.184</v>
      </c>
      <c r="U5296">
        <f>D5296-C5296</f>
        <v/>
      </c>
      <c r="V5296" s="3">
        <f>IF(Q5296=0,0,T5296/Q5296)</f>
        <v/>
      </c>
    </row>
    <row r="5297">
      <c r="A5297" t="n">
        <v>5296</v>
      </c>
      <c r="B5297" t="inlineStr">
        <is>
          <t>CA-2017-142174</t>
        </is>
      </c>
      <c r="C5297" t="inlineStr">
        <is>
          <t>2017-03-04</t>
        </is>
      </c>
      <c r="D5297" t="inlineStr">
        <is>
          <t>2017-03-09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1934</t>
        </is>
      </c>
      <c r="Q5297" s="2" t="n">
        <v>89.568</v>
      </c>
      <c r="R5297" t="n">
        <v>2</v>
      </c>
      <c r="S5297" s="3" t="n">
        <v>0.2</v>
      </c>
      <c r="T5297" s="2" t="n">
        <v>32.4684</v>
      </c>
      <c r="U5297">
        <f>D5297-C5297</f>
        <v/>
      </c>
      <c r="V5297" s="3">
        <f>IF(Q5297=0,0,T5297/Q5297)</f>
        <v/>
      </c>
    </row>
    <row r="5298">
      <c r="A5298" t="n">
        <v>5297</v>
      </c>
      <c r="B5298" t="inlineStr">
        <is>
          <t>CA-2017-108791</t>
        </is>
      </c>
      <c r="C5298" t="inlineStr">
        <is>
          <t>2017-07-27</t>
        </is>
      </c>
      <c r="D5298" t="inlineStr">
        <is>
          <t>2017-07-31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Tensor Computer Mounted Lamp</t>
        </is>
      </c>
      <c r="Q5298" s="2" t="n">
        <v>14.89</v>
      </c>
      <c r="R5298" t="n">
        <v>1</v>
      </c>
      <c r="S5298" s="3" t="n">
        <v>0</v>
      </c>
      <c r="T5298" s="2" t="n">
        <v>4.0203</v>
      </c>
      <c r="U5298">
        <f>D5298-C5298</f>
        <v/>
      </c>
      <c r="V5298" s="3">
        <f>IF(Q5298=0,0,T5298/Q5298)</f>
        <v/>
      </c>
    </row>
    <row r="5299">
      <c r="A5299" t="n">
        <v>5298</v>
      </c>
      <c r="B5299" t="inlineStr">
        <is>
          <t>CA-2017-108791</t>
        </is>
      </c>
      <c r="C5299" t="inlineStr">
        <is>
          <t>2017-07-27</t>
        </is>
      </c>
      <c r="D5299" t="inlineStr">
        <is>
          <t>2017-07-31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Technology</t>
        </is>
      </c>
      <c r="O5299" t="inlineStr">
        <is>
          <t>Phones</t>
        </is>
      </c>
      <c r="P5299" t="inlineStr">
        <is>
          <t>Nortel Networks T7316 E Nt8 B27</t>
        </is>
      </c>
      <c r="Q5299" s="2" t="n">
        <v>543.92</v>
      </c>
      <c r="R5299" t="n">
        <v>8</v>
      </c>
      <c r="S5299" s="3" t="n">
        <v>0</v>
      </c>
      <c r="T5299" s="2" t="n">
        <v>135.98</v>
      </c>
      <c r="U5299">
        <f>D5299-C5299</f>
        <v/>
      </c>
      <c r="V5299" s="3">
        <f>IF(Q5299=0,0,T5299/Q5299)</f>
        <v/>
      </c>
    </row>
    <row r="5300">
      <c r="A5300" t="n">
        <v>5299</v>
      </c>
      <c r="B5300" t="inlineStr">
        <is>
          <t>CA-2016-106656</t>
        </is>
      </c>
      <c r="C5300" t="inlineStr">
        <is>
          <t>2016-09-23</t>
        </is>
      </c>
      <c r="D5300" t="inlineStr">
        <is>
          <t>2016-09-26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Office Supplies</t>
        </is>
      </c>
      <c r="O5300" t="inlineStr">
        <is>
          <t>Envelopes</t>
        </is>
      </c>
      <c r="P5300" t="inlineStr">
        <is>
          <t>Poly String Tie Envelopes</t>
        </is>
      </c>
      <c r="Q5300" s="2" t="n">
        <v>4.08</v>
      </c>
      <c r="R5300" t="n">
        <v>2</v>
      </c>
      <c r="S5300" s="3" t="n">
        <v>0</v>
      </c>
      <c r="T5300" s="2" t="n">
        <v>1.9176</v>
      </c>
      <c r="U5300">
        <f>D5300-C5300</f>
        <v/>
      </c>
      <c r="V5300" s="3">
        <f>IF(Q5300=0,0,T5300/Q5300)</f>
        <v/>
      </c>
    </row>
    <row r="5301">
      <c r="A5301" t="n">
        <v>5300</v>
      </c>
      <c r="B5301" t="inlineStr">
        <is>
          <t>CA-2016-106656</t>
        </is>
      </c>
      <c r="C5301" t="inlineStr">
        <is>
          <t>2016-09-23</t>
        </is>
      </c>
      <c r="D5301" t="inlineStr">
        <is>
          <t>2016-09-26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51</t>
        </is>
      </c>
      <c r="Q5301" s="2" t="n">
        <v>18.9</v>
      </c>
      <c r="R5301" t="n">
        <v>3</v>
      </c>
      <c r="S5301" s="3" t="n">
        <v>0</v>
      </c>
      <c r="T5301" s="2" t="n">
        <v>8.694000000000001</v>
      </c>
      <c r="U5301">
        <f>D5301-C5301</f>
        <v/>
      </c>
      <c r="V5301" s="3">
        <f>IF(Q5301=0,0,T5301/Q5301)</f>
        <v/>
      </c>
    </row>
    <row r="5302">
      <c r="A5302" t="n">
        <v>5301</v>
      </c>
      <c r="B5302" t="inlineStr">
        <is>
          <t>CA-2016-113831</t>
        </is>
      </c>
      <c r="C5302" t="inlineStr">
        <is>
          <t>2016-05-30</t>
        </is>
      </c>
      <c r="D5302" t="inlineStr">
        <is>
          <t>2016-06-03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Furniture</t>
        </is>
      </c>
      <c r="O5302" t="inlineStr">
        <is>
          <t>Tables</t>
        </is>
      </c>
      <c r="P5302" t="inlineStr">
        <is>
          <t>Hon Rectangular Conference Tables</t>
        </is>
      </c>
      <c r="Q5302" s="2" t="n">
        <v>2275.5</v>
      </c>
      <c r="R5302" t="n">
        <v>10</v>
      </c>
      <c r="S5302" s="3" t="n">
        <v>0</v>
      </c>
      <c r="T5302" s="2" t="n">
        <v>386.835</v>
      </c>
      <c r="U5302">
        <f>D5302-C5302</f>
        <v/>
      </c>
      <c r="V5302" s="3">
        <f>IF(Q5302=0,0,T5302/Q5302)</f>
        <v/>
      </c>
    </row>
    <row r="5303">
      <c r="A5303" t="n">
        <v>5302</v>
      </c>
      <c r="B5303" t="inlineStr">
        <is>
          <t>CA-2016-113831</t>
        </is>
      </c>
      <c r="C5303" t="inlineStr">
        <is>
          <t>2016-05-30</t>
        </is>
      </c>
      <c r="D5303" t="inlineStr">
        <is>
          <t>2016-06-03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Plantronics CS510 - Over-the-Head monaural Wireless Headset System</t>
        </is>
      </c>
      <c r="Q5303" s="2" t="n">
        <v>1979.7</v>
      </c>
      <c r="R5303" t="n">
        <v>6</v>
      </c>
      <c r="S5303" s="3" t="n">
        <v>0</v>
      </c>
      <c r="T5303" s="2" t="n">
        <v>653.301</v>
      </c>
      <c r="U5303">
        <f>D5303-C5303</f>
        <v/>
      </c>
      <c r="V5303" s="3">
        <f>IF(Q5303=0,0,T5303/Q5303)</f>
        <v/>
      </c>
    </row>
    <row r="5304">
      <c r="A5304" t="n">
        <v>5303</v>
      </c>
      <c r="B5304" t="inlineStr">
        <is>
          <t>CA-2016-113831</t>
        </is>
      </c>
      <c r="C5304" t="inlineStr">
        <is>
          <t>2016-05-30</t>
        </is>
      </c>
      <c r="D5304" t="inlineStr">
        <is>
          <t>2016-06-03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Office Supplies</t>
        </is>
      </c>
      <c r="O5304" t="inlineStr">
        <is>
          <t>Labels</t>
        </is>
      </c>
      <c r="P5304" t="inlineStr">
        <is>
          <t>Avery 473</t>
        </is>
      </c>
      <c r="Q5304" s="2" t="n">
        <v>62.1</v>
      </c>
      <c r="R5304" t="n">
        <v>6</v>
      </c>
      <c r="S5304" s="3" t="n">
        <v>0</v>
      </c>
      <c r="T5304" s="2" t="n">
        <v>29.808</v>
      </c>
      <c r="U5304">
        <f>D5304-C5304</f>
        <v/>
      </c>
      <c r="V5304" s="3">
        <f>IF(Q5304=0,0,T5304/Q5304)</f>
        <v/>
      </c>
    </row>
    <row r="5305">
      <c r="A5305" t="n">
        <v>5304</v>
      </c>
      <c r="B5305" t="inlineStr">
        <is>
          <t>US-2014-139500</t>
        </is>
      </c>
      <c r="C5305" t="inlineStr">
        <is>
          <t>2014-11-16</t>
        </is>
      </c>
      <c r="D5305" t="inlineStr">
        <is>
          <t>2014-11-20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Furniture</t>
        </is>
      </c>
      <c r="O5305" t="inlineStr">
        <is>
          <t>Chairs</t>
        </is>
      </c>
      <c r="P5305" t="inlineStr">
        <is>
          <t>SAFCO Optional Arm Kit for Workspace Cribbage Stacking Chair</t>
        </is>
      </c>
      <c r="Q5305" s="2" t="n">
        <v>37.296</v>
      </c>
      <c r="R5305" t="n">
        <v>2</v>
      </c>
      <c r="S5305" s="3" t="n">
        <v>0.3</v>
      </c>
      <c r="T5305" s="2" t="n">
        <v>-1.0656</v>
      </c>
      <c r="U5305">
        <f>D5305-C5305</f>
        <v/>
      </c>
      <c r="V5305" s="3">
        <f>IF(Q5305=0,0,T5305/Q5305)</f>
        <v/>
      </c>
    </row>
    <row r="5306">
      <c r="A5306" t="n">
        <v>5305</v>
      </c>
      <c r="B5306" t="inlineStr">
        <is>
          <t>US-2014-166310</t>
        </is>
      </c>
      <c r="C5306" t="inlineStr">
        <is>
          <t>2014-09-21</t>
        </is>
      </c>
      <c r="D5306" t="inlineStr">
        <is>
          <t>2014-09-23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Dana Swing-Arm Lamps</t>
        </is>
      </c>
      <c r="Q5306" s="2" t="n">
        <v>8.544</v>
      </c>
      <c r="R5306" t="n">
        <v>2</v>
      </c>
      <c r="S5306" s="3" t="n">
        <v>0.6</v>
      </c>
      <c r="T5306" s="2" t="n">
        <v>-7.476</v>
      </c>
      <c r="U5306">
        <f>D5306-C5306</f>
        <v/>
      </c>
      <c r="V5306" s="3">
        <f>IF(Q5306=0,0,T5306/Q5306)</f>
        <v/>
      </c>
    </row>
    <row r="5307">
      <c r="A5307" t="n">
        <v>5306</v>
      </c>
      <c r="B5307" t="inlineStr">
        <is>
          <t>US-2016-168410</t>
        </is>
      </c>
      <c r="C5307" t="inlineStr">
        <is>
          <t>2016-02-21</t>
        </is>
      </c>
      <c r="D5307" t="inlineStr">
        <is>
          <t>2016-02-26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Furniture</t>
        </is>
      </c>
      <c r="O5307" t="inlineStr">
        <is>
          <t>Furnishings</t>
        </is>
      </c>
      <c r="P5307" t="inlineStr">
        <is>
          <t>9-3/4 Diameter Round Wall Clock</t>
        </is>
      </c>
      <c r="Q5307" s="2" t="n">
        <v>68.95</v>
      </c>
      <c r="R5307" t="n">
        <v>5</v>
      </c>
      <c r="S5307" s="3" t="n">
        <v>0</v>
      </c>
      <c r="T5307" s="2" t="n">
        <v>28.959</v>
      </c>
      <c r="U5307">
        <f>D5307-C5307</f>
        <v/>
      </c>
      <c r="V5307" s="3">
        <f>IF(Q5307=0,0,T5307/Q5307)</f>
        <v/>
      </c>
    </row>
    <row r="5308">
      <c r="A5308" t="n">
        <v>5307</v>
      </c>
      <c r="B5308" t="inlineStr">
        <is>
          <t>US-2016-168410</t>
        </is>
      </c>
      <c r="C5308" t="inlineStr">
        <is>
          <t>2016-02-21</t>
        </is>
      </c>
      <c r="D5308" t="inlineStr">
        <is>
          <t>2016-02-26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Office Supplies</t>
        </is>
      </c>
      <c r="O5308" t="inlineStr">
        <is>
          <t>Storage</t>
        </is>
      </c>
      <c r="P5308" t="inlineStr">
        <is>
          <t>Recycled Data-Pak for Archival Bound Computer Printouts, 12-1/2 x 12-1/2 x 16</t>
        </is>
      </c>
      <c r="Q5308" s="2" t="n">
        <v>296.37</v>
      </c>
      <c r="R5308" t="n">
        <v>3</v>
      </c>
      <c r="S5308" s="3" t="n">
        <v>0</v>
      </c>
      <c r="T5308" s="2" t="n">
        <v>80.01990000000001</v>
      </c>
      <c r="U5308">
        <f>D5308-C5308</f>
        <v/>
      </c>
      <c r="V5308" s="3">
        <f>IF(Q5308=0,0,T5308/Q5308)</f>
        <v/>
      </c>
    </row>
    <row r="5309">
      <c r="A5309" t="n">
        <v>5308</v>
      </c>
      <c r="B5309" t="inlineStr">
        <is>
          <t>US-2016-168410</t>
        </is>
      </c>
      <c r="C5309" t="inlineStr">
        <is>
          <t>2016-02-21</t>
        </is>
      </c>
      <c r="D5309" t="inlineStr">
        <is>
          <t>2016-02-26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iOttie HLCRIO102 Car Mount</t>
        </is>
      </c>
      <c r="Q5309" s="2" t="n">
        <v>39.98</v>
      </c>
      <c r="R5309" t="n">
        <v>2</v>
      </c>
      <c r="S5309" s="3" t="n">
        <v>0</v>
      </c>
      <c r="T5309" s="2" t="n">
        <v>1.999</v>
      </c>
      <c r="U5309">
        <f>D5309-C5309</f>
        <v/>
      </c>
      <c r="V5309" s="3">
        <f>IF(Q5309=0,0,T5309/Q5309)</f>
        <v/>
      </c>
    </row>
    <row r="5310">
      <c r="A5310" t="n">
        <v>5309</v>
      </c>
      <c r="B5310" t="inlineStr">
        <is>
          <t>CA-2017-131254</t>
        </is>
      </c>
      <c r="C5310" t="inlineStr">
        <is>
          <t>2017-11-19</t>
        </is>
      </c>
      <c r="D5310" t="inlineStr">
        <is>
          <t>2017-11-21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Wood Trimmed Manager's Task Chair, Khaki</t>
        </is>
      </c>
      <c r="Q5310" s="2" t="n">
        <v>191.058</v>
      </c>
      <c r="R5310" t="n">
        <v>3</v>
      </c>
      <c r="S5310" s="3" t="n">
        <v>0.3</v>
      </c>
      <c r="T5310" s="2" t="n">
        <v>-46.3998</v>
      </c>
      <c r="U5310">
        <f>D5310-C5310</f>
        <v/>
      </c>
      <c r="V5310" s="3">
        <f>IF(Q5310=0,0,T5310/Q5310)</f>
        <v/>
      </c>
    </row>
    <row r="5311">
      <c r="A5311" t="n">
        <v>5310</v>
      </c>
      <c r="B5311" t="inlineStr">
        <is>
          <t>CA-2017-131254</t>
        </is>
      </c>
      <c r="C5311" t="inlineStr">
        <is>
          <t>2017-11-19</t>
        </is>
      </c>
      <c r="D5311" t="inlineStr">
        <is>
          <t>2017-11-21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Avery Hi-Liter GlideStik Fluorescent Highlighter, Yellow Ink</t>
        </is>
      </c>
      <c r="Q5311" s="2" t="n">
        <v>13.04</v>
      </c>
      <c r="R5311" t="n">
        <v>5</v>
      </c>
      <c r="S5311" s="3" t="n">
        <v>0.2</v>
      </c>
      <c r="T5311" s="2" t="n">
        <v>3.912</v>
      </c>
      <c r="U5311">
        <f>D5311-C5311</f>
        <v/>
      </c>
      <c r="V5311" s="3">
        <f>IF(Q5311=0,0,T5311/Q5311)</f>
        <v/>
      </c>
    </row>
    <row r="5312">
      <c r="A5312" t="n">
        <v>5311</v>
      </c>
      <c r="B5312" t="inlineStr">
        <is>
          <t>CA-2017-131254</t>
        </is>
      </c>
      <c r="C5312" t="inlineStr">
        <is>
          <t>2017-11-19</t>
        </is>
      </c>
      <c r="D5312" t="inlineStr">
        <is>
          <t>2017-11-21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Fellowes PB500 Electric Punch Plastic Comb Binding Machine with Manual Bind</t>
        </is>
      </c>
      <c r="Q5312" s="2" t="n">
        <v>1525.188</v>
      </c>
      <c r="R5312" t="n">
        <v>6</v>
      </c>
      <c r="S5312" s="3" t="n">
        <v>0.8</v>
      </c>
      <c r="T5312" s="2" t="n">
        <v>-2287.782</v>
      </c>
      <c r="U5312">
        <f>D5312-C5312</f>
        <v/>
      </c>
      <c r="V5312" s="3">
        <f>IF(Q5312=0,0,T5312/Q5312)</f>
        <v/>
      </c>
    </row>
    <row r="5313">
      <c r="A5313" t="n">
        <v>5312</v>
      </c>
      <c r="B5313" t="inlineStr">
        <is>
          <t>CA-2016-123414</t>
        </is>
      </c>
      <c r="C5313" t="inlineStr">
        <is>
          <t>2016-08-21</t>
        </is>
      </c>
      <c r="D5313" t="inlineStr">
        <is>
          <t>2016-08-27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Office Supplies</t>
        </is>
      </c>
      <c r="O5313" t="inlineStr">
        <is>
          <t>Labels</t>
        </is>
      </c>
      <c r="P5313" t="inlineStr">
        <is>
          <t>Avery 49</t>
        </is>
      </c>
      <c r="Q5313" s="2" t="n">
        <v>9.215999999999999</v>
      </c>
      <c r="R5313" t="n">
        <v>4</v>
      </c>
      <c r="S5313" s="3" t="n">
        <v>0.2</v>
      </c>
      <c r="T5313" s="2" t="n">
        <v>3.3408</v>
      </c>
      <c r="U5313">
        <f>D5313-C5313</f>
        <v/>
      </c>
      <c r="V5313" s="3">
        <f>IF(Q5313=0,0,T5313/Q5313)</f>
        <v/>
      </c>
    </row>
    <row r="5314">
      <c r="A5314" t="n">
        <v>5313</v>
      </c>
      <c r="B5314" t="inlineStr">
        <is>
          <t>CA-2016-123414</t>
        </is>
      </c>
      <c r="C5314" t="inlineStr">
        <is>
          <t>2016-08-21</t>
        </is>
      </c>
      <c r="D5314" t="inlineStr">
        <is>
          <t>2016-08-27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s="2" t="n">
        <v>28.048</v>
      </c>
      <c r="R5314" t="n">
        <v>2</v>
      </c>
      <c r="S5314" s="3" t="n">
        <v>0.2</v>
      </c>
      <c r="T5314" s="2" t="n">
        <v>3.506</v>
      </c>
      <c r="U5314">
        <f>D5314-C5314</f>
        <v/>
      </c>
      <c r="V5314" s="3">
        <f>IF(Q5314=0,0,T5314/Q5314)</f>
        <v/>
      </c>
    </row>
    <row r="5315">
      <c r="A5315" t="n">
        <v>5314</v>
      </c>
      <c r="B5315" t="inlineStr">
        <is>
          <t>CA-2017-137876</t>
        </is>
      </c>
      <c r="C5315" t="inlineStr">
        <is>
          <t>2017-04-30</t>
        </is>
      </c>
      <c r="D5315" t="inlineStr">
        <is>
          <t>2017-05-05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Seth Thomas 16" Steel Case Clock</t>
        </is>
      </c>
      <c r="Q5315" s="2" t="n">
        <v>64.95999999999999</v>
      </c>
      <c r="R5315" t="n">
        <v>2</v>
      </c>
      <c r="S5315" s="3" t="n">
        <v>0</v>
      </c>
      <c r="T5315" s="2" t="n">
        <v>21.4368</v>
      </c>
      <c r="U5315">
        <f>D5315-C5315</f>
        <v/>
      </c>
      <c r="V5315" s="3">
        <f>IF(Q5315=0,0,T5315/Q5315)</f>
        <v/>
      </c>
    </row>
    <row r="5316">
      <c r="A5316" t="n">
        <v>5315</v>
      </c>
      <c r="B5316" t="inlineStr">
        <is>
          <t>CA-2017-137876</t>
        </is>
      </c>
      <c r="C5316" t="inlineStr">
        <is>
          <t>2017-04-30</t>
        </is>
      </c>
      <c r="D5316" t="inlineStr">
        <is>
          <t>2017-05-05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#10- 4 1/8" x 9 1/2" Security-Tint Envelopes</t>
        </is>
      </c>
      <c r="Q5316" s="2" t="n">
        <v>30.56</v>
      </c>
      <c r="R5316" t="n">
        <v>4</v>
      </c>
      <c r="S5316" s="3" t="n">
        <v>0</v>
      </c>
      <c r="T5316" s="2" t="n">
        <v>14.9744</v>
      </c>
      <c r="U5316">
        <f>D5316-C5316</f>
        <v/>
      </c>
      <c r="V5316" s="3">
        <f>IF(Q5316=0,0,T5316/Q5316)</f>
        <v/>
      </c>
    </row>
    <row r="5317">
      <c r="A5317" t="n">
        <v>5316</v>
      </c>
      <c r="B5317" t="inlineStr">
        <is>
          <t>CA-2016-154060</t>
        </is>
      </c>
      <c r="C5317" t="inlineStr">
        <is>
          <t>2016-05-02</t>
        </is>
      </c>
      <c r="D5317" t="inlineStr">
        <is>
          <t>2016-05-08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Global Stack Chair without Arms, Black</t>
        </is>
      </c>
      <c r="Q5317" s="2" t="n">
        <v>187.056</v>
      </c>
      <c r="R5317" t="n">
        <v>9</v>
      </c>
      <c r="S5317" s="3" t="n">
        <v>0.2</v>
      </c>
      <c r="T5317" s="2" t="n">
        <v>11.691</v>
      </c>
      <c r="U5317">
        <f>D5317-C5317</f>
        <v/>
      </c>
      <c r="V5317" s="3">
        <f>IF(Q5317=0,0,T5317/Q5317)</f>
        <v/>
      </c>
    </row>
    <row r="5318">
      <c r="A5318" t="n">
        <v>5317</v>
      </c>
      <c r="B5318" t="inlineStr">
        <is>
          <t>US-2017-162558</t>
        </is>
      </c>
      <c r="C5318" t="inlineStr">
        <is>
          <t>2017-10-02</t>
        </is>
      </c>
      <c r="D5318" t="inlineStr">
        <is>
          <t>2017-10-05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Expressions Wood Desk Accessories, Oak</t>
        </is>
      </c>
      <c r="Q5318" s="2" t="n">
        <v>11.808</v>
      </c>
      <c r="R5318" t="n">
        <v>2</v>
      </c>
      <c r="S5318" s="3" t="n">
        <v>0.2</v>
      </c>
      <c r="T5318" s="2" t="n">
        <v>1.3284</v>
      </c>
      <c r="U5318">
        <f>D5318-C5318</f>
        <v/>
      </c>
      <c r="V5318" s="3">
        <f>IF(Q5318=0,0,T5318/Q5318)</f>
        <v/>
      </c>
    </row>
    <row r="5319">
      <c r="A5319" t="n">
        <v>5318</v>
      </c>
      <c r="B5319" t="inlineStr">
        <is>
          <t>US-2017-162558</t>
        </is>
      </c>
      <c r="C5319" t="inlineStr">
        <is>
          <t>2017-10-02</t>
        </is>
      </c>
      <c r="D5319" t="inlineStr">
        <is>
          <t>2017-10-05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Furniture</t>
        </is>
      </c>
      <c r="O5319" t="inlineStr">
        <is>
          <t>Furnishings</t>
        </is>
      </c>
      <c r="P5319" t="inlineStr">
        <is>
          <t>Eldon 500 Class Desk Accessories</t>
        </is>
      </c>
      <c r="Q5319" s="2" t="n">
        <v>9.656000000000001</v>
      </c>
      <c r="R5319" t="n">
        <v>1</v>
      </c>
      <c r="S5319" s="3" t="n">
        <v>0.2</v>
      </c>
      <c r="T5319" s="2" t="n">
        <v>1.5691</v>
      </c>
      <c r="U5319">
        <f>D5319-C5319</f>
        <v/>
      </c>
      <c r="V5319" s="3">
        <f>IF(Q5319=0,0,T5319/Q5319)</f>
        <v/>
      </c>
    </row>
    <row r="5320">
      <c r="A5320" t="n">
        <v>5319</v>
      </c>
      <c r="B5320" t="inlineStr">
        <is>
          <t>US-2017-162558</t>
        </is>
      </c>
      <c r="C5320" t="inlineStr">
        <is>
          <t>2017-10-02</t>
        </is>
      </c>
      <c r="D5320" t="inlineStr">
        <is>
          <t>2017-10-05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Office Supplies</t>
        </is>
      </c>
      <c r="O5320" t="inlineStr">
        <is>
          <t>Paper</t>
        </is>
      </c>
      <c r="P5320" t="inlineStr">
        <is>
          <t>Xerox 1996</t>
        </is>
      </c>
      <c r="Q5320" s="2" t="n">
        <v>20.736</v>
      </c>
      <c r="R5320" t="n">
        <v>4</v>
      </c>
      <c r="S5320" s="3" t="n">
        <v>0.2</v>
      </c>
      <c r="T5320" s="2" t="n">
        <v>7.2576</v>
      </c>
      <c r="U5320">
        <f>D5320-C5320</f>
        <v/>
      </c>
      <c r="V5320" s="3">
        <f>IF(Q5320=0,0,T5320/Q5320)</f>
        <v/>
      </c>
    </row>
    <row r="5321">
      <c r="A5321" t="n">
        <v>5320</v>
      </c>
      <c r="B5321" t="inlineStr">
        <is>
          <t>US-2017-162558</t>
        </is>
      </c>
      <c r="C5321" t="inlineStr">
        <is>
          <t>2017-10-02</t>
        </is>
      </c>
      <c r="D5321" t="inlineStr">
        <is>
          <t>2017-10-05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Office Supplies</t>
        </is>
      </c>
      <c r="O5321" t="inlineStr">
        <is>
          <t>Binders</t>
        </is>
      </c>
      <c r="P5321" t="inlineStr">
        <is>
          <t>Ibico Plastic Spiral Binding Combs</t>
        </is>
      </c>
      <c r="Q5321" s="2" t="n">
        <v>27.36</v>
      </c>
      <c r="R5321" t="n">
        <v>3</v>
      </c>
      <c r="S5321" s="3" t="n">
        <v>0.7</v>
      </c>
      <c r="T5321" s="2" t="n">
        <v>-21.888</v>
      </c>
      <c r="U5321">
        <f>D5321-C5321</f>
        <v/>
      </c>
      <c r="V5321" s="3">
        <f>IF(Q5321=0,0,T5321/Q5321)</f>
        <v/>
      </c>
    </row>
    <row r="5322">
      <c r="A5322" t="n">
        <v>5321</v>
      </c>
      <c r="B5322" t="inlineStr">
        <is>
          <t>US-2017-162558</t>
        </is>
      </c>
      <c r="C5322" t="inlineStr">
        <is>
          <t>2017-10-02</t>
        </is>
      </c>
      <c r="D5322" t="inlineStr">
        <is>
          <t>2017-10-05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Chromcraft Bull-Nose Wood Oval Conference Tables &amp; Bases</t>
        </is>
      </c>
      <c r="Q5322" s="2" t="n">
        <v>2314.116</v>
      </c>
      <c r="R5322" t="n">
        <v>7</v>
      </c>
      <c r="S5322" s="3" t="n">
        <v>0.4</v>
      </c>
      <c r="T5322" s="2" t="n">
        <v>-1002.7836</v>
      </c>
      <c r="U5322">
        <f>D5322-C5322</f>
        <v/>
      </c>
      <c r="V5322" s="3">
        <f>IF(Q5322=0,0,T5322/Q5322)</f>
        <v/>
      </c>
    </row>
    <row r="5323">
      <c r="A5323" t="n">
        <v>5322</v>
      </c>
      <c r="B5323" t="inlineStr">
        <is>
          <t>US-2017-162558</t>
        </is>
      </c>
      <c r="C5323" t="inlineStr">
        <is>
          <t>2017-10-02</t>
        </is>
      </c>
      <c r="D5323" t="inlineStr">
        <is>
          <t>2017-10-05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Lock-Up Easel 'Spel-Binder'</t>
        </is>
      </c>
      <c r="Q5323" s="2" t="n">
        <v>34.236</v>
      </c>
      <c r="R5323" t="n">
        <v>4</v>
      </c>
      <c r="S5323" s="3" t="n">
        <v>0.7</v>
      </c>
      <c r="T5323" s="2" t="n">
        <v>-26.2476</v>
      </c>
      <c r="U5323">
        <f>D5323-C5323</f>
        <v/>
      </c>
      <c r="V5323" s="3">
        <f>IF(Q5323=0,0,T5323/Q5323)</f>
        <v/>
      </c>
    </row>
    <row r="5324">
      <c r="A5324" t="n">
        <v>5323</v>
      </c>
      <c r="B5324" t="inlineStr">
        <is>
          <t>US-2017-162558</t>
        </is>
      </c>
      <c r="C5324" t="inlineStr">
        <is>
          <t>2017-10-02</t>
        </is>
      </c>
      <c r="D5324" t="inlineStr">
        <is>
          <t>2017-10-05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Ebony</t>
        </is>
      </c>
      <c r="Q5324" s="2" t="n">
        <v>19.76</v>
      </c>
      <c r="R5324" t="n">
        <v>2</v>
      </c>
      <c r="S5324" s="3" t="n">
        <v>0.2</v>
      </c>
      <c r="T5324" s="2" t="n">
        <v>5.928</v>
      </c>
      <c r="U5324">
        <f>D5324-C5324</f>
        <v/>
      </c>
      <c r="V5324" s="3">
        <f>IF(Q5324=0,0,T5324/Q5324)</f>
        <v/>
      </c>
    </row>
    <row r="5325">
      <c r="A5325" t="n">
        <v>5324</v>
      </c>
      <c r="B5325" t="inlineStr">
        <is>
          <t>CA-2017-134439</t>
        </is>
      </c>
      <c r="C5325" t="inlineStr">
        <is>
          <t>2017-09-18</t>
        </is>
      </c>
      <c r="D5325" t="inlineStr">
        <is>
          <t>2017-09-23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Adams Telephone Message Book w/Frequently-Called Numbers Space, 400 Messages per Book</t>
        </is>
      </c>
      <c r="Q5325" s="2" t="n">
        <v>15.96</v>
      </c>
      <c r="R5325" t="n">
        <v>2</v>
      </c>
      <c r="S5325" s="3" t="n">
        <v>0</v>
      </c>
      <c r="T5325" s="2" t="n">
        <v>7.98</v>
      </c>
      <c r="U5325">
        <f>D5325-C5325</f>
        <v/>
      </c>
      <c r="V5325" s="3">
        <f>IF(Q5325=0,0,T5325/Q5325)</f>
        <v/>
      </c>
    </row>
    <row r="5326">
      <c r="A5326" t="n">
        <v>5325</v>
      </c>
      <c r="B5326" t="inlineStr">
        <is>
          <t>CA-2015-119508</t>
        </is>
      </c>
      <c r="C5326" t="inlineStr">
        <is>
          <t>2015-12-04</t>
        </is>
      </c>
      <c r="D5326" t="inlineStr">
        <is>
          <t>2015-12-09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Avery Hi-Liter Fluorescent Desk Style Markers</t>
        </is>
      </c>
      <c r="Q5326" s="2" t="n">
        <v>16.9</v>
      </c>
      <c r="R5326" t="n">
        <v>5</v>
      </c>
      <c r="S5326" s="3" t="n">
        <v>0</v>
      </c>
      <c r="T5326" s="2" t="n">
        <v>6.253</v>
      </c>
      <c r="U5326">
        <f>D5326-C5326</f>
        <v/>
      </c>
      <c r="V5326" s="3">
        <f>IF(Q5326=0,0,T5326/Q5326)</f>
        <v/>
      </c>
    </row>
    <row r="5327">
      <c r="A5327" t="n">
        <v>5326</v>
      </c>
      <c r="B5327" t="inlineStr">
        <is>
          <t>CA-2015-119508</t>
        </is>
      </c>
      <c r="C5327" t="inlineStr">
        <is>
          <t>2015-12-04</t>
        </is>
      </c>
      <c r="D5327" t="inlineStr">
        <is>
          <t>2015-12-09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Eldon Image Series Desk Accessories, Burgundy</t>
        </is>
      </c>
      <c r="Q5327" s="2" t="n">
        <v>25.08</v>
      </c>
      <c r="R5327" t="n">
        <v>6</v>
      </c>
      <c r="S5327" s="3" t="n">
        <v>0</v>
      </c>
      <c r="T5327" s="2" t="n">
        <v>9.0288</v>
      </c>
      <c r="U5327">
        <f>D5327-C5327</f>
        <v/>
      </c>
      <c r="V5327" s="3">
        <f>IF(Q5327=0,0,T5327/Q5327)</f>
        <v/>
      </c>
    </row>
    <row r="5328">
      <c r="A5328" t="n">
        <v>5327</v>
      </c>
      <c r="B5328" t="inlineStr">
        <is>
          <t>CA-2015-152681</t>
        </is>
      </c>
      <c r="C5328" t="inlineStr">
        <is>
          <t>2015-01-17</t>
        </is>
      </c>
      <c r="D5328" t="inlineStr">
        <is>
          <t>2015-01-22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Avery Fluorescent Highlighter Four-Color Set</t>
        </is>
      </c>
      <c r="Q5328" s="2" t="n">
        <v>6.68</v>
      </c>
      <c r="R5328" t="n">
        <v>2</v>
      </c>
      <c r="S5328" s="3" t="n">
        <v>0</v>
      </c>
      <c r="T5328" s="2" t="n">
        <v>2.004</v>
      </c>
      <c r="U5328">
        <f>D5328-C5328</f>
        <v/>
      </c>
      <c r="V5328" s="3">
        <f>IF(Q5328=0,0,T5328/Q5328)</f>
        <v/>
      </c>
    </row>
    <row r="5329">
      <c r="A5329" t="n">
        <v>5328</v>
      </c>
      <c r="B5329" t="inlineStr">
        <is>
          <t>CA-2014-130813</t>
        </is>
      </c>
      <c r="C5329" t="inlineStr">
        <is>
          <t>2014-01-06</t>
        </is>
      </c>
      <c r="D5329" t="inlineStr">
        <is>
          <t>2014-01-08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Xerox 225</t>
        </is>
      </c>
      <c r="Q5329" s="2" t="n">
        <v>19.44</v>
      </c>
      <c r="R5329" t="n">
        <v>3</v>
      </c>
      <c r="S5329" s="3" t="n">
        <v>0</v>
      </c>
      <c r="T5329" s="2" t="n">
        <v>9.331200000000001</v>
      </c>
      <c r="U5329">
        <f>D5329-C5329</f>
        <v/>
      </c>
      <c r="V5329" s="3">
        <f>IF(Q5329=0,0,T5329/Q5329)</f>
        <v/>
      </c>
    </row>
    <row r="5330">
      <c r="A5330" t="n">
        <v>5329</v>
      </c>
      <c r="B5330" t="inlineStr">
        <is>
          <t>CA-2015-120320</t>
        </is>
      </c>
      <c r="C5330" t="inlineStr">
        <is>
          <t>2015-03-05</t>
        </is>
      </c>
      <c r="D5330" t="inlineStr">
        <is>
          <t>2015-03-09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Cisco SPA525G2 IP Phone - Wireless</t>
        </is>
      </c>
      <c r="Q5330" s="2" t="n">
        <v>31.92</v>
      </c>
      <c r="R5330" t="n">
        <v>2</v>
      </c>
      <c r="S5330" s="3" t="n">
        <v>0.2</v>
      </c>
      <c r="T5330" s="2" t="n">
        <v>2.394</v>
      </c>
      <c r="U5330">
        <f>D5330-C5330</f>
        <v/>
      </c>
      <c r="V5330" s="3">
        <f>IF(Q5330=0,0,T5330/Q5330)</f>
        <v/>
      </c>
    </row>
    <row r="5331">
      <c r="A5331" t="n">
        <v>5330</v>
      </c>
      <c r="B5331" t="inlineStr">
        <is>
          <t>CA-2016-111941</t>
        </is>
      </c>
      <c r="C5331" t="inlineStr">
        <is>
          <t>2016-12-25</t>
        </is>
      </c>
      <c r="D5331" t="inlineStr">
        <is>
          <t>2016-12-28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Office Supplies</t>
        </is>
      </c>
      <c r="O5331" t="inlineStr">
        <is>
          <t>Binders</t>
        </is>
      </c>
      <c r="P5331" t="inlineStr">
        <is>
          <t>GBC Premium Transparent Covers with Diagonal Lined Pattern</t>
        </is>
      </c>
      <c r="Q5331" s="2" t="n">
        <v>33.568</v>
      </c>
      <c r="R5331" t="n">
        <v>2</v>
      </c>
      <c r="S5331" s="3" t="n">
        <v>0.2</v>
      </c>
      <c r="T5331" s="2" t="n">
        <v>11.7488</v>
      </c>
      <c r="U5331">
        <f>D5331-C5331</f>
        <v/>
      </c>
      <c r="V5331" s="3">
        <f>IF(Q5331=0,0,T5331/Q5331)</f>
        <v/>
      </c>
    </row>
    <row r="5332">
      <c r="A5332" t="n">
        <v>5331</v>
      </c>
      <c r="B5332" t="inlineStr">
        <is>
          <t>CA-2016-123120</t>
        </is>
      </c>
      <c r="C5332" t="inlineStr">
        <is>
          <t>2016-09-04</t>
        </is>
      </c>
      <c r="D5332" t="inlineStr">
        <is>
          <t>2016-09-08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Howard Miller 16" Diameter Gallery Wall Clock</t>
        </is>
      </c>
      <c r="Q5332" s="2" t="n">
        <v>63.94</v>
      </c>
      <c r="R5332" t="n">
        <v>1</v>
      </c>
      <c r="S5332" s="3" t="n">
        <v>0</v>
      </c>
      <c r="T5332" s="2" t="n">
        <v>24.9366</v>
      </c>
      <c r="U5332">
        <f>D5332-C5332</f>
        <v/>
      </c>
      <c r="V5332" s="3">
        <f>IF(Q5332=0,0,T5332/Q5332)</f>
        <v/>
      </c>
    </row>
    <row r="5333">
      <c r="A5333" t="n">
        <v>5332</v>
      </c>
      <c r="B5333" t="inlineStr">
        <is>
          <t>CA-2016-123120</t>
        </is>
      </c>
      <c r="C5333" t="inlineStr">
        <is>
          <t>2016-09-04</t>
        </is>
      </c>
      <c r="D5333" t="inlineStr">
        <is>
          <t>2016-09-08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Office Supplies</t>
        </is>
      </c>
      <c r="O5333" t="inlineStr">
        <is>
          <t>Binders</t>
        </is>
      </c>
      <c r="P5333" t="inlineStr">
        <is>
          <t>Plastic Binding Combs</t>
        </is>
      </c>
      <c r="Q5333" s="2" t="n">
        <v>60.6</v>
      </c>
      <c r="R5333" t="n">
        <v>5</v>
      </c>
      <c r="S5333" s="3" t="n">
        <v>0.2</v>
      </c>
      <c r="T5333" s="2" t="n">
        <v>20.4525</v>
      </c>
      <c r="U5333">
        <f>D5333-C5333</f>
        <v/>
      </c>
      <c r="V5333" s="3">
        <f>IF(Q5333=0,0,T5333/Q5333)</f>
        <v/>
      </c>
    </row>
    <row r="5334">
      <c r="A5334" t="n">
        <v>5333</v>
      </c>
      <c r="B5334" t="inlineStr">
        <is>
          <t>CA-2016-123120</t>
        </is>
      </c>
      <c r="C5334" t="inlineStr">
        <is>
          <t>2016-09-04</t>
        </is>
      </c>
      <c r="D5334" t="inlineStr">
        <is>
          <t>2016-09-08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Office Supplies</t>
        </is>
      </c>
      <c r="O5334" t="inlineStr">
        <is>
          <t>Supplies</t>
        </is>
      </c>
      <c r="P5334" t="inlineStr">
        <is>
          <t>Acme Preferred Stainless Steel Scissors</t>
        </is>
      </c>
      <c r="Q5334" s="2" t="n">
        <v>22.72</v>
      </c>
      <c r="R5334" t="n">
        <v>4</v>
      </c>
      <c r="S5334" s="3" t="n">
        <v>0</v>
      </c>
      <c r="T5334" s="2" t="n">
        <v>6.5888</v>
      </c>
      <c r="U5334">
        <f>D5334-C5334</f>
        <v/>
      </c>
      <c r="V5334" s="3">
        <f>IF(Q5334=0,0,T5334/Q5334)</f>
        <v/>
      </c>
    </row>
    <row r="5335">
      <c r="A5335" t="n">
        <v>5334</v>
      </c>
      <c r="B5335" t="inlineStr">
        <is>
          <t>CA-2014-103331</t>
        </is>
      </c>
      <c r="C5335" t="inlineStr">
        <is>
          <t>2014-08-26</t>
        </is>
      </c>
      <c r="D5335" t="inlineStr">
        <is>
          <t>2014-09-01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Acrylic Self-Standing Desk Frames</t>
        </is>
      </c>
      <c r="Q5335" s="2" t="n">
        <v>10.68</v>
      </c>
      <c r="R5335" t="n">
        <v>4</v>
      </c>
      <c r="S5335" s="3" t="n">
        <v>0</v>
      </c>
      <c r="T5335" s="2" t="n">
        <v>4.0584</v>
      </c>
      <c r="U5335">
        <f>D5335-C5335</f>
        <v/>
      </c>
      <c r="V5335" s="3">
        <f>IF(Q5335=0,0,T5335/Q5335)</f>
        <v/>
      </c>
    </row>
    <row r="5336">
      <c r="A5336" t="n">
        <v>5335</v>
      </c>
      <c r="B5336" t="inlineStr">
        <is>
          <t>CA-2014-103331</t>
        </is>
      </c>
      <c r="C5336" t="inlineStr">
        <is>
          <t>2014-08-26</t>
        </is>
      </c>
      <c r="D5336" t="inlineStr">
        <is>
          <t>2014-09-01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1978</t>
        </is>
      </c>
      <c r="Q5336" s="2" t="n">
        <v>17.34</v>
      </c>
      <c r="R5336" t="n">
        <v>3</v>
      </c>
      <c r="S5336" s="3" t="n">
        <v>0</v>
      </c>
      <c r="T5336" s="2" t="n">
        <v>8.496600000000001</v>
      </c>
      <c r="U5336">
        <f>D5336-C5336</f>
        <v/>
      </c>
      <c r="V5336" s="3">
        <f>IF(Q5336=0,0,T5336/Q5336)</f>
        <v/>
      </c>
    </row>
    <row r="5337">
      <c r="A5337" t="n">
        <v>5336</v>
      </c>
      <c r="B5337" t="inlineStr">
        <is>
          <t>CA-2014-103331</t>
        </is>
      </c>
      <c r="C5337" t="inlineStr">
        <is>
          <t>2014-08-26</t>
        </is>
      </c>
      <c r="D5337" t="inlineStr">
        <is>
          <t>2014-09-01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Avoid Verbal Orders Carbonless Minifold Book</t>
        </is>
      </c>
      <c r="Q5337" s="2" t="n">
        <v>3.38</v>
      </c>
      <c r="R5337" t="n">
        <v>1</v>
      </c>
      <c r="S5337" s="3" t="n">
        <v>0</v>
      </c>
      <c r="T5337" s="2" t="n">
        <v>1.5548</v>
      </c>
      <c r="U5337">
        <f>D5337-C5337</f>
        <v/>
      </c>
      <c r="V5337" s="3">
        <f>IF(Q5337=0,0,T5337/Q5337)</f>
        <v/>
      </c>
    </row>
    <row r="5338">
      <c r="A5338" t="n">
        <v>5337</v>
      </c>
      <c r="B5338" t="inlineStr">
        <is>
          <t>CA-2015-169278</t>
        </is>
      </c>
      <c r="C5338" t="inlineStr">
        <is>
          <t>2015-05-21</t>
        </is>
      </c>
      <c r="D5338" t="inlineStr">
        <is>
          <t>2015-05-25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Office Supplies</t>
        </is>
      </c>
      <c r="O5338" t="inlineStr">
        <is>
          <t>Binders</t>
        </is>
      </c>
      <c r="P5338" t="inlineStr">
        <is>
          <t>Ibico Plastic and Wire Spiral Binding Combs</t>
        </is>
      </c>
      <c r="Q5338" s="2" t="n">
        <v>26.976</v>
      </c>
      <c r="R5338" t="n">
        <v>4</v>
      </c>
      <c r="S5338" s="3" t="n">
        <v>0.2</v>
      </c>
      <c r="T5338" s="2" t="n">
        <v>8.767200000000001</v>
      </c>
      <c r="U5338">
        <f>D5338-C5338</f>
        <v/>
      </c>
      <c r="V5338" s="3">
        <f>IF(Q5338=0,0,T5338/Q5338)</f>
        <v/>
      </c>
    </row>
    <row r="5339">
      <c r="A5339" t="n">
        <v>5338</v>
      </c>
      <c r="B5339" t="inlineStr">
        <is>
          <t>CA-2017-111577</t>
        </is>
      </c>
      <c r="C5339" t="inlineStr">
        <is>
          <t>2017-10-16</t>
        </is>
      </c>
      <c r="D5339" t="inlineStr">
        <is>
          <t>2017-10-21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Green Bar Computer Printout Paper</t>
        </is>
      </c>
      <c r="Q5339" s="2" t="n">
        <v>307.776</v>
      </c>
      <c r="R5339" t="n">
        <v>7</v>
      </c>
      <c r="S5339" s="3" t="n">
        <v>0.2</v>
      </c>
      <c r="T5339" s="2" t="n">
        <v>111.5688</v>
      </c>
      <c r="U5339">
        <f>D5339-C5339</f>
        <v/>
      </c>
      <c r="V5339" s="3">
        <f>IF(Q5339=0,0,T5339/Q5339)</f>
        <v/>
      </c>
    </row>
    <row r="5340">
      <c r="A5340" t="n">
        <v>5339</v>
      </c>
      <c r="B5340" t="inlineStr">
        <is>
          <t>CA-2015-146486</t>
        </is>
      </c>
      <c r="C5340" t="inlineStr">
        <is>
          <t>2015-11-09</t>
        </is>
      </c>
      <c r="D5340" t="inlineStr">
        <is>
          <t>2015-11-14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Office Supplies</t>
        </is>
      </c>
      <c r="O5340" t="inlineStr">
        <is>
          <t>Storage</t>
        </is>
      </c>
      <c r="P5340" t="inlineStr">
        <is>
          <t>Tennsco Industrial Shelving</t>
        </is>
      </c>
      <c r="Q5340" s="2" t="n">
        <v>244.55</v>
      </c>
      <c r="R5340" t="n">
        <v>5</v>
      </c>
      <c r="S5340" s="3" t="n">
        <v>0</v>
      </c>
      <c r="T5340" s="2" t="n">
        <v>4.891</v>
      </c>
      <c r="U5340">
        <f>D5340-C5340</f>
        <v/>
      </c>
      <c r="V5340" s="3">
        <f>IF(Q5340=0,0,T5340/Q5340)</f>
        <v/>
      </c>
    </row>
    <row r="5341">
      <c r="A5341" t="n">
        <v>5340</v>
      </c>
      <c r="B5341" t="inlineStr">
        <is>
          <t>CA-2015-146486</t>
        </is>
      </c>
      <c r="C5341" t="inlineStr">
        <is>
          <t>2015-11-09</t>
        </is>
      </c>
      <c r="D5341" t="inlineStr">
        <is>
          <t>2015-11-14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s="2" t="n">
        <v>12.24</v>
      </c>
      <c r="R5341" t="n">
        <v>6</v>
      </c>
      <c r="S5341" s="3" t="n">
        <v>0</v>
      </c>
      <c r="T5341" s="2" t="n">
        <v>5.7528</v>
      </c>
      <c r="U5341">
        <f>D5341-C5341</f>
        <v/>
      </c>
      <c r="V5341" s="3">
        <f>IF(Q5341=0,0,T5341/Q5341)</f>
        <v/>
      </c>
    </row>
    <row r="5342">
      <c r="A5342" t="n">
        <v>5341</v>
      </c>
      <c r="B5342" t="inlineStr">
        <is>
          <t>CA-2015-146486</t>
        </is>
      </c>
      <c r="C5342" t="inlineStr">
        <is>
          <t>2015-11-09</t>
        </is>
      </c>
      <c r="D5342" t="inlineStr">
        <is>
          <t>2015-11-14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AmazonBasics 3-Button USB Wired Mouse</t>
        </is>
      </c>
      <c r="Q5342" s="2" t="n">
        <v>13.98</v>
      </c>
      <c r="R5342" t="n">
        <v>2</v>
      </c>
      <c r="S5342" s="3" t="n">
        <v>0</v>
      </c>
      <c r="T5342" s="2" t="n">
        <v>6.0114</v>
      </c>
      <c r="U5342">
        <f>D5342-C5342</f>
        <v/>
      </c>
      <c r="V5342" s="3">
        <f>IF(Q5342=0,0,T5342/Q5342)</f>
        <v/>
      </c>
    </row>
    <row r="5343">
      <c r="A5343" t="n">
        <v>5342</v>
      </c>
      <c r="B5343" t="inlineStr">
        <is>
          <t>CA-2015-146486</t>
        </is>
      </c>
      <c r="C5343" t="inlineStr">
        <is>
          <t>2015-11-09</t>
        </is>
      </c>
      <c r="D5343" t="inlineStr">
        <is>
          <t>2015-11-14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Logitech VX Revolution Cordless Laser Mouse for Notebooks (Black)</t>
        </is>
      </c>
      <c r="Q5343" s="2" t="n">
        <v>899.95</v>
      </c>
      <c r="R5343" t="n">
        <v>5</v>
      </c>
      <c r="S5343" s="3" t="n">
        <v>0</v>
      </c>
      <c r="T5343" s="2" t="n">
        <v>53.997</v>
      </c>
      <c r="U5343">
        <f>D5343-C5343</f>
        <v/>
      </c>
      <c r="V5343" s="3">
        <f>IF(Q5343=0,0,T5343/Q5343)</f>
        <v/>
      </c>
    </row>
    <row r="5344">
      <c r="A5344" t="n">
        <v>5343</v>
      </c>
      <c r="B5344" t="inlineStr">
        <is>
          <t>US-2014-168501</t>
        </is>
      </c>
      <c r="C5344" t="inlineStr">
        <is>
          <t>2014-11-21</t>
        </is>
      </c>
      <c r="D5344" t="inlineStr">
        <is>
          <t>2014-11-27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Poly String Tie Envelopes</t>
        </is>
      </c>
      <c r="Q5344" s="2" t="n">
        <v>1.632</v>
      </c>
      <c r="R5344" t="n">
        <v>1</v>
      </c>
      <c r="S5344" s="3" t="n">
        <v>0.2</v>
      </c>
      <c r="T5344" s="2" t="n">
        <v>0.5508</v>
      </c>
      <c r="U5344">
        <f>D5344-C5344</f>
        <v/>
      </c>
      <c r="V5344" s="3">
        <f>IF(Q5344=0,0,T5344/Q5344)</f>
        <v/>
      </c>
    </row>
    <row r="5345">
      <c r="A5345" t="n">
        <v>5344</v>
      </c>
      <c r="B5345" t="inlineStr">
        <is>
          <t>US-2014-168501</t>
        </is>
      </c>
      <c r="C5345" t="inlineStr">
        <is>
          <t>2014-11-21</t>
        </is>
      </c>
      <c r="D5345" t="inlineStr">
        <is>
          <t>2014-11-27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RCA Visys Integrated PBX 8-Line Router</t>
        </is>
      </c>
      <c r="Q5345" s="2" t="n">
        <v>267.96</v>
      </c>
      <c r="R5345" t="n">
        <v>5</v>
      </c>
      <c r="S5345" s="3" t="n">
        <v>0.2</v>
      </c>
      <c r="T5345" s="2" t="n">
        <v>16.7475</v>
      </c>
      <c r="U5345">
        <f>D5345-C5345</f>
        <v/>
      </c>
      <c r="V5345" s="3">
        <f>IF(Q5345=0,0,T5345/Q5345)</f>
        <v/>
      </c>
    </row>
    <row r="5346">
      <c r="A5346" t="n">
        <v>5345</v>
      </c>
      <c r="B5346" t="inlineStr">
        <is>
          <t>CA-2015-112053</t>
        </is>
      </c>
      <c r="C5346" t="inlineStr">
        <is>
          <t>2015-10-11</t>
        </is>
      </c>
      <c r="D5346" t="inlineStr">
        <is>
          <t>2015-10-13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Technology</t>
        </is>
      </c>
      <c r="O5346" t="inlineStr">
        <is>
          <t>Accessories</t>
        </is>
      </c>
      <c r="P5346" t="inlineStr">
        <is>
          <t>Memorex 25GB 6X Branded Blu-Ray Recordable Disc, 30/Pack</t>
        </is>
      </c>
      <c r="Q5346" s="2" t="n">
        <v>31.95</v>
      </c>
      <c r="R5346" t="n">
        <v>1</v>
      </c>
      <c r="S5346" s="3" t="n">
        <v>0</v>
      </c>
      <c r="T5346" s="2" t="n">
        <v>2.2365</v>
      </c>
      <c r="U5346">
        <f>D5346-C5346</f>
        <v/>
      </c>
      <c r="V5346" s="3">
        <f>IF(Q5346=0,0,T5346/Q5346)</f>
        <v/>
      </c>
    </row>
    <row r="5347">
      <c r="A5347" t="n">
        <v>5346</v>
      </c>
      <c r="B5347" t="inlineStr">
        <is>
          <t>CA-2017-108539</t>
        </is>
      </c>
      <c r="C5347" t="inlineStr">
        <is>
          <t>2017-03-21</t>
        </is>
      </c>
      <c r="D5347" t="inlineStr">
        <is>
          <t>2017-03-23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Adjustable Depth Letter/Legal Cart</t>
        </is>
      </c>
      <c r="Q5347" s="2" t="n">
        <v>725.84</v>
      </c>
      <c r="R5347" t="n">
        <v>4</v>
      </c>
      <c r="S5347" s="3" t="n">
        <v>0</v>
      </c>
      <c r="T5347" s="2" t="n">
        <v>210.4936</v>
      </c>
      <c r="U5347">
        <f>D5347-C5347</f>
        <v/>
      </c>
      <c r="V5347" s="3">
        <f>IF(Q5347=0,0,T5347/Q5347)</f>
        <v/>
      </c>
    </row>
    <row r="5348">
      <c r="A5348" t="n">
        <v>5347</v>
      </c>
      <c r="B5348" t="inlineStr">
        <is>
          <t>CA-2017-108539</t>
        </is>
      </c>
      <c r="C5348" t="inlineStr">
        <is>
          <t>2017-03-21</t>
        </is>
      </c>
      <c r="D5348" t="inlineStr">
        <is>
          <t>2017-03-23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Avery Durable Plastic 1" Binders</t>
        </is>
      </c>
      <c r="Q5348" s="2" t="n">
        <v>10.896</v>
      </c>
      <c r="R5348" t="n">
        <v>3</v>
      </c>
      <c r="S5348" s="3" t="n">
        <v>0.2</v>
      </c>
      <c r="T5348" s="2" t="n">
        <v>3.9498</v>
      </c>
      <c r="U5348">
        <f>D5348-C5348</f>
        <v/>
      </c>
      <c r="V5348" s="3">
        <f>IF(Q5348=0,0,T5348/Q5348)</f>
        <v/>
      </c>
    </row>
    <row r="5349">
      <c r="A5349" t="n">
        <v>5348</v>
      </c>
      <c r="B5349" t="inlineStr">
        <is>
          <t>CA-2017-108539</t>
        </is>
      </c>
      <c r="C5349" t="inlineStr">
        <is>
          <t>2017-03-21</t>
        </is>
      </c>
      <c r="D5349" t="inlineStr">
        <is>
          <t>2017-03-23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Pressboard Data Binders by Wilson Jones</t>
        </is>
      </c>
      <c r="Q5349" s="2" t="n">
        <v>8.544</v>
      </c>
      <c r="R5349" t="n">
        <v>2</v>
      </c>
      <c r="S5349" s="3" t="n">
        <v>0.2</v>
      </c>
      <c r="T5349" s="2" t="n">
        <v>2.8836</v>
      </c>
      <c r="U5349">
        <f>D5349-C5349</f>
        <v/>
      </c>
      <c r="V5349" s="3">
        <f>IF(Q5349=0,0,T5349/Q5349)</f>
        <v/>
      </c>
    </row>
    <row r="5350">
      <c r="A5350" t="n">
        <v>5349</v>
      </c>
      <c r="B5350" t="inlineStr">
        <is>
          <t>CA-2015-149811</t>
        </is>
      </c>
      <c r="C5350" t="inlineStr">
        <is>
          <t>2015-01-04</t>
        </is>
      </c>
      <c r="D5350" t="inlineStr">
        <is>
          <t>2015-01-10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Standard Recycled Report Covers, Clear Plastic Sheets</t>
        </is>
      </c>
      <c r="Q5350" s="2" t="n">
        <v>32.34</v>
      </c>
      <c r="R5350" t="n">
        <v>3</v>
      </c>
      <c r="S5350" s="3" t="n">
        <v>0</v>
      </c>
      <c r="T5350" s="2" t="n">
        <v>15.5232</v>
      </c>
      <c r="U5350">
        <f>D5350-C5350</f>
        <v/>
      </c>
      <c r="V5350" s="3">
        <f>IF(Q5350=0,0,T5350/Q5350)</f>
        <v/>
      </c>
    </row>
    <row r="5351">
      <c r="A5351" t="n">
        <v>5350</v>
      </c>
      <c r="B5351" t="inlineStr">
        <is>
          <t>CA-2015-149811</t>
        </is>
      </c>
      <c r="C5351" t="inlineStr">
        <is>
          <t>2015-01-04</t>
        </is>
      </c>
      <c r="D5351" t="inlineStr">
        <is>
          <t>2015-01-10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Adams Telephone Message Book w/Frequently-Called Numbers Space, 400 Messages per Book</t>
        </is>
      </c>
      <c r="Q5351" s="2" t="n">
        <v>39.9</v>
      </c>
      <c r="R5351" t="n">
        <v>5</v>
      </c>
      <c r="S5351" s="3" t="n">
        <v>0</v>
      </c>
      <c r="T5351" s="2" t="n">
        <v>19.95</v>
      </c>
      <c r="U5351">
        <f>D5351-C5351</f>
        <v/>
      </c>
      <c r="V5351" s="3">
        <f>IF(Q5351=0,0,T5351/Q5351)</f>
        <v/>
      </c>
    </row>
    <row r="5352">
      <c r="A5352" t="n">
        <v>5351</v>
      </c>
      <c r="B5352" t="inlineStr">
        <is>
          <t>US-2017-103814</t>
        </is>
      </c>
      <c r="C5352" t="inlineStr">
        <is>
          <t>2017-12-09</t>
        </is>
      </c>
      <c r="D5352" t="inlineStr">
        <is>
          <t>2017-12-16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Xerox 1884</t>
        </is>
      </c>
      <c r="Q5352" s="2" t="n">
        <v>143.856</v>
      </c>
      <c r="R5352" t="n">
        <v>9</v>
      </c>
      <c r="S5352" s="3" t="n">
        <v>0.2</v>
      </c>
      <c r="T5352" s="2" t="n">
        <v>48.5514</v>
      </c>
      <c r="U5352">
        <f>D5352-C5352</f>
        <v/>
      </c>
      <c r="V5352" s="3">
        <f>IF(Q5352=0,0,T5352/Q5352)</f>
        <v/>
      </c>
    </row>
    <row r="5353">
      <c r="A5353" t="n">
        <v>5352</v>
      </c>
      <c r="B5353" t="inlineStr">
        <is>
          <t>CA-2016-123932</t>
        </is>
      </c>
      <c r="C5353" t="inlineStr">
        <is>
          <t>2016-09-06</t>
        </is>
      </c>
      <c r="D5353" t="inlineStr">
        <is>
          <t>2016-09-12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Advantus Motivational Note Cards</t>
        </is>
      </c>
      <c r="Q5353" s="2" t="n">
        <v>41.92</v>
      </c>
      <c r="R5353" t="n">
        <v>4</v>
      </c>
      <c r="S5353" s="3" t="n">
        <v>0.2</v>
      </c>
      <c r="T5353" s="2" t="n">
        <v>15.196</v>
      </c>
      <c r="U5353">
        <f>D5353-C5353</f>
        <v/>
      </c>
      <c r="V5353" s="3">
        <f>IF(Q5353=0,0,T5353/Q5353)</f>
        <v/>
      </c>
    </row>
    <row r="5354">
      <c r="A5354" t="n">
        <v>5353</v>
      </c>
      <c r="B5354" t="inlineStr">
        <is>
          <t>CA-2016-123932</t>
        </is>
      </c>
      <c r="C5354" t="inlineStr">
        <is>
          <t>2016-09-06</t>
        </is>
      </c>
      <c r="D5354" t="inlineStr">
        <is>
          <t>2016-09-12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AT&amp;T CL83451 4-Handset Telephone</t>
        </is>
      </c>
      <c r="Q5354" s="2" t="n">
        <v>329.584</v>
      </c>
      <c r="R5354" t="n">
        <v>2</v>
      </c>
      <c r="S5354" s="3" t="n">
        <v>0.2</v>
      </c>
      <c r="T5354" s="2" t="n">
        <v>37.0782</v>
      </c>
      <c r="U5354">
        <f>D5354-C5354</f>
        <v/>
      </c>
      <c r="V5354" s="3">
        <f>IF(Q5354=0,0,T5354/Q5354)</f>
        <v/>
      </c>
    </row>
    <row r="5355">
      <c r="A5355" t="n">
        <v>5354</v>
      </c>
      <c r="B5355" t="inlineStr">
        <is>
          <t>US-2016-101616</t>
        </is>
      </c>
      <c r="C5355" t="inlineStr">
        <is>
          <t>2016-09-03</t>
        </is>
      </c>
      <c r="D5355" t="inlineStr">
        <is>
          <t>2016-09-06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Heavy-Duty E-Z-D Binders</t>
        </is>
      </c>
      <c r="Q5355" s="2" t="n">
        <v>87.28</v>
      </c>
      <c r="R5355" t="n">
        <v>8</v>
      </c>
      <c r="S5355" s="3" t="n">
        <v>0</v>
      </c>
      <c r="T5355" s="2" t="n">
        <v>41.0216</v>
      </c>
      <c r="U5355">
        <f>D5355-C5355</f>
        <v/>
      </c>
      <c r="V5355" s="3">
        <f>IF(Q5355=0,0,T5355/Q5355)</f>
        <v/>
      </c>
    </row>
    <row r="5356">
      <c r="A5356" t="n">
        <v>5355</v>
      </c>
      <c r="B5356" t="inlineStr">
        <is>
          <t>CA-2014-113768</t>
        </is>
      </c>
      <c r="C5356" t="inlineStr">
        <is>
          <t>2014-05-13</t>
        </is>
      </c>
      <c r="D5356" t="inlineStr">
        <is>
          <t>2014-05-19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Iceberg Nesting Folding Chair, 19w x 6d x 43h</t>
        </is>
      </c>
      <c r="Q5356" s="2" t="n">
        <v>279.456</v>
      </c>
      <c r="R5356" t="n">
        <v>6</v>
      </c>
      <c r="S5356" s="3" t="n">
        <v>0.2</v>
      </c>
      <c r="T5356" s="2" t="n">
        <v>20.9592</v>
      </c>
      <c r="U5356">
        <f>D5356-C5356</f>
        <v/>
      </c>
      <c r="V5356" s="3">
        <f>IF(Q5356=0,0,T5356/Q5356)</f>
        <v/>
      </c>
    </row>
    <row r="5357">
      <c r="A5357" t="n">
        <v>5356</v>
      </c>
      <c r="B5357" t="inlineStr">
        <is>
          <t>CA-2014-113768</t>
        </is>
      </c>
      <c r="C5357" t="inlineStr">
        <is>
          <t>2014-05-13</t>
        </is>
      </c>
      <c r="D5357" t="inlineStr">
        <is>
          <t>2014-05-19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EcoTones Memo Sheets</t>
        </is>
      </c>
      <c r="Q5357" s="2" t="n">
        <v>8</v>
      </c>
      <c r="R5357" t="n">
        <v>2</v>
      </c>
      <c r="S5357" s="3" t="n">
        <v>0</v>
      </c>
      <c r="T5357" s="2" t="n">
        <v>3.84</v>
      </c>
      <c r="U5357">
        <f>D5357-C5357</f>
        <v/>
      </c>
      <c r="V5357" s="3">
        <f>IF(Q5357=0,0,T5357/Q5357)</f>
        <v/>
      </c>
    </row>
    <row r="5358">
      <c r="A5358" t="n">
        <v>5357</v>
      </c>
      <c r="B5358" t="inlineStr">
        <is>
          <t>CA-2016-138037</t>
        </is>
      </c>
      <c r="C5358" t="inlineStr">
        <is>
          <t>2016-09-29</t>
        </is>
      </c>
      <c r="D5358" t="inlineStr">
        <is>
          <t>2016-10-03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Office Supplies</t>
        </is>
      </c>
      <c r="O5358" t="inlineStr">
        <is>
          <t>Binders</t>
        </is>
      </c>
      <c r="P5358" t="inlineStr">
        <is>
          <t>Avery Self-Adhesive Photo Pockets for Polaroid Photos</t>
        </is>
      </c>
      <c r="Q5358" s="2" t="n">
        <v>27.24</v>
      </c>
      <c r="R5358" t="n">
        <v>5</v>
      </c>
      <c r="S5358" s="3" t="n">
        <v>0.2</v>
      </c>
      <c r="T5358" s="2" t="n">
        <v>9.534000000000001</v>
      </c>
      <c r="U5358">
        <f>D5358-C5358</f>
        <v/>
      </c>
      <c r="V5358" s="3">
        <f>IF(Q5358=0,0,T5358/Q5358)</f>
        <v/>
      </c>
    </row>
    <row r="5359">
      <c r="A5359" t="n">
        <v>5358</v>
      </c>
      <c r="B5359" t="inlineStr">
        <is>
          <t>CA-2014-150490</t>
        </is>
      </c>
      <c r="C5359" t="inlineStr">
        <is>
          <t>2014-08-05</t>
        </is>
      </c>
      <c r="D5359" t="inlineStr">
        <is>
          <t>2014-08-11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Logitech Desktop MK120 Mouse and keyboard Combo</t>
        </is>
      </c>
      <c r="Q5359" s="2" t="n">
        <v>16.36</v>
      </c>
      <c r="R5359" t="n">
        <v>1</v>
      </c>
      <c r="S5359" s="3" t="n">
        <v>0</v>
      </c>
      <c r="T5359" s="2" t="n">
        <v>1.636</v>
      </c>
      <c r="U5359">
        <f>D5359-C5359</f>
        <v/>
      </c>
      <c r="V5359" s="3">
        <f>IF(Q5359=0,0,T5359/Q5359)</f>
        <v/>
      </c>
    </row>
    <row r="5360">
      <c r="A5360" t="n">
        <v>5359</v>
      </c>
      <c r="B5360" t="inlineStr">
        <is>
          <t>CA-2014-150490</t>
        </is>
      </c>
      <c r="C5360" t="inlineStr">
        <is>
          <t>2014-08-05</t>
        </is>
      </c>
      <c r="D5360" t="inlineStr">
        <is>
          <t>2014-08-11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Akro Stacking Bins</t>
        </is>
      </c>
      <c r="Q5360" s="2" t="n">
        <v>15.78</v>
      </c>
      <c r="R5360" t="n">
        <v>2</v>
      </c>
      <c r="S5360" s="3" t="n">
        <v>0</v>
      </c>
      <c r="T5360" s="2" t="n">
        <v>0.6312</v>
      </c>
      <c r="U5360">
        <f>D5360-C5360</f>
        <v/>
      </c>
      <c r="V5360" s="3">
        <f>IF(Q5360=0,0,T5360/Q5360)</f>
        <v/>
      </c>
    </row>
    <row r="5361">
      <c r="A5361" t="n">
        <v>5360</v>
      </c>
      <c r="B5361" t="inlineStr">
        <is>
          <t>CA-2014-150490</t>
        </is>
      </c>
      <c r="C5361" t="inlineStr">
        <is>
          <t>2014-08-05</t>
        </is>
      </c>
      <c r="D5361" t="inlineStr">
        <is>
          <t>2014-08-11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Boston KS Multi-Size Manual Pencil Sharpener</t>
        </is>
      </c>
      <c r="Q5361" s="2" t="n">
        <v>45.98</v>
      </c>
      <c r="R5361" t="n">
        <v>2</v>
      </c>
      <c r="S5361" s="3" t="n">
        <v>0</v>
      </c>
      <c r="T5361" s="2" t="n">
        <v>12.8744</v>
      </c>
      <c r="U5361">
        <f>D5361-C5361</f>
        <v/>
      </c>
      <c r="V5361" s="3">
        <f>IF(Q5361=0,0,T5361/Q5361)</f>
        <v/>
      </c>
    </row>
    <row r="5362">
      <c r="A5362" t="n">
        <v>5361</v>
      </c>
      <c r="B5362" t="inlineStr">
        <is>
          <t>US-2017-126060</t>
        </is>
      </c>
      <c r="C5362" t="inlineStr">
        <is>
          <t>2017-04-14</t>
        </is>
      </c>
      <c r="D5362" t="inlineStr">
        <is>
          <t>2017-04-18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Furniture</t>
        </is>
      </c>
      <c r="O5362" t="inlineStr">
        <is>
          <t>Bookcases</t>
        </is>
      </c>
      <c r="P5362" t="inlineStr">
        <is>
          <t>Sauder Cornerstone Collection Library</t>
        </is>
      </c>
      <c r="Q5362" s="2" t="n">
        <v>198.272</v>
      </c>
      <c r="R5362" t="n">
        <v>8</v>
      </c>
      <c r="S5362" s="3" t="n">
        <v>0.2</v>
      </c>
      <c r="T5362" s="2" t="n">
        <v>-32.2192</v>
      </c>
      <c r="U5362">
        <f>D5362-C5362</f>
        <v/>
      </c>
      <c r="V5362" s="3">
        <f>IF(Q5362=0,0,T5362/Q5362)</f>
        <v/>
      </c>
    </row>
    <row r="5363">
      <c r="A5363" t="n">
        <v>5362</v>
      </c>
      <c r="B5363" t="inlineStr">
        <is>
          <t>CA-2017-100951</t>
        </is>
      </c>
      <c r="C5363" t="inlineStr">
        <is>
          <t>2017-06-09</t>
        </is>
      </c>
      <c r="D5363" t="inlineStr">
        <is>
          <t>2017-06-10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Office Supplies</t>
        </is>
      </c>
      <c r="O5363" t="inlineStr">
        <is>
          <t>Storage</t>
        </is>
      </c>
      <c r="P5363" t="inlineStr">
        <is>
          <t>Standard Rollaway File with Lock</t>
        </is>
      </c>
      <c r="Q5363" s="2" t="n">
        <v>720.76</v>
      </c>
      <c r="R5363" t="n">
        <v>5</v>
      </c>
      <c r="S5363" s="3" t="n">
        <v>0.2</v>
      </c>
      <c r="T5363" s="2" t="n">
        <v>54.057</v>
      </c>
      <c r="U5363">
        <f>D5363-C5363</f>
        <v/>
      </c>
      <c r="V5363" s="3">
        <f>IF(Q5363=0,0,T5363/Q5363)</f>
        <v/>
      </c>
    </row>
    <row r="5364">
      <c r="A5364" t="n">
        <v>5363</v>
      </c>
      <c r="B5364" t="inlineStr">
        <is>
          <t>CA-2016-122017</t>
        </is>
      </c>
      <c r="C5364" t="inlineStr">
        <is>
          <t>2016-12-29</t>
        </is>
      </c>
      <c r="D5364" t="inlineStr">
        <is>
          <t>2017-01-02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Executive Impressions 10" Spectator Wall Clock</t>
        </is>
      </c>
      <c r="Q5364" s="2" t="n">
        <v>70.56</v>
      </c>
      <c r="R5364" t="n">
        <v>6</v>
      </c>
      <c r="S5364" s="3" t="n">
        <v>0</v>
      </c>
      <c r="T5364" s="2" t="n">
        <v>23.9904</v>
      </c>
      <c r="U5364">
        <f>D5364-C5364</f>
        <v/>
      </c>
      <c r="V5364" s="3">
        <f>IF(Q5364=0,0,T5364/Q5364)</f>
        <v/>
      </c>
    </row>
    <row r="5365">
      <c r="A5365" t="n">
        <v>5364</v>
      </c>
      <c r="B5365" t="inlineStr">
        <is>
          <t>CA-2016-122017</t>
        </is>
      </c>
      <c r="C5365" t="inlineStr">
        <is>
          <t>2016-12-29</t>
        </is>
      </c>
      <c r="D5365" t="inlineStr">
        <is>
          <t>2017-01-02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Belkin 8 Outlet Surge Protector</t>
        </is>
      </c>
      <c r="Q5365" s="2" t="n">
        <v>81.95999999999999</v>
      </c>
      <c r="R5365" t="n">
        <v>2</v>
      </c>
      <c r="S5365" s="3" t="n">
        <v>0</v>
      </c>
      <c r="T5365" s="2" t="n">
        <v>22.9488</v>
      </c>
      <c r="U5365">
        <f>D5365-C5365</f>
        <v/>
      </c>
      <c r="V5365" s="3">
        <f>IF(Q5365=0,0,T5365/Q5365)</f>
        <v/>
      </c>
    </row>
    <row r="5366">
      <c r="A5366" t="n">
        <v>5365</v>
      </c>
      <c r="B5366" t="inlineStr">
        <is>
          <t>CA-2014-123477</t>
        </is>
      </c>
      <c r="C5366" t="inlineStr">
        <is>
          <t>2014-01-18</t>
        </is>
      </c>
      <c r="D5366" t="inlineStr">
        <is>
          <t>2014-01-21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Office Supplies</t>
        </is>
      </c>
      <c r="O5366" t="inlineStr">
        <is>
          <t>Appliances</t>
        </is>
      </c>
      <c r="P5366" t="inlineStr">
        <is>
          <t>Fellowes Mighty 8 Compact Surge Protector</t>
        </is>
      </c>
      <c r="Q5366" s="2" t="n">
        <v>64.864</v>
      </c>
      <c r="R5366" t="n">
        <v>4</v>
      </c>
      <c r="S5366" s="3" t="n">
        <v>0.2</v>
      </c>
      <c r="T5366" s="2" t="n">
        <v>6.4864</v>
      </c>
      <c r="U5366">
        <f>D5366-C5366</f>
        <v/>
      </c>
      <c r="V5366" s="3">
        <f>IF(Q5366=0,0,T5366/Q5366)</f>
        <v/>
      </c>
    </row>
    <row r="5367">
      <c r="A5367" t="n">
        <v>5366</v>
      </c>
      <c r="B5367" t="inlineStr">
        <is>
          <t>CA-2016-107790</t>
        </is>
      </c>
      <c r="C5367" t="inlineStr">
        <is>
          <t>2016-11-20</t>
        </is>
      </c>
      <c r="D5367" t="inlineStr">
        <is>
          <t>2016-11-24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Wireless Extenders zBoost YX545 SOHO Signal Booster</t>
        </is>
      </c>
      <c r="Q5367" s="2" t="n">
        <v>151.192</v>
      </c>
      <c r="R5367" t="n">
        <v>1</v>
      </c>
      <c r="S5367" s="3" t="n">
        <v>0.2</v>
      </c>
      <c r="T5367" s="2" t="n">
        <v>13.2293</v>
      </c>
      <c r="U5367">
        <f>D5367-C5367</f>
        <v/>
      </c>
      <c r="V5367" s="3">
        <f>IF(Q5367=0,0,T5367/Q5367)</f>
        <v/>
      </c>
    </row>
    <row r="5368">
      <c r="A5368" t="n">
        <v>5367</v>
      </c>
      <c r="B5368" t="inlineStr">
        <is>
          <t>CA-2017-158071</t>
        </is>
      </c>
      <c r="C5368" t="inlineStr">
        <is>
          <t>2017-06-10</t>
        </is>
      </c>
      <c r="D5368" t="inlineStr">
        <is>
          <t>2017-06-15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Logitech B530 USB Headset - headset - Full size, Binaural</t>
        </is>
      </c>
      <c r="Q5368" s="2" t="n">
        <v>88.776</v>
      </c>
      <c r="R5368" t="n">
        <v>3</v>
      </c>
      <c r="S5368" s="3" t="n">
        <v>0.2</v>
      </c>
      <c r="T5368" s="2" t="n">
        <v>7.7679</v>
      </c>
      <c r="U5368">
        <f>D5368-C5368</f>
        <v/>
      </c>
      <c r="V5368" s="3">
        <f>IF(Q5368=0,0,T5368/Q5368)</f>
        <v/>
      </c>
    </row>
    <row r="5369">
      <c r="A5369" t="n">
        <v>5368</v>
      </c>
      <c r="B5369" t="inlineStr">
        <is>
          <t>CA-2017-158071</t>
        </is>
      </c>
      <c r="C5369" t="inlineStr">
        <is>
          <t>2017-06-10</t>
        </is>
      </c>
      <c r="D5369" t="inlineStr">
        <is>
          <t>2017-06-15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512</t>
        </is>
      </c>
      <c r="Q5369" s="2" t="n">
        <v>11.56</v>
      </c>
      <c r="R5369" t="n">
        <v>4</v>
      </c>
      <c r="S5369" s="3" t="n">
        <v>0</v>
      </c>
      <c r="T5369" s="2" t="n">
        <v>5.4332</v>
      </c>
      <c r="U5369">
        <f>D5369-C5369</f>
        <v/>
      </c>
      <c r="V5369" s="3">
        <f>IF(Q5369=0,0,T5369/Q5369)</f>
        <v/>
      </c>
    </row>
    <row r="5370">
      <c r="A5370" t="n">
        <v>5369</v>
      </c>
      <c r="B5370" t="inlineStr">
        <is>
          <t>CA-2017-158071</t>
        </is>
      </c>
      <c r="C5370" t="inlineStr">
        <is>
          <t>2017-06-10</t>
        </is>
      </c>
      <c r="D5370" t="inlineStr">
        <is>
          <t>2017-06-15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Office Supplies</t>
        </is>
      </c>
      <c r="O5370" t="inlineStr">
        <is>
          <t>Storage</t>
        </is>
      </c>
      <c r="P5370" t="inlineStr">
        <is>
          <t>Personal File Boxes with Fold-Down Carry Handle</t>
        </is>
      </c>
      <c r="Q5370" s="2" t="n">
        <v>15.58</v>
      </c>
      <c r="R5370" t="n">
        <v>1</v>
      </c>
      <c r="S5370" s="3" t="n">
        <v>0</v>
      </c>
      <c r="T5370" s="2" t="n">
        <v>3.895</v>
      </c>
      <c r="U5370">
        <f>D5370-C5370</f>
        <v/>
      </c>
      <c r="V5370" s="3">
        <f>IF(Q5370=0,0,T5370/Q5370)</f>
        <v/>
      </c>
    </row>
    <row r="5371">
      <c r="A5371" t="n">
        <v>5370</v>
      </c>
      <c r="B5371" t="inlineStr">
        <is>
          <t>CA-2017-147403</t>
        </is>
      </c>
      <c r="C5371" t="inlineStr">
        <is>
          <t>2017-09-10</t>
        </is>
      </c>
      <c r="D5371" t="inlineStr">
        <is>
          <t>2017-09-13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1906</t>
        </is>
      </c>
      <c r="Q5371" s="2" t="n">
        <v>85.056</v>
      </c>
      <c r="R5371" t="n">
        <v>3</v>
      </c>
      <c r="S5371" s="3" t="n">
        <v>0.2</v>
      </c>
      <c r="T5371" s="2" t="n">
        <v>28.7064</v>
      </c>
      <c r="U5371">
        <f>D5371-C5371</f>
        <v/>
      </c>
      <c r="V5371" s="3">
        <f>IF(Q5371=0,0,T5371/Q5371)</f>
        <v/>
      </c>
    </row>
    <row r="5372">
      <c r="A5372" t="n">
        <v>5371</v>
      </c>
      <c r="B5372" t="inlineStr">
        <is>
          <t>US-2017-136721</t>
        </is>
      </c>
      <c r="C5372" t="inlineStr">
        <is>
          <t>2017-04-08</t>
        </is>
      </c>
      <c r="D5372" t="inlineStr">
        <is>
          <t>2017-04-12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3M Polarizing Task Lamp with Clamp Arm, Light Gray</t>
        </is>
      </c>
      <c r="Q5372" s="2" t="n">
        <v>273.96</v>
      </c>
      <c r="R5372" t="n">
        <v>2</v>
      </c>
      <c r="S5372" s="3" t="n">
        <v>0</v>
      </c>
      <c r="T5372" s="2" t="n">
        <v>71.2296</v>
      </c>
      <c r="U5372">
        <f>D5372-C5372</f>
        <v/>
      </c>
      <c r="V5372" s="3">
        <f>IF(Q5372=0,0,T5372/Q5372)</f>
        <v/>
      </c>
    </row>
    <row r="5373">
      <c r="A5373" t="n">
        <v>5372</v>
      </c>
      <c r="B5373" t="inlineStr">
        <is>
          <t>US-2017-136721</t>
        </is>
      </c>
      <c r="C5373" t="inlineStr">
        <is>
          <t>2017-04-08</t>
        </is>
      </c>
      <c r="D5373" t="inlineStr">
        <is>
          <t>2017-04-12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Furniture</t>
        </is>
      </c>
      <c r="O5373" t="inlineStr">
        <is>
          <t>Furnishings</t>
        </is>
      </c>
      <c r="P5373" t="inlineStr">
        <is>
          <t>Luxo Professional Combination Clamp-On Lamps</t>
        </is>
      </c>
      <c r="Q5373" s="2" t="n">
        <v>306.9</v>
      </c>
      <c r="R5373" t="n">
        <v>3</v>
      </c>
      <c r="S5373" s="3" t="n">
        <v>0</v>
      </c>
      <c r="T5373" s="2" t="n">
        <v>79.794</v>
      </c>
      <c r="U5373">
        <f>D5373-C5373</f>
        <v/>
      </c>
      <c r="V5373" s="3">
        <f>IF(Q5373=0,0,T5373/Q5373)</f>
        <v/>
      </c>
    </row>
    <row r="5374">
      <c r="A5374" t="n">
        <v>5373</v>
      </c>
      <c r="B5374" t="inlineStr">
        <is>
          <t>CA-2015-118738</t>
        </is>
      </c>
      <c r="C5374" t="inlineStr">
        <is>
          <t>2015-10-24</t>
        </is>
      </c>
      <c r="D5374" t="inlineStr">
        <is>
          <t>2015-10-30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1999</t>
        </is>
      </c>
      <c r="Q5374" s="2" t="n">
        <v>15.552</v>
      </c>
      <c r="R5374" t="n">
        <v>3</v>
      </c>
      <c r="S5374" s="3" t="n">
        <v>0.2</v>
      </c>
      <c r="T5374" s="2" t="n">
        <v>5.4432</v>
      </c>
      <c r="U5374">
        <f>D5374-C5374</f>
        <v/>
      </c>
      <c r="V5374" s="3">
        <f>IF(Q5374=0,0,T5374/Q5374)</f>
        <v/>
      </c>
    </row>
    <row r="5375">
      <c r="A5375" t="n">
        <v>5374</v>
      </c>
      <c r="B5375" t="inlineStr">
        <is>
          <t>CA-2015-118738</t>
        </is>
      </c>
      <c r="C5375" t="inlineStr">
        <is>
          <t>2015-10-24</t>
        </is>
      </c>
      <c r="D5375" t="inlineStr">
        <is>
          <t>2015-10-30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Furniture</t>
        </is>
      </c>
      <c r="O5375" t="inlineStr">
        <is>
          <t>Tables</t>
        </is>
      </c>
      <c r="P5375" t="inlineStr">
        <is>
          <t>KI Conference Tables</t>
        </is>
      </c>
      <c r="Q5375" s="2" t="n">
        <v>347.361</v>
      </c>
      <c r="R5375" t="n">
        <v>7</v>
      </c>
      <c r="S5375" s="3" t="n">
        <v>0.3</v>
      </c>
      <c r="T5375" s="2" t="n">
        <v>-69.4722</v>
      </c>
      <c r="U5375">
        <f>D5375-C5375</f>
        <v/>
      </c>
      <c r="V5375" s="3">
        <f>IF(Q5375=0,0,T5375/Q5375)</f>
        <v/>
      </c>
    </row>
    <row r="5376">
      <c r="A5376" t="n">
        <v>5375</v>
      </c>
      <c r="B5376" t="inlineStr">
        <is>
          <t>CA-2015-118738</t>
        </is>
      </c>
      <c r="C5376" t="inlineStr">
        <is>
          <t>2015-10-24</t>
        </is>
      </c>
      <c r="D5376" t="inlineStr">
        <is>
          <t>2015-10-30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Xerox 2</t>
        </is>
      </c>
      <c r="Q5376" s="2" t="n">
        <v>10.368</v>
      </c>
      <c r="R5376" t="n">
        <v>2</v>
      </c>
      <c r="S5376" s="3" t="n">
        <v>0.2</v>
      </c>
      <c r="T5376" s="2" t="n">
        <v>3.6288</v>
      </c>
      <c r="U5376">
        <f>D5376-C5376</f>
        <v/>
      </c>
      <c r="V5376" s="3">
        <f>IF(Q5376=0,0,T5376/Q5376)</f>
        <v/>
      </c>
    </row>
    <row r="5377">
      <c r="A5377" t="n">
        <v>5376</v>
      </c>
      <c r="B5377" t="inlineStr">
        <is>
          <t>CA-2017-134152</t>
        </is>
      </c>
      <c r="C5377" t="inlineStr">
        <is>
          <t>2017-05-27</t>
        </is>
      </c>
      <c r="D5377" t="inlineStr">
        <is>
          <t>2017-05-31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Technology</t>
        </is>
      </c>
      <c r="O5377" t="inlineStr">
        <is>
          <t>Accessories</t>
        </is>
      </c>
      <c r="P5377" t="inlineStr">
        <is>
          <t>Logitech Desktop MK120 Mouse and keyboard Combo</t>
        </is>
      </c>
      <c r="Q5377" s="2" t="n">
        <v>98.16</v>
      </c>
      <c r="R5377" t="n">
        <v>6</v>
      </c>
      <c r="S5377" s="3" t="n">
        <v>0</v>
      </c>
      <c r="T5377" s="2" t="n">
        <v>9.816000000000001</v>
      </c>
      <c r="U5377">
        <f>D5377-C5377</f>
        <v/>
      </c>
      <c r="V5377" s="3">
        <f>IF(Q5377=0,0,T5377/Q5377)</f>
        <v/>
      </c>
    </row>
    <row r="5378">
      <c r="A5378" t="n">
        <v>5377</v>
      </c>
      <c r="B5378" t="inlineStr">
        <is>
          <t>CA-2017-134152</t>
        </is>
      </c>
      <c r="C5378" t="inlineStr">
        <is>
          <t>2017-05-27</t>
        </is>
      </c>
      <c r="D5378" t="inlineStr">
        <is>
          <t>2017-05-31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Staples in misc. colors</t>
        </is>
      </c>
      <c r="Q5378" s="2" t="n">
        <v>31.44</v>
      </c>
      <c r="R5378" t="n">
        <v>3</v>
      </c>
      <c r="S5378" s="3" t="n">
        <v>0</v>
      </c>
      <c r="T5378" s="2" t="n">
        <v>7.86</v>
      </c>
      <c r="U5378">
        <f>D5378-C5378</f>
        <v/>
      </c>
      <c r="V5378" s="3">
        <f>IF(Q5378=0,0,T5378/Q5378)</f>
        <v/>
      </c>
    </row>
    <row r="5379">
      <c r="A5379" t="n">
        <v>5378</v>
      </c>
      <c r="B5379" t="inlineStr">
        <is>
          <t>CA-2014-125542</t>
        </is>
      </c>
      <c r="C5379" t="inlineStr">
        <is>
          <t>2014-12-05</t>
        </is>
      </c>
      <c r="D5379" t="inlineStr">
        <is>
          <t>2014-12-07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Office Supplies</t>
        </is>
      </c>
      <c r="O5379" t="inlineStr">
        <is>
          <t>Envelopes</t>
        </is>
      </c>
      <c r="P5379" t="inlineStr">
        <is>
          <t>Cameo Buff Policy Envelopes</t>
        </is>
      </c>
      <c r="Q5379" s="2" t="n">
        <v>348.488</v>
      </c>
      <c r="R5379" t="n">
        <v>7</v>
      </c>
      <c r="S5379" s="3" t="n">
        <v>0.2</v>
      </c>
      <c r="T5379" s="2" t="n">
        <v>117.6147</v>
      </c>
      <c r="U5379">
        <f>D5379-C5379</f>
        <v/>
      </c>
      <c r="V5379" s="3">
        <f>IF(Q5379=0,0,T5379/Q5379)</f>
        <v/>
      </c>
    </row>
    <row r="5380">
      <c r="A5380" t="n">
        <v>5379</v>
      </c>
      <c r="B5380" t="inlineStr">
        <is>
          <t>CA-2014-125542</t>
        </is>
      </c>
      <c r="C5380" t="inlineStr">
        <is>
          <t>2014-12-05</t>
        </is>
      </c>
      <c r="D5380" t="inlineStr">
        <is>
          <t>2014-12-07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Fellowes Bankers Box Recycled Super Stor/Drawer</t>
        </is>
      </c>
      <c r="Q5380" s="2" t="n">
        <v>172.736</v>
      </c>
      <c r="R5380" t="n">
        <v>4</v>
      </c>
      <c r="S5380" s="3" t="n">
        <v>0.2</v>
      </c>
      <c r="T5380" s="2" t="n">
        <v>-30.2288</v>
      </c>
      <c r="U5380">
        <f>D5380-C5380</f>
        <v/>
      </c>
      <c r="V5380" s="3">
        <f>IF(Q5380=0,0,T5380/Q5380)</f>
        <v/>
      </c>
    </row>
    <row r="5381">
      <c r="A5381" t="n">
        <v>5380</v>
      </c>
      <c r="B5381" t="inlineStr">
        <is>
          <t>CA-2016-136021</t>
        </is>
      </c>
      <c r="C5381" t="inlineStr">
        <is>
          <t>2016-08-14</t>
        </is>
      </c>
      <c r="D5381" t="inlineStr">
        <is>
          <t>2016-08-18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Array Memo Cubes</t>
        </is>
      </c>
      <c r="Q5381" s="2" t="n">
        <v>15.54</v>
      </c>
      <c r="R5381" t="n">
        <v>3</v>
      </c>
      <c r="S5381" s="3" t="n">
        <v>0</v>
      </c>
      <c r="T5381" s="2" t="n">
        <v>7.6146</v>
      </c>
      <c r="U5381">
        <f>D5381-C5381</f>
        <v/>
      </c>
      <c r="V5381" s="3">
        <f>IF(Q5381=0,0,T5381/Q5381)</f>
        <v/>
      </c>
    </row>
    <row r="5382">
      <c r="A5382" t="n">
        <v>5381</v>
      </c>
      <c r="B5382" t="inlineStr">
        <is>
          <t>CA-2016-136021</t>
        </is>
      </c>
      <c r="C5382" t="inlineStr">
        <is>
          <t>2016-08-14</t>
        </is>
      </c>
      <c r="D5382" t="inlineStr">
        <is>
          <t>2016-08-18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Technology</t>
        </is>
      </c>
      <c r="O5382" t="inlineStr">
        <is>
          <t>Machines</t>
        </is>
      </c>
      <c r="P5382" t="inlineStr">
        <is>
          <t>Texas Instruments TI-34 Scientific Calculator</t>
        </is>
      </c>
      <c r="Q5382" s="2" t="n">
        <v>105.552</v>
      </c>
      <c r="R5382" t="n">
        <v>6</v>
      </c>
      <c r="S5382" s="3" t="n">
        <v>0.2</v>
      </c>
      <c r="T5382" s="2" t="n">
        <v>35.6238</v>
      </c>
      <c r="U5382">
        <f>D5382-C5382</f>
        <v/>
      </c>
      <c r="V5382" s="3">
        <f>IF(Q5382=0,0,T5382/Q5382)</f>
        <v/>
      </c>
    </row>
    <row r="5383">
      <c r="A5383" t="n">
        <v>5382</v>
      </c>
      <c r="B5383" t="inlineStr">
        <is>
          <t>CA-2016-149195</t>
        </is>
      </c>
      <c r="C5383" t="inlineStr">
        <is>
          <t>2016-09-05</t>
        </is>
      </c>
      <c r="D5383" t="inlineStr">
        <is>
          <t>2016-09-07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Office Supplies</t>
        </is>
      </c>
      <c r="O5383" t="inlineStr">
        <is>
          <t>Paper</t>
        </is>
      </c>
      <c r="P5383" t="inlineStr">
        <is>
          <t>Xerox 202</t>
        </is>
      </c>
      <c r="Q5383" s="2" t="n">
        <v>25.92</v>
      </c>
      <c r="R5383" t="n">
        <v>5</v>
      </c>
      <c r="S5383" s="3" t="n">
        <v>0.2</v>
      </c>
      <c r="T5383" s="2" t="n">
        <v>9.071999999999999</v>
      </c>
      <c r="U5383">
        <f>D5383-C5383</f>
        <v/>
      </c>
      <c r="V5383" s="3">
        <f>IF(Q5383=0,0,T5383/Q5383)</f>
        <v/>
      </c>
    </row>
    <row r="5384">
      <c r="A5384" t="n">
        <v>5383</v>
      </c>
      <c r="B5384" t="inlineStr">
        <is>
          <t>CA-2016-149195</t>
        </is>
      </c>
      <c r="C5384" t="inlineStr">
        <is>
          <t>2016-09-05</t>
        </is>
      </c>
      <c r="D5384" t="inlineStr">
        <is>
          <t>2016-09-07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Office Supplies</t>
        </is>
      </c>
      <c r="O5384" t="inlineStr">
        <is>
          <t>Fasteners</t>
        </is>
      </c>
      <c r="P5384" t="inlineStr">
        <is>
          <t>Staples</t>
        </is>
      </c>
      <c r="Q5384" s="2" t="n">
        <v>15.808</v>
      </c>
      <c r="R5384" t="n">
        <v>8</v>
      </c>
      <c r="S5384" s="3" t="n">
        <v>0.2</v>
      </c>
      <c r="T5384" s="2" t="n">
        <v>5.3352</v>
      </c>
      <c r="U5384">
        <f>D5384-C5384</f>
        <v/>
      </c>
      <c r="V5384" s="3">
        <f>IF(Q5384=0,0,T5384/Q5384)</f>
        <v/>
      </c>
    </row>
    <row r="5385">
      <c r="A5385" t="n">
        <v>5384</v>
      </c>
      <c r="B5385" t="inlineStr">
        <is>
          <t>CA-2016-149195</t>
        </is>
      </c>
      <c r="C5385" t="inlineStr">
        <is>
          <t>2016-09-05</t>
        </is>
      </c>
      <c r="D5385" t="inlineStr">
        <is>
          <t>2016-09-07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Office Supplies</t>
        </is>
      </c>
      <c r="O5385" t="inlineStr">
        <is>
          <t>Paper</t>
        </is>
      </c>
      <c r="P5385" t="inlineStr">
        <is>
          <t>Xerox 1930</t>
        </is>
      </c>
      <c r="Q5385" s="2" t="n">
        <v>10.368</v>
      </c>
      <c r="R5385" t="n">
        <v>2</v>
      </c>
      <c r="S5385" s="3" t="n">
        <v>0.2</v>
      </c>
      <c r="T5385" s="2" t="n">
        <v>3.7584</v>
      </c>
      <c r="U5385">
        <f>D5385-C5385</f>
        <v/>
      </c>
      <c r="V5385" s="3">
        <f>IF(Q5385=0,0,T5385/Q5385)</f>
        <v/>
      </c>
    </row>
    <row r="5386">
      <c r="A5386" t="n">
        <v>5385</v>
      </c>
      <c r="B5386" t="inlineStr">
        <is>
          <t>CA-2017-161410</t>
        </is>
      </c>
      <c r="C5386" t="inlineStr">
        <is>
          <t>2017-06-26</t>
        </is>
      </c>
      <c r="D5386" t="inlineStr">
        <is>
          <t>2017-07-03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Bose SoundLink Bluetooth Speaker</t>
        </is>
      </c>
      <c r="Q5386" s="2" t="n">
        <v>358.2</v>
      </c>
      <c r="R5386" t="n">
        <v>3</v>
      </c>
      <c r="S5386" s="3" t="n">
        <v>0.4</v>
      </c>
      <c r="T5386" s="2" t="n">
        <v>41.79</v>
      </c>
      <c r="U5386">
        <f>D5386-C5386</f>
        <v/>
      </c>
      <c r="V5386" s="3">
        <f>IF(Q5386=0,0,T5386/Q5386)</f>
        <v/>
      </c>
    </row>
    <row r="5387">
      <c r="A5387" t="n">
        <v>5386</v>
      </c>
      <c r="B5387" t="inlineStr">
        <is>
          <t>CA-2017-161410</t>
        </is>
      </c>
      <c r="C5387" t="inlineStr">
        <is>
          <t>2017-06-26</t>
        </is>
      </c>
      <c r="D5387" t="inlineStr">
        <is>
          <t>2017-07-03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Plantronics Voyager Pro HD - Bluetooth Headset</t>
        </is>
      </c>
      <c r="Q5387" s="2" t="n">
        <v>545.9160000000001</v>
      </c>
      <c r="R5387" t="n">
        <v>14</v>
      </c>
      <c r="S5387" s="3" t="n">
        <v>0.4</v>
      </c>
      <c r="T5387" s="2" t="n">
        <v>72.78879999999999</v>
      </c>
      <c r="U5387">
        <f>D5387-C5387</f>
        <v/>
      </c>
      <c r="V5387" s="3">
        <f>IF(Q5387=0,0,T5387/Q5387)</f>
        <v/>
      </c>
    </row>
    <row r="5388">
      <c r="A5388" t="n">
        <v>5387</v>
      </c>
      <c r="B5388" t="inlineStr">
        <is>
          <t>CA-2017-152786</t>
        </is>
      </c>
      <c r="C5388" t="inlineStr">
        <is>
          <t>2017-03-12</t>
        </is>
      </c>
      <c r="D5388" t="inlineStr">
        <is>
          <t>2017-03-17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Avery Non-Stick Binders</t>
        </is>
      </c>
      <c r="Q5388" s="2" t="n">
        <v>40.41</v>
      </c>
      <c r="R5388" t="n">
        <v>9</v>
      </c>
      <c r="S5388" s="3" t="n">
        <v>0</v>
      </c>
      <c r="T5388" s="2" t="n">
        <v>18.5886</v>
      </c>
      <c r="U5388">
        <f>D5388-C5388</f>
        <v/>
      </c>
      <c r="V5388" s="3">
        <f>IF(Q5388=0,0,T5388/Q5388)</f>
        <v/>
      </c>
    </row>
    <row r="5389">
      <c r="A5389" t="n">
        <v>5388</v>
      </c>
      <c r="B5389" t="inlineStr">
        <is>
          <t>CA-2017-164707</t>
        </is>
      </c>
      <c r="C5389" t="inlineStr">
        <is>
          <t>2017-02-18</t>
        </is>
      </c>
      <c r="D5389" t="inlineStr">
        <is>
          <t>2017-02-21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iHome FM Clock Radio with Lightning Dock</t>
        </is>
      </c>
      <c r="Q5389" s="2" t="n">
        <v>167.976</v>
      </c>
      <c r="R5389" t="n">
        <v>3</v>
      </c>
      <c r="S5389" s="3" t="n">
        <v>0.2</v>
      </c>
      <c r="T5389" s="2" t="n">
        <v>10.4985</v>
      </c>
      <c r="U5389">
        <f>D5389-C5389</f>
        <v/>
      </c>
      <c r="V5389" s="3">
        <f>IF(Q5389=0,0,T5389/Q5389)</f>
        <v/>
      </c>
    </row>
    <row r="5390">
      <c r="A5390" t="n">
        <v>5389</v>
      </c>
      <c r="B5390" t="inlineStr">
        <is>
          <t>CA-2017-164707</t>
        </is>
      </c>
      <c r="C5390" t="inlineStr">
        <is>
          <t>2017-02-18</t>
        </is>
      </c>
      <c r="D5390" t="inlineStr">
        <is>
          <t>2017-02-21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Technology</t>
        </is>
      </c>
      <c r="O5390" t="inlineStr">
        <is>
          <t>Accessories</t>
        </is>
      </c>
      <c r="P5390" t="inlineStr">
        <is>
          <t>Memorex Micro Travel Drive 32 GB</t>
        </is>
      </c>
      <c r="Q5390" s="2" t="n">
        <v>109.53</v>
      </c>
      <c r="R5390" t="n">
        <v>3</v>
      </c>
      <c r="S5390" s="3" t="n">
        <v>0</v>
      </c>
      <c r="T5390" s="2" t="n">
        <v>47.0979</v>
      </c>
      <c r="U5390">
        <f>D5390-C5390</f>
        <v/>
      </c>
      <c r="V5390" s="3">
        <f>IF(Q5390=0,0,T5390/Q5390)</f>
        <v/>
      </c>
    </row>
    <row r="5391">
      <c r="A5391" t="n">
        <v>5390</v>
      </c>
      <c r="B5391" t="inlineStr">
        <is>
          <t>CA-2017-164707</t>
        </is>
      </c>
      <c r="C5391" t="inlineStr">
        <is>
          <t>2017-02-18</t>
        </is>
      </c>
      <c r="D5391" t="inlineStr">
        <is>
          <t>2017-02-21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493</t>
        </is>
      </c>
      <c r="Q5391" s="2" t="n">
        <v>9.82</v>
      </c>
      <c r="R5391" t="n">
        <v>2</v>
      </c>
      <c r="S5391" s="3" t="n">
        <v>0</v>
      </c>
      <c r="T5391" s="2" t="n">
        <v>4.8118</v>
      </c>
      <c r="U5391">
        <f>D5391-C5391</f>
        <v/>
      </c>
      <c r="V5391" s="3">
        <f>IF(Q5391=0,0,T5391/Q5391)</f>
        <v/>
      </c>
    </row>
    <row r="5392">
      <c r="A5392" t="n">
        <v>5391</v>
      </c>
      <c r="B5392" t="inlineStr">
        <is>
          <t>CA-2017-163874</t>
        </is>
      </c>
      <c r="C5392" t="inlineStr">
        <is>
          <t>2017-11-10</t>
        </is>
      </c>
      <c r="D5392" t="inlineStr">
        <is>
          <t>2017-11-12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GBC Imprintable Covers</t>
        </is>
      </c>
      <c r="Q5392" s="2" t="n">
        <v>26.352</v>
      </c>
      <c r="R5392" t="n">
        <v>3</v>
      </c>
      <c r="S5392" s="3" t="n">
        <v>0.2</v>
      </c>
      <c r="T5392" s="2" t="n">
        <v>9.5526</v>
      </c>
      <c r="U5392">
        <f>D5392-C5392</f>
        <v/>
      </c>
      <c r="V5392" s="3">
        <f>IF(Q5392=0,0,T5392/Q5392)</f>
        <v/>
      </c>
    </row>
    <row r="5393">
      <c r="A5393" t="n">
        <v>5392</v>
      </c>
      <c r="B5393" t="inlineStr">
        <is>
          <t>US-2014-123183</t>
        </is>
      </c>
      <c r="C5393" t="inlineStr">
        <is>
          <t>2014-11-19</t>
        </is>
      </c>
      <c r="D5393" t="inlineStr">
        <is>
          <t>2014-11-25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480</t>
        </is>
      </c>
      <c r="Q5393" s="2" t="n">
        <v>22.5</v>
      </c>
      <c r="R5393" t="n">
        <v>6</v>
      </c>
      <c r="S5393" s="3" t="n">
        <v>0</v>
      </c>
      <c r="T5393" s="2" t="n">
        <v>10.8</v>
      </c>
      <c r="U5393">
        <f>D5393-C5393</f>
        <v/>
      </c>
      <c r="V5393" s="3">
        <f>IF(Q5393=0,0,T5393/Q5393)</f>
        <v/>
      </c>
    </row>
    <row r="5394">
      <c r="A5394" t="n">
        <v>5393</v>
      </c>
      <c r="B5394" t="inlineStr">
        <is>
          <t>US-2014-123183</t>
        </is>
      </c>
      <c r="C5394" t="inlineStr">
        <is>
          <t>2014-11-19</t>
        </is>
      </c>
      <c r="D5394" t="inlineStr">
        <is>
          <t>2014-11-25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Office Supplies</t>
        </is>
      </c>
      <c r="O5394" t="inlineStr">
        <is>
          <t>Labels</t>
        </is>
      </c>
      <c r="P5394" t="inlineStr">
        <is>
          <t>Avery 499</t>
        </is>
      </c>
      <c r="Q5394" s="2" t="n">
        <v>9.960000000000001</v>
      </c>
      <c r="R5394" t="n">
        <v>2</v>
      </c>
      <c r="S5394" s="3" t="n">
        <v>0</v>
      </c>
      <c r="T5394" s="2" t="n">
        <v>4.5816</v>
      </c>
      <c r="U5394">
        <f>D5394-C5394</f>
        <v/>
      </c>
      <c r="V5394" s="3">
        <f>IF(Q5394=0,0,T5394/Q5394)</f>
        <v/>
      </c>
    </row>
    <row r="5395">
      <c r="A5395" t="n">
        <v>5394</v>
      </c>
      <c r="B5395" t="inlineStr">
        <is>
          <t>US-2014-123183</t>
        </is>
      </c>
      <c r="C5395" t="inlineStr">
        <is>
          <t>2014-11-19</t>
        </is>
      </c>
      <c r="D5395" t="inlineStr">
        <is>
          <t>2014-11-25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Premier Elliptical Ring Binder, Black</t>
        </is>
      </c>
      <c r="Q5395" s="2" t="n">
        <v>213.08</v>
      </c>
      <c r="R5395" t="n">
        <v>7</v>
      </c>
      <c r="S5395" s="3" t="n">
        <v>0</v>
      </c>
      <c r="T5395" s="2" t="n">
        <v>102.2784</v>
      </c>
      <c r="U5395">
        <f>D5395-C5395</f>
        <v/>
      </c>
      <c r="V5395" s="3">
        <f>IF(Q5395=0,0,T5395/Q5395)</f>
        <v/>
      </c>
    </row>
    <row r="5396">
      <c r="A5396" t="n">
        <v>5395</v>
      </c>
      <c r="B5396" t="inlineStr">
        <is>
          <t>US-2014-123183</t>
        </is>
      </c>
      <c r="C5396" t="inlineStr">
        <is>
          <t>2014-11-19</t>
        </is>
      </c>
      <c r="D5396" t="inlineStr">
        <is>
          <t>2014-11-25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Furniture</t>
        </is>
      </c>
      <c r="O5396" t="inlineStr">
        <is>
          <t>Bookcases</t>
        </is>
      </c>
      <c r="P5396" t="inlineStr">
        <is>
          <t>Sauder Inglewood Library Bookcases</t>
        </is>
      </c>
      <c r="Q5396" s="2" t="n">
        <v>1025.88</v>
      </c>
      <c r="R5396" t="n">
        <v>6</v>
      </c>
      <c r="S5396" s="3" t="n">
        <v>0</v>
      </c>
      <c r="T5396" s="2" t="n">
        <v>235.9524</v>
      </c>
      <c r="U5396">
        <f>D5396-C5396</f>
        <v/>
      </c>
      <c r="V5396" s="3">
        <f>IF(Q5396=0,0,T5396/Q5396)</f>
        <v/>
      </c>
    </row>
    <row r="5397">
      <c r="A5397" t="n">
        <v>5396</v>
      </c>
      <c r="B5397" t="inlineStr">
        <is>
          <t>CA-2014-104829</t>
        </is>
      </c>
      <c r="C5397" t="inlineStr">
        <is>
          <t>2014-11-18</t>
        </is>
      </c>
      <c r="D5397" t="inlineStr">
        <is>
          <t>2014-11-21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Office Supplies</t>
        </is>
      </c>
      <c r="O5397" t="inlineStr">
        <is>
          <t>Paper</t>
        </is>
      </c>
      <c r="P5397" t="inlineStr">
        <is>
          <t>Adams "While You Were Out" Message Pads</t>
        </is>
      </c>
      <c r="Q5397" s="2" t="n">
        <v>21.98</v>
      </c>
      <c r="R5397" t="n">
        <v>7</v>
      </c>
      <c r="S5397" s="3" t="n">
        <v>0</v>
      </c>
      <c r="T5397" s="2" t="n">
        <v>9.891</v>
      </c>
      <c r="U5397">
        <f>D5397-C5397</f>
        <v/>
      </c>
      <c r="V5397" s="3">
        <f>IF(Q5397=0,0,T5397/Q5397)</f>
        <v/>
      </c>
    </row>
    <row r="5398">
      <c r="A5398" t="n">
        <v>5397</v>
      </c>
      <c r="B5398" t="inlineStr">
        <is>
          <t>US-2016-147340</t>
        </is>
      </c>
      <c r="C5398" t="inlineStr">
        <is>
          <t>2016-09-24</t>
        </is>
      </c>
      <c r="D5398" t="inlineStr">
        <is>
          <t>2016-09-24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Nu-Dell Executive Frame</t>
        </is>
      </c>
      <c r="Q5398" s="2" t="n">
        <v>63.2</v>
      </c>
      <c r="R5398" t="n">
        <v>5</v>
      </c>
      <c r="S5398" s="3" t="n">
        <v>0</v>
      </c>
      <c r="T5398" s="2" t="n">
        <v>23.384</v>
      </c>
      <c r="U5398">
        <f>D5398-C5398</f>
        <v/>
      </c>
      <c r="V5398" s="3">
        <f>IF(Q5398=0,0,T5398/Q5398)</f>
        <v/>
      </c>
    </row>
    <row r="5399">
      <c r="A5399" t="n">
        <v>5398</v>
      </c>
      <c r="B5399" t="inlineStr">
        <is>
          <t>CA-2016-145492</t>
        </is>
      </c>
      <c r="C5399" t="inlineStr">
        <is>
          <t>2016-11-20</t>
        </is>
      </c>
      <c r="D5399" t="inlineStr">
        <is>
          <t>2016-11-27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Bravo II Megaboss 12-Amp Hard Body Upright, Replacement Belts, 2 Belts per Pack</t>
        </is>
      </c>
      <c r="Q5399" s="2" t="n">
        <v>39</v>
      </c>
      <c r="R5399" t="n">
        <v>12</v>
      </c>
      <c r="S5399" s="3" t="n">
        <v>0</v>
      </c>
      <c r="T5399" s="2" t="n">
        <v>11.31</v>
      </c>
      <c r="U5399">
        <f>D5399-C5399</f>
        <v/>
      </c>
      <c r="V5399" s="3">
        <f>IF(Q5399=0,0,T5399/Q5399)</f>
        <v/>
      </c>
    </row>
    <row r="5400">
      <c r="A5400" t="n">
        <v>5399</v>
      </c>
      <c r="B5400" t="inlineStr">
        <is>
          <t>CA-2016-163202</t>
        </is>
      </c>
      <c r="C5400" t="inlineStr">
        <is>
          <t>2016-09-27</t>
        </is>
      </c>
      <c r="D5400" t="inlineStr">
        <is>
          <t>2016-10-02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Recycled Pressboard Report Cover with Reinforced Top Hinge</t>
        </is>
      </c>
      <c r="Q5400" s="2" t="n">
        <v>2.907</v>
      </c>
      <c r="R5400" t="n">
        <v>3</v>
      </c>
      <c r="S5400" s="3" t="n">
        <v>0.7</v>
      </c>
      <c r="T5400" s="2" t="n">
        <v>-2.0349</v>
      </c>
      <c r="U5400">
        <f>D5400-C5400</f>
        <v/>
      </c>
      <c r="V5400" s="3">
        <f>IF(Q5400=0,0,T5400/Q5400)</f>
        <v/>
      </c>
    </row>
    <row r="5401">
      <c r="A5401" t="n">
        <v>5400</v>
      </c>
      <c r="B5401" t="inlineStr">
        <is>
          <t>CA-2016-117681</t>
        </is>
      </c>
      <c r="C5401" t="inlineStr">
        <is>
          <t>2016-04-09</t>
        </is>
      </c>
      <c r="D5401" t="inlineStr">
        <is>
          <t>2016-04-14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Furniture</t>
        </is>
      </c>
      <c r="O5401" t="inlineStr">
        <is>
          <t>Bookcases</t>
        </is>
      </c>
      <c r="P5401" t="inlineStr">
        <is>
          <t>Bush Somerset Collection Bookcase</t>
        </is>
      </c>
      <c r="Q5401" s="2" t="n">
        <v>556.665</v>
      </c>
      <c r="R5401" t="n">
        <v>5</v>
      </c>
      <c r="S5401" s="3" t="n">
        <v>0.15</v>
      </c>
      <c r="T5401" s="2" t="n">
        <v>6.549</v>
      </c>
      <c r="U5401">
        <f>D5401-C5401</f>
        <v/>
      </c>
      <c r="V5401" s="3">
        <f>IF(Q5401=0,0,T5401/Q5401)</f>
        <v/>
      </c>
    </row>
    <row r="5402">
      <c r="A5402" t="n">
        <v>5401</v>
      </c>
      <c r="B5402" t="inlineStr">
        <is>
          <t>CA-2017-132262</t>
        </is>
      </c>
      <c r="C5402" t="inlineStr">
        <is>
          <t>2017-09-21</t>
        </is>
      </c>
      <c r="D5402" t="inlineStr">
        <is>
          <t>2017-09-23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Sony 64GB Class 10 Micro SDHC R40 Memory Card</t>
        </is>
      </c>
      <c r="Q5402" s="2" t="n">
        <v>71.98</v>
      </c>
      <c r="R5402" t="n">
        <v>2</v>
      </c>
      <c r="S5402" s="3" t="n">
        <v>0</v>
      </c>
      <c r="T5402" s="2" t="n">
        <v>15.1158</v>
      </c>
      <c r="U5402">
        <f>D5402-C5402</f>
        <v/>
      </c>
      <c r="V5402" s="3">
        <f>IF(Q5402=0,0,T5402/Q5402)</f>
        <v/>
      </c>
    </row>
    <row r="5403">
      <c r="A5403" t="n">
        <v>5402</v>
      </c>
      <c r="B5403" t="inlineStr">
        <is>
          <t>CA-2017-132262</t>
        </is>
      </c>
      <c r="C5403" t="inlineStr">
        <is>
          <t>2017-09-21</t>
        </is>
      </c>
      <c r="D5403" t="inlineStr">
        <is>
          <t>2017-09-23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Logitech M510 Wireless Mouse</t>
        </is>
      </c>
      <c r="Q5403" s="2" t="n">
        <v>79.98</v>
      </c>
      <c r="R5403" t="n">
        <v>2</v>
      </c>
      <c r="S5403" s="3" t="n">
        <v>0</v>
      </c>
      <c r="T5403" s="2" t="n">
        <v>26.3934</v>
      </c>
      <c r="U5403">
        <f>D5403-C5403</f>
        <v/>
      </c>
      <c r="V5403" s="3">
        <f>IF(Q5403=0,0,T5403/Q5403)</f>
        <v/>
      </c>
    </row>
    <row r="5404">
      <c r="A5404" t="n">
        <v>5403</v>
      </c>
      <c r="B5404" t="inlineStr">
        <is>
          <t>CA-2017-123043</t>
        </is>
      </c>
      <c r="C5404" t="inlineStr">
        <is>
          <t>2017-08-24</t>
        </is>
      </c>
      <c r="D5404" t="inlineStr">
        <is>
          <t>2017-08-29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DXL Angle-View Binders with Locking Rings by Samsill</t>
        </is>
      </c>
      <c r="Q5404" s="2" t="n">
        <v>24.672</v>
      </c>
      <c r="R5404" t="n">
        <v>4</v>
      </c>
      <c r="S5404" s="3" t="n">
        <v>0.2</v>
      </c>
      <c r="T5404" s="2" t="n">
        <v>7.71</v>
      </c>
      <c r="U5404">
        <f>D5404-C5404</f>
        <v/>
      </c>
      <c r="V5404" s="3">
        <f>IF(Q5404=0,0,T5404/Q5404)</f>
        <v/>
      </c>
    </row>
    <row r="5405">
      <c r="A5405" t="n">
        <v>5404</v>
      </c>
      <c r="B5405" t="inlineStr">
        <is>
          <t>CA-2017-123043</t>
        </is>
      </c>
      <c r="C5405" t="inlineStr">
        <is>
          <t>2017-08-24</t>
        </is>
      </c>
      <c r="D5405" t="inlineStr">
        <is>
          <t>2017-08-29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Office Supplies</t>
        </is>
      </c>
      <c r="O5405" t="inlineStr">
        <is>
          <t>Binders</t>
        </is>
      </c>
      <c r="P5405" t="inlineStr">
        <is>
          <t>Acco Translucent Poly Ring Binders</t>
        </is>
      </c>
      <c r="Q5405" s="2" t="n">
        <v>3.744</v>
      </c>
      <c r="R5405" t="n">
        <v>1</v>
      </c>
      <c r="S5405" s="3" t="n">
        <v>0.2</v>
      </c>
      <c r="T5405" s="2" t="n">
        <v>1.3104</v>
      </c>
      <c r="U5405">
        <f>D5405-C5405</f>
        <v/>
      </c>
      <c r="V5405" s="3">
        <f>IF(Q5405=0,0,T5405/Q5405)</f>
        <v/>
      </c>
    </row>
    <row r="5406">
      <c r="A5406" t="n">
        <v>5405</v>
      </c>
      <c r="B5406" t="inlineStr">
        <is>
          <t>US-2016-143280</t>
        </is>
      </c>
      <c r="C5406" t="inlineStr">
        <is>
          <t>2016-02-22</t>
        </is>
      </c>
      <c r="D5406" t="inlineStr">
        <is>
          <t>2016-02-26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1070 Corded Phone</t>
        </is>
      </c>
      <c r="Q5406" s="2" t="n">
        <v>445.96</v>
      </c>
      <c r="R5406" t="n">
        <v>5</v>
      </c>
      <c r="S5406" s="3" t="n">
        <v>0.2</v>
      </c>
      <c r="T5406" s="2" t="n">
        <v>55.745</v>
      </c>
      <c r="U5406">
        <f>D5406-C5406</f>
        <v/>
      </c>
      <c r="V5406" s="3">
        <f>IF(Q5406=0,0,T5406/Q5406)</f>
        <v/>
      </c>
    </row>
    <row r="5407">
      <c r="A5407" t="n">
        <v>5406</v>
      </c>
      <c r="B5407" t="inlineStr">
        <is>
          <t>US-2016-143280</t>
        </is>
      </c>
      <c r="C5407" t="inlineStr">
        <is>
          <t>2016-02-22</t>
        </is>
      </c>
      <c r="D5407" t="inlineStr">
        <is>
          <t>2016-02-26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Memorex Mini Travel Drive 64 GB USB 2.0 Flash Drive</t>
        </is>
      </c>
      <c r="Q5407" s="2" t="n">
        <v>36.24</v>
      </c>
      <c r="R5407" t="n">
        <v>1</v>
      </c>
      <c r="S5407" s="3" t="n">
        <v>0</v>
      </c>
      <c r="T5407" s="2" t="n">
        <v>15.2208</v>
      </c>
      <c r="U5407">
        <f>D5407-C5407</f>
        <v/>
      </c>
      <c r="V5407" s="3">
        <f>IF(Q5407=0,0,T5407/Q5407)</f>
        <v/>
      </c>
    </row>
    <row r="5408">
      <c r="A5408" t="n">
        <v>5407</v>
      </c>
      <c r="B5408" t="inlineStr">
        <is>
          <t>US-2016-143280</t>
        </is>
      </c>
      <c r="C5408" t="inlineStr">
        <is>
          <t>2016-02-22</t>
        </is>
      </c>
      <c r="D5408" t="inlineStr">
        <is>
          <t>2016-02-26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Office Supplies</t>
        </is>
      </c>
      <c r="O5408" t="inlineStr">
        <is>
          <t>Fasteners</t>
        </is>
      </c>
      <c r="P5408" t="inlineStr">
        <is>
          <t>Acco Clips to Go Binder Clips, 24 Clips in Two Sizes</t>
        </is>
      </c>
      <c r="Q5408" s="2" t="n">
        <v>10.65</v>
      </c>
      <c r="R5408" t="n">
        <v>3</v>
      </c>
      <c r="S5408" s="3" t="n">
        <v>0</v>
      </c>
      <c r="T5408" s="2" t="n">
        <v>5.0055</v>
      </c>
      <c r="U5408">
        <f>D5408-C5408</f>
        <v/>
      </c>
      <c r="V5408" s="3">
        <f>IF(Q5408=0,0,T5408/Q5408)</f>
        <v/>
      </c>
    </row>
    <row r="5409">
      <c r="A5409" t="n">
        <v>5408</v>
      </c>
      <c r="B5409" t="inlineStr">
        <is>
          <t>CA-2017-108854</t>
        </is>
      </c>
      <c r="C5409" t="inlineStr">
        <is>
          <t>2017-12-08</t>
        </is>
      </c>
      <c r="D5409" t="inlineStr">
        <is>
          <t>2017-12-14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Standard Line “While You Were Out” Hardbound Telephone Message Book</t>
        </is>
      </c>
      <c r="Q5409" s="2" t="n">
        <v>87.92</v>
      </c>
      <c r="R5409" t="n">
        <v>4</v>
      </c>
      <c r="S5409" s="3" t="n">
        <v>0</v>
      </c>
      <c r="T5409" s="2" t="n">
        <v>40.4432</v>
      </c>
      <c r="U5409">
        <f>D5409-C5409</f>
        <v/>
      </c>
      <c r="V5409" s="3">
        <f>IF(Q5409=0,0,T5409/Q5409)</f>
        <v/>
      </c>
    </row>
    <row r="5410">
      <c r="A5410" t="n">
        <v>5409</v>
      </c>
      <c r="B5410" t="inlineStr">
        <is>
          <t>CA-2017-108854</t>
        </is>
      </c>
      <c r="C5410" t="inlineStr">
        <is>
          <t>2017-12-08</t>
        </is>
      </c>
      <c r="D5410" t="inlineStr">
        <is>
          <t>2017-12-14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Performers Binder/Pad Holder, Black</t>
        </is>
      </c>
      <c r="Q5410" s="2" t="n">
        <v>22.424</v>
      </c>
      <c r="R5410" t="n">
        <v>1</v>
      </c>
      <c r="S5410" s="3" t="n">
        <v>0.2</v>
      </c>
      <c r="T5410" s="2" t="n">
        <v>8.409000000000001</v>
      </c>
      <c r="U5410">
        <f>D5410-C5410</f>
        <v/>
      </c>
      <c r="V5410" s="3">
        <f>IF(Q5410=0,0,T5410/Q5410)</f>
        <v/>
      </c>
    </row>
    <row r="5411">
      <c r="A5411" t="n">
        <v>5410</v>
      </c>
      <c r="B5411" t="inlineStr">
        <is>
          <t>CA-2017-108854</t>
        </is>
      </c>
      <c r="C5411" t="inlineStr">
        <is>
          <t>2017-12-08</t>
        </is>
      </c>
      <c r="D5411" t="inlineStr">
        <is>
          <t>2017-12-14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Vinyl Sectional Post Binders</t>
        </is>
      </c>
      <c r="Q5411" s="2" t="n">
        <v>90.48</v>
      </c>
      <c r="R5411" t="n">
        <v>3</v>
      </c>
      <c r="S5411" s="3" t="n">
        <v>0.2</v>
      </c>
      <c r="T5411" s="2" t="n">
        <v>33.93</v>
      </c>
      <c r="U5411">
        <f>D5411-C5411</f>
        <v/>
      </c>
      <c r="V5411" s="3">
        <f>IF(Q5411=0,0,T5411/Q5411)</f>
        <v/>
      </c>
    </row>
    <row r="5412">
      <c r="A5412" t="n">
        <v>5411</v>
      </c>
      <c r="B5412" t="inlineStr">
        <is>
          <t>CA-2017-108854</t>
        </is>
      </c>
      <c r="C5412" t="inlineStr">
        <is>
          <t>2017-12-08</t>
        </is>
      </c>
      <c r="D5412" t="inlineStr">
        <is>
          <t>2017-12-14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Office Supplies</t>
        </is>
      </c>
      <c r="O5412" t="inlineStr">
        <is>
          <t>Storage</t>
        </is>
      </c>
      <c r="P5412" t="inlineStr">
        <is>
          <t>SAFCO Mobile Desk Side File, Wire Frame</t>
        </is>
      </c>
      <c r="Q5412" s="2" t="n">
        <v>42.76</v>
      </c>
      <c r="R5412" t="n">
        <v>1</v>
      </c>
      <c r="S5412" s="3" t="n">
        <v>0</v>
      </c>
      <c r="T5412" s="2" t="n">
        <v>11.1176</v>
      </c>
      <c r="U5412">
        <f>D5412-C5412</f>
        <v/>
      </c>
      <c r="V5412" s="3">
        <f>IF(Q5412=0,0,T5412/Q5412)</f>
        <v/>
      </c>
    </row>
    <row r="5413">
      <c r="A5413" t="n">
        <v>5412</v>
      </c>
      <c r="B5413" t="inlineStr">
        <is>
          <t>CA-2017-166856</t>
        </is>
      </c>
      <c r="C5413" t="inlineStr">
        <is>
          <t>2017-09-18</t>
        </is>
      </c>
      <c r="D5413" t="inlineStr">
        <is>
          <t>2017-09-22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Wilson Jones Easy Flow II Sheet Lifters</t>
        </is>
      </c>
      <c r="Q5413" s="2" t="n">
        <v>10.08</v>
      </c>
      <c r="R5413" t="n">
        <v>7</v>
      </c>
      <c r="S5413" s="3" t="n">
        <v>0.2</v>
      </c>
      <c r="T5413" s="2" t="n">
        <v>3.528</v>
      </c>
      <c r="U5413">
        <f>D5413-C5413</f>
        <v/>
      </c>
      <c r="V5413" s="3">
        <f>IF(Q5413=0,0,T5413/Q5413)</f>
        <v/>
      </c>
    </row>
    <row r="5414">
      <c r="A5414" t="n">
        <v>5413</v>
      </c>
      <c r="B5414" t="inlineStr">
        <is>
          <t>CA-2017-166856</t>
        </is>
      </c>
      <c r="C5414" t="inlineStr">
        <is>
          <t>2017-09-18</t>
        </is>
      </c>
      <c r="D5414" t="inlineStr">
        <is>
          <t>2017-09-22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Technology</t>
        </is>
      </c>
      <c r="O5414" t="inlineStr">
        <is>
          <t>Accessories</t>
        </is>
      </c>
      <c r="P5414" t="inlineStr">
        <is>
          <t>Kingston Digital DataTraveler 64GB USB 2.0</t>
        </is>
      </c>
      <c r="Q5414" s="2" t="n">
        <v>101.34</v>
      </c>
      <c r="R5414" t="n">
        <v>3</v>
      </c>
      <c r="S5414" s="3" t="n">
        <v>0</v>
      </c>
      <c r="T5414" s="2" t="n">
        <v>8.107200000000001</v>
      </c>
      <c r="U5414">
        <f>D5414-C5414</f>
        <v/>
      </c>
      <c r="V5414" s="3">
        <f>IF(Q5414=0,0,T5414/Q5414)</f>
        <v/>
      </c>
    </row>
    <row r="5415">
      <c r="A5415" t="n">
        <v>5414</v>
      </c>
      <c r="B5415" t="inlineStr">
        <is>
          <t>CA-2016-153157</t>
        </is>
      </c>
      <c r="C5415" t="inlineStr">
        <is>
          <t>2016-09-11</t>
        </is>
      </c>
      <c r="D5415" t="inlineStr">
        <is>
          <t>2016-09-14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Plantronics Encore H101 Dual Earpieces Headset</t>
        </is>
      </c>
      <c r="Q5415" s="2" t="n">
        <v>224.75</v>
      </c>
      <c r="R5415" t="n">
        <v>5</v>
      </c>
      <c r="S5415" s="3" t="n">
        <v>0</v>
      </c>
      <c r="T5415" s="2" t="n">
        <v>62.93</v>
      </c>
      <c r="U5415">
        <f>D5415-C5415</f>
        <v/>
      </c>
      <c r="V5415" s="3">
        <f>IF(Q5415=0,0,T5415/Q5415)</f>
        <v/>
      </c>
    </row>
    <row r="5416">
      <c r="A5416" t="n">
        <v>5415</v>
      </c>
      <c r="B5416" t="inlineStr">
        <is>
          <t>US-2017-125647</t>
        </is>
      </c>
      <c r="C5416" t="inlineStr">
        <is>
          <t>2017-09-23</t>
        </is>
      </c>
      <c r="D5416" t="inlineStr">
        <is>
          <t>2017-09-28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Euro Pro Shark Stick Mini Vacuum</t>
        </is>
      </c>
      <c r="Q5416" s="2" t="n">
        <v>73.176</v>
      </c>
      <c r="R5416" t="n">
        <v>6</v>
      </c>
      <c r="S5416" s="3" t="n">
        <v>0.8</v>
      </c>
      <c r="T5416" s="2" t="n">
        <v>-197.5752</v>
      </c>
      <c r="U5416">
        <f>D5416-C5416</f>
        <v/>
      </c>
      <c r="V5416" s="3">
        <f>IF(Q5416=0,0,T5416/Q5416)</f>
        <v/>
      </c>
    </row>
    <row r="5417">
      <c r="A5417" t="n">
        <v>5416</v>
      </c>
      <c r="B5417" t="inlineStr">
        <is>
          <t>US-2017-125647</t>
        </is>
      </c>
      <c r="C5417" t="inlineStr">
        <is>
          <t>2017-09-23</t>
        </is>
      </c>
      <c r="D5417" t="inlineStr">
        <is>
          <t>2017-09-28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217</t>
        </is>
      </c>
      <c r="Q5417" s="2" t="n">
        <v>20.736</v>
      </c>
      <c r="R5417" t="n">
        <v>4</v>
      </c>
      <c r="S5417" s="3" t="n">
        <v>0.2</v>
      </c>
      <c r="T5417" s="2" t="n">
        <v>7.2576</v>
      </c>
      <c r="U5417">
        <f>D5417-C5417</f>
        <v/>
      </c>
      <c r="V5417" s="3">
        <f>IF(Q5417=0,0,T5417/Q5417)</f>
        <v/>
      </c>
    </row>
    <row r="5418">
      <c r="A5418" t="n">
        <v>5417</v>
      </c>
      <c r="B5418" t="inlineStr">
        <is>
          <t>US-2017-125647</t>
        </is>
      </c>
      <c r="C5418" t="inlineStr">
        <is>
          <t>2017-09-23</t>
        </is>
      </c>
      <c r="D5418" t="inlineStr">
        <is>
          <t>2017-09-28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OtterBox Commuter Series Case - Samsung Galaxy S4</t>
        </is>
      </c>
      <c r="Q5418" s="2" t="n">
        <v>39.984</v>
      </c>
      <c r="R5418" t="n">
        <v>2</v>
      </c>
      <c r="S5418" s="3" t="n">
        <v>0.2</v>
      </c>
      <c r="T5418" s="2" t="n">
        <v>-8.9964</v>
      </c>
      <c r="U5418">
        <f>D5418-C5418</f>
        <v/>
      </c>
      <c r="V5418" s="3">
        <f>IF(Q5418=0,0,T5418/Q5418)</f>
        <v/>
      </c>
    </row>
    <row r="5419">
      <c r="A5419" t="n">
        <v>5418</v>
      </c>
      <c r="B5419" t="inlineStr">
        <is>
          <t>CA-2014-132542</t>
        </is>
      </c>
      <c r="C5419" t="inlineStr">
        <is>
          <t>2014-10-06</t>
        </is>
      </c>
      <c r="D5419" t="inlineStr">
        <is>
          <t>2014-10-08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GBC VeloBinder Strips</t>
        </is>
      </c>
      <c r="Q5419" s="2" t="n">
        <v>15.36</v>
      </c>
      <c r="R5419" t="n">
        <v>2</v>
      </c>
      <c r="S5419" s="3" t="n">
        <v>0</v>
      </c>
      <c r="T5419" s="2" t="n">
        <v>7.68</v>
      </c>
      <c r="U5419">
        <f>D5419-C5419</f>
        <v/>
      </c>
      <c r="V5419" s="3">
        <f>IF(Q5419=0,0,T5419/Q5419)</f>
        <v/>
      </c>
    </row>
    <row r="5420">
      <c r="A5420" t="n">
        <v>5419</v>
      </c>
      <c r="B5420" t="inlineStr">
        <is>
          <t>CA-2015-110877</t>
        </is>
      </c>
      <c r="C5420" t="inlineStr">
        <is>
          <t>2015-10-23</t>
        </is>
      </c>
      <c r="D5420" t="inlineStr">
        <is>
          <t>2015-10-26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Office Supplies</t>
        </is>
      </c>
      <c r="O5420" t="inlineStr">
        <is>
          <t>Paper</t>
        </is>
      </c>
      <c r="P5420" t="inlineStr">
        <is>
          <t>Xerox 212</t>
        </is>
      </c>
      <c r="Q5420" s="2" t="n">
        <v>36.288</v>
      </c>
      <c r="R5420" t="n">
        <v>7</v>
      </c>
      <c r="S5420" s="3" t="n">
        <v>0.2</v>
      </c>
      <c r="T5420" s="2" t="n">
        <v>12.7008</v>
      </c>
      <c r="U5420">
        <f>D5420-C5420</f>
        <v/>
      </c>
      <c r="V5420" s="3">
        <f>IF(Q5420=0,0,T5420/Q5420)</f>
        <v/>
      </c>
    </row>
    <row r="5421">
      <c r="A5421" t="n">
        <v>5420</v>
      </c>
      <c r="B5421" t="inlineStr">
        <is>
          <t>CA-2015-110877</t>
        </is>
      </c>
      <c r="C5421" t="inlineStr">
        <is>
          <t>2015-10-23</t>
        </is>
      </c>
      <c r="D5421" t="inlineStr">
        <is>
          <t>2015-10-26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Jabra SPEAK 410</t>
        </is>
      </c>
      <c r="Q5421" s="2" t="n">
        <v>150.384</v>
      </c>
      <c r="R5421" t="n">
        <v>2</v>
      </c>
      <c r="S5421" s="3" t="n">
        <v>0.2</v>
      </c>
      <c r="T5421" s="2" t="n">
        <v>15.0384</v>
      </c>
      <c r="U5421">
        <f>D5421-C5421</f>
        <v/>
      </c>
      <c r="V5421" s="3">
        <f>IF(Q5421=0,0,T5421/Q5421)</f>
        <v/>
      </c>
    </row>
    <row r="5422">
      <c r="A5422" t="n">
        <v>5421</v>
      </c>
      <c r="B5422" t="inlineStr">
        <is>
          <t>US-2016-151827</t>
        </is>
      </c>
      <c r="C5422" t="inlineStr">
        <is>
          <t>2016-03-31</t>
        </is>
      </c>
      <c r="D5422" t="inlineStr">
        <is>
          <t>2016-04-02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LG Exalt</t>
        </is>
      </c>
      <c r="Q5422" s="2" t="n">
        <v>280.782</v>
      </c>
      <c r="R5422" t="n">
        <v>3</v>
      </c>
      <c r="S5422" s="3" t="n">
        <v>0.4</v>
      </c>
      <c r="T5422" s="2" t="n">
        <v>-60.8361</v>
      </c>
      <c r="U5422">
        <f>D5422-C5422</f>
        <v/>
      </c>
      <c r="V5422" s="3">
        <f>IF(Q5422=0,0,T5422/Q5422)</f>
        <v/>
      </c>
    </row>
    <row r="5423">
      <c r="A5423" t="n">
        <v>5422</v>
      </c>
      <c r="B5423" t="inlineStr">
        <is>
          <t>US-2016-151827</t>
        </is>
      </c>
      <c r="C5423" t="inlineStr">
        <is>
          <t>2016-03-31</t>
        </is>
      </c>
      <c r="D5423" t="inlineStr">
        <is>
          <t>2016-04-02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Anker Ultra-Slim Mini Bluetooth 3.0 Wireless Keyboard</t>
        </is>
      </c>
      <c r="Q5423" s="2" t="n">
        <v>31.984</v>
      </c>
      <c r="R5423" t="n">
        <v>2</v>
      </c>
      <c r="S5423" s="3" t="n">
        <v>0.2</v>
      </c>
      <c r="T5423" s="2" t="n">
        <v>1.1994</v>
      </c>
      <c r="U5423">
        <f>D5423-C5423</f>
        <v/>
      </c>
      <c r="V5423" s="3">
        <f>IF(Q5423=0,0,T5423/Q5423)</f>
        <v/>
      </c>
    </row>
    <row r="5424">
      <c r="A5424" t="n">
        <v>5423</v>
      </c>
      <c r="B5424" t="inlineStr">
        <is>
          <t>US-2016-163258</t>
        </is>
      </c>
      <c r="C5424" t="inlineStr">
        <is>
          <t>2016-12-29</t>
        </is>
      </c>
      <c r="D5424" t="inlineStr">
        <is>
          <t>2017-01-02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Acco Translucent Poly Ring Binders</t>
        </is>
      </c>
      <c r="Q5424" s="2" t="n">
        <v>11.232</v>
      </c>
      <c r="R5424" t="n">
        <v>3</v>
      </c>
      <c r="S5424" s="3" t="n">
        <v>0.2</v>
      </c>
      <c r="T5424" s="2" t="n">
        <v>3.9312</v>
      </c>
      <c r="U5424">
        <f>D5424-C5424</f>
        <v/>
      </c>
      <c r="V5424" s="3">
        <f>IF(Q5424=0,0,T5424/Q5424)</f>
        <v/>
      </c>
    </row>
    <row r="5425">
      <c r="A5425" t="n">
        <v>5424</v>
      </c>
      <c r="B5425" t="inlineStr">
        <is>
          <t>CA-2017-103009</t>
        </is>
      </c>
      <c r="C5425" t="inlineStr">
        <is>
          <t>2017-11-03</t>
        </is>
      </c>
      <c r="D5425" t="inlineStr">
        <is>
          <t>2017-11-05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Office Supplies</t>
        </is>
      </c>
      <c r="O5425" t="inlineStr">
        <is>
          <t>Paper</t>
        </is>
      </c>
      <c r="P5425" t="inlineStr">
        <is>
          <t>Xerox 1963</t>
        </is>
      </c>
      <c r="Q5425" s="2" t="n">
        <v>26.4</v>
      </c>
      <c r="R5425" t="n">
        <v>5</v>
      </c>
      <c r="S5425" s="3" t="n">
        <v>0</v>
      </c>
      <c r="T5425" s="2" t="n">
        <v>11.88</v>
      </c>
      <c r="U5425">
        <f>D5425-C5425</f>
        <v/>
      </c>
      <c r="V5425" s="3">
        <f>IF(Q5425=0,0,T5425/Q5425)</f>
        <v/>
      </c>
    </row>
    <row r="5426">
      <c r="A5426" t="n">
        <v>5425</v>
      </c>
      <c r="B5426" t="inlineStr">
        <is>
          <t>US-2017-120649</t>
        </is>
      </c>
      <c r="C5426" t="inlineStr">
        <is>
          <t>2017-01-20</t>
        </is>
      </c>
      <c r="D5426" t="inlineStr">
        <is>
          <t>2017-01-26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326</t>
        </is>
      </c>
      <c r="Q5426" s="2" t="n">
        <v>3.52</v>
      </c>
      <c r="R5426" t="n">
        <v>2</v>
      </c>
      <c r="S5426" s="3" t="n">
        <v>0</v>
      </c>
      <c r="T5426" s="2" t="n">
        <v>1.0208</v>
      </c>
      <c r="U5426">
        <f>D5426-C5426</f>
        <v/>
      </c>
      <c r="V5426" s="3">
        <f>IF(Q5426=0,0,T5426/Q5426)</f>
        <v/>
      </c>
    </row>
    <row r="5427">
      <c r="A5427" t="n">
        <v>5426</v>
      </c>
      <c r="B5427" t="inlineStr">
        <is>
          <t>CA-2016-153598</t>
        </is>
      </c>
      <c r="C5427" t="inlineStr">
        <is>
          <t>2016-12-03</t>
        </is>
      </c>
      <c r="D5427" t="inlineStr">
        <is>
          <t>2016-12-06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Logitech Z-906 Speaker sys - home theater - 5.1-CH</t>
        </is>
      </c>
      <c r="Q5427" s="2" t="n">
        <v>1649.95</v>
      </c>
      <c r="R5427" t="n">
        <v>5</v>
      </c>
      <c r="S5427" s="3" t="n">
        <v>0</v>
      </c>
      <c r="T5427" s="2" t="n">
        <v>659.98</v>
      </c>
      <c r="U5427">
        <f>D5427-C5427</f>
        <v/>
      </c>
      <c r="V5427" s="3">
        <f>IF(Q5427=0,0,T5427/Q5427)</f>
        <v/>
      </c>
    </row>
    <row r="5428">
      <c r="A5428" t="n">
        <v>5427</v>
      </c>
      <c r="B5428" t="inlineStr">
        <is>
          <t>CA-2016-153598</t>
        </is>
      </c>
      <c r="C5428" t="inlineStr">
        <is>
          <t>2016-12-03</t>
        </is>
      </c>
      <c r="D5428" t="inlineStr">
        <is>
          <t>2016-12-06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3M Polarizing Light Filter Sleeves</t>
        </is>
      </c>
      <c r="Q5428" s="2" t="n">
        <v>111.9</v>
      </c>
      <c r="R5428" t="n">
        <v>6</v>
      </c>
      <c r="S5428" s="3" t="n">
        <v>0</v>
      </c>
      <c r="T5428" s="2" t="n">
        <v>51.474</v>
      </c>
      <c r="U5428">
        <f>D5428-C5428</f>
        <v/>
      </c>
      <c r="V5428" s="3">
        <f>IF(Q5428=0,0,T5428/Q5428)</f>
        <v/>
      </c>
    </row>
    <row r="5429">
      <c r="A5429" t="n">
        <v>5428</v>
      </c>
      <c r="B5429" t="inlineStr">
        <is>
          <t>US-2016-108497</t>
        </is>
      </c>
      <c r="C5429" t="inlineStr">
        <is>
          <t>2016-06-14</t>
        </is>
      </c>
      <c r="D5429" t="inlineStr">
        <is>
          <t>2016-06-14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Furniture</t>
        </is>
      </c>
      <c r="O5429" t="inlineStr">
        <is>
          <t>Bookcases</t>
        </is>
      </c>
      <c r="P5429" t="inlineStr">
        <is>
          <t>Bush Heritage Pine Collection 5-Shelf Bookcase, Albany Pine Finish, *Special Order</t>
        </is>
      </c>
      <c r="Q5429" s="2" t="n">
        <v>599.165</v>
      </c>
      <c r="R5429" t="n">
        <v>5</v>
      </c>
      <c r="S5429" s="3" t="n">
        <v>0.15</v>
      </c>
      <c r="T5429" s="2" t="n">
        <v>35.245</v>
      </c>
      <c r="U5429">
        <f>D5429-C5429</f>
        <v/>
      </c>
      <c r="V5429" s="3">
        <f>IF(Q5429=0,0,T5429/Q5429)</f>
        <v/>
      </c>
    </row>
    <row r="5430">
      <c r="A5430" t="n">
        <v>5429</v>
      </c>
      <c r="B5430" t="inlineStr">
        <is>
          <t>CA-2016-113096</t>
        </is>
      </c>
      <c r="C5430" t="inlineStr">
        <is>
          <t>2016-09-02</t>
        </is>
      </c>
      <c r="D5430" t="inlineStr">
        <is>
          <t>2016-09-04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Tenex File Box, Personal Filing Tote with Lid, Black</t>
        </is>
      </c>
      <c r="Q5430" s="2" t="n">
        <v>46.53</v>
      </c>
      <c r="R5430" t="n">
        <v>3</v>
      </c>
      <c r="S5430" s="3" t="n">
        <v>0</v>
      </c>
      <c r="T5430" s="2" t="n">
        <v>12.0978</v>
      </c>
      <c r="U5430">
        <f>D5430-C5430</f>
        <v/>
      </c>
      <c r="V5430" s="3">
        <f>IF(Q5430=0,0,T5430/Q5430)</f>
        <v/>
      </c>
    </row>
    <row r="5431">
      <c r="A5431" t="n">
        <v>5430</v>
      </c>
      <c r="B5431" t="inlineStr">
        <is>
          <t>CA-2014-136861</t>
        </is>
      </c>
      <c r="C5431" t="inlineStr">
        <is>
          <t>2014-09-05</t>
        </is>
      </c>
      <c r="D5431" t="inlineStr">
        <is>
          <t>2014-09-07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Furniture</t>
        </is>
      </c>
      <c r="O5431" t="inlineStr">
        <is>
          <t>Furnishings</t>
        </is>
      </c>
      <c r="P5431" t="inlineStr">
        <is>
          <t>Telescoping Adjustable Floor Lamp</t>
        </is>
      </c>
      <c r="Q5431" s="2" t="n">
        <v>31.984</v>
      </c>
      <c r="R5431" t="n">
        <v>2</v>
      </c>
      <c r="S5431" s="3" t="n">
        <v>0.2</v>
      </c>
      <c r="T5431" s="2" t="n">
        <v>1.999</v>
      </c>
      <c r="U5431">
        <f>D5431-C5431</f>
        <v/>
      </c>
      <c r="V5431" s="3">
        <f>IF(Q5431=0,0,T5431/Q5431)</f>
        <v/>
      </c>
    </row>
    <row r="5432">
      <c r="A5432" t="n">
        <v>5431</v>
      </c>
      <c r="B5432" t="inlineStr">
        <is>
          <t>CA-2017-117422</t>
        </is>
      </c>
      <c r="C5432" t="inlineStr">
        <is>
          <t>2017-10-21</t>
        </is>
      </c>
      <c r="D5432" t="inlineStr">
        <is>
          <t>2017-10-25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Avanti 1.7 Cu. Ft. Refrigerator</t>
        </is>
      </c>
      <c r="Q5432" s="2" t="n">
        <v>161.568</v>
      </c>
      <c r="R5432" t="n">
        <v>2</v>
      </c>
      <c r="S5432" s="3" t="n">
        <v>0.2</v>
      </c>
      <c r="T5432" s="2" t="n">
        <v>16.1568</v>
      </c>
      <c r="U5432">
        <f>D5432-C5432</f>
        <v/>
      </c>
      <c r="V5432" s="3">
        <f>IF(Q5432=0,0,T5432/Q5432)</f>
        <v/>
      </c>
    </row>
    <row r="5433">
      <c r="A5433" t="n">
        <v>5432</v>
      </c>
      <c r="B5433" t="inlineStr">
        <is>
          <t>CA-2017-117422</t>
        </is>
      </c>
      <c r="C5433" t="inlineStr">
        <is>
          <t>2017-10-21</t>
        </is>
      </c>
      <c r="D5433" t="inlineStr">
        <is>
          <t>2017-10-25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RSVP Cards &amp; Envelopes, Blank White, 8-1/2" X 11", 24 Cards/25 Envelopes/Set</t>
        </is>
      </c>
      <c r="Q5433" s="2" t="n">
        <v>4.064</v>
      </c>
      <c r="R5433" t="n">
        <v>1</v>
      </c>
      <c r="S5433" s="3" t="n">
        <v>0.2</v>
      </c>
      <c r="T5433" s="2" t="n">
        <v>1.3716</v>
      </c>
      <c r="U5433">
        <f>D5433-C5433</f>
        <v/>
      </c>
      <c r="V5433" s="3">
        <f>IF(Q5433=0,0,T5433/Q5433)</f>
        <v/>
      </c>
    </row>
    <row r="5434">
      <c r="A5434" t="n">
        <v>5433</v>
      </c>
      <c r="B5434" t="inlineStr">
        <is>
          <t>CA-2017-117422</t>
        </is>
      </c>
      <c r="C5434" t="inlineStr">
        <is>
          <t>2017-10-21</t>
        </is>
      </c>
      <c r="D5434" t="inlineStr">
        <is>
          <t>2017-10-25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Office Supplies</t>
        </is>
      </c>
      <c r="O5434" t="inlineStr">
        <is>
          <t>Binders</t>
        </is>
      </c>
      <c r="P5434" t="inlineStr">
        <is>
          <t>SlimView Poly Binder, 3/8"</t>
        </is>
      </c>
      <c r="Q5434" s="2" t="n">
        <v>6.216</v>
      </c>
      <c r="R5434" t="n">
        <v>4</v>
      </c>
      <c r="S5434" s="3" t="n">
        <v>0.7</v>
      </c>
      <c r="T5434" s="2" t="n">
        <v>-4.9728</v>
      </c>
      <c r="U5434">
        <f>D5434-C5434</f>
        <v/>
      </c>
      <c r="V5434" s="3">
        <f>IF(Q5434=0,0,T5434/Q5434)</f>
        <v/>
      </c>
    </row>
    <row r="5435">
      <c r="A5435" t="n">
        <v>5434</v>
      </c>
      <c r="B5435" t="inlineStr">
        <is>
          <t>CA-2017-129707</t>
        </is>
      </c>
      <c r="C5435" t="inlineStr">
        <is>
          <t>2017-04-25</t>
        </is>
      </c>
      <c r="D5435" t="inlineStr">
        <is>
          <t>2017-04-29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Newell 318</t>
        </is>
      </c>
      <c r="Q5435" s="2" t="n">
        <v>8.896000000000001</v>
      </c>
      <c r="R5435" t="n">
        <v>4</v>
      </c>
      <c r="S5435" s="3" t="n">
        <v>0.2</v>
      </c>
      <c r="T5435" s="2" t="n">
        <v>0.6672</v>
      </c>
      <c r="U5435">
        <f>D5435-C5435</f>
        <v/>
      </c>
      <c r="V5435" s="3">
        <f>IF(Q5435=0,0,T5435/Q5435)</f>
        <v/>
      </c>
    </row>
    <row r="5436">
      <c r="A5436" t="n">
        <v>5435</v>
      </c>
      <c r="B5436" t="inlineStr">
        <is>
          <t>CA-2015-160171</t>
        </is>
      </c>
      <c r="C5436" t="inlineStr">
        <is>
          <t>2015-10-19</t>
        </is>
      </c>
      <c r="D5436" t="inlineStr">
        <is>
          <t>2015-10-24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Office Supplies</t>
        </is>
      </c>
      <c r="O5436" t="inlineStr">
        <is>
          <t>Appliances</t>
        </is>
      </c>
      <c r="P5436" t="inlineStr">
        <is>
          <t>Sanyo Counter Height Refrigerator with Crisper, 3.6 Cubic Foot, Stainless Steel/Black</t>
        </is>
      </c>
      <c r="Q5436" s="2" t="n">
        <v>1640.7</v>
      </c>
      <c r="R5436" t="n">
        <v>5</v>
      </c>
      <c r="S5436" s="3" t="n">
        <v>0</v>
      </c>
      <c r="T5436" s="2" t="n">
        <v>459.396</v>
      </c>
      <c r="U5436">
        <f>D5436-C5436</f>
        <v/>
      </c>
      <c r="V5436" s="3">
        <f>IF(Q5436=0,0,T5436/Q5436)</f>
        <v/>
      </c>
    </row>
    <row r="5437">
      <c r="A5437" t="n">
        <v>5436</v>
      </c>
      <c r="B5437" t="inlineStr">
        <is>
          <t>CA-2015-160171</t>
        </is>
      </c>
      <c r="C5437" t="inlineStr">
        <is>
          <t>2015-10-19</t>
        </is>
      </c>
      <c r="D5437" t="inlineStr">
        <is>
          <t>2015-10-24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NETGEAR N750 Dual Band Wi-Fi Gigabit Router</t>
        </is>
      </c>
      <c r="Q5437" s="2" t="n">
        <v>270</v>
      </c>
      <c r="R5437" t="n">
        <v>3</v>
      </c>
      <c r="S5437" s="3" t="n">
        <v>0</v>
      </c>
      <c r="T5437" s="2" t="n">
        <v>97.2</v>
      </c>
      <c r="U5437">
        <f>D5437-C5437</f>
        <v/>
      </c>
      <c r="V5437" s="3">
        <f>IF(Q5437=0,0,T5437/Q5437)</f>
        <v/>
      </c>
    </row>
    <row r="5438">
      <c r="A5438" t="n">
        <v>5437</v>
      </c>
      <c r="B5438" t="inlineStr">
        <is>
          <t>CA-2014-103317</t>
        </is>
      </c>
      <c r="C5438" t="inlineStr">
        <is>
          <t>2014-07-05</t>
        </is>
      </c>
      <c r="D5438" t="inlineStr">
        <is>
          <t>2014-07-08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Advantus Panel Wall Certificate Holder - 8.5x11</t>
        </is>
      </c>
      <c r="Q5438" s="2" t="n">
        <v>19.52</v>
      </c>
      <c r="R5438" t="n">
        <v>2</v>
      </c>
      <c r="S5438" s="3" t="n">
        <v>0.2</v>
      </c>
      <c r="T5438" s="2" t="n">
        <v>5.368</v>
      </c>
      <c r="U5438">
        <f>D5438-C5438</f>
        <v/>
      </c>
      <c r="V5438" s="3">
        <f>IF(Q5438=0,0,T5438/Q5438)</f>
        <v/>
      </c>
    </row>
    <row r="5439">
      <c r="A5439" t="n">
        <v>5438</v>
      </c>
      <c r="B5439" t="inlineStr">
        <is>
          <t>CA-2014-103317</t>
        </is>
      </c>
      <c r="C5439" t="inlineStr">
        <is>
          <t>2014-07-05</t>
        </is>
      </c>
      <c r="D5439" t="inlineStr">
        <is>
          <t>2014-07-08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Wilson Jones Four-Pocket Poly Binders</t>
        </is>
      </c>
      <c r="Q5439" s="2" t="n">
        <v>9.81</v>
      </c>
      <c r="R5439" t="n">
        <v>5</v>
      </c>
      <c r="S5439" s="3" t="n">
        <v>0.7</v>
      </c>
      <c r="T5439" s="2" t="n">
        <v>-6.867</v>
      </c>
      <c r="U5439">
        <f>D5439-C5439</f>
        <v/>
      </c>
      <c r="V5439" s="3">
        <f>IF(Q5439=0,0,T5439/Q5439)</f>
        <v/>
      </c>
    </row>
    <row r="5440">
      <c r="A5440" t="n">
        <v>5439</v>
      </c>
      <c r="B5440" t="inlineStr">
        <is>
          <t>CA-2014-103317</t>
        </is>
      </c>
      <c r="C5440" t="inlineStr">
        <is>
          <t>2014-07-05</t>
        </is>
      </c>
      <c r="D5440" t="inlineStr">
        <is>
          <t>2014-07-08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Furniture</t>
        </is>
      </c>
      <c r="O5440" t="inlineStr">
        <is>
          <t>Furnishings</t>
        </is>
      </c>
      <c r="P5440" t="inlineStr">
        <is>
          <t>Luxo Adjustable Task Clamp Lamp</t>
        </is>
      </c>
      <c r="Q5440" s="2" t="n">
        <v>213.216</v>
      </c>
      <c r="R5440" t="n">
        <v>3</v>
      </c>
      <c r="S5440" s="3" t="n">
        <v>0.2</v>
      </c>
      <c r="T5440" s="2" t="n">
        <v>15.9912</v>
      </c>
      <c r="U5440">
        <f>D5440-C5440</f>
        <v/>
      </c>
      <c r="V5440" s="3">
        <f>IF(Q5440=0,0,T5440/Q5440)</f>
        <v/>
      </c>
    </row>
    <row r="5441">
      <c r="A5441" t="n">
        <v>5440</v>
      </c>
      <c r="B5441" t="inlineStr">
        <is>
          <t>CA-2016-167115</t>
        </is>
      </c>
      <c r="C5441" t="inlineStr">
        <is>
          <t>2016-04-04</t>
        </is>
      </c>
      <c r="D5441" t="inlineStr">
        <is>
          <t>2016-04-09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Ibico Ibimaster 300 Manual Binding System</t>
        </is>
      </c>
      <c r="Q5441" s="2" t="n">
        <v>588.784</v>
      </c>
      <c r="R5441" t="n">
        <v>2</v>
      </c>
      <c r="S5441" s="3" t="n">
        <v>0.2</v>
      </c>
      <c r="T5441" s="2" t="n">
        <v>183.995</v>
      </c>
      <c r="U5441">
        <f>D5441-C5441</f>
        <v/>
      </c>
      <c r="V5441" s="3">
        <f>IF(Q5441=0,0,T5441/Q5441)</f>
        <v/>
      </c>
    </row>
    <row r="5442">
      <c r="A5442" t="n">
        <v>5441</v>
      </c>
      <c r="B5442" t="inlineStr">
        <is>
          <t>US-2017-153633</t>
        </is>
      </c>
      <c r="C5442" t="inlineStr">
        <is>
          <t>2017-11-13</t>
        </is>
      </c>
      <c r="D5442" t="inlineStr">
        <is>
          <t>2017-11-18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DIXON Oriole Pencils</t>
        </is>
      </c>
      <c r="Q5442" s="2" t="n">
        <v>2.064</v>
      </c>
      <c r="R5442" t="n">
        <v>1</v>
      </c>
      <c r="S5442" s="3" t="n">
        <v>0.2</v>
      </c>
      <c r="T5442" s="2" t="n">
        <v>0.1548</v>
      </c>
      <c r="U5442">
        <f>D5442-C5442</f>
        <v/>
      </c>
      <c r="V5442" s="3">
        <f>IF(Q5442=0,0,T5442/Q5442)</f>
        <v/>
      </c>
    </row>
    <row r="5443">
      <c r="A5443" t="n">
        <v>5442</v>
      </c>
      <c r="B5443" t="inlineStr">
        <is>
          <t>CA-2017-155929</t>
        </is>
      </c>
      <c r="C5443" t="inlineStr">
        <is>
          <t>2017-09-09</t>
        </is>
      </c>
      <c r="D5443" t="inlineStr">
        <is>
          <t>2017-09-13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Office Supplies</t>
        </is>
      </c>
      <c r="O5443" t="inlineStr">
        <is>
          <t>Paper</t>
        </is>
      </c>
      <c r="P5443" t="inlineStr">
        <is>
          <t>Unpadded Memo Slips</t>
        </is>
      </c>
      <c r="Q5443" s="2" t="n">
        <v>6.368</v>
      </c>
      <c r="R5443" t="n">
        <v>2</v>
      </c>
      <c r="S5443" s="3" t="n">
        <v>0.2</v>
      </c>
      <c r="T5443" s="2" t="n">
        <v>2.388</v>
      </c>
      <c r="U5443">
        <f>D5443-C5443</f>
        <v/>
      </c>
      <c r="V5443" s="3">
        <f>IF(Q5443=0,0,T5443/Q5443)</f>
        <v/>
      </c>
    </row>
    <row r="5444">
      <c r="A5444" t="n">
        <v>5443</v>
      </c>
      <c r="B5444" t="inlineStr">
        <is>
          <t>CA-2015-148712</t>
        </is>
      </c>
      <c r="C5444" t="inlineStr">
        <is>
          <t>2015-04-17</t>
        </is>
      </c>
      <c r="D5444" t="inlineStr">
        <is>
          <t>2015-04-23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Technology</t>
        </is>
      </c>
      <c r="O5444" t="inlineStr">
        <is>
          <t>Accessories</t>
        </is>
      </c>
      <c r="P5444" t="inlineStr">
        <is>
          <t>Enermax Acrylux Wireless Keyboard</t>
        </is>
      </c>
      <c r="Q5444" s="2" t="n">
        <v>99.59999999999999</v>
      </c>
      <c r="R5444" t="n">
        <v>1</v>
      </c>
      <c r="S5444" s="3" t="n">
        <v>0</v>
      </c>
      <c r="T5444" s="2" t="n">
        <v>36.852</v>
      </c>
      <c r="U5444">
        <f>D5444-C5444</f>
        <v/>
      </c>
      <c r="V5444" s="3">
        <f>IF(Q5444=0,0,T5444/Q5444)</f>
        <v/>
      </c>
    </row>
    <row r="5445">
      <c r="A5445" t="n">
        <v>5444</v>
      </c>
      <c r="B5445" t="inlineStr">
        <is>
          <t>CA-2015-148712</t>
        </is>
      </c>
      <c r="C5445" t="inlineStr">
        <is>
          <t>2015-04-17</t>
        </is>
      </c>
      <c r="D5445" t="inlineStr">
        <is>
          <t>2015-04-23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DXL Angle-View Binders with Locking Rings, Black</t>
        </is>
      </c>
      <c r="Q5445" s="2" t="n">
        <v>62.296</v>
      </c>
      <c r="R5445" t="n">
        <v>13</v>
      </c>
      <c r="S5445" s="3" t="n">
        <v>0.2</v>
      </c>
      <c r="T5445" s="2" t="n">
        <v>21.0249</v>
      </c>
      <c r="U5445">
        <f>D5445-C5445</f>
        <v/>
      </c>
      <c r="V5445" s="3">
        <f>IF(Q5445=0,0,T5445/Q5445)</f>
        <v/>
      </c>
    </row>
    <row r="5446">
      <c r="A5446" t="n">
        <v>5445</v>
      </c>
      <c r="B5446" t="inlineStr">
        <is>
          <t>CA-2015-148712</t>
        </is>
      </c>
      <c r="C5446" t="inlineStr">
        <is>
          <t>2015-04-17</t>
        </is>
      </c>
      <c r="D5446" t="inlineStr">
        <is>
          <t>2015-04-23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Barrel Sharpener</t>
        </is>
      </c>
      <c r="Q5446" s="2" t="n">
        <v>10.71</v>
      </c>
      <c r="R5446" t="n">
        <v>3</v>
      </c>
      <c r="S5446" s="3" t="n">
        <v>0</v>
      </c>
      <c r="T5446" s="2" t="n">
        <v>2.7846</v>
      </c>
      <c r="U5446">
        <f>D5446-C5446</f>
        <v/>
      </c>
      <c r="V5446" s="3">
        <f>IF(Q5446=0,0,T5446/Q5446)</f>
        <v/>
      </c>
    </row>
    <row r="5447">
      <c r="A5447" t="n">
        <v>5446</v>
      </c>
      <c r="B5447" t="inlineStr">
        <is>
          <t>CA-2016-128307</t>
        </is>
      </c>
      <c r="C5447" t="inlineStr">
        <is>
          <t>2016-07-25</t>
        </is>
      </c>
      <c r="D5447" t="inlineStr">
        <is>
          <t>2016-07-29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Office Supplies</t>
        </is>
      </c>
      <c r="O5447" t="inlineStr">
        <is>
          <t>Envelopes</t>
        </is>
      </c>
      <c r="P5447" t="inlineStr">
        <is>
          <t>Quality Park Security Envelopes</t>
        </is>
      </c>
      <c r="Q5447" s="2" t="n">
        <v>20.936</v>
      </c>
      <c r="R5447" t="n">
        <v>1</v>
      </c>
      <c r="S5447" s="3" t="n">
        <v>0.2</v>
      </c>
      <c r="T5447" s="2" t="n">
        <v>7.0659</v>
      </c>
      <c r="U5447">
        <f>D5447-C5447</f>
        <v/>
      </c>
      <c r="V5447" s="3">
        <f>IF(Q5447=0,0,T5447/Q5447)</f>
        <v/>
      </c>
    </row>
    <row r="5448">
      <c r="A5448" t="n">
        <v>5447</v>
      </c>
      <c r="B5448" t="inlineStr">
        <is>
          <t>US-2016-127425</t>
        </is>
      </c>
      <c r="C5448" t="inlineStr">
        <is>
          <t>2016-08-26</t>
        </is>
      </c>
      <c r="D5448" t="inlineStr">
        <is>
          <t>2016-08-31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Technology</t>
        </is>
      </c>
      <c r="O5448" t="inlineStr">
        <is>
          <t>Phones</t>
        </is>
      </c>
      <c r="P5448" t="inlineStr">
        <is>
          <t>Samsung Replacement EH64AVFWE Premium Headset</t>
        </is>
      </c>
      <c r="Q5448" s="2" t="n">
        <v>33</v>
      </c>
      <c r="R5448" t="n">
        <v>6</v>
      </c>
      <c r="S5448" s="3" t="n">
        <v>0</v>
      </c>
      <c r="T5448" s="2" t="n">
        <v>8.25</v>
      </c>
      <c r="U5448">
        <f>D5448-C5448</f>
        <v/>
      </c>
      <c r="V5448" s="3">
        <f>IF(Q5448=0,0,T5448/Q5448)</f>
        <v/>
      </c>
    </row>
    <row r="5449">
      <c r="A5449" t="n">
        <v>5448</v>
      </c>
      <c r="B5449" t="inlineStr">
        <is>
          <t>US-2016-127425</t>
        </is>
      </c>
      <c r="C5449" t="inlineStr">
        <is>
          <t>2016-08-26</t>
        </is>
      </c>
      <c r="D5449" t="inlineStr">
        <is>
          <t>2016-08-31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Plantronics Audio 478 Stereo USB Headset</t>
        </is>
      </c>
      <c r="Q5449" s="2" t="n">
        <v>249.95</v>
      </c>
      <c r="R5449" t="n">
        <v>5</v>
      </c>
      <c r="S5449" s="3" t="n">
        <v>0</v>
      </c>
      <c r="T5449" s="2" t="n">
        <v>87.4825</v>
      </c>
      <c r="U5449">
        <f>D5449-C5449</f>
        <v/>
      </c>
      <c r="V5449" s="3">
        <f>IF(Q5449=0,0,T5449/Q5449)</f>
        <v/>
      </c>
    </row>
    <row r="5450">
      <c r="A5450" t="n">
        <v>5449</v>
      </c>
      <c r="B5450" t="inlineStr">
        <is>
          <t>US-2014-119081</t>
        </is>
      </c>
      <c r="C5450" t="inlineStr">
        <is>
          <t>2014-09-12</t>
        </is>
      </c>
      <c r="D5450" t="inlineStr">
        <is>
          <t>2014-09-19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Compact Automatic Electric Letter Opener</t>
        </is>
      </c>
      <c r="Q5450" s="2" t="n">
        <v>357.93</v>
      </c>
      <c r="R5450" t="n">
        <v>3</v>
      </c>
      <c r="S5450" s="3" t="n">
        <v>0</v>
      </c>
      <c r="T5450" s="2" t="n">
        <v>7.1586</v>
      </c>
      <c r="U5450">
        <f>D5450-C5450</f>
        <v/>
      </c>
      <c r="V5450" s="3">
        <f>IF(Q5450=0,0,T5450/Q5450)</f>
        <v/>
      </c>
    </row>
    <row r="5451">
      <c r="A5451" t="n">
        <v>5450</v>
      </c>
      <c r="B5451" t="inlineStr">
        <is>
          <t>US-2014-119081</t>
        </is>
      </c>
      <c r="C5451" t="inlineStr">
        <is>
          <t>2014-09-12</t>
        </is>
      </c>
      <c r="D5451" t="inlineStr">
        <is>
          <t>2014-09-19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Technology</t>
        </is>
      </c>
      <c r="O5451" t="inlineStr">
        <is>
          <t>Accessories</t>
        </is>
      </c>
      <c r="P5451" t="inlineStr">
        <is>
          <t>SanDisk Cruzer 16 GB USB Flash Drive</t>
        </is>
      </c>
      <c r="Q5451" s="2" t="n">
        <v>57.4</v>
      </c>
      <c r="R5451" t="n">
        <v>5</v>
      </c>
      <c r="S5451" s="3" t="n">
        <v>0</v>
      </c>
      <c r="T5451" s="2" t="n">
        <v>10.906</v>
      </c>
      <c r="U5451">
        <f>D5451-C5451</f>
        <v/>
      </c>
      <c r="V5451" s="3">
        <f>IF(Q5451=0,0,T5451/Q5451)</f>
        <v/>
      </c>
    </row>
    <row r="5452">
      <c r="A5452" t="n">
        <v>5451</v>
      </c>
      <c r="B5452" t="inlineStr">
        <is>
          <t>US-2014-119081</t>
        </is>
      </c>
      <c r="C5452" t="inlineStr">
        <is>
          <t>2014-09-12</t>
        </is>
      </c>
      <c r="D5452" t="inlineStr">
        <is>
          <t>2014-09-19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GBC DocuBind P100 Manual Binding Machine</t>
        </is>
      </c>
      <c r="Q5452" s="2" t="n">
        <v>331.96</v>
      </c>
      <c r="R5452" t="n">
        <v>2</v>
      </c>
      <c r="S5452" s="3" t="n">
        <v>0</v>
      </c>
      <c r="T5452" s="2" t="n">
        <v>149.382</v>
      </c>
      <c r="U5452">
        <f>D5452-C5452</f>
        <v/>
      </c>
      <c r="V5452" s="3">
        <f>IF(Q5452=0,0,T5452/Q5452)</f>
        <v/>
      </c>
    </row>
    <row r="5453">
      <c r="A5453" t="n">
        <v>5452</v>
      </c>
      <c r="B5453" t="inlineStr">
        <is>
          <t>US-2014-119081</t>
        </is>
      </c>
      <c r="C5453" t="inlineStr">
        <is>
          <t>2014-09-12</t>
        </is>
      </c>
      <c r="D5453" t="inlineStr">
        <is>
          <t>2014-09-19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Seth Thomas 8 1/2" Cubicle Clock</t>
        </is>
      </c>
      <c r="Q5453" s="2" t="n">
        <v>40.56</v>
      </c>
      <c r="R5453" t="n">
        <v>2</v>
      </c>
      <c r="S5453" s="3" t="n">
        <v>0</v>
      </c>
      <c r="T5453" s="2" t="n">
        <v>12.9792</v>
      </c>
      <c r="U5453">
        <f>D5453-C5453</f>
        <v/>
      </c>
      <c r="V5453" s="3">
        <f>IF(Q5453=0,0,T5453/Q5453)</f>
        <v/>
      </c>
    </row>
    <row r="5454">
      <c r="A5454" t="n">
        <v>5453</v>
      </c>
      <c r="B5454" t="inlineStr">
        <is>
          <t>CA-2016-140613</t>
        </is>
      </c>
      <c r="C5454" t="inlineStr">
        <is>
          <t>2016-07-22</t>
        </is>
      </c>
      <c r="D5454" t="inlineStr">
        <is>
          <t>2016-07-29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Fiskars 8" Scissors, 2/Pack</t>
        </is>
      </c>
      <c r="Q5454" s="2" t="n">
        <v>86.2</v>
      </c>
      <c r="R5454" t="n">
        <v>5</v>
      </c>
      <c r="S5454" s="3" t="n">
        <v>0</v>
      </c>
      <c r="T5454" s="2" t="n">
        <v>24.998</v>
      </c>
      <c r="U5454">
        <f>D5454-C5454</f>
        <v/>
      </c>
      <c r="V5454" s="3">
        <f>IF(Q5454=0,0,T5454/Q5454)</f>
        <v/>
      </c>
    </row>
    <row r="5455">
      <c r="A5455" t="n">
        <v>5454</v>
      </c>
      <c r="B5455" t="inlineStr">
        <is>
          <t>US-2017-108700</t>
        </is>
      </c>
      <c r="C5455" t="inlineStr">
        <is>
          <t>2017-05-19</t>
        </is>
      </c>
      <c r="D5455" t="inlineStr">
        <is>
          <t>2017-05-23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Office Supplies</t>
        </is>
      </c>
      <c r="O5455" t="inlineStr">
        <is>
          <t>Paper</t>
        </is>
      </c>
      <c r="P5455" t="inlineStr">
        <is>
          <t>Things To Do Today Spiral Book</t>
        </is>
      </c>
      <c r="Q5455" s="2" t="n">
        <v>38.016</v>
      </c>
      <c r="R5455" t="n">
        <v>6</v>
      </c>
      <c r="S5455" s="3" t="n">
        <v>0.2</v>
      </c>
      <c r="T5455" s="2" t="n">
        <v>13.7808</v>
      </c>
      <c r="U5455">
        <f>D5455-C5455</f>
        <v/>
      </c>
      <c r="V5455" s="3">
        <f>IF(Q5455=0,0,T5455/Q5455)</f>
        <v/>
      </c>
    </row>
    <row r="5456">
      <c r="A5456" t="n">
        <v>5455</v>
      </c>
      <c r="B5456" t="inlineStr">
        <is>
          <t>CA-2017-160962</t>
        </is>
      </c>
      <c r="C5456" t="inlineStr">
        <is>
          <t>2017-04-28</t>
        </is>
      </c>
      <c r="D5456" t="inlineStr">
        <is>
          <t>2017-05-02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Sterilite Officeware Hinged File Box</t>
        </is>
      </c>
      <c r="Q5456" s="2" t="n">
        <v>8.384</v>
      </c>
      <c r="R5456" t="n">
        <v>1</v>
      </c>
      <c r="S5456" s="3" t="n">
        <v>0.2</v>
      </c>
      <c r="T5456" s="2" t="n">
        <v>0.7336</v>
      </c>
      <c r="U5456">
        <f>D5456-C5456</f>
        <v/>
      </c>
      <c r="V5456" s="3">
        <f>IF(Q5456=0,0,T5456/Q5456)</f>
        <v/>
      </c>
    </row>
    <row r="5457">
      <c r="A5457" t="n">
        <v>5456</v>
      </c>
      <c r="B5457" t="inlineStr">
        <is>
          <t>CA-2017-160962</t>
        </is>
      </c>
      <c r="C5457" t="inlineStr">
        <is>
          <t>2017-04-28</t>
        </is>
      </c>
      <c r="D5457" t="inlineStr">
        <is>
          <t>2017-05-02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Office Supplies</t>
        </is>
      </c>
      <c r="O5457" t="inlineStr">
        <is>
          <t>Art</t>
        </is>
      </c>
      <c r="P5457" t="inlineStr">
        <is>
          <t>Newell 341</t>
        </is>
      </c>
      <c r="Q5457" s="2" t="n">
        <v>6.848</v>
      </c>
      <c r="R5457" t="n">
        <v>2</v>
      </c>
      <c r="S5457" s="3" t="n">
        <v>0.2</v>
      </c>
      <c r="T5457" s="2" t="n">
        <v>0.7704</v>
      </c>
      <c r="U5457">
        <f>D5457-C5457</f>
        <v/>
      </c>
      <c r="V5457" s="3">
        <f>IF(Q5457=0,0,T5457/Q5457)</f>
        <v/>
      </c>
    </row>
    <row r="5458">
      <c r="A5458" t="n">
        <v>5457</v>
      </c>
      <c r="B5458" t="inlineStr">
        <is>
          <t>CA-2017-130631</t>
        </is>
      </c>
      <c r="C5458" t="inlineStr">
        <is>
          <t>2017-12-29</t>
        </is>
      </c>
      <c r="D5458" t="inlineStr">
        <is>
          <t>2018-01-02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Office Supplies</t>
        </is>
      </c>
      <c r="O5458" t="inlineStr">
        <is>
          <t>Fasteners</t>
        </is>
      </c>
      <c r="P5458" t="inlineStr">
        <is>
          <t>Acco Glide Clips</t>
        </is>
      </c>
      <c r="Q5458" s="2" t="n">
        <v>19.6</v>
      </c>
      <c r="R5458" t="n">
        <v>5</v>
      </c>
      <c r="S5458" s="3" t="n">
        <v>0</v>
      </c>
      <c r="T5458" s="2" t="n">
        <v>9.603999999999999</v>
      </c>
      <c r="U5458">
        <f>D5458-C5458</f>
        <v/>
      </c>
      <c r="V5458" s="3">
        <f>IF(Q5458=0,0,T5458/Q5458)</f>
        <v/>
      </c>
    </row>
    <row r="5459">
      <c r="A5459" t="n">
        <v>5458</v>
      </c>
      <c r="B5459" t="inlineStr">
        <is>
          <t>CA-2017-130631</t>
        </is>
      </c>
      <c r="C5459" t="inlineStr">
        <is>
          <t>2017-12-29</t>
        </is>
      </c>
      <c r="D5459" t="inlineStr">
        <is>
          <t>2018-01-02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Hand-Finished Solid Wood Document Frame</t>
        </is>
      </c>
      <c r="Q5459" s="2" t="n">
        <v>68.45999999999999</v>
      </c>
      <c r="R5459" t="n">
        <v>2</v>
      </c>
      <c r="S5459" s="3" t="n">
        <v>0</v>
      </c>
      <c r="T5459" s="2" t="n">
        <v>20.538</v>
      </c>
      <c r="U5459">
        <f>D5459-C5459</f>
        <v/>
      </c>
      <c r="V5459" s="3">
        <f>IF(Q5459=0,0,T5459/Q5459)</f>
        <v/>
      </c>
    </row>
    <row r="5460">
      <c r="A5460" t="n">
        <v>5459</v>
      </c>
      <c r="B5460" t="inlineStr">
        <is>
          <t>CA-2017-116680</t>
        </is>
      </c>
      <c r="C5460" t="inlineStr">
        <is>
          <t>2017-09-04</t>
        </is>
      </c>
      <c r="D5460" t="inlineStr">
        <is>
          <t>2017-09-06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Acco Suede Grain Vinyl Round Ring Binder</t>
        </is>
      </c>
      <c r="Q5460" s="2" t="n">
        <v>13.344</v>
      </c>
      <c r="R5460" t="n">
        <v>6</v>
      </c>
      <c r="S5460" s="3" t="n">
        <v>0.2</v>
      </c>
      <c r="T5460" s="2" t="n">
        <v>4.3368</v>
      </c>
      <c r="U5460">
        <f>D5460-C5460</f>
        <v/>
      </c>
      <c r="V5460" s="3">
        <f>IF(Q5460=0,0,T5460/Q5460)</f>
        <v/>
      </c>
    </row>
    <row r="5461">
      <c r="A5461" t="n">
        <v>5460</v>
      </c>
      <c r="B5461" t="inlineStr">
        <is>
          <t>CA-2017-116680</t>
        </is>
      </c>
      <c r="C5461" t="inlineStr">
        <is>
          <t>2017-09-04</t>
        </is>
      </c>
      <c r="D5461" t="inlineStr">
        <is>
          <t>2017-09-06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Bush Cubix Conference Tables, Fully Assembled</t>
        </is>
      </c>
      <c r="Q5461" s="2" t="n">
        <v>1478.272</v>
      </c>
      <c r="R5461" t="n">
        <v>8</v>
      </c>
      <c r="S5461" s="3" t="n">
        <v>0.2</v>
      </c>
      <c r="T5461" s="2" t="n">
        <v>92.392</v>
      </c>
      <c r="U5461">
        <f>D5461-C5461</f>
        <v/>
      </c>
      <c r="V5461" s="3">
        <f>IF(Q5461=0,0,T5461/Q5461)</f>
        <v/>
      </c>
    </row>
    <row r="5462">
      <c r="A5462" t="n">
        <v>5461</v>
      </c>
      <c r="B5462" t="inlineStr">
        <is>
          <t>US-2014-107405</t>
        </is>
      </c>
      <c r="C5462" t="inlineStr">
        <is>
          <t>2014-03-21</t>
        </is>
      </c>
      <c r="D5462" t="inlineStr">
        <is>
          <t>2014-03-25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Office Supplies</t>
        </is>
      </c>
      <c r="O5462" t="inlineStr">
        <is>
          <t>Storage</t>
        </is>
      </c>
      <c r="P5462" t="inlineStr">
        <is>
          <t>Tennsco Commercial Shelving</t>
        </is>
      </c>
      <c r="Q5462" s="2" t="n">
        <v>16.272</v>
      </c>
      <c r="R5462" t="n">
        <v>1</v>
      </c>
      <c r="S5462" s="3" t="n">
        <v>0.2</v>
      </c>
      <c r="T5462" s="2" t="n">
        <v>-3.8646</v>
      </c>
      <c r="U5462">
        <f>D5462-C5462</f>
        <v/>
      </c>
      <c r="V5462" s="3">
        <f>IF(Q5462=0,0,T5462/Q5462)</f>
        <v/>
      </c>
    </row>
    <row r="5463">
      <c r="A5463" t="n">
        <v>5462</v>
      </c>
      <c r="B5463" t="inlineStr">
        <is>
          <t>CA-2017-101574</t>
        </is>
      </c>
      <c r="C5463" t="inlineStr">
        <is>
          <t>2017-09-28</t>
        </is>
      </c>
      <c r="D5463" t="inlineStr">
        <is>
          <t>2017-10-04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Furniture</t>
        </is>
      </c>
      <c r="O5463" t="inlineStr">
        <is>
          <t>Furnishings</t>
        </is>
      </c>
      <c r="P5463" t="inlineStr">
        <is>
          <t>Longer-Life Soft White Bulbs</t>
        </is>
      </c>
      <c r="Q5463" s="2" t="n">
        <v>9.24</v>
      </c>
      <c r="R5463" t="n">
        <v>3</v>
      </c>
      <c r="S5463" s="3" t="n">
        <v>0</v>
      </c>
      <c r="T5463" s="2" t="n">
        <v>4.4352</v>
      </c>
      <c r="U5463">
        <f>D5463-C5463</f>
        <v/>
      </c>
      <c r="V5463" s="3">
        <f>IF(Q5463=0,0,T5463/Q5463)</f>
        <v/>
      </c>
    </row>
    <row r="5464">
      <c r="A5464" t="n">
        <v>5463</v>
      </c>
      <c r="B5464" t="inlineStr">
        <is>
          <t>CA-2014-146591</t>
        </is>
      </c>
      <c r="C5464" t="inlineStr">
        <is>
          <t>2014-01-19</t>
        </is>
      </c>
      <c r="D5464" t="inlineStr">
        <is>
          <t>2014-01-20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Office Supplies</t>
        </is>
      </c>
      <c r="O5464" t="inlineStr">
        <is>
          <t>Binders</t>
        </is>
      </c>
      <c r="P5464" t="inlineStr">
        <is>
          <t>GBC Standard Recycled Report Covers, Clear Plastic Sheets</t>
        </is>
      </c>
      <c r="Q5464" s="2" t="n">
        <v>32.34</v>
      </c>
      <c r="R5464" t="n">
        <v>10</v>
      </c>
      <c r="S5464" s="3" t="n">
        <v>0.7</v>
      </c>
      <c r="T5464" s="2" t="n">
        <v>-23.716</v>
      </c>
      <c r="U5464">
        <f>D5464-C5464</f>
        <v/>
      </c>
      <c r="V5464" s="3">
        <f>IF(Q5464=0,0,T5464/Q5464)</f>
        <v/>
      </c>
    </row>
    <row r="5465">
      <c r="A5465" t="n">
        <v>5464</v>
      </c>
      <c r="B5465" t="inlineStr">
        <is>
          <t>CA-2014-146591</t>
        </is>
      </c>
      <c r="C5465" t="inlineStr">
        <is>
          <t>2014-01-19</t>
        </is>
      </c>
      <c r="D5465" t="inlineStr">
        <is>
          <t>2014-01-20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TOPS Carbonless Receipt Book, Four 2-3/4 x 7-1/4 Money Receipts per Page</t>
        </is>
      </c>
      <c r="Q5465" s="2" t="n">
        <v>56.064</v>
      </c>
      <c r="R5465" t="n">
        <v>4</v>
      </c>
      <c r="S5465" s="3" t="n">
        <v>0.2</v>
      </c>
      <c r="T5465" s="2" t="n">
        <v>19.6224</v>
      </c>
      <c r="U5465">
        <f>D5465-C5465</f>
        <v/>
      </c>
      <c r="V5465" s="3">
        <f>IF(Q5465=0,0,T5465/Q5465)</f>
        <v/>
      </c>
    </row>
    <row r="5466">
      <c r="A5466" t="n">
        <v>5465</v>
      </c>
      <c r="B5466" t="inlineStr">
        <is>
          <t>CA-2014-146591</t>
        </is>
      </c>
      <c r="C5466" t="inlineStr">
        <is>
          <t>2014-01-19</t>
        </is>
      </c>
      <c r="D5466" t="inlineStr">
        <is>
          <t>2014-01-20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Tyvek  Top-Opening Peel &amp; Seel Envelopes, Plain White</t>
        </is>
      </c>
      <c r="Q5466" s="2" t="n">
        <v>108.72</v>
      </c>
      <c r="R5466" t="n">
        <v>5</v>
      </c>
      <c r="S5466" s="3" t="n">
        <v>0.2</v>
      </c>
      <c r="T5466" s="2" t="n">
        <v>36.693</v>
      </c>
      <c r="U5466">
        <f>D5466-C5466</f>
        <v/>
      </c>
      <c r="V5466" s="3">
        <f>IF(Q5466=0,0,T5466/Q5466)</f>
        <v/>
      </c>
    </row>
    <row r="5467">
      <c r="A5467" t="n">
        <v>5466</v>
      </c>
      <c r="B5467" t="inlineStr">
        <is>
          <t>CA-2014-146591</t>
        </is>
      </c>
      <c r="C5467" t="inlineStr">
        <is>
          <t>2014-01-19</t>
        </is>
      </c>
      <c r="D5467" t="inlineStr">
        <is>
          <t>2014-01-20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Furniture</t>
        </is>
      </c>
      <c r="O5467" t="inlineStr">
        <is>
          <t>Bookcases</t>
        </is>
      </c>
      <c r="P5467" t="inlineStr">
        <is>
          <t>O'Sullivan 4-Shelf Bookcase in Odessa Pine</t>
        </is>
      </c>
      <c r="Q5467" s="2" t="n">
        <v>181.47</v>
      </c>
      <c r="R5467" t="n">
        <v>5</v>
      </c>
      <c r="S5467" s="3" t="n">
        <v>0.7</v>
      </c>
      <c r="T5467" s="2" t="n">
        <v>-320.597</v>
      </c>
      <c r="U5467">
        <f>D5467-C5467</f>
        <v/>
      </c>
      <c r="V5467" s="3">
        <f>IF(Q5467=0,0,T5467/Q5467)</f>
        <v/>
      </c>
    </row>
    <row r="5468">
      <c r="A5468" t="n">
        <v>5467</v>
      </c>
      <c r="B5468" t="inlineStr">
        <is>
          <t>CA-2014-107706</t>
        </is>
      </c>
      <c r="C5468" t="inlineStr">
        <is>
          <t>2014-02-14</t>
        </is>
      </c>
      <c r="D5468" t="inlineStr">
        <is>
          <t>2014-02-19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Memo Book, 100 Message Capacity, 5 3/8” x 11”</t>
        </is>
      </c>
      <c r="Q5468" s="2" t="n">
        <v>16.176</v>
      </c>
      <c r="R5468" t="n">
        <v>3</v>
      </c>
      <c r="S5468" s="3" t="n">
        <v>0.2</v>
      </c>
      <c r="T5468" s="2" t="n">
        <v>6.066</v>
      </c>
      <c r="U5468">
        <f>D5468-C5468</f>
        <v/>
      </c>
      <c r="V5468" s="3">
        <f>IF(Q5468=0,0,T5468/Q5468)</f>
        <v/>
      </c>
    </row>
    <row r="5469">
      <c r="A5469" t="n">
        <v>5468</v>
      </c>
      <c r="B5469" t="inlineStr">
        <is>
          <t>CA-2016-122448</t>
        </is>
      </c>
      <c r="C5469" t="inlineStr">
        <is>
          <t>2016-06-09</t>
        </is>
      </c>
      <c r="D5469" t="inlineStr">
        <is>
          <t>2016-06-14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Global Deluxe Stacking Chair, Gray</t>
        </is>
      </c>
      <c r="Q5469" s="2" t="n">
        <v>122.352</v>
      </c>
      <c r="R5469" t="n">
        <v>3</v>
      </c>
      <c r="S5469" s="3" t="n">
        <v>0.2</v>
      </c>
      <c r="T5469" s="2" t="n">
        <v>13.7646</v>
      </c>
      <c r="U5469">
        <f>D5469-C5469</f>
        <v/>
      </c>
      <c r="V5469" s="3">
        <f>IF(Q5469=0,0,T5469/Q5469)</f>
        <v/>
      </c>
    </row>
    <row r="5470">
      <c r="A5470" t="n">
        <v>5469</v>
      </c>
      <c r="B5470" t="inlineStr">
        <is>
          <t>CA-2014-132451</t>
        </is>
      </c>
      <c r="C5470" t="inlineStr">
        <is>
          <t>2014-09-26</t>
        </is>
      </c>
      <c r="D5470" t="inlineStr">
        <is>
          <t>2014-09-27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Hon Deluxe Fabric Upholstered Stacking Chairs, Rounded Back</t>
        </is>
      </c>
      <c r="Q5470" s="2" t="n">
        <v>585.552</v>
      </c>
      <c r="R5470" t="n">
        <v>3</v>
      </c>
      <c r="S5470" s="3" t="n">
        <v>0.2</v>
      </c>
      <c r="T5470" s="2" t="n">
        <v>73.194</v>
      </c>
      <c r="U5470">
        <f>D5470-C5470</f>
        <v/>
      </c>
      <c r="V5470" s="3">
        <f>IF(Q5470=0,0,T5470/Q5470)</f>
        <v/>
      </c>
    </row>
    <row r="5471">
      <c r="A5471" t="n">
        <v>5470</v>
      </c>
      <c r="B5471" t="inlineStr">
        <is>
          <t>CA-2014-132451</t>
        </is>
      </c>
      <c r="C5471" t="inlineStr">
        <is>
          <t>2014-09-26</t>
        </is>
      </c>
      <c r="D5471" t="inlineStr">
        <is>
          <t>2014-09-27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Xerox 217</t>
        </is>
      </c>
      <c r="Q5471" s="2" t="n">
        <v>19.44</v>
      </c>
      <c r="R5471" t="n">
        <v>3</v>
      </c>
      <c r="S5471" s="3" t="n">
        <v>0</v>
      </c>
      <c r="T5471" s="2" t="n">
        <v>9.331200000000001</v>
      </c>
      <c r="U5471">
        <f>D5471-C5471</f>
        <v/>
      </c>
      <c r="V5471" s="3">
        <f>IF(Q5471=0,0,T5471/Q5471)</f>
        <v/>
      </c>
    </row>
    <row r="5472">
      <c r="A5472" t="n">
        <v>5471</v>
      </c>
      <c r="B5472" t="inlineStr">
        <is>
          <t>CA-2016-158547</t>
        </is>
      </c>
      <c r="C5472" t="inlineStr">
        <is>
          <t>2016-05-30</t>
        </is>
      </c>
      <c r="D5472" t="inlineStr">
        <is>
          <t>2016-06-04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Office Supplies</t>
        </is>
      </c>
      <c r="O5472" t="inlineStr">
        <is>
          <t>Appliances</t>
        </is>
      </c>
      <c r="P5472" t="inlineStr">
        <is>
          <t>Euro-Pro Shark Turbo Vacuum</t>
        </is>
      </c>
      <c r="Q5472" s="2" t="n">
        <v>123.92</v>
      </c>
      <c r="R5472" t="n">
        <v>5</v>
      </c>
      <c r="S5472" s="3" t="n">
        <v>0.2</v>
      </c>
      <c r="T5472" s="2" t="n">
        <v>9.294</v>
      </c>
      <c r="U5472">
        <f>D5472-C5472</f>
        <v/>
      </c>
      <c r="V5472" s="3">
        <f>IF(Q5472=0,0,T5472/Q5472)</f>
        <v/>
      </c>
    </row>
    <row r="5473">
      <c r="A5473" t="n">
        <v>5472</v>
      </c>
      <c r="B5473" t="inlineStr">
        <is>
          <t>CA-2017-116946</t>
        </is>
      </c>
      <c r="C5473" t="inlineStr">
        <is>
          <t>2017-12-19</t>
        </is>
      </c>
      <c r="D5473" t="inlineStr">
        <is>
          <t>2017-12-23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OIC Stacking Trays</t>
        </is>
      </c>
      <c r="Q5473" s="2" t="n">
        <v>13.36</v>
      </c>
      <c r="R5473" t="n">
        <v>5</v>
      </c>
      <c r="S5473" s="3" t="n">
        <v>0.2</v>
      </c>
      <c r="T5473" s="2" t="n">
        <v>4.008</v>
      </c>
      <c r="U5473">
        <f>D5473-C5473</f>
        <v/>
      </c>
      <c r="V5473" s="3">
        <f>IF(Q5473=0,0,T5473/Q5473)</f>
        <v/>
      </c>
    </row>
    <row r="5474">
      <c r="A5474" t="n">
        <v>5473</v>
      </c>
      <c r="B5474" t="inlineStr">
        <is>
          <t>CA-2017-116946</t>
        </is>
      </c>
      <c r="C5474" t="inlineStr">
        <is>
          <t>2017-12-19</t>
        </is>
      </c>
      <c r="D5474" t="inlineStr">
        <is>
          <t>2017-12-23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Tennsco Industrial Shelving</t>
        </is>
      </c>
      <c r="Q5474" s="2" t="n">
        <v>78.256</v>
      </c>
      <c r="R5474" t="n">
        <v>2</v>
      </c>
      <c r="S5474" s="3" t="n">
        <v>0.2</v>
      </c>
      <c r="T5474" s="2" t="n">
        <v>-17.6076</v>
      </c>
      <c r="U5474">
        <f>D5474-C5474</f>
        <v/>
      </c>
      <c r="V5474" s="3">
        <f>IF(Q5474=0,0,T5474/Q5474)</f>
        <v/>
      </c>
    </row>
    <row r="5475">
      <c r="A5475" t="n">
        <v>5474</v>
      </c>
      <c r="B5475" t="inlineStr">
        <is>
          <t>CA-2017-116946</t>
        </is>
      </c>
      <c r="C5475" t="inlineStr">
        <is>
          <t>2017-12-19</t>
        </is>
      </c>
      <c r="D5475" t="inlineStr">
        <is>
          <t>2017-12-23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Furniture</t>
        </is>
      </c>
      <c r="O5475" t="inlineStr">
        <is>
          <t>Bookcases</t>
        </is>
      </c>
      <c r="P5475" t="inlineStr">
        <is>
          <t>O'Sullivan 2-Shelf Heavy-Duty Bookcases</t>
        </is>
      </c>
      <c r="Q5475" s="2" t="n">
        <v>102.018</v>
      </c>
      <c r="R5475" t="n">
        <v>7</v>
      </c>
      <c r="S5475" s="3" t="n">
        <v>0.7</v>
      </c>
      <c r="T5475" s="2" t="n">
        <v>-183.6324</v>
      </c>
      <c r="U5475">
        <f>D5475-C5475</f>
        <v/>
      </c>
      <c r="V5475" s="3">
        <f>IF(Q5475=0,0,T5475/Q5475)</f>
        <v/>
      </c>
    </row>
    <row r="5476">
      <c r="A5476" t="n">
        <v>5475</v>
      </c>
      <c r="B5476" t="inlineStr">
        <is>
          <t>CA-2017-121741</t>
        </is>
      </c>
      <c r="C5476" t="inlineStr">
        <is>
          <t>2017-12-26</t>
        </is>
      </c>
      <c r="D5476" t="inlineStr">
        <is>
          <t>2017-12-26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Office Supplies</t>
        </is>
      </c>
      <c r="O5476" t="inlineStr">
        <is>
          <t>Storage</t>
        </is>
      </c>
      <c r="P5476" t="inlineStr">
        <is>
          <t>Tennsco Single-Tier Lockers</t>
        </is>
      </c>
      <c r="Q5476" s="2" t="n">
        <v>750.6799999999999</v>
      </c>
      <c r="R5476" t="n">
        <v>2</v>
      </c>
      <c r="S5476" s="3" t="n">
        <v>0</v>
      </c>
      <c r="T5476" s="2" t="n">
        <v>37.534</v>
      </c>
      <c r="U5476">
        <f>D5476-C5476</f>
        <v/>
      </c>
      <c r="V5476" s="3">
        <f>IF(Q5476=0,0,T5476/Q5476)</f>
        <v/>
      </c>
    </row>
    <row r="5477">
      <c r="A5477" t="n">
        <v>5476</v>
      </c>
      <c r="B5477" t="inlineStr">
        <is>
          <t>CA-2017-169691</t>
        </is>
      </c>
      <c r="C5477" t="inlineStr">
        <is>
          <t>2017-06-15</t>
        </is>
      </c>
      <c r="D5477" t="inlineStr">
        <is>
          <t>2017-06-18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Office Supplies</t>
        </is>
      </c>
      <c r="O5477" t="inlineStr">
        <is>
          <t>Labels</t>
        </is>
      </c>
      <c r="P5477" t="inlineStr">
        <is>
          <t>Avery 490</t>
        </is>
      </c>
      <c r="Q5477" s="2" t="n">
        <v>44.4</v>
      </c>
      <c r="R5477" t="n">
        <v>3</v>
      </c>
      <c r="S5477" s="3" t="n">
        <v>0</v>
      </c>
      <c r="T5477" s="2" t="n">
        <v>22.2</v>
      </c>
      <c r="U5477">
        <f>D5477-C5477</f>
        <v/>
      </c>
      <c r="V5477" s="3">
        <f>IF(Q5477=0,0,T5477/Q5477)</f>
        <v/>
      </c>
    </row>
    <row r="5478">
      <c r="A5478" t="n">
        <v>5477</v>
      </c>
      <c r="B5478" t="inlineStr">
        <is>
          <t>CA-2017-169691</t>
        </is>
      </c>
      <c r="C5478" t="inlineStr">
        <is>
          <t>2017-06-15</t>
        </is>
      </c>
      <c r="D5478" t="inlineStr">
        <is>
          <t>2017-06-18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Office Supplies</t>
        </is>
      </c>
      <c r="O5478" t="inlineStr">
        <is>
          <t>Storage</t>
        </is>
      </c>
      <c r="P5478" t="inlineStr">
        <is>
          <t>Tenex Personal Self-Stacking Standard File Box, Black/Gray</t>
        </is>
      </c>
      <c r="Q5478" s="2" t="n">
        <v>84.55</v>
      </c>
      <c r="R5478" t="n">
        <v>5</v>
      </c>
      <c r="S5478" s="3" t="n">
        <v>0</v>
      </c>
      <c r="T5478" s="2" t="n">
        <v>22.8285</v>
      </c>
      <c r="U5478">
        <f>D5478-C5478</f>
        <v/>
      </c>
      <c r="V5478" s="3">
        <f>IF(Q5478=0,0,T5478/Q5478)</f>
        <v/>
      </c>
    </row>
    <row r="5479">
      <c r="A5479" t="n">
        <v>5478</v>
      </c>
      <c r="B5479" t="inlineStr">
        <is>
          <t>CA-2017-169691</t>
        </is>
      </c>
      <c r="C5479" t="inlineStr">
        <is>
          <t>2017-06-15</t>
        </is>
      </c>
      <c r="D5479" t="inlineStr">
        <is>
          <t>2017-06-18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Office Supplies</t>
        </is>
      </c>
      <c r="O5479" t="inlineStr">
        <is>
          <t>Paper</t>
        </is>
      </c>
      <c r="P5479" t="inlineStr">
        <is>
          <t>Xerox 1992</t>
        </is>
      </c>
      <c r="Q5479" s="2" t="n">
        <v>17.94</v>
      </c>
      <c r="R5479" t="n">
        <v>3</v>
      </c>
      <c r="S5479" s="3" t="n">
        <v>0</v>
      </c>
      <c r="T5479" s="2" t="n">
        <v>8.7906</v>
      </c>
      <c r="U5479">
        <f>D5479-C5479</f>
        <v/>
      </c>
      <c r="V5479" s="3">
        <f>IF(Q5479=0,0,T5479/Q5479)</f>
        <v/>
      </c>
    </row>
    <row r="5480">
      <c r="A5480" t="n">
        <v>5479</v>
      </c>
      <c r="B5480" t="inlineStr">
        <is>
          <t>CA-2016-121356</t>
        </is>
      </c>
      <c r="C5480" t="inlineStr">
        <is>
          <t>2016-11-20</t>
        </is>
      </c>
      <c r="D5480" t="inlineStr">
        <is>
          <t>2016-11-24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Wilson Jones Elliptical Ring 3 1/2" Capacity Binders, 800 sheets</t>
        </is>
      </c>
      <c r="Q5480" s="2" t="n">
        <v>128.4</v>
      </c>
      <c r="R5480" t="n">
        <v>3</v>
      </c>
      <c r="S5480" s="3" t="n">
        <v>0</v>
      </c>
      <c r="T5480" s="2" t="n">
        <v>62.916</v>
      </c>
      <c r="U5480">
        <f>D5480-C5480</f>
        <v/>
      </c>
      <c r="V5480" s="3">
        <f>IF(Q5480=0,0,T5480/Q5480)</f>
        <v/>
      </c>
    </row>
    <row r="5481">
      <c r="A5481" t="n">
        <v>5480</v>
      </c>
      <c r="B5481" t="inlineStr">
        <is>
          <t>CA-2014-101770</t>
        </is>
      </c>
      <c r="C5481" t="inlineStr">
        <is>
          <t>2014-03-31</t>
        </is>
      </c>
      <c r="D5481" t="inlineStr">
        <is>
          <t>2014-04-04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Avery Hole Reinforcements</t>
        </is>
      </c>
      <c r="Q5481" s="2" t="n">
        <v>1.869</v>
      </c>
      <c r="R5481" t="n">
        <v>1</v>
      </c>
      <c r="S5481" s="3" t="n">
        <v>0.7</v>
      </c>
      <c r="T5481" s="2" t="n">
        <v>-1.3083</v>
      </c>
      <c r="U5481">
        <f>D5481-C5481</f>
        <v/>
      </c>
      <c r="V5481" s="3">
        <f>IF(Q5481=0,0,T5481/Q5481)</f>
        <v/>
      </c>
    </row>
    <row r="5482">
      <c r="A5482" t="n">
        <v>5481</v>
      </c>
      <c r="B5482" t="inlineStr">
        <is>
          <t>CA-2017-105487</t>
        </is>
      </c>
      <c r="C5482" t="inlineStr">
        <is>
          <t>2017-10-08</t>
        </is>
      </c>
      <c r="D5482" t="inlineStr">
        <is>
          <t>2017-10-14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Digium D40 VoIP phone</t>
        </is>
      </c>
      <c r="Q5482" s="2" t="n">
        <v>103.192</v>
      </c>
      <c r="R5482" t="n">
        <v>1</v>
      </c>
      <c r="S5482" s="3" t="n">
        <v>0.2</v>
      </c>
      <c r="T5482" s="2" t="n">
        <v>11.6091</v>
      </c>
      <c r="U5482">
        <f>D5482-C5482</f>
        <v/>
      </c>
      <c r="V5482" s="3">
        <f>IF(Q5482=0,0,T5482/Q5482)</f>
        <v/>
      </c>
    </row>
    <row r="5483">
      <c r="A5483" t="n">
        <v>5482</v>
      </c>
      <c r="B5483" t="inlineStr">
        <is>
          <t>CA-2017-105487</t>
        </is>
      </c>
      <c r="C5483" t="inlineStr">
        <is>
          <t>2017-10-08</t>
        </is>
      </c>
      <c r="D5483" t="inlineStr">
        <is>
          <t>2017-10-14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KeyTronic E03601U1 - Keyboard - Beige</t>
        </is>
      </c>
      <c r="Q5483" s="2" t="n">
        <v>36</v>
      </c>
      <c r="R5483" t="n">
        <v>2</v>
      </c>
      <c r="S5483" s="3" t="n">
        <v>0</v>
      </c>
      <c r="T5483" s="2" t="n">
        <v>6.48</v>
      </c>
      <c r="U5483">
        <f>D5483-C5483</f>
        <v/>
      </c>
      <c r="V5483" s="3">
        <f>IF(Q5483=0,0,T5483/Q5483)</f>
        <v/>
      </c>
    </row>
    <row r="5484">
      <c r="A5484" t="n">
        <v>5483</v>
      </c>
      <c r="B5484" t="inlineStr">
        <is>
          <t>CA-2017-105487</t>
        </is>
      </c>
      <c r="C5484" t="inlineStr">
        <is>
          <t>2017-10-08</t>
        </is>
      </c>
      <c r="D5484" t="inlineStr">
        <is>
          <t>2017-10-14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Logitech Illuminated - Keyboard</t>
        </is>
      </c>
      <c r="Q5484" s="2" t="n">
        <v>239.96</v>
      </c>
      <c r="R5484" t="n">
        <v>4</v>
      </c>
      <c r="S5484" s="3" t="n">
        <v>0</v>
      </c>
      <c r="T5484" s="2" t="n">
        <v>115.1808</v>
      </c>
      <c r="U5484">
        <f>D5484-C5484</f>
        <v/>
      </c>
      <c r="V5484" s="3">
        <f>IF(Q5484=0,0,T5484/Q5484)</f>
        <v/>
      </c>
    </row>
    <row r="5485">
      <c r="A5485" t="n">
        <v>5484</v>
      </c>
      <c r="B5485" t="inlineStr">
        <is>
          <t>CA-2017-105487</t>
        </is>
      </c>
      <c r="C5485" t="inlineStr">
        <is>
          <t>2017-10-08</t>
        </is>
      </c>
      <c r="D5485" t="inlineStr">
        <is>
          <t>2017-10-14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Tennsco Commercial Shelving</t>
        </is>
      </c>
      <c r="Q5485" s="2" t="n">
        <v>40.68</v>
      </c>
      <c r="R5485" t="n">
        <v>2</v>
      </c>
      <c r="S5485" s="3" t="n">
        <v>0</v>
      </c>
      <c r="T5485" s="2" t="n">
        <v>0.4068</v>
      </c>
      <c r="U5485">
        <f>D5485-C5485</f>
        <v/>
      </c>
      <c r="V5485" s="3">
        <f>IF(Q5485=0,0,T5485/Q5485)</f>
        <v/>
      </c>
    </row>
    <row r="5486">
      <c r="A5486" t="n">
        <v>5485</v>
      </c>
      <c r="B5486" t="inlineStr">
        <is>
          <t>CA-2017-148999</t>
        </is>
      </c>
      <c r="C5486" t="inlineStr">
        <is>
          <t>2017-01-30</t>
        </is>
      </c>
      <c r="D5486" t="inlineStr">
        <is>
          <t>2017-02-04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Contemporary Task Swivel chair with 2-way adjustable arms, Plum</t>
        </is>
      </c>
      <c r="Q5486" s="2" t="n">
        <v>419.136</v>
      </c>
      <c r="R5486" t="n">
        <v>4</v>
      </c>
      <c r="S5486" s="3" t="n">
        <v>0.2</v>
      </c>
      <c r="T5486" s="2" t="n">
        <v>-68.1096</v>
      </c>
      <c r="U5486">
        <f>D5486-C5486</f>
        <v/>
      </c>
      <c r="V5486" s="3">
        <f>IF(Q5486=0,0,T5486/Q5486)</f>
        <v/>
      </c>
    </row>
    <row r="5487">
      <c r="A5487" t="n">
        <v>5486</v>
      </c>
      <c r="B5487" t="inlineStr">
        <is>
          <t>CA-2014-107573</t>
        </is>
      </c>
      <c r="C5487" t="inlineStr">
        <is>
          <t>2014-12-12</t>
        </is>
      </c>
      <c r="D5487" t="inlineStr">
        <is>
          <t>2014-12-17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Staple envelope</t>
        </is>
      </c>
      <c r="Q5487" s="2" t="n">
        <v>23.472</v>
      </c>
      <c r="R5487" t="n">
        <v>3</v>
      </c>
      <c r="S5487" s="3" t="n">
        <v>0.2</v>
      </c>
      <c r="T5487" s="2" t="n">
        <v>7.6284</v>
      </c>
      <c r="U5487">
        <f>D5487-C5487</f>
        <v/>
      </c>
      <c r="V5487" s="3">
        <f>IF(Q5487=0,0,T5487/Q5487)</f>
        <v/>
      </c>
    </row>
    <row r="5488">
      <c r="A5488" t="n">
        <v>5487</v>
      </c>
      <c r="B5488" t="inlineStr">
        <is>
          <t>CA-2015-156608</t>
        </is>
      </c>
      <c r="C5488" t="inlineStr">
        <is>
          <t>2015-10-24</t>
        </is>
      </c>
      <c r="D5488" t="inlineStr">
        <is>
          <t>2015-10-29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Avery Non-Stick Binders</t>
        </is>
      </c>
      <c r="Q5488" s="2" t="n">
        <v>3.592</v>
      </c>
      <c r="R5488" t="n">
        <v>4</v>
      </c>
      <c r="S5488" s="3" t="n">
        <v>0.8</v>
      </c>
      <c r="T5488" s="2" t="n">
        <v>-6.286</v>
      </c>
      <c r="U5488">
        <f>D5488-C5488</f>
        <v/>
      </c>
      <c r="V5488" s="3">
        <f>IF(Q5488=0,0,T5488/Q5488)</f>
        <v/>
      </c>
    </row>
    <row r="5489">
      <c r="A5489" t="n">
        <v>5488</v>
      </c>
      <c r="B5489" t="inlineStr">
        <is>
          <t>CA-2017-134495</t>
        </is>
      </c>
      <c r="C5489" t="inlineStr">
        <is>
          <t>2017-04-01</t>
        </is>
      </c>
      <c r="D5489" t="inlineStr">
        <is>
          <t>2017-04-04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Technology</t>
        </is>
      </c>
      <c r="O5489" t="inlineStr">
        <is>
          <t>Phones</t>
        </is>
      </c>
      <c r="P5489" t="inlineStr">
        <is>
          <t>Mediabridge Sport Armband iPhone 5s</t>
        </is>
      </c>
      <c r="Q5489" s="2" t="n">
        <v>23.976</v>
      </c>
      <c r="R5489" t="n">
        <v>3</v>
      </c>
      <c r="S5489" s="3" t="n">
        <v>0.2</v>
      </c>
      <c r="T5489" s="2" t="n">
        <v>-5.6943</v>
      </c>
      <c r="U5489">
        <f>D5489-C5489</f>
        <v/>
      </c>
      <c r="V5489" s="3">
        <f>IF(Q5489=0,0,T5489/Q5489)</f>
        <v/>
      </c>
    </row>
    <row r="5490">
      <c r="A5490" t="n">
        <v>5489</v>
      </c>
      <c r="B5490" t="inlineStr">
        <is>
          <t>CA-2017-134495</t>
        </is>
      </c>
      <c r="C5490" t="inlineStr">
        <is>
          <t>2017-04-01</t>
        </is>
      </c>
      <c r="D5490" t="inlineStr">
        <is>
          <t>2017-04-04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Avery 494</t>
        </is>
      </c>
      <c r="Q5490" s="2" t="n">
        <v>6.264</v>
      </c>
      <c r="R5490" t="n">
        <v>3</v>
      </c>
      <c r="S5490" s="3" t="n">
        <v>0.2</v>
      </c>
      <c r="T5490" s="2" t="n">
        <v>2.0358</v>
      </c>
      <c r="U5490">
        <f>D5490-C5490</f>
        <v/>
      </c>
      <c r="V5490" s="3">
        <f>IF(Q5490=0,0,T5490/Q5490)</f>
        <v/>
      </c>
    </row>
    <row r="5491">
      <c r="A5491" t="n">
        <v>5490</v>
      </c>
      <c r="B5491" t="inlineStr">
        <is>
          <t>CA-2017-134495</t>
        </is>
      </c>
      <c r="C5491" t="inlineStr">
        <is>
          <t>2017-04-01</t>
        </is>
      </c>
      <c r="D5491" t="inlineStr">
        <is>
          <t>2017-04-04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Office Supplies</t>
        </is>
      </c>
      <c r="O5491" t="inlineStr">
        <is>
          <t>Appliances</t>
        </is>
      </c>
      <c r="P5491" t="inlineStr">
        <is>
          <t>Staple holder</t>
        </is>
      </c>
      <c r="Q5491" s="2" t="n">
        <v>20.808</v>
      </c>
      <c r="R5491" t="n">
        <v>3</v>
      </c>
      <c r="S5491" s="3" t="n">
        <v>0.2</v>
      </c>
      <c r="T5491" s="2" t="n">
        <v>1.8207</v>
      </c>
      <c r="U5491">
        <f>D5491-C5491</f>
        <v/>
      </c>
      <c r="V5491" s="3">
        <f>IF(Q5491=0,0,T5491/Q5491)</f>
        <v/>
      </c>
    </row>
    <row r="5492">
      <c r="A5492" t="n">
        <v>5491</v>
      </c>
      <c r="B5492" t="inlineStr">
        <is>
          <t>CA-2017-134495</t>
        </is>
      </c>
      <c r="C5492" t="inlineStr">
        <is>
          <t>2017-04-01</t>
        </is>
      </c>
      <c r="D5492" t="inlineStr">
        <is>
          <t>2017-04-04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Global Wood Trimmed Manager's Task Chair, Khaki</t>
        </is>
      </c>
      <c r="Q5492" s="2" t="n">
        <v>218.352</v>
      </c>
      <c r="R5492" t="n">
        <v>3</v>
      </c>
      <c r="S5492" s="3" t="n">
        <v>0.2</v>
      </c>
      <c r="T5492" s="2" t="n">
        <v>-19.1058</v>
      </c>
      <c r="U5492">
        <f>D5492-C5492</f>
        <v/>
      </c>
      <c r="V5492" s="3">
        <f>IF(Q5492=0,0,T5492/Q5492)</f>
        <v/>
      </c>
    </row>
    <row r="5493">
      <c r="A5493" t="n">
        <v>5492</v>
      </c>
      <c r="B5493" t="inlineStr">
        <is>
          <t>CA-2017-164098</t>
        </is>
      </c>
      <c r="C5493" t="inlineStr">
        <is>
          <t>2017-01-26</t>
        </is>
      </c>
      <c r="D5493" t="inlineStr">
        <is>
          <t>2017-01-27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Office Supplies</t>
        </is>
      </c>
      <c r="O5493" t="inlineStr">
        <is>
          <t>Storage</t>
        </is>
      </c>
      <c r="P5493" t="inlineStr">
        <is>
          <t>SimpliFile Personal File, Black Granite, 15w x 6-15/16d x 11-1/4h</t>
        </is>
      </c>
      <c r="Q5493" s="2" t="n">
        <v>18.16</v>
      </c>
      <c r="R5493" t="n">
        <v>2</v>
      </c>
      <c r="S5493" s="3" t="n">
        <v>0.2</v>
      </c>
      <c r="T5493" s="2" t="n">
        <v>1.816</v>
      </c>
      <c r="U5493">
        <f>D5493-C5493</f>
        <v/>
      </c>
      <c r="V5493" s="3">
        <f>IF(Q5493=0,0,T5493/Q5493)</f>
        <v/>
      </c>
    </row>
    <row r="5494">
      <c r="A5494" t="n">
        <v>5493</v>
      </c>
      <c r="B5494" t="inlineStr">
        <is>
          <t>CA-2014-105249</t>
        </is>
      </c>
      <c r="C5494" t="inlineStr">
        <is>
          <t>2014-11-28</t>
        </is>
      </c>
      <c r="D5494" t="inlineStr">
        <is>
          <t>2014-11-28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Office Supplies</t>
        </is>
      </c>
      <c r="O5494" t="inlineStr">
        <is>
          <t>Supplies</t>
        </is>
      </c>
      <c r="P5494" t="inlineStr">
        <is>
          <t>Staple remover</t>
        </is>
      </c>
      <c r="Q5494" s="2" t="n">
        <v>7.36</v>
      </c>
      <c r="R5494" t="n">
        <v>2</v>
      </c>
      <c r="S5494" s="3" t="n">
        <v>0</v>
      </c>
      <c r="T5494" s="2" t="n">
        <v>0.1472</v>
      </c>
      <c r="U5494">
        <f>D5494-C5494</f>
        <v/>
      </c>
      <c r="V5494" s="3">
        <f>IF(Q5494=0,0,T5494/Q5494)</f>
        <v/>
      </c>
    </row>
    <row r="5495">
      <c r="A5495" t="n">
        <v>5494</v>
      </c>
      <c r="B5495" t="inlineStr">
        <is>
          <t>CA-2014-105249</t>
        </is>
      </c>
      <c r="C5495" t="inlineStr">
        <is>
          <t>2014-11-28</t>
        </is>
      </c>
      <c r="D5495" t="inlineStr">
        <is>
          <t>2014-11-28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489</t>
        </is>
      </c>
      <c r="Q5495" s="2" t="n">
        <v>41.4</v>
      </c>
      <c r="R5495" t="n">
        <v>4</v>
      </c>
      <c r="S5495" s="3" t="n">
        <v>0</v>
      </c>
      <c r="T5495" s="2" t="n">
        <v>19.872</v>
      </c>
      <c r="U5495">
        <f>D5495-C5495</f>
        <v/>
      </c>
      <c r="V5495" s="3">
        <f>IF(Q5495=0,0,T5495/Q5495)</f>
        <v/>
      </c>
    </row>
    <row r="5496">
      <c r="A5496" t="n">
        <v>5495</v>
      </c>
      <c r="B5496" t="inlineStr">
        <is>
          <t>CA-2014-105249</t>
        </is>
      </c>
      <c r="C5496" t="inlineStr">
        <is>
          <t>2014-11-28</t>
        </is>
      </c>
      <c r="D5496" t="inlineStr">
        <is>
          <t>2014-11-28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Furniture</t>
        </is>
      </c>
      <c r="O5496" t="inlineStr">
        <is>
          <t>Bookcases</t>
        </is>
      </c>
      <c r="P5496" t="inlineStr">
        <is>
          <t>Sauder Camden County Barrister Bookcase, Planked Cherry Finish</t>
        </is>
      </c>
      <c r="Q5496" s="2" t="n">
        <v>411.332</v>
      </c>
      <c r="R5496" t="n">
        <v>4</v>
      </c>
      <c r="S5496" s="3" t="n">
        <v>0.15</v>
      </c>
      <c r="T5496" s="2" t="n">
        <v>-4.8392</v>
      </c>
      <c r="U5496">
        <f>D5496-C5496</f>
        <v/>
      </c>
      <c r="V5496" s="3">
        <f>IF(Q5496=0,0,T5496/Q5496)</f>
        <v/>
      </c>
    </row>
    <row r="5497">
      <c r="A5497" t="n">
        <v>5496</v>
      </c>
      <c r="B5497" t="inlineStr">
        <is>
          <t>CA-2015-113523</t>
        </is>
      </c>
      <c r="C5497" t="inlineStr">
        <is>
          <t>2015-09-04</t>
        </is>
      </c>
      <c r="D5497" t="inlineStr">
        <is>
          <t>2015-09-08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Avery Heavy-Duty EZD View Binder with Locking Rings</t>
        </is>
      </c>
      <c r="Q5497" s="2" t="n">
        <v>7.656</v>
      </c>
      <c r="R5497" t="n">
        <v>4</v>
      </c>
      <c r="S5497" s="3" t="n">
        <v>0.7</v>
      </c>
      <c r="T5497" s="2" t="n">
        <v>-6.1248</v>
      </c>
      <c r="U5497">
        <f>D5497-C5497</f>
        <v/>
      </c>
      <c r="V5497" s="3">
        <f>IF(Q5497=0,0,T5497/Q5497)</f>
        <v/>
      </c>
    </row>
    <row r="5498">
      <c r="A5498" t="n">
        <v>5497</v>
      </c>
      <c r="B5498" t="inlineStr">
        <is>
          <t>CA-2017-117821</t>
        </is>
      </c>
      <c r="C5498" t="inlineStr">
        <is>
          <t>2017-06-12</t>
        </is>
      </c>
      <c r="D5498" t="inlineStr">
        <is>
          <t>2017-06-16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Microsoft Sculpt Comfort Mouse</t>
        </is>
      </c>
      <c r="Q5498" s="2" t="n">
        <v>63.92</v>
      </c>
      <c r="R5498" t="n">
        <v>2</v>
      </c>
      <c r="S5498" s="3" t="n">
        <v>0.2</v>
      </c>
      <c r="T5498" s="2" t="n">
        <v>19.176</v>
      </c>
      <c r="U5498">
        <f>D5498-C5498</f>
        <v/>
      </c>
      <c r="V5498" s="3">
        <f>IF(Q5498=0,0,T5498/Q5498)</f>
        <v/>
      </c>
    </row>
    <row r="5499">
      <c r="A5499" t="n">
        <v>5498</v>
      </c>
      <c r="B5499" t="inlineStr">
        <is>
          <t>CA-2017-164378</t>
        </is>
      </c>
      <c r="C5499" t="inlineStr">
        <is>
          <t>2017-07-15</t>
        </is>
      </c>
      <c r="D5499" t="inlineStr">
        <is>
          <t>2017-07-18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Office Supplies</t>
        </is>
      </c>
      <c r="O5499" t="inlineStr">
        <is>
          <t>Art</t>
        </is>
      </c>
      <c r="P5499" t="inlineStr">
        <is>
          <t>Newell 349</t>
        </is>
      </c>
      <c r="Q5499" s="2" t="n">
        <v>6.56</v>
      </c>
      <c r="R5499" t="n">
        <v>2</v>
      </c>
      <c r="S5499" s="3" t="n">
        <v>0</v>
      </c>
      <c r="T5499" s="2" t="n">
        <v>1.9024</v>
      </c>
      <c r="U5499">
        <f>D5499-C5499</f>
        <v/>
      </c>
      <c r="V5499" s="3">
        <f>IF(Q5499=0,0,T5499/Q5499)</f>
        <v/>
      </c>
    </row>
    <row r="5500">
      <c r="A5500" t="n">
        <v>5499</v>
      </c>
      <c r="B5500" t="inlineStr">
        <is>
          <t>CA-2017-164378</t>
        </is>
      </c>
      <c r="C5500" t="inlineStr">
        <is>
          <t>2017-07-15</t>
        </is>
      </c>
      <c r="D5500" t="inlineStr">
        <is>
          <t>2017-07-18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Office Supplies</t>
        </is>
      </c>
      <c r="O5500" t="inlineStr">
        <is>
          <t>Labels</t>
        </is>
      </c>
      <c r="P5500" t="inlineStr">
        <is>
          <t>Avery 509</t>
        </is>
      </c>
      <c r="Q5500" s="2" t="n">
        <v>7.83</v>
      </c>
      <c r="R5500" t="n">
        <v>3</v>
      </c>
      <c r="S5500" s="3" t="n">
        <v>0</v>
      </c>
      <c r="T5500" s="2" t="n">
        <v>3.6018</v>
      </c>
      <c r="U5500">
        <f>D5500-C5500</f>
        <v/>
      </c>
      <c r="V5500" s="3">
        <f>IF(Q5500=0,0,T5500/Q5500)</f>
        <v/>
      </c>
    </row>
    <row r="5501">
      <c r="A5501" t="n">
        <v>5500</v>
      </c>
      <c r="B5501" t="inlineStr">
        <is>
          <t>CA-2017-164378</t>
        </is>
      </c>
      <c r="C5501" t="inlineStr">
        <is>
          <t>2017-07-15</t>
        </is>
      </c>
      <c r="D5501" t="inlineStr">
        <is>
          <t>2017-07-18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Sony 32GB Class 10 Micro SDHC R40 Memory Card</t>
        </is>
      </c>
      <c r="Q5501" s="2" t="n">
        <v>41.9</v>
      </c>
      <c r="R5501" t="n">
        <v>2</v>
      </c>
      <c r="S5501" s="3" t="n">
        <v>0</v>
      </c>
      <c r="T5501" s="2" t="n">
        <v>8.798999999999999</v>
      </c>
      <c r="U5501">
        <f>D5501-C5501</f>
        <v/>
      </c>
      <c r="V5501" s="3">
        <f>IF(Q5501=0,0,T5501/Q5501)</f>
        <v/>
      </c>
    </row>
    <row r="5502">
      <c r="A5502" t="n">
        <v>5501</v>
      </c>
      <c r="B5502" t="inlineStr">
        <is>
          <t>CA-2017-164378</t>
        </is>
      </c>
      <c r="C5502" t="inlineStr">
        <is>
          <t>2017-07-15</t>
        </is>
      </c>
      <c r="D5502" t="inlineStr">
        <is>
          <t>2017-07-18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Hon Mobius Operator's Chair</t>
        </is>
      </c>
      <c r="Q5502" s="2" t="n">
        <v>664.146</v>
      </c>
      <c r="R5502" t="n">
        <v>6</v>
      </c>
      <c r="S5502" s="3" t="n">
        <v>0.1</v>
      </c>
      <c r="T5502" s="2" t="n">
        <v>88.5528</v>
      </c>
      <c r="U5502">
        <f>D5502-C5502</f>
        <v/>
      </c>
      <c r="V5502" s="3">
        <f>IF(Q5502=0,0,T5502/Q5502)</f>
        <v/>
      </c>
    </row>
    <row r="5503">
      <c r="A5503" t="n">
        <v>5502</v>
      </c>
      <c r="B5503" t="inlineStr">
        <is>
          <t>CA-2017-164378</t>
        </is>
      </c>
      <c r="C5503" t="inlineStr">
        <is>
          <t>2017-07-15</t>
        </is>
      </c>
      <c r="D5503" t="inlineStr">
        <is>
          <t>2017-07-18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Spiral Phone Message Books with Labels by Adams</t>
        </is>
      </c>
      <c r="Q5503" s="2" t="n">
        <v>8.960000000000001</v>
      </c>
      <c r="R5503" t="n">
        <v>2</v>
      </c>
      <c r="S5503" s="3" t="n">
        <v>0</v>
      </c>
      <c r="T5503" s="2" t="n">
        <v>4.3904</v>
      </c>
      <c r="U5503">
        <f>D5503-C5503</f>
        <v/>
      </c>
      <c r="V5503" s="3">
        <f>IF(Q5503=0,0,T5503/Q5503)</f>
        <v/>
      </c>
    </row>
    <row r="5504">
      <c r="A5504" t="n">
        <v>5503</v>
      </c>
      <c r="B5504" t="inlineStr">
        <is>
          <t>CA-2017-127782</t>
        </is>
      </c>
      <c r="C5504" t="inlineStr">
        <is>
          <t>2017-11-02</t>
        </is>
      </c>
      <c r="D5504" t="inlineStr">
        <is>
          <t>2017-11-06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Eldon Image Series Black Desk Accessories</t>
        </is>
      </c>
      <c r="Q5504" s="2" t="n">
        <v>3.312</v>
      </c>
      <c r="R5504" t="n">
        <v>1</v>
      </c>
      <c r="S5504" s="3" t="n">
        <v>0.2</v>
      </c>
      <c r="T5504" s="2" t="n">
        <v>0.6624</v>
      </c>
      <c r="U5504">
        <f>D5504-C5504</f>
        <v/>
      </c>
      <c r="V5504" s="3">
        <f>IF(Q5504=0,0,T5504/Q5504)</f>
        <v/>
      </c>
    </row>
    <row r="5505">
      <c r="A5505" t="n">
        <v>5504</v>
      </c>
      <c r="B5505" t="inlineStr">
        <is>
          <t>CA-2017-127782</t>
        </is>
      </c>
      <c r="C5505" t="inlineStr">
        <is>
          <t>2017-11-02</t>
        </is>
      </c>
      <c r="D5505" t="inlineStr">
        <is>
          <t>2017-11-06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Office Supplies</t>
        </is>
      </c>
      <c r="O5505" t="inlineStr">
        <is>
          <t>Appliances</t>
        </is>
      </c>
      <c r="P5505" t="inlineStr">
        <is>
          <t>Black &amp; Decker Filter for Double Action Dustbuster Cordless Vac BLDV7210</t>
        </is>
      </c>
      <c r="Q5505" s="2" t="n">
        <v>20.136</v>
      </c>
      <c r="R5505" t="n">
        <v>3</v>
      </c>
      <c r="S5505" s="3" t="n">
        <v>0.2</v>
      </c>
      <c r="T5505" s="2" t="n">
        <v>1.2585</v>
      </c>
      <c r="U5505">
        <f>D5505-C5505</f>
        <v/>
      </c>
      <c r="V5505" s="3">
        <f>IF(Q5505=0,0,T5505/Q5505)</f>
        <v/>
      </c>
    </row>
    <row r="5506">
      <c r="A5506" t="n">
        <v>5505</v>
      </c>
      <c r="B5506" t="inlineStr">
        <is>
          <t>CA-2017-127782</t>
        </is>
      </c>
      <c r="C5506" t="inlineStr">
        <is>
          <t>2017-11-02</t>
        </is>
      </c>
      <c r="D5506" t="inlineStr">
        <is>
          <t>2017-11-06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Colored Envelopes</t>
        </is>
      </c>
      <c r="Q5506" s="2" t="n">
        <v>8.856</v>
      </c>
      <c r="R5506" t="n">
        <v>3</v>
      </c>
      <c r="S5506" s="3" t="n">
        <v>0.2</v>
      </c>
      <c r="T5506" s="2" t="n">
        <v>2.8782</v>
      </c>
      <c r="U5506">
        <f>D5506-C5506</f>
        <v/>
      </c>
      <c r="V5506" s="3">
        <f>IF(Q5506=0,0,T5506/Q5506)</f>
        <v/>
      </c>
    </row>
    <row r="5507">
      <c r="A5507" t="n">
        <v>5506</v>
      </c>
      <c r="B5507" t="inlineStr">
        <is>
          <t>CA-2017-127782</t>
        </is>
      </c>
      <c r="C5507" t="inlineStr">
        <is>
          <t>2017-11-02</t>
        </is>
      </c>
      <c r="D5507" t="inlineStr">
        <is>
          <t>2017-11-06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Wilson Electronics DB Pro Signal Booster</t>
        </is>
      </c>
      <c r="Q5507" s="2" t="n">
        <v>859.2</v>
      </c>
      <c r="R5507" t="n">
        <v>4</v>
      </c>
      <c r="S5507" s="3" t="n">
        <v>0.4</v>
      </c>
      <c r="T5507" s="2" t="n">
        <v>-186.16</v>
      </c>
      <c r="U5507">
        <f>D5507-C5507</f>
        <v/>
      </c>
      <c r="V5507" s="3">
        <f>IF(Q5507=0,0,T5507/Q5507)</f>
        <v/>
      </c>
    </row>
    <row r="5508">
      <c r="A5508" t="n">
        <v>5507</v>
      </c>
      <c r="B5508" t="inlineStr">
        <is>
          <t>US-2016-162026</t>
        </is>
      </c>
      <c r="C5508" t="inlineStr">
        <is>
          <t>2016-10-08</t>
        </is>
      </c>
      <c r="D5508" t="inlineStr">
        <is>
          <t>2016-10-08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1925</t>
        </is>
      </c>
      <c r="Q5508" s="2" t="n">
        <v>61.96</v>
      </c>
      <c r="R5508" t="n">
        <v>2</v>
      </c>
      <c r="S5508" s="3" t="n">
        <v>0</v>
      </c>
      <c r="T5508" s="2" t="n">
        <v>27.882</v>
      </c>
      <c r="U5508">
        <f>D5508-C5508</f>
        <v/>
      </c>
      <c r="V5508" s="3">
        <f>IF(Q5508=0,0,T5508/Q5508)</f>
        <v/>
      </c>
    </row>
    <row r="5509">
      <c r="A5509" t="n">
        <v>5508</v>
      </c>
      <c r="B5509" t="inlineStr">
        <is>
          <t>CA-2016-150000</t>
        </is>
      </c>
      <c r="C5509" t="inlineStr">
        <is>
          <t>2016-04-08</t>
        </is>
      </c>
      <c r="D5509" t="inlineStr">
        <is>
          <t>2016-04-14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Office Supplies</t>
        </is>
      </c>
      <c r="O5509" t="inlineStr">
        <is>
          <t>Envelopes</t>
        </is>
      </c>
      <c r="P5509" t="inlineStr">
        <is>
          <t>Ampad #10 Peel &amp; Seel Holiday Envelopes</t>
        </is>
      </c>
      <c r="Q5509" s="2" t="n">
        <v>17.92</v>
      </c>
      <c r="R5509" t="n">
        <v>4</v>
      </c>
      <c r="S5509" s="3" t="n">
        <v>0</v>
      </c>
      <c r="T5509" s="2" t="n">
        <v>8.601599999999999</v>
      </c>
      <c r="U5509">
        <f>D5509-C5509</f>
        <v/>
      </c>
      <c r="V5509" s="3">
        <f>IF(Q5509=0,0,T5509/Q5509)</f>
        <v/>
      </c>
    </row>
    <row r="5510">
      <c r="A5510" t="n">
        <v>5509</v>
      </c>
      <c r="B5510" t="inlineStr">
        <is>
          <t>CA-2015-168529</t>
        </is>
      </c>
      <c r="C5510" t="inlineStr">
        <is>
          <t>2015-10-08</t>
        </is>
      </c>
      <c r="D5510" t="inlineStr">
        <is>
          <t>2015-10-12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Furniture</t>
        </is>
      </c>
      <c r="O5510" t="inlineStr">
        <is>
          <t>Furnishings</t>
        </is>
      </c>
      <c r="P5510" t="inlineStr">
        <is>
          <t>Deflect-o SuperTray Unbreakable Stackable Tray, Letter, Black</t>
        </is>
      </c>
      <c r="Q5510" s="2" t="n">
        <v>145.9</v>
      </c>
      <c r="R5510" t="n">
        <v>5</v>
      </c>
      <c r="S5510" s="3" t="n">
        <v>0</v>
      </c>
      <c r="T5510" s="2" t="n">
        <v>62.737</v>
      </c>
      <c r="U5510">
        <f>D5510-C5510</f>
        <v/>
      </c>
      <c r="V5510" s="3">
        <f>IF(Q5510=0,0,T5510/Q5510)</f>
        <v/>
      </c>
    </row>
    <row r="5511">
      <c r="A5511" t="n">
        <v>5510</v>
      </c>
      <c r="B5511" t="inlineStr">
        <is>
          <t>US-2017-152569</t>
        </is>
      </c>
      <c r="C5511" t="inlineStr">
        <is>
          <t>2017-05-15</t>
        </is>
      </c>
      <c r="D5511" t="inlineStr">
        <is>
          <t>2017-05-20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Xerox 1880</t>
        </is>
      </c>
      <c r="Q5511" s="2" t="n">
        <v>56.704</v>
      </c>
      <c r="R5511" t="n">
        <v>2</v>
      </c>
      <c r="S5511" s="3" t="n">
        <v>0.2</v>
      </c>
      <c r="T5511" s="2" t="n">
        <v>19.1376</v>
      </c>
      <c r="U5511">
        <f>D5511-C5511</f>
        <v/>
      </c>
      <c r="V5511" s="3">
        <f>IF(Q5511=0,0,T5511/Q5511)</f>
        <v/>
      </c>
    </row>
    <row r="5512">
      <c r="A5512" t="n">
        <v>5511</v>
      </c>
      <c r="B5512" t="inlineStr">
        <is>
          <t>US-2017-152569</t>
        </is>
      </c>
      <c r="C5512" t="inlineStr">
        <is>
          <t>2017-05-15</t>
        </is>
      </c>
      <c r="D5512" t="inlineStr">
        <is>
          <t>2017-05-20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QVS USB Car Charger 2-Port 2.1Amp for iPod/iPhone/iPad/iPad 2/iPad 3</t>
        </is>
      </c>
      <c r="Q5512" s="2" t="n">
        <v>11.12</v>
      </c>
      <c r="R5512" t="n">
        <v>2</v>
      </c>
      <c r="S5512" s="3" t="n">
        <v>0.2</v>
      </c>
      <c r="T5512" s="2" t="n">
        <v>3.475</v>
      </c>
      <c r="U5512">
        <f>D5512-C5512</f>
        <v/>
      </c>
      <c r="V5512" s="3">
        <f>IF(Q5512=0,0,T5512/Q5512)</f>
        <v/>
      </c>
    </row>
    <row r="5513">
      <c r="A5513" t="n">
        <v>5512</v>
      </c>
      <c r="B5513" t="inlineStr">
        <is>
          <t>US-2014-137680</t>
        </is>
      </c>
      <c r="C5513" t="inlineStr">
        <is>
          <t>2014-02-24</t>
        </is>
      </c>
      <c r="D5513" t="inlineStr">
        <is>
          <t>2014-03-02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Message Book, Wirebound, Four 5 1/2" X 4" Forms/Pg., 200 Dupl. Sets/Book</t>
        </is>
      </c>
      <c r="Q5513" s="2" t="n">
        <v>32.896</v>
      </c>
      <c r="R5513" t="n">
        <v>4</v>
      </c>
      <c r="S5513" s="3" t="n">
        <v>0.2</v>
      </c>
      <c r="T5513" s="2" t="n">
        <v>11.1024</v>
      </c>
      <c r="U5513">
        <f>D5513-C5513</f>
        <v/>
      </c>
      <c r="V5513" s="3">
        <f>IF(Q5513=0,0,T5513/Q5513)</f>
        <v/>
      </c>
    </row>
    <row r="5514">
      <c r="A5514" t="n">
        <v>5513</v>
      </c>
      <c r="B5514" t="inlineStr">
        <is>
          <t>US-2014-137680</t>
        </is>
      </c>
      <c r="C5514" t="inlineStr">
        <is>
          <t>2014-02-24</t>
        </is>
      </c>
      <c r="D5514" t="inlineStr">
        <is>
          <t>2014-03-02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TOPS 4 x 6 Fluorescent Color Memo Sheets, 500 Sheets per Pack</t>
        </is>
      </c>
      <c r="Q5514" s="2" t="n">
        <v>22.776</v>
      </c>
      <c r="R5514" t="n">
        <v>3</v>
      </c>
      <c r="S5514" s="3" t="n">
        <v>0.2</v>
      </c>
      <c r="T5514" s="2" t="n">
        <v>7.6869</v>
      </c>
      <c r="U5514">
        <f>D5514-C5514</f>
        <v/>
      </c>
      <c r="V5514" s="3">
        <f>IF(Q5514=0,0,T5514/Q5514)</f>
        <v/>
      </c>
    </row>
    <row r="5515">
      <c r="A5515" t="n">
        <v>5514</v>
      </c>
      <c r="B5515" t="inlineStr">
        <is>
          <t>CA-2015-103177</t>
        </is>
      </c>
      <c r="C5515" t="inlineStr">
        <is>
          <t>2015-05-30</t>
        </is>
      </c>
      <c r="D5515" t="inlineStr">
        <is>
          <t>2015-06-01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Technology</t>
        </is>
      </c>
      <c r="O5515" t="inlineStr">
        <is>
          <t>Phones</t>
        </is>
      </c>
      <c r="P5515" t="inlineStr">
        <is>
          <t>RCA H5401RE1 DECT 6.0 4-Line Cordless Handset With Caller ID/Call Waiting</t>
        </is>
      </c>
      <c r="Q5515" s="2" t="n">
        <v>239.97</v>
      </c>
      <c r="R5515" t="n">
        <v>3</v>
      </c>
      <c r="S5515" s="3" t="n">
        <v>0</v>
      </c>
      <c r="T5515" s="2" t="n">
        <v>2.3997</v>
      </c>
      <c r="U5515">
        <f>D5515-C5515</f>
        <v/>
      </c>
      <c r="V5515" s="3">
        <f>IF(Q5515=0,0,T5515/Q5515)</f>
        <v/>
      </c>
    </row>
    <row r="5516">
      <c r="A5516" t="n">
        <v>5515</v>
      </c>
      <c r="B5516" t="inlineStr">
        <is>
          <t>CA-2015-103177</t>
        </is>
      </c>
      <c r="C5516" t="inlineStr">
        <is>
          <t>2015-05-30</t>
        </is>
      </c>
      <c r="D5516" t="inlineStr">
        <is>
          <t>2015-06-01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Office Supplies</t>
        </is>
      </c>
      <c r="O5516" t="inlineStr">
        <is>
          <t>Appliances</t>
        </is>
      </c>
      <c r="P5516" t="inlineStr">
        <is>
          <t>Eureka The Boss Lite 10-Amp Upright Vacuum, Blue</t>
        </is>
      </c>
      <c r="Q5516" s="2" t="n">
        <v>160.32</v>
      </c>
      <c r="R5516" t="n">
        <v>2</v>
      </c>
      <c r="S5516" s="3" t="n">
        <v>0</v>
      </c>
      <c r="T5516" s="2" t="n">
        <v>44.8896</v>
      </c>
      <c r="U5516">
        <f>D5516-C5516</f>
        <v/>
      </c>
      <c r="V5516" s="3">
        <f>IF(Q5516=0,0,T5516/Q5516)</f>
        <v/>
      </c>
    </row>
    <row r="5517">
      <c r="A5517" t="n">
        <v>5516</v>
      </c>
      <c r="B5517" t="inlineStr">
        <is>
          <t>CA-2015-103177</t>
        </is>
      </c>
      <c r="C5517" t="inlineStr">
        <is>
          <t>2015-05-30</t>
        </is>
      </c>
      <c r="D5517" t="inlineStr">
        <is>
          <t>2015-06-01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Technology</t>
        </is>
      </c>
      <c r="O5517" t="inlineStr">
        <is>
          <t>Phones</t>
        </is>
      </c>
      <c r="P5517" t="inlineStr">
        <is>
          <t>Plantronics MX500i Earset</t>
        </is>
      </c>
      <c r="Q5517" s="2" t="n">
        <v>128.85</v>
      </c>
      <c r="R5517" t="n">
        <v>3</v>
      </c>
      <c r="S5517" s="3" t="n">
        <v>0</v>
      </c>
      <c r="T5517" s="2" t="n">
        <v>3.8655</v>
      </c>
      <c r="U5517">
        <f>D5517-C5517</f>
        <v/>
      </c>
      <c r="V5517" s="3">
        <f>IF(Q5517=0,0,T5517/Q5517)</f>
        <v/>
      </c>
    </row>
    <row r="5518">
      <c r="A5518" t="n">
        <v>5517</v>
      </c>
      <c r="B5518" t="inlineStr">
        <is>
          <t>US-2016-138408</t>
        </is>
      </c>
      <c r="C5518" t="inlineStr">
        <is>
          <t>2016-11-18</t>
        </is>
      </c>
      <c r="D5518" t="inlineStr">
        <is>
          <t>2016-11-21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Technology</t>
        </is>
      </c>
      <c r="O5518" t="inlineStr">
        <is>
          <t>Accessories</t>
        </is>
      </c>
      <c r="P5518" t="inlineStr">
        <is>
          <t>Logitech Z-906 Speaker sys - home theater - 5.1-CH</t>
        </is>
      </c>
      <c r="Q5518" s="2" t="n">
        <v>1319.96</v>
      </c>
      <c r="R5518" t="n">
        <v>4</v>
      </c>
      <c r="S5518" s="3" t="n">
        <v>0</v>
      </c>
      <c r="T5518" s="2" t="n">
        <v>527.984</v>
      </c>
      <c r="U5518">
        <f>D5518-C5518</f>
        <v/>
      </c>
      <c r="V5518" s="3">
        <f>IF(Q5518=0,0,T5518/Q5518)</f>
        <v/>
      </c>
    </row>
    <row r="5519">
      <c r="A5519" t="n">
        <v>5518</v>
      </c>
      <c r="B5519" t="inlineStr">
        <is>
          <t>CA-2017-117667</t>
        </is>
      </c>
      <c r="C5519" t="inlineStr">
        <is>
          <t>2017-12-04</t>
        </is>
      </c>
      <c r="D5519" t="inlineStr">
        <is>
          <t>2017-12-09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Furniture</t>
        </is>
      </c>
      <c r="O5519" t="inlineStr">
        <is>
          <t>Chairs</t>
        </is>
      </c>
      <c r="P5519" t="inlineStr">
        <is>
          <t>Global Chrome Stack Chair</t>
        </is>
      </c>
      <c r="Q5519" s="2" t="n">
        <v>239.96</v>
      </c>
      <c r="R5519" t="n">
        <v>10</v>
      </c>
      <c r="S5519" s="3" t="n">
        <v>0.3</v>
      </c>
      <c r="T5519" s="2" t="n">
        <v>-10.284</v>
      </c>
      <c r="U5519">
        <f>D5519-C5519</f>
        <v/>
      </c>
      <c r="V5519" s="3">
        <f>IF(Q5519=0,0,T5519/Q5519)</f>
        <v/>
      </c>
    </row>
    <row r="5520">
      <c r="A5520" t="n">
        <v>5519</v>
      </c>
      <c r="B5520" t="inlineStr">
        <is>
          <t>CA-2017-117667</t>
        </is>
      </c>
      <c r="C5520" t="inlineStr">
        <is>
          <t>2017-12-04</t>
        </is>
      </c>
      <c r="D5520" t="inlineStr">
        <is>
          <t>2017-12-09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Hand-Finished Solid Wood Document Frame</t>
        </is>
      </c>
      <c r="Q5520" s="2" t="n">
        <v>54.768</v>
      </c>
      <c r="R5520" t="n">
        <v>2</v>
      </c>
      <c r="S5520" s="3" t="n">
        <v>0.2</v>
      </c>
      <c r="T5520" s="2" t="n">
        <v>6.846</v>
      </c>
      <c r="U5520">
        <f>D5520-C5520</f>
        <v/>
      </c>
      <c r="V5520" s="3">
        <f>IF(Q5520=0,0,T5520/Q5520)</f>
        <v/>
      </c>
    </row>
    <row r="5521">
      <c r="A5521" t="n">
        <v>5520</v>
      </c>
      <c r="B5521" t="inlineStr">
        <is>
          <t>CA-2017-117667</t>
        </is>
      </c>
      <c r="C5521" t="inlineStr">
        <is>
          <t>2017-12-04</t>
        </is>
      </c>
      <c r="D5521" t="inlineStr">
        <is>
          <t>2017-12-09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DIXON Ticonderoga Erasable Checking Pencils</t>
        </is>
      </c>
      <c r="Q5521" s="2" t="n">
        <v>13.392</v>
      </c>
      <c r="R5521" t="n">
        <v>3</v>
      </c>
      <c r="S5521" s="3" t="n">
        <v>0.2</v>
      </c>
      <c r="T5521" s="2" t="n">
        <v>3.1806</v>
      </c>
      <c r="U5521">
        <f>D5521-C5521</f>
        <v/>
      </c>
      <c r="V5521" s="3">
        <f>IF(Q5521=0,0,T5521/Q5521)</f>
        <v/>
      </c>
    </row>
    <row r="5522">
      <c r="A5522" t="n">
        <v>5521</v>
      </c>
      <c r="B5522" t="inlineStr">
        <is>
          <t>CA-2017-117667</t>
        </is>
      </c>
      <c r="C5522" t="inlineStr">
        <is>
          <t>2017-12-04</t>
        </is>
      </c>
      <c r="D5522" t="inlineStr">
        <is>
          <t>2017-12-09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Xerox 1956</t>
        </is>
      </c>
      <c r="Q5522" s="2" t="n">
        <v>23.92</v>
      </c>
      <c r="R5522" t="n">
        <v>5</v>
      </c>
      <c r="S5522" s="3" t="n">
        <v>0.2</v>
      </c>
      <c r="T5522" s="2" t="n">
        <v>8.670999999999999</v>
      </c>
      <c r="U5522">
        <f>D5522-C5522</f>
        <v/>
      </c>
      <c r="V5522" s="3">
        <f>IF(Q5522=0,0,T5522/Q5522)</f>
        <v/>
      </c>
    </row>
    <row r="5523">
      <c r="A5523" t="n">
        <v>5522</v>
      </c>
      <c r="B5523" t="inlineStr">
        <is>
          <t>CA-2017-117667</t>
        </is>
      </c>
      <c r="C5523" t="inlineStr">
        <is>
          <t>2017-12-04</t>
        </is>
      </c>
      <c r="D5523" t="inlineStr">
        <is>
          <t>2017-12-09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Technology</t>
        </is>
      </c>
      <c r="O5523" t="inlineStr">
        <is>
          <t>Accessories</t>
        </is>
      </c>
      <c r="P5523" t="inlineStr">
        <is>
          <t>Logitech G13 Programmable Gameboard with LCD Display</t>
        </is>
      </c>
      <c r="Q5523" s="2" t="n">
        <v>255.968</v>
      </c>
      <c r="R5523" t="n">
        <v>4</v>
      </c>
      <c r="S5523" s="3" t="n">
        <v>0.2</v>
      </c>
      <c r="T5523" s="2" t="n">
        <v>-28.7964</v>
      </c>
      <c r="U5523">
        <f>D5523-C5523</f>
        <v/>
      </c>
      <c r="V5523" s="3">
        <f>IF(Q5523=0,0,T5523/Q5523)</f>
        <v/>
      </c>
    </row>
    <row r="5524">
      <c r="A5524" t="n">
        <v>5523</v>
      </c>
      <c r="B5524" t="inlineStr">
        <is>
          <t>CA-2016-110982</t>
        </is>
      </c>
      <c r="C5524" t="inlineStr">
        <is>
          <t>2016-06-05</t>
        </is>
      </c>
      <c r="D5524" t="inlineStr">
        <is>
          <t>2016-06-07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Office Supplies</t>
        </is>
      </c>
      <c r="O5524" t="inlineStr">
        <is>
          <t>Binders</t>
        </is>
      </c>
      <c r="P5524" t="inlineStr">
        <is>
          <t>Avery Non-Stick Binders</t>
        </is>
      </c>
      <c r="Q5524" s="2" t="n">
        <v>21.552</v>
      </c>
      <c r="R5524" t="n">
        <v>6</v>
      </c>
      <c r="S5524" s="3" t="n">
        <v>0.2</v>
      </c>
      <c r="T5524" s="2" t="n">
        <v>7.0044</v>
      </c>
      <c r="U5524">
        <f>D5524-C5524</f>
        <v/>
      </c>
      <c r="V5524" s="3">
        <f>IF(Q5524=0,0,T5524/Q5524)</f>
        <v/>
      </c>
    </row>
    <row r="5525">
      <c r="A5525" t="n">
        <v>5524</v>
      </c>
      <c r="B5525" t="inlineStr">
        <is>
          <t>CA-2016-110982</t>
        </is>
      </c>
      <c r="C5525" t="inlineStr">
        <is>
          <t>2016-06-05</t>
        </is>
      </c>
      <c r="D5525" t="inlineStr">
        <is>
          <t>2016-06-07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Office Supplies</t>
        </is>
      </c>
      <c r="O5525" t="inlineStr">
        <is>
          <t>Appliances</t>
        </is>
      </c>
      <c r="P5525" t="inlineStr">
        <is>
          <t>Acco 6 Outlet Guardian Premium Surge Suppressor</t>
        </is>
      </c>
      <c r="Q5525" s="2" t="n">
        <v>58.24</v>
      </c>
      <c r="R5525" t="n">
        <v>4</v>
      </c>
      <c r="S5525" s="3" t="n">
        <v>0</v>
      </c>
      <c r="T5525" s="2" t="n">
        <v>15.7248</v>
      </c>
      <c r="U5525">
        <f>D5525-C5525</f>
        <v/>
      </c>
      <c r="V5525" s="3">
        <f>IF(Q5525=0,0,T5525/Q5525)</f>
        <v/>
      </c>
    </row>
    <row r="5526">
      <c r="A5526" t="n">
        <v>5525</v>
      </c>
      <c r="B5526" t="inlineStr">
        <is>
          <t>CA-2016-147123</t>
        </is>
      </c>
      <c r="C5526" t="inlineStr">
        <is>
          <t>2016-12-10</t>
        </is>
      </c>
      <c r="D5526" t="inlineStr">
        <is>
          <t>2016-12-12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Wirebound Message Books, Four 2 3/4 x 5 White Forms per Page</t>
        </is>
      </c>
      <c r="Q5526" s="2" t="n">
        <v>80.28</v>
      </c>
      <c r="R5526" t="n">
        <v>12</v>
      </c>
      <c r="S5526" s="3" t="n">
        <v>0</v>
      </c>
      <c r="T5526" s="2" t="n">
        <v>36.9288</v>
      </c>
      <c r="U5526">
        <f>D5526-C5526</f>
        <v/>
      </c>
      <c r="V5526" s="3">
        <f>IF(Q5526=0,0,T5526/Q5526)</f>
        <v/>
      </c>
    </row>
    <row r="5527">
      <c r="A5527" t="n">
        <v>5526</v>
      </c>
      <c r="B5527" t="inlineStr">
        <is>
          <t>CA-2017-154501</t>
        </is>
      </c>
      <c r="C5527" t="inlineStr">
        <is>
          <t>2017-04-30</t>
        </is>
      </c>
      <c r="D5527" t="inlineStr">
        <is>
          <t>2017-05-05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Office Supplies</t>
        </is>
      </c>
      <c r="O5527" t="inlineStr">
        <is>
          <t>Art</t>
        </is>
      </c>
      <c r="P5527" t="inlineStr">
        <is>
          <t>Faber Castell Col-Erase Pencils</t>
        </is>
      </c>
      <c r="Q5527" s="2" t="n">
        <v>9.779999999999999</v>
      </c>
      <c r="R5527" t="n">
        <v>2</v>
      </c>
      <c r="S5527" s="3" t="n">
        <v>0</v>
      </c>
      <c r="T5527" s="2" t="n">
        <v>4.0098</v>
      </c>
      <c r="U5527">
        <f>D5527-C5527</f>
        <v/>
      </c>
      <c r="V5527" s="3">
        <f>IF(Q5527=0,0,T5527/Q5527)</f>
        <v/>
      </c>
    </row>
    <row r="5528">
      <c r="A5528" t="n">
        <v>5527</v>
      </c>
      <c r="B5528" t="inlineStr">
        <is>
          <t>CA-2017-166933</t>
        </is>
      </c>
      <c r="C5528" t="inlineStr">
        <is>
          <t>2017-04-24</t>
        </is>
      </c>
      <c r="D5528" t="inlineStr">
        <is>
          <t>2017-04-28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Office Supplies</t>
        </is>
      </c>
      <c r="O5528" t="inlineStr">
        <is>
          <t>Fasteners</t>
        </is>
      </c>
      <c r="P5528" t="inlineStr">
        <is>
          <t>Colored Push Pins</t>
        </is>
      </c>
      <c r="Q5528" s="2" t="n">
        <v>1.81</v>
      </c>
      <c r="R5528" t="n">
        <v>1</v>
      </c>
      <c r="S5528" s="3" t="n">
        <v>0</v>
      </c>
      <c r="T5528" s="2" t="n">
        <v>0.6516</v>
      </c>
      <c r="U5528">
        <f>D5528-C5528</f>
        <v/>
      </c>
      <c r="V5528" s="3">
        <f>IF(Q5528=0,0,T5528/Q5528)</f>
        <v/>
      </c>
    </row>
    <row r="5529">
      <c r="A5529" t="n">
        <v>5528</v>
      </c>
      <c r="B5529" t="inlineStr">
        <is>
          <t>CA-2015-142055</t>
        </is>
      </c>
      <c r="C5529" t="inlineStr">
        <is>
          <t>2015-05-08</t>
        </is>
      </c>
      <c r="D5529" t="inlineStr">
        <is>
          <t>2015-05-10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Office Supplies</t>
        </is>
      </c>
      <c r="O5529" t="inlineStr">
        <is>
          <t>Paper</t>
        </is>
      </c>
      <c r="P5529" t="inlineStr">
        <is>
          <t>Xerox 1912</t>
        </is>
      </c>
      <c r="Q5529" s="2" t="n">
        <v>37.94</v>
      </c>
      <c r="R5529" t="n">
        <v>2</v>
      </c>
      <c r="S5529" s="3" t="n">
        <v>0</v>
      </c>
      <c r="T5529" s="2" t="n">
        <v>18.2112</v>
      </c>
      <c r="U5529">
        <f>D5529-C5529</f>
        <v/>
      </c>
      <c r="V5529" s="3">
        <f>IF(Q5529=0,0,T5529/Q5529)</f>
        <v/>
      </c>
    </row>
    <row r="5530">
      <c r="A5530" t="n">
        <v>5529</v>
      </c>
      <c r="B5530" t="inlineStr">
        <is>
          <t>CA-2015-137106</t>
        </is>
      </c>
      <c r="C5530" t="inlineStr">
        <is>
          <t>2015-03-31</t>
        </is>
      </c>
      <c r="D5530" t="inlineStr">
        <is>
          <t>2015-04-04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Technology</t>
        </is>
      </c>
      <c r="O5530" t="inlineStr">
        <is>
          <t>Phones</t>
        </is>
      </c>
      <c r="P5530" t="inlineStr">
        <is>
          <t>PureGear Roll-On Screen Protector</t>
        </is>
      </c>
      <c r="Q5530" s="2" t="n">
        <v>79.95999999999999</v>
      </c>
      <c r="R5530" t="n">
        <v>5</v>
      </c>
      <c r="S5530" s="3" t="n">
        <v>0.2</v>
      </c>
      <c r="T5530" s="2" t="n">
        <v>27.986</v>
      </c>
      <c r="U5530">
        <f>D5530-C5530</f>
        <v/>
      </c>
      <c r="V5530" s="3">
        <f>IF(Q5530=0,0,T5530/Q5530)</f>
        <v/>
      </c>
    </row>
    <row r="5531">
      <c r="A5531" t="n">
        <v>5530</v>
      </c>
      <c r="B5531" t="inlineStr">
        <is>
          <t>CA-2017-136609</t>
        </is>
      </c>
      <c r="C5531" t="inlineStr">
        <is>
          <t>2017-08-06</t>
        </is>
      </c>
      <c r="D5531" t="inlineStr">
        <is>
          <t>2017-08-11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Office Supplies</t>
        </is>
      </c>
      <c r="O5531" t="inlineStr">
        <is>
          <t>Paper</t>
        </is>
      </c>
      <c r="P5531" t="inlineStr">
        <is>
          <t>14-7/8 x 11 Blue Bar Computer Printout Paper</t>
        </is>
      </c>
      <c r="Q5531" s="2" t="n">
        <v>115.296</v>
      </c>
      <c r="R5531" t="n">
        <v>3</v>
      </c>
      <c r="S5531" s="3" t="n">
        <v>0.2</v>
      </c>
      <c r="T5531" s="2" t="n">
        <v>40.3536</v>
      </c>
      <c r="U5531">
        <f>D5531-C5531</f>
        <v/>
      </c>
      <c r="V5531" s="3">
        <f>IF(Q5531=0,0,T5531/Q5531)</f>
        <v/>
      </c>
    </row>
    <row r="5532">
      <c r="A5532" t="n">
        <v>5531</v>
      </c>
      <c r="B5532" t="inlineStr">
        <is>
          <t>CA-2017-160885</t>
        </is>
      </c>
      <c r="C5532" t="inlineStr">
        <is>
          <t>2017-12-02</t>
        </is>
      </c>
      <c r="D5532" t="inlineStr">
        <is>
          <t>2017-12-06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ClearOne CHATAttach 160 - speaker phone</t>
        </is>
      </c>
      <c r="Q5532" s="2" t="n">
        <v>2479.96</v>
      </c>
      <c r="R5532" t="n">
        <v>4</v>
      </c>
      <c r="S5532" s="3" t="n">
        <v>0</v>
      </c>
      <c r="T5532" s="2" t="n">
        <v>743.9880000000001</v>
      </c>
      <c r="U5532">
        <f>D5532-C5532</f>
        <v/>
      </c>
      <c r="V5532" s="3">
        <f>IF(Q5532=0,0,T5532/Q5532)</f>
        <v/>
      </c>
    </row>
    <row r="5533">
      <c r="A5533" t="n">
        <v>5532</v>
      </c>
      <c r="B5533" t="inlineStr">
        <is>
          <t>US-2016-167472</t>
        </is>
      </c>
      <c r="C5533" t="inlineStr">
        <is>
          <t>2016-06-06</t>
        </is>
      </c>
      <c r="D5533" t="inlineStr">
        <is>
          <t>2016-06-07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Trackman Marble Mouse</t>
        </is>
      </c>
      <c r="Q5533" s="2" t="n">
        <v>179.94</v>
      </c>
      <c r="R5533" t="n">
        <v>6</v>
      </c>
      <c r="S5533" s="3" t="n">
        <v>0</v>
      </c>
      <c r="T5533" s="2" t="n">
        <v>75.5748</v>
      </c>
      <c r="U5533">
        <f>D5533-C5533</f>
        <v/>
      </c>
      <c r="V5533" s="3">
        <f>IF(Q5533=0,0,T5533/Q5533)</f>
        <v/>
      </c>
    </row>
    <row r="5534">
      <c r="A5534" t="n">
        <v>5533</v>
      </c>
      <c r="B5534" t="inlineStr">
        <is>
          <t>US-2016-167472</t>
        </is>
      </c>
      <c r="C5534" t="inlineStr">
        <is>
          <t>2016-06-06</t>
        </is>
      </c>
      <c r="D5534" t="inlineStr">
        <is>
          <t>2016-06-07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Kingston Digital DataTraveler 16GB USB 2.0</t>
        </is>
      </c>
      <c r="Q5534" s="2" t="n">
        <v>26.85</v>
      </c>
      <c r="R5534" t="n">
        <v>3</v>
      </c>
      <c r="S5534" s="3" t="n">
        <v>0</v>
      </c>
      <c r="T5534" s="2" t="n">
        <v>5.1015</v>
      </c>
      <c r="U5534">
        <f>D5534-C5534</f>
        <v/>
      </c>
      <c r="V5534" s="3">
        <f>IF(Q5534=0,0,T5534/Q5534)</f>
        <v/>
      </c>
    </row>
    <row r="5535">
      <c r="A5535" t="n">
        <v>5534</v>
      </c>
      <c r="B5535" t="inlineStr">
        <is>
          <t>US-2016-167472</t>
        </is>
      </c>
      <c r="C5535" t="inlineStr">
        <is>
          <t>2016-06-06</t>
        </is>
      </c>
      <c r="D5535" t="inlineStr">
        <is>
          <t>2016-06-07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Technology</t>
        </is>
      </c>
      <c r="O5535" t="inlineStr">
        <is>
          <t>Accessories</t>
        </is>
      </c>
      <c r="P5535" t="inlineStr">
        <is>
          <t>Plantronics S12 Corded Telephone Headset System</t>
        </is>
      </c>
      <c r="Q5535" s="2" t="n">
        <v>323.37</v>
      </c>
      <c r="R5535" t="n">
        <v>3</v>
      </c>
      <c r="S5535" s="3" t="n">
        <v>0</v>
      </c>
      <c r="T5535" s="2" t="n">
        <v>129.348</v>
      </c>
      <c r="U5535">
        <f>D5535-C5535</f>
        <v/>
      </c>
      <c r="V5535" s="3">
        <f>IF(Q5535=0,0,T5535/Q5535)</f>
        <v/>
      </c>
    </row>
    <row r="5536">
      <c r="A5536" t="n">
        <v>5535</v>
      </c>
      <c r="B5536" t="inlineStr">
        <is>
          <t>US-2016-167472</t>
        </is>
      </c>
      <c r="C5536" t="inlineStr">
        <is>
          <t>2016-06-06</t>
        </is>
      </c>
      <c r="D5536" t="inlineStr">
        <is>
          <t>2016-06-07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191</t>
        </is>
      </c>
      <c r="Q5536" s="2" t="n">
        <v>59.94</v>
      </c>
      <c r="R5536" t="n">
        <v>3</v>
      </c>
      <c r="S5536" s="3" t="n">
        <v>0</v>
      </c>
      <c r="T5536" s="2" t="n">
        <v>28.1718</v>
      </c>
      <c r="U5536">
        <f>D5536-C5536</f>
        <v/>
      </c>
      <c r="V5536" s="3">
        <f>IF(Q5536=0,0,T5536/Q5536)</f>
        <v/>
      </c>
    </row>
    <row r="5537">
      <c r="A5537" t="n">
        <v>5536</v>
      </c>
      <c r="B5537" t="inlineStr">
        <is>
          <t>US-2016-167472</t>
        </is>
      </c>
      <c r="C5537" t="inlineStr">
        <is>
          <t>2016-06-06</t>
        </is>
      </c>
      <c r="D5537" t="inlineStr">
        <is>
          <t>2016-06-07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Trimflex Flexible Post Binders</t>
        </is>
      </c>
      <c r="Q5537" s="2" t="n">
        <v>64.14</v>
      </c>
      <c r="R5537" t="n">
        <v>3</v>
      </c>
      <c r="S5537" s="3" t="n">
        <v>0</v>
      </c>
      <c r="T5537" s="2" t="n">
        <v>30.7872</v>
      </c>
      <c r="U5537">
        <f>D5537-C5537</f>
        <v/>
      </c>
      <c r="V5537" s="3">
        <f>IF(Q5537=0,0,T5537/Q5537)</f>
        <v/>
      </c>
    </row>
    <row r="5538">
      <c r="A5538" t="n">
        <v>5537</v>
      </c>
      <c r="B5538" t="inlineStr">
        <is>
          <t>US-2016-167472</t>
        </is>
      </c>
      <c r="C5538" t="inlineStr">
        <is>
          <t>2016-06-06</t>
        </is>
      </c>
      <c r="D5538" t="inlineStr">
        <is>
          <t>2016-06-07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Binder Labels</t>
        </is>
      </c>
      <c r="Q5538" s="2" t="n">
        <v>11.67</v>
      </c>
      <c r="R5538" t="n">
        <v>3</v>
      </c>
      <c r="S5538" s="3" t="n">
        <v>0</v>
      </c>
      <c r="T5538" s="2" t="n">
        <v>5.6016</v>
      </c>
      <c r="U5538">
        <f>D5538-C5538</f>
        <v/>
      </c>
      <c r="V5538" s="3">
        <f>IF(Q5538=0,0,T5538/Q5538)</f>
        <v/>
      </c>
    </row>
    <row r="5539">
      <c r="A5539" t="n">
        <v>5538</v>
      </c>
      <c r="B5539" t="inlineStr">
        <is>
          <t>US-2016-167472</t>
        </is>
      </c>
      <c r="C5539" t="inlineStr">
        <is>
          <t>2016-06-06</t>
        </is>
      </c>
      <c r="D5539" t="inlineStr">
        <is>
          <t>2016-06-07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Office Supplies</t>
        </is>
      </c>
      <c r="O5539" t="inlineStr">
        <is>
          <t>Paper</t>
        </is>
      </c>
      <c r="P5539" t="inlineStr">
        <is>
          <t>Xerox 230</t>
        </is>
      </c>
      <c r="Q5539" s="2" t="n">
        <v>12.96</v>
      </c>
      <c r="R5539" t="n">
        <v>2</v>
      </c>
      <c r="S5539" s="3" t="n">
        <v>0</v>
      </c>
      <c r="T5539" s="2" t="n">
        <v>6.2208</v>
      </c>
      <c r="U5539">
        <f>D5539-C5539</f>
        <v/>
      </c>
      <c r="V5539" s="3">
        <f>IF(Q5539=0,0,T5539/Q5539)</f>
        <v/>
      </c>
    </row>
    <row r="5540">
      <c r="A5540" t="n">
        <v>5539</v>
      </c>
      <c r="B5540" t="inlineStr">
        <is>
          <t>CA-2015-120551</t>
        </is>
      </c>
      <c r="C5540" t="inlineStr">
        <is>
          <t>2015-04-13</t>
        </is>
      </c>
      <c r="D5540" t="inlineStr">
        <is>
          <t>2015-04-20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Fellowes Black Plastic Comb Bindings</t>
        </is>
      </c>
      <c r="Q5540" s="2" t="n">
        <v>17.43</v>
      </c>
      <c r="R5540" t="n">
        <v>3</v>
      </c>
      <c r="S5540" s="3" t="n">
        <v>0</v>
      </c>
      <c r="T5540" s="2" t="n">
        <v>8.017799999999999</v>
      </c>
      <c r="U5540">
        <f>D5540-C5540</f>
        <v/>
      </c>
      <c r="V5540" s="3">
        <f>IF(Q5540=0,0,T5540/Q5540)</f>
        <v/>
      </c>
    </row>
    <row r="5541">
      <c r="A5541" t="n">
        <v>5540</v>
      </c>
      <c r="B5541" t="inlineStr">
        <is>
          <t>US-2017-150595</t>
        </is>
      </c>
      <c r="C5541" t="inlineStr">
        <is>
          <t>2017-05-22</t>
        </is>
      </c>
      <c r="D5541" t="inlineStr">
        <is>
          <t>2017-05-26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Furniture</t>
        </is>
      </c>
      <c r="O5541" t="inlineStr">
        <is>
          <t>Chairs</t>
        </is>
      </c>
      <c r="P5541" t="inlineStr">
        <is>
          <t>High-Back Leather Manager's Chair</t>
        </is>
      </c>
      <c r="Q5541" s="2" t="n">
        <v>181.986</v>
      </c>
      <c r="R5541" t="n">
        <v>2</v>
      </c>
      <c r="S5541" s="3" t="n">
        <v>0.3</v>
      </c>
      <c r="T5541" s="2" t="n">
        <v>-54.5958</v>
      </c>
      <c r="U5541">
        <f>D5541-C5541</f>
        <v/>
      </c>
      <c r="V5541" s="3">
        <f>IF(Q5541=0,0,T5541/Q5541)</f>
        <v/>
      </c>
    </row>
    <row r="5542">
      <c r="A5542" t="n">
        <v>5541</v>
      </c>
      <c r="B5542" t="inlineStr">
        <is>
          <t>US-2017-150595</t>
        </is>
      </c>
      <c r="C5542" t="inlineStr">
        <is>
          <t>2017-05-22</t>
        </is>
      </c>
      <c r="D5542" t="inlineStr">
        <is>
          <t>2017-05-26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Avery Durable Slant Ring Binders, No Labels</t>
        </is>
      </c>
      <c r="Q5542" s="2" t="n">
        <v>1.592</v>
      </c>
      <c r="R5542" t="n">
        <v>2</v>
      </c>
      <c r="S5542" s="3" t="n">
        <v>0.8</v>
      </c>
      <c r="T5542" s="2" t="n">
        <v>-2.6268</v>
      </c>
      <c r="U5542">
        <f>D5542-C5542</f>
        <v/>
      </c>
      <c r="V5542" s="3">
        <f>IF(Q5542=0,0,T5542/Q5542)</f>
        <v/>
      </c>
    </row>
    <row r="5543">
      <c r="A5543" t="n">
        <v>5542</v>
      </c>
      <c r="B5543" t="inlineStr">
        <is>
          <t>US-2017-150595</t>
        </is>
      </c>
      <c r="C5543" t="inlineStr">
        <is>
          <t>2017-05-22</t>
        </is>
      </c>
      <c r="D5543" t="inlineStr">
        <is>
          <t>2017-05-26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Office Supplies</t>
        </is>
      </c>
      <c r="O5543" t="inlineStr">
        <is>
          <t>Supplies</t>
        </is>
      </c>
      <c r="P5543" t="inlineStr">
        <is>
          <t>Acme Forged Steel Scissors with Black Enamel Handles</t>
        </is>
      </c>
      <c r="Q5543" s="2" t="n">
        <v>22.344</v>
      </c>
      <c r="R5543" t="n">
        <v>3</v>
      </c>
      <c r="S5543" s="3" t="n">
        <v>0.2</v>
      </c>
      <c r="T5543" s="2" t="n">
        <v>2.5137</v>
      </c>
      <c r="U5543">
        <f>D5543-C5543</f>
        <v/>
      </c>
      <c r="V5543" s="3">
        <f>IF(Q5543=0,0,T5543/Q5543)</f>
        <v/>
      </c>
    </row>
    <row r="5544">
      <c r="A5544" t="n">
        <v>5543</v>
      </c>
      <c r="B5544" t="inlineStr">
        <is>
          <t>CA-2016-134936</t>
        </is>
      </c>
      <c r="C5544" t="inlineStr">
        <is>
          <t>2016-12-19</t>
        </is>
      </c>
      <c r="D5544" t="inlineStr">
        <is>
          <t>2016-12-25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Furniture</t>
        </is>
      </c>
      <c r="O5544" t="inlineStr">
        <is>
          <t>Tables</t>
        </is>
      </c>
      <c r="P5544" t="inlineStr">
        <is>
          <t>SAFCO PlanMaster Boards, 60w x 37-1/2d, White Melamine</t>
        </is>
      </c>
      <c r="Q5544" s="2" t="n">
        <v>455.97</v>
      </c>
      <c r="R5544" t="n">
        <v>6</v>
      </c>
      <c r="S5544" s="3" t="n">
        <v>0.5</v>
      </c>
      <c r="T5544" s="2" t="n">
        <v>-218.8656</v>
      </c>
      <c r="U5544">
        <f>D5544-C5544</f>
        <v/>
      </c>
      <c r="V5544" s="3">
        <f>IF(Q5544=0,0,T5544/Q5544)</f>
        <v/>
      </c>
    </row>
    <row r="5545">
      <c r="A5545" t="n">
        <v>5544</v>
      </c>
      <c r="B5545" t="inlineStr">
        <is>
          <t>CA-2016-134936</t>
        </is>
      </c>
      <c r="C5545" t="inlineStr">
        <is>
          <t>2016-12-19</t>
        </is>
      </c>
      <c r="D5545" t="inlineStr">
        <is>
          <t>2016-12-25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Wilson Jones Clip &amp; Carry Folder Binder Tool for Ring Binders, Clear</t>
        </is>
      </c>
      <c r="Q5545" s="2" t="n">
        <v>10.44</v>
      </c>
      <c r="R5545" t="n">
        <v>6</v>
      </c>
      <c r="S5545" s="3" t="n">
        <v>0.7</v>
      </c>
      <c r="T5545" s="2" t="n">
        <v>-7.656</v>
      </c>
      <c r="U5545">
        <f>D5545-C5545</f>
        <v/>
      </c>
      <c r="V5545" s="3">
        <f>IF(Q5545=0,0,T5545/Q5545)</f>
        <v/>
      </c>
    </row>
    <row r="5546">
      <c r="A5546" t="n">
        <v>5545</v>
      </c>
      <c r="B5546" t="inlineStr">
        <is>
          <t>CA-2016-134936</t>
        </is>
      </c>
      <c r="C5546" t="inlineStr">
        <is>
          <t>2016-12-19</t>
        </is>
      </c>
      <c r="D5546" t="inlineStr">
        <is>
          <t>2016-12-25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Slant-D Ring Binder, Heavy Gauge Vinyl</t>
        </is>
      </c>
      <c r="Q5546" s="2" t="n">
        <v>5.214</v>
      </c>
      <c r="R5546" t="n">
        <v>2</v>
      </c>
      <c r="S5546" s="3" t="n">
        <v>0.7</v>
      </c>
      <c r="T5546" s="2" t="n">
        <v>-4.1712</v>
      </c>
      <c r="U5546">
        <f>D5546-C5546</f>
        <v/>
      </c>
      <c r="V5546" s="3">
        <f>IF(Q5546=0,0,T5546/Q5546)</f>
        <v/>
      </c>
    </row>
    <row r="5547">
      <c r="A5547" t="n">
        <v>5546</v>
      </c>
      <c r="B5547" t="inlineStr">
        <is>
          <t>CA-2017-102967</t>
        </is>
      </c>
      <c r="C5547" t="inlineStr">
        <is>
          <t>2017-09-22</t>
        </is>
      </c>
      <c r="D5547" t="inlineStr">
        <is>
          <t>2017-09-26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Tenex Personal Project File with Scoop Front Design, Black</t>
        </is>
      </c>
      <c r="Q5547" s="2" t="n">
        <v>67.40000000000001</v>
      </c>
      <c r="R5547" t="n">
        <v>5</v>
      </c>
      <c r="S5547" s="3" t="n">
        <v>0</v>
      </c>
      <c r="T5547" s="2" t="n">
        <v>17.524</v>
      </c>
      <c r="U5547">
        <f>D5547-C5547</f>
        <v/>
      </c>
      <c r="V5547" s="3">
        <f>IF(Q5547=0,0,T5547/Q5547)</f>
        <v/>
      </c>
    </row>
    <row r="5548">
      <c r="A5548" t="n">
        <v>5547</v>
      </c>
      <c r="B5548" t="inlineStr">
        <is>
          <t>CA-2017-151008</t>
        </is>
      </c>
      <c r="C5548" t="inlineStr">
        <is>
          <t>2017-09-07</t>
        </is>
      </c>
      <c r="D5548" t="inlineStr">
        <is>
          <t>2017-09-08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DAX Copper Panel Document Frame, 5 x 7 Size</t>
        </is>
      </c>
      <c r="Q5548" s="2" t="n">
        <v>25.16</v>
      </c>
      <c r="R5548" t="n">
        <v>2</v>
      </c>
      <c r="S5548" s="3" t="n">
        <v>0</v>
      </c>
      <c r="T5548" s="2" t="n">
        <v>10.5672</v>
      </c>
      <c r="U5548">
        <f>D5548-C5548</f>
        <v/>
      </c>
      <c r="V5548" s="3">
        <f>IF(Q5548=0,0,T5548/Q5548)</f>
        <v/>
      </c>
    </row>
    <row r="5549">
      <c r="A5549" t="n">
        <v>5548</v>
      </c>
      <c r="B5549" t="inlineStr">
        <is>
          <t>CA-2017-151008</t>
        </is>
      </c>
      <c r="C5549" t="inlineStr">
        <is>
          <t>2017-09-07</t>
        </is>
      </c>
      <c r="D5549" t="inlineStr">
        <is>
          <t>2017-09-08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Motorla HX550 Universal Bluetooth Headset</t>
        </is>
      </c>
      <c r="Q5549" s="2" t="n">
        <v>126.56</v>
      </c>
      <c r="R5549" t="n">
        <v>4</v>
      </c>
      <c r="S5549" s="3" t="n">
        <v>0.2</v>
      </c>
      <c r="T5549" s="2" t="n">
        <v>47.46</v>
      </c>
      <c r="U5549">
        <f>D5549-C5549</f>
        <v/>
      </c>
      <c r="V5549" s="3">
        <f>IF(Q5549=0,0,T5549/Q5549)</f>
        <v/>
      </c>
    </row>
    <row r="5550">
      <c r="A5550" t="n">
        <v>5549</v>
      </c>
      <c r="B5550" t="inlineStr">
        <is>
          <t>CA-2014-159800</t>
        </is>
      </c>
      <c r="C5550" t="inlineStr">
        <is>
          <t>2014-11-28</t>
        </is>
      </c>
      <c r="D5550" t="inlineStr">
        <is>
          <t>2014-12-01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Office Supplies</t>
        </is>
      </c>
      <c r="O5550" t="inlineStr">
        <is>
          <t>Appliances</t>
        </is>
      </c>
      <c r="P5550" t="inlineStr">
        <is>
          <t>Acco 6 Outlet Guardian Premium Surge Suppressor</t>
        </is>
      </c>
      <c r="Q5550" s="2" t="n">
        <v>43.68</v>
      </c>
      <c r="R5550" t="n">
        <v>3</v>
      </c>
      <c r="S5550" s="3" t="n">
        <v>0</v>
      </c>
      <c r="T5550" s="2" t="n">
        <v>11.7936</v>
      </c>
      <c r="U5550">
        <f>D5550-C5550</f>
        <v/>
      </c>
      <c r="V5550" s="3">
        <f>IF(Q5550=0,0,T5550/Q5550)</f>
        <v/>
      </c>
    </row>
    <row r="5551">
      <c r="A5551" t="n">
        <v>5550</v>
      </c>
      <c r="B5551" t="inlineStr">
        <is>
          <t>CA-2014-159800</t>
        </is>
      </c>
      <c r="C5551" t="inlineStr">
        <is>
          <t>2014-11-28</t>
        </is>
      </c>
      <c r="D5551" t="inlineStr">
        <is>
          <t>2014-12-01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Micropad Numeric Keypads</t>
        </is>
      </c>
      <c r="Q5551" s="2" t="n">
        <v>139.93</v>
      </c>
      <c r="R5551" t="n">
        <v>7</v>
      </c>
      <c r="S5551" s="3" t="n">
        <v>0</v>
      </c>
      <c r="T5551" s="2" t="n">
        <v>34.9825</v>
      </c>
      <c r="U5551">
        <f>D5551-C5551</f>
        <v/>
      </c>
      <c r="V5551" s="3">
        <f>IF(Q5551=0,0,T5551/Q5551)</f>
        <v/>
      </c>
    </row>
    <row r="5552">
      <c r="A5552" t="n">
        <v>5551</v>
      </c>
      <c r="B5552" t="inlineStr">
        <is>
          <t>US-2014-159618</t>
        </is>
      </c>
      <c r="C5552" t="inlineStr">
        <is>
          <t>2014-11-12</t>
        </is>
      </c>
      <c r="D5552" t="inlineStr">
        <is>
          <t>2014-11-16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Avery Fluorescent Highlighter Four-Color Set</t>
        </is>
      </c>
      <c r="Q5552" s="2" t="n">
        <v>2.672</v>
      </c>
      <c r="R5552" t="n">
        <v>1</v>
      </c>
      <c r="S5552" s="3" t="n">
        <v>0.2</v>
      </c>
      <c r="T5552" s="2" t="n">
        <v>0.334</v>
      </c>
      <c r="U5552">
        <f>D5552-C5552</f>
        <v/>
      </c>
      <c r="V5552" s="3">
        <f>IF(Q5552=0,0,T5552/Q5552)</f>
        <v/>
      </c>
    </row>
    <row r="5553">
      <c r="A5553" t="n">
        <v>5552</v>
      </c>
      <c r="B5553" t="inlineStr">
        <is>
          <t>US-2014-159618</t>
        </is>
      </c>
      <c r="C5553" t="inlineStr">
        <is>
          <t>2014-11-12</t>
        </is>
      </c>
      <c r="D5553" t="inlineStr">
        <is>
          <t>2014-11-16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Office Supplies</t>
        </is>
      </c>
      <c r="O5553" t="inlineStr">
        <is>
          <t>Supplies</t>
        </is>
      </c>
      <c r="P5553" t="inlineStr">
        <is>
          <t>Acco Side-Punched Conventional Columnar Pads</t>
        </is>
      </c>
      <c r="Q5553" s="2" t="n">
        <v>16.656</v>
      </c>
      <c r="R5553" t="n">
        <v>6</v>
      </c>
      <c r="S5553" s="3" t="n">
        <v>0.2</v>
      </c>
      <c r="T5553" s="2" t="n">
        <v>-3.123</v>
      </c>
      <c r="U5553">
        <f>D5553-C5553</f>
        <v/>
      </c>
      <c r="V5553" s="3">
        <f>IF(Q5553=0,0,T5553/Q5553)</f>
        <v/>
      </c>
    </row>
    <row r="5554">
      <c r="A5554" t="n">
        <v>5553</v>
      </c>
      <c r="B5554" t="inlineStr">
        <is>
          <t>US-2014-159618</t>
        </is>
      </c>
      <c r="C5554" t="inlineStr">
        <is>
          <t>2014-11-12</t>
        </is>
      </c>
      <c r="D5554" t="inlineStr">
        <is>
          <t>2014-11-16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Technology</t>
        </is>
      </c>
      <c r="O5554" t="inlineStr">
        <is>
          <t>Accessories</t>
        </is>
      </c>
      <c r="P5554" t="inlineStr">
        <is>
          <t>Imation 16GB Mini TravelDrive USB 2.0 Flash Drive</t>
        </is>
      </c>
      <c r="Q5554" s="2" t="n">
        <v>79.512</v>
      </c>
      <c r="R5554" t="n">
        <v>3</v>
      </c>
      <c r="S5554" s="3" t="n">
        <v>0.2</v>
      </c>
      <c r="T5554" s="2" t="n">
        <v>20.8719</v>
      </c>
      <c r="U5554">
        <f>D5554-C5554</f>
        <v/>
      </c>
      <c r="V5554" s="3">
        <f>IF(Q5554=0,0,T5554/Q5554)</f>
        <v/>
      </c>
    </row>
    <row r="5555">
      <c r="A5555" t="n">
        <v>5554</v>
      </c>
      <c r="B5555" t="inlineStr">
        <is>
          <t>US-2014-159618</t>
        </is>
      </c>
      <c r="C5555" t="inlineStr">
        <is>
          <t>2014-11-12</t>
        </is>
      </c>
      <c r="D5555" t="inlineStr">
        <is>
          <t>2014-11-16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216</t>
        </is>
      </c>
      <c r="Q5555" s="2" t="n">
        <v>36.288</v>
      </c>
      <c r="R5555" t="n">
        <v>7</v>
      </c>
      <c r="S5555" s="3" t="n">
        <v>0.2</v>
      </c>
      <c r="T5555" s="2" t="n">
        <v>12.7008</v>
      </c>
      <c r="U5555">
        <f>D5555-C5555</f>
        <v/>
      </c>
      <c r="V5555" s="3">
        <f>IF(Q5555=0,0,T5555/Q5555)</f>
        <v/>
      </c>
    </row>
    <row r="5556">
      <c r="A5556" t="n">
        <v>5555</v>
      </c>
      <c r="B5556" t="inlineStr">
        <is>
          <t>US-2014-159618</t>
        </is>
      </c>
      <c r="C5556" t="inlineStr">
        <is>
          <t>2014-11-12</t>
        </is>
      </c>
      <c r="D5556" t="inlineStr">
        <is>
          <t>2014-11-16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Furniture</t>
        </is>
      </c>
      <c r="O5556" t="inlineStr">
        <is>
          <t>Bookcases</t>
        </is>
      </c>
      <c r="P5556" t="inlineStr">
        <is>
          <t>Bestar Classic Bookcase</t>
        </is>
      </c>
      <c r="Q5556" s="2" t="n">
        <v>67.9932</v>
      </c>
      <c r="R5556" t="n">
        <v>1</v>
      </c>
      <c r="S5556" s="3" t="n">
        <v>0.32</v>
      </c>
      <c r="T5556" s="2" t="n">
        <v>-12.9987</v>
      </c>
      <c r="U5556">
        <f>D5556-C5556</f>
        <v/>
      </c>
      <c r="V5556" s="3">
        <f>IF(Q5556=0,0,T5556/Q5556)</f>
        <v/>
      </c>
    </row>
    <row r="5557">
      <c r="A5557" t="n">
        <v>5556</v>
      </c>
      <c r="B5557" t="inlineStr">
        <is>
          <t>CA-2017-116113</t>
        </is>
      </c>
      <c r="C5557" t="inlineStr">
        <is>
          <t>2017-10-02</t>
        </is>
      </c>
      <c r="D5557" t="inlineStr">
        <is>
          <t>2017-10-06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Master Caster Door Stop, Gray</t>
        </is>
      </c>
      <c r="Q5557" s="2" t="n">
        <v>10.16</v>
      </c>
      <c r="R5557" t="n">
        <v>2</v>
      </c>
      <c r="S5557" s="3" t="n">
        <v>0</v>
      </c>
      <c r="T5557" s="2" t="n">
        <v>3.4544</v>
      </c>
      <c r="U5557">
        <f>D5557-C5557</f>
        <v/>
      </c>
      <c r="V5557" s="3">
        <f>IF(Q5557=0,0,T5557/Q5557)</f>
        <v/>
      </c>
    </row>
    <row r="5558">
      <c r="A5558" t="n">
        <v>5557</v>
      </c>
      <c r="B5558" t="inlineStr">
        <is>
          <t>CA-2015-125066</t>
        </is>
      </c>
      <c r="C5558" t="inlineStr">
        <is>
          <t>2015-12-14</t>
        </is>
      </c>
      <c r="D5558" t="inlineStr">
        <is>
          <t>2015-12-18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Furniture</t>
        </is>
      </c>
      <c r="O5558" t="inlineStr">
        <is>
          <t>Furnishings</t>
        </is>
      </c>
      <c r="P5558" t="inlineStr">
        <is>
          <t>Stackable Trays</t>
        </is>
      </c>
      <c r="Q5558" s="2" t="n">
        <v>6.16</v>
      </c>
      <c r="R5558" t="n">
        <v>2</v>
      </c>
      <c r="S5558" s="3" t="n">
        <v>0</v>
      </c>
      <c r="T5558" s="2" t="n">
        <v>1.9712</v>
      </c>
      <c r="U5558">
        <f>D5558-C5558</f>
        <v/>
      </c>
      <c r="V5558" s="3">
        <f>IF(Q5558=0,0,T5558/Q5558)</f>
        <v/>
      </c>
    </row>
    <row r="5559">
      <c r="A5559" t="n">
        <v>5558</v>
      </c>
      <c r="B5559" t="inlineStr">
        <is>
          <t>CA-2015-125066</t>
        </is>
      </c>
      <c r="C5559" t="inlineStr">
        <is>
          <t>2015-12-14</t>
        </is>
      </c>
      <c r="D5559" t="inlineStr">
        <is>
          <t>2015-12-18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Office Supplies</t>
        </is>
      </c>
      <c r="O5559" t="inlineStr">
        <is>
          <t>Art</t>
        </is>
      </c>
      <c r="P5559" t="inlineStr">
        <is>
          <t>Boston Electric Pencil Sharpener, Model 1818, Charcoal Black</t>
        </is>
      </c>
      <c r="Q5559" s="2" t="n">
        <v>56.3</v>
      </c>
      <c r="R5559" t="n">
        <v>2</v>
      </c>
      <c r="S5559" s="3" t="n">
        <v>0</v>
      </c>
      <c r="T5559" s="2" t="n">
        <v>15.764</v>
      </c>
      <c r="U5559">
        <f>D5559-C5559</f>
        <v/>
      </c>
      <c r="V5559" s="3">
        <f>IF(Q5559=0,0,T5559/Q5559)</f>
        <v/>
      </c>
    </row>
    <row r="5560">
      <c r="A5560" t="n">
        <v>5559</v>
      </c>
      <c r="B5560" t="inlineStr">
        <is>
          <t>US-2015-114741</t>
        </is>
      </c>
      <c r="C5560" t="inlineStr">
        <is>
          <t>2015-12-06</t>
        </is>
      </c>
      <c r="D5560" t="inlineStr">
        <is>
          <t>2015-12-10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Xerox 20</t>
        </is>
      </c>
      <c r="Q5560" s="2" t="n">
        <v>6.48</v>
      </c>
      <c r="R5560" t="n">
        <v>1</v>
      </c>
      <c r="S5560" s="3" t="n">
        <v>0</v>
      </c>
      <c r="T5560" s="2" t="n">
        <v>3.1104</v>
      </c>
      <c r="U5560">
        <f>D5560-C5560</f>
        <v/>
      </c>
      <c r="V5560" s="3">
        <f>IF(Q5560=0,0,T5560/Q5560)</f>
        <v/>
      </c>
    </row>
    <row r="5561">
      <c r="A5561" t="n">
        <v>5560</v>
      </c>
      <c r="B5561" t="inlineStr">
        <is>
          <t>US-2015-114741</t>
        </is>
      </c>
      <c r="C5561" t="inlineStr">
        <is>
          <t>2015-12-06</t>
        </is>
      </c>
      <c r="D5561" t="inlineStr">
        <is>
          <t>2015-12-10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Tennsco 6- and 18-Compartment Lockers</t>
        </is>
      </c>
      <c r="Q5561" s="2" t="n">
        <v>1325.85</v>
      </c>
      <c r="R5561" t="n">
        <v>5</v>
      </c>
      <c r="S5561" s="3" t="n">
        <v>0</v>
      </c>
      <c r="T5561" s="2" t="n">
        <v>238.653</v>
      </c>
      <c r="U5561">
        <f>D5561-C5561</f>
        <v/>
      </c>
      <c r="V5561" s="3">
        <f>IF(Q5561=0,0,T5561/Q5561)</f>
        <v/>
      </c>
    </row>
    <row r="5562">
      <c r="A5562" t="n">
        <v>5561</v>
      </c>
      <c r="B5562" t="inlineStr">
        <is>
          <t>US-2015-114741</t>
        </is>
      </c>
      <c r="C5562" t="inlineStr">
        <is>
          <t>2015-12-06</t>
        </is>
      </c>
      <c r="D5562" t="inlineStr">
        <is>
          <t>2015-12-10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Office Supplies</t>
        </is>
      </c>
      <c r="O5562" t="inlineStr">
        <is>
          <t>Labels</t>
        </is>
      </c>
      <c r="P5562" t="inlineStr">
        <is>
          <t>Avery 483</t>
        </is>
      </c>
      <c r="Q5562" s="2" t="n">
        <v>14.94</v>
      </c>
      <c r="R5562" t="n">
        <v>3</v>
      </c>
      <c r="S5562" s="3" t="n">
        <v>0</v>
      </c>
      <c r="T5562" s="2" t="n">
        <v>6.8724</v>
      </c>
      <c r="U5562">
        <f>D5562-C5562</f>
        <v/>
      </c>
      <c r="V5562" s="3">
        <f>IF(Q5562=0,0,T5562/Q5562)</f>
        <v/>
      </c>
    </row>
    <row r="5563">
      <c r="A5563" t="n">
        <v>5562</v>
      </c>
      <c r="B5563" t="inlineStr">
        <is>
          <t>CA-2017-133263</t>
        </is>
      </c>
      <c r="C5563" t="inlineStr">
        <is>
          <t>2017-03-31</t>
        </is>
      </c>
      <c r="D5563" t="inlineStr">
        <is>
          <t>2017-04-02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Ibico Recycled Grain-Textured Covers</t>
        </is>
      </c>
      <c r="Q5563" s="2" t="n">
        <v>34.54</v>
      </c>
      <c r="R5563" t="n">
        <v>1</v>
      </c>
      <c r="S5563" s="3" t="n">
        <v>0</v>
      </c>
      <c r="T5563" s="2" t="n">
        <v>17.27</v>
      </c>
      <c r="U5563">
        <f>D5563-C5563</f>
        <v/>
      </c>
      <c r="V5563" s="3">
        <f>IF(Q5563=0,0,T5563/Q5563)</f>
        <v/>
      </c>
    </row>
    <row r="5564">
      <c r="A5564" t="n">
        <v>5563</v>
      </c>
      <c r="B5564" t="inlineStr">
        <is>
          <t>CA-2017-133263</t>
        </is>
      </c>
      <c r="C5564" t="inlineStr">
        <is>
          <t>2017-03-31</t>
        </is>
      </c>
      <c r="D5564" t="inlineStr">
        <is>
          <t>2017-04-02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Technology</t>
        </is>
      </c>
      <c r="O5564" t="inlineStr">
        <is>
          <t>Copiers</t>
        </is>
      </c>
      <c r="P5564" t="inlineStr">
        <is>
          <t>Hewlett Packard LaserJet 3310 Copier</t>
        </is>
      </c>
      <c r="Q5564" s="2" t="n">
        <v>2999.95</v>
      </c>
      <c r="R5564" t="n">
        <v>5</v>
      </c>
      <c r="S5564" s="3" t="n">
        <v>0</v>
      </c>
      <c r="T5564" s="2" t="n">
        <v>1439.976</v>
      </c>
      <c r="U5564">
        <f>D5564-C5564</f>
        <v/>
      </c>
      <c r="V5564" s="3">
        <f>IF(Q5564=0,0,T5564/Q5564)</f>
        <v/>
      </c>
    </row>
    <row r="5565">
      <c r="A5565" t="n">
        <v>5564</v>
      </c>
      <c r="B5565" t="inlineStr">
        <is>
          <t>CA-2017-133263</t>
        </is>
      </c>
      <c r="C5565" t="inlineStr">
        <is>
          <t>2017-03-31</t>
        </is>
      </c>
      <c r="D5565" t="inlineStr">
        <is>
          <t>2017-04-02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Avery Recycled Flexi-View Covers for Binding Systems</t>
        </is>
      </c>
      <c r="Q5565" s="2" t="n">
        <v>64.12</v>
      </c>
      <c r="R5565" t="n">
        <v>4</v>
      </c>
      <c r="S5565" s="3" t="n">
        <v>0</v>
      </c>
      <c r="T5565" s="2" t="n">
        <v>30.7776</v>
      </c>
      <c r="U5565">
        <f>D5565-C5565</f>
        <v/>
      </c>
      <c r="V5565" s="3">
        <f>IF(Q5565=0,0,T5565/Q5565)</f>
        <v/>
      </c>
    </row>
    <row r="5566">
      <c r="A5566" t="n">
        <v>5565</v>
      </c>
      <c r="B5566" t="inlineStr">
        <is>
          <t>CA-2017-157966</t>
        </is>
      </c>
      <c r="C5566" t="inlineStr">
        <is>
          <t>2017-03-13</t>
        </is>
      </c>
      <c r="D5566" t="inlineStr">
        <is>
          <t>2017-03-13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Office Supplies</t>
        </is>
      </c>
      <c r="O5566" t="inlineStr">
        <is>
          <t>Art</t>
        </is>
      </c>
      <c r="P5566" t="inlineStr">
        <is>
          <t>Col-Erase Pencils with Erasers</t>
        </is>
      </c>
      <c r="Q5566" s="2" t="n">
        <v>19.456</v>
      </c>
      <c r="R5566" t="n">
        <v>4</v>
      </c>
      <c r="S5566" s="3" t="n">
        <v>0.2</v>
      </c>
      <c r="T5566" s="2" t="n">
        <v>2.1888</v>
      </c>
      <c r="U5566">
        <f>D5566-C5566</f>
        <v/>
      </c>
      <c r="V5566" s="3">
        <f>IF(Q5566=0,0,T5566/Q5566)</f>
        <v/>
      </c>
    </row>
    <row r="5567">
      <c r="A5567" t="n">
        <v>5566</v>
      </c>
      <c r="B5567" t="inlineStr">
        <is>
          <t>CA-2017-157966</t>
        </is>
      </c>
      <c r="C5567" t="inlineStr">
        <is>
          <t>2017-03-13</t>
        </is>
      </c>
      <c r="D5567" t="inlineStr">
        <is>
          <t>2017-03-13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Technology</t>
        </is>
      </c>
      <c r="O5567" t="inlineStr">
        <is>
          <t>Machines</t>
        </is>
      </c>
      <c r="P5567" t="inlineStr">
        <is>
          <t>HP Officejet Pro 8600 e-All-In-One Printer, Copier, Scanner, Fax</t>
        </is>
      </c>
      <c r="Q5567" s="2" t="n">
        <v>209.986</v>
      </c>
      <c r="R5567" t="n">
        <v>2</v>
      </c>
      <c r="S5567" s="3" t="n">
        <v>0.3</v>
      </c>
      <c r="T5567" s="2" t="n">
        <v>8.9994</v>
      </c>
      <c r="U5567">
        <f>D5567-C5567</f>
        <v/>
      </c>
      <c r="V5567" s="3">
        <f>IF(Q5567=0,0,T5567/Q5567)</f>
        <v/>
      </c>
    </row>
    <row r="5568">
      <c r="A5568" t="n">
        <v>5567</v>
      </c>
      <c r="B5568" t="inlineStr">
        <is>
          <t>CA-2017-157966</t>
        </is>
      </c>
      <c r="C5568" t="inlineStr">
        <is>
          <t>2017-03-13</t>
        </is>
      </c>
      <c r="D5568" t="inlineStr">
        <is>
          <t>2017-03-13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Office Supplies</t>
        </is>
      </c>
      <c r="O5568" t="inlineStr">
        <is>
          <t>Art</t>
        </is>
      </c>
      <c r="P5568" t="inlineStr">
        <is>
          <t>Eberhard Faber 3 1/2" Golf Pencils</t>
        </is>
      </c>
      <c r="Q5568" s="2" t="n">
        <v>29.76</v>
      </c>
      <c r="R5568" t="n">
        <v>5</v>
      </c>
      <c r="S5568" s="3" t="n">
        <v>0.2</v>
      </c>
      <c r="T5568" s="2" t="n">
        <v>1.86</v>
      </c>
      <c r="U5568">
        <f>D5568-C5568</f>
        <v/>
      </c>
      <c r="V5568" s="3">
        <f>IF(Q5568=0,0,T5568/Q5568)</f>
        <v/>
      </c>
    </row>
    <row r="5569">
      <c r="A5569" t="n">
        <v>5568</v>
      </c>
      <c r="B5569" t="inlineStr">
        <is>
          <t>CA-2017-157966</t>
        </is>
      </c>
      <c r="C5569" t="inlineStr">
        <is>
          <t>2017-03-13</t>
        </is>
      </c>
      <c r="D5569" t="inlineStr">
        <is>
          <t>2017-03-13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Furniture</t>
        </is>
      </c>
      <c r="O5569" t="inlineStr">
        <is>
          <t>Chairs</t>
        </is>
      </c>
      <c r="P5569" t="inlineStr">
        <is>
          <t>SAFCO Folding Chair Trolley</t>
        </is>
      </c>
      <c r="Q5569" s="2" t="n">
        <v>89.768</v>
      </c>
      <c r="R5569" t="n">
        <v>1</v>
      </c>
      <c r="S5569" s="3" t="n">
        <v>0.3</v>
      </c>
      <c r="T5569" s="2" t="n">
        <v>-2.5648</v>
      </c>
      <c r="U5569">
        <f>D5569-C5569</f>
        <v/>
      </c>
      <c r="V5569" s="3">
        <f>IF(Q5569=0,0,T5569/Q5569)</f>
        <v/>
      </c>
    </row>
    <row r="5570">
      <c r="A5570" t="n">
        <v>5569</v>
      </c>
      <c r="B5570" t="inlineStr">
        <is>
          <t>CA-2017-157966</t>
        </is>
      </c>
      <c r="C5570" t="inlineStr">
        <is>
          <t>2017-03-13</t>
        </is>
      </c>
      <c r="D5570" t="inlineStr">
        <is>
          <t>2017-03-13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Technology</t>
        </is>
      </c>
      <c r="O5570" t="inlineStr">
        <is>
          <t>Copiers</t>
        </is>
      </c>
      <c r="P5570" t="inlineStr">
        <is>
          <t>Hewlett Packard LaserJet 3310 Copier</t>
        </is>
      </c>
      <c r="Q5570" s="2" t="n">
        <v>959.984</v>
      </c>
      <c r="R5570" t="n">
        <v>2</v>
      </c>
      <c r="S5570" s="3" t="n">
        <v>0.2</v>
      </c>
      <c r="T5570" s="2" t="n">
        <v>335.9944</v>
      </c>
      <c r="U5570">
        <f>D5570-C5570</f>
        <v/>
      </c>
      <c r="V5570" s="3">
        <f>IF(Q5570=0,0,T5570/Q5570)</f>
        <v/>
      </c>
    </row>
    <row r="5571">
      <c r="A5571" t="n">
        <v>5570</v>
      </c>
      <c r="B5571" t="inlineStr">
        <is>
          <t>CA-2017-157966</t>
        </is>
      </c>
      <c r="C5571" t="inlineStr">
        <is>
          <t>2017-03-13</t>
        </is>
      </c>
      <c r="D5571" t="inlineStr">
        <is>
          <t>2017-03-13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Xerox 1993</t>
        </is>
      </c>
      <c r="Q5571" s="2" t="n">
        <v>15.552</v>
      </c>
      <c r="R5571" t="n">
        <v>3</v>
      </c>
      <c r="S5571" s="3" t="n">
        <v>0.2</v>
      </c>
      <c r="T5571" s="2" t="n">
        <v>5.6376</v>
      </c>
      <c r="U5571">
        <f>D5571-C5571</f>
        <v/>
      </c>
      <c r="V5571" s="3">
        <f>IF(Q5571=0,0,T5571/Q5571)</f>
        <v/>
      </c>
    </row>
    <row r="5572">
      <c r="A5572" t="n">
        <v>5571</v>
      </c>
      <c r="B5572" t="inlineStr">
        <is>
          <t>CA-2017-157966</t>
        </is>
      </c>
      <c r="C5572" t="inlineStr">
        <is>
          <t>2017-03-13</t>
        </is>
      </c>
      <c r="D5572" t="inlineStr">
        <is>
          <t>2017-03-13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Plantronics MX500i Earset</t>
        </is>
      </c>
      <c r="Q5572" s="2" t="n">
        <v>34.36</v>
      </c>
      <c r="R5572" t="n">
        <v>1</v>
      </c>
      <c r="S5572" s="3" t="n">
        <v>0.2</v>
      </c>
      <c r="T5572" s="2" t="n">
        <v>-7.3015</v>
      </c>
      <c r="U5572">
        <f>D5572-C5572</f>
        <v/>
      </c>
      <c r="V5572" s="3">
        <f>IF(Q5572=0,0,T5572/Q5572)</f>
        <v/>
      </c>
    </row>
    <row r="5573">
      <c r="A5573" t="n">
        <v>5572</v>
      </c>
      <c r="B5573" t="inlineStr">
        <is>
          <t>CA-2014-151162</t>
        </is>
      </c>
      <c r="C5573" t="inlineStr">
        <is>
          <t>2014-12-05</t>
        </is>
      </c>
      <c r="D5573" t="inlineStr">
        <is>
          <t>2014-12-09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1893</t>
        </is>
      </c>
      <c r="Q5573" s="2" t="n">
        <v>98.376</v>
      </c>
      <c r="R5573" t="n">
        <v>3</v>
      </c>
      <c r="S5573" s="3" t="n">
        <v>0.2</v>
      </c>
      <c r="T5573" s="2" t="n">
        <v>35.6613</v>
      </c>
      <c r="U5573">
        <f>D5573-C5573</f>
        <v/>
      </c>
      <c r="V5573" s="3">
        <f>IF(Q5573=0,0,T5573/Q5573)</f>
        <v/>
      </c>
    </row>
    <row r="5574">
      <c r="A5574" t="n">
        <v>5573</v>
      </c>
      <c r="B5574" t="inlineStr">
        <is>
          <t>CA-2014-151162</t>
        </is>
      </c>
      <c r="C5574" t="inlineStr">
        <is>
          <t>2014-12-05</t>
        </is>
      </c>
      <c r="D5574" t="inlineStr">
        <is>
          <t>2014-12-09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Large Capacity Hanging Post Binders</t>
        </is>
      </c>
      <c r="Q5574" s="2" t="n">
        <v>29.94</v>
      </c>
      <c r="R5574" t="n">
        <v>4</v>
      </c>
      <c r="S5574" s="3" t="n">
        <v>0.7</v>
      </c>
      <c r="T5574" s="2" t="n">
        <v>-23.952</v>
      </c>
      <c r="U5574">
        <f>D5574-C5574</f>
        <v/>
      </c>
      <c r="V5574" s="3">
        <f>IF(Q5574=0,0,T5574/Q5574)</f>
        <v/>
      </c>
    </row>
    <row r="5575">
      <c r="A5575" t="n">
        <v>5574</v>
      </c>
      <c r="B5575" t="inlineStr">
        <is>
          <t>CA-2014-151162</t>
        </is>
      </c>
      <c r="C5575" t="inlineStr">
        <is>
          <t>2014-12-05</t>
        </is>
      </c>
      <c r="D5575" t="inlineStr">
        <is>
          <t>2014-12-09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Black Print Carbonless 8 1/2" x 8 1/4" Rapid Memo Book</t>
        </is>
      </c>
      <c r="Q5575" s="2" t="n">
        <v>17.472</v>
      </c>
      <c r="R5575" t="n">
        <v>3</v>
      </c>
      <c r="S5575" s="3" t="n">
        <v>0.2</v>
      </c>
      <c r="T5575" s="2" t="n">
        <v>5.6784</v>
      </c>
      <c r="U5575">
        <f>D5575-C5575</f>
        <v/>
      </c>
      <c r="V5575" s="3">
        <f>IF(Q5575=0,0,T5575/Q5575)</f>
        <v/>
      </c>
    </row>
    <row r="5576">
      <c r="A5576" t="n">
        <v>5575</v>
      </c>
      <c r="B5576" t="inlineStr">
        <is>
          <t>CA-2014-151162</t>
        </is>
      </c>
      <c r="C5576" t="inlineStr">
        <is>
          <t>2014-12-05</t>
        </is>
      </c>
      <c r="D5576" t="inlineStr">
        <is>
          <t>2014-12-09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Lunatik TT5L-002 Taktik Strike Impact Protection System for iPhone 5</t>
        </is>
      </c>
      <c r="Q5576" s="2" t="n">
        <v>36.738</v>
      </c>
      <c r="R5576" t="n">
        <v>1</v>
      </c>
      <c r="S5576" s="3" t="n">
        <v>0.4</v>
      </c>
      <c r="T5576" s="2" t="n">
        <v>-9.1845</v>
      </c>
      <c r="U5576">
        <f>D5576-C5576</f>
        <v/>
      </c>
      <c r="V5576" s="3">
        <f>IF(Q5576=0,0,T5576/Q5576)</f>
        <v/>
      </c>
    </row>
    <row r="5577">
      <c r="A5577" t="n">
        <v>5576</v>
      </c>
      <c r="B5577" t="inlineStr">
        <is>
          <t>CA-2014-151162</t>
        </is>
      </c>
      <c r="C5577" t="inlineStr">
        <is>
          <t>2014-12-05</t>
        </is>
      </c>
      <c r="D5577" t="inlineStr">
        <is>
          <t>2014-12-09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Panasonic KX T7736-B Digital phone</t>
        </is>
      </c>
      <c r="Q5577" s="2" t="n">
        <v>179.94</v>
      </c>
      <c r="R5577" t="n">
        <v>2</v>
      </c>
      <c r="S5577" s="3" t="n">
        <v>0.4</v>
      </c>
      <c r="T5577" s="2" t="n">
        <v>-44.985</v>
      </c>
      <c r="U5577">
        <f>D5577-C5577</f>
        <v/>
      </c>
      <c r="V5577" s="3">
        <f>IF(Q5577=0,0,T5577/Q5577)</f>
        <v/>
      </c>
    </row>
    <row r="5578">
      <c r="A5578" t="n">
        <v>5577</v>
      </c>
      <c r="B5578" t="inlineStr">
        <is>
          <t>CA-2016-136686</t>
        </is>
      </c>
      <c r="C5578" t="inlineStr">
        <is>
          <t>2016-12-12</t>
        </is>
      </c>
      <c r="D5578" t="inlineStr">
        <is>
          <t>2016-12-16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Howard Miller 14-1/2" Diameter Chrome Round Wall Clock</t>
        </is>
      </c>
      <c r="Q5578" s="2" t="n">
        <v>383.64</v>
      </c>
      <c r="R5578" t="n">
        <v>6</v>
      </c>
      <c r="S5578" s="3" t="n">
        <v>0</v>
      </c>
      <c r="T5578" s="2" t="n">
        <v>122.7648</v>
      </c>
      <c r="U5578">
        <f>D5578-C5578</f>
        <v/>
      </c>
      <c r="V5578" s="3">
        <f>IF(Q5578=0,0,T5578/Q5578)</f>
        <v/>
      </c>
    </row>
    <row r="5579">
      <c r="A5579" t="n">
        <v>5578</v>
      </c>
      <c r="B5579" t="inlineStr">
        <is>
          <t>CA-2016-136686</t>
        </is>
      </c>
      <c r="C5579" t="inlineStr">
        <is>
          <t>2016-12-12</t>
        </is>
      </c>
      <c r="D5579" t="inlineStr">
        <is>
          <t>2016-12-16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Office Supplies</t>
        </is>
      </c>
      <c r="O5579" t="inlineStr">
        <is>
          <t>Appliances</t>
        </is>
      </c>
      <c r="P5579" t="inlineStr">
        <is>
          <t>Belkin F9H710-06 7 Outlet SurgeMaster Surge Protector</t>
        </is>
      </c>
      <c r="Q5579" s="2" t="n">
        <v>56.52</v>
      </c>
      <c r="R5579" t="n">
        <v>3</v>
      </c>
      <c r="S5579" s="3" t="n">
        <v>0</v>
      </c>
      <c r="T5579" s="2" t="n">
        <v>15.8256</v>
      </c>
      <c r="U5579">
        <f>D5579-C5579</f>
        <v/>
      </c>
      <c r="V5579" s="3">
        <f>IF(Q5579=0,0,T5579/Q5579)</f>
        <v/>
      </c>
    </row>
    <row r="5580">
      <c r="A5580" t="n">
        <v>5579</v>
      </c>
      <c r="B5580" t="inlineStr">
        <is>
          <t>CA-2017-137498</t>
        </is>
      </c>
      <c r="C5580" t="inlineStr">
        <is>
          <t>2017-09-09</t>
        </is>
      </c>
      <c r="D5580" t="inlineStr">
        <is>
          <t>2017-09-14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Newell 35</t>
        </is>
      </c>
      <c r="Q5580" s="2" t="n">
        <v>6.56</v>
      </c>
      <c r="R5580" t="n">
        <v>2</v>
      </c>
      <c r="S5580" s="3" t="n">
        <v>0</v>
      </c>
      <c r="T5580" s="2" t="n">
        <v>1.9024</v>
      </c>
      <c r="U5580">
        <f>D5580-C5580</f>
        <v/>
      </c>
      <c r="V5580" s="3">
        <f>IF(Q5580=0,0,T5580/Q5580)</f>
        <v/>
      </c>
    </row>
    <row r="5581">
      <c r="A5581" t="n">
        <v>5580</v>
      </c>
      <c r="B5581" t="inlineStr">
        <is>
          <t>CA-2017-137498</t>
        </is>
      </c>
      <c r="C5581" t="inlineStr">
        <is>
          <t>2017-09-09</t>
        </is>
      </c>
      <c r="D5581" t="inlineStr">
        <is>
          <t>2017-09-14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Furniture</t>
        </is>
      </c>
      <c r="O5581" t="inlineStr">
        <is>
          <t>Chairs</t>
        </is>
      </c>
      <c r="P5581" t="inlineStr">
        <is>
          <t>Novimex Fabric Task Chair</t>
        </is>
      </c>
      <c r="Q5581" s="2" t="n">
        <v>243.92</v>
      </c>
      <c r="R5581" t="n">
        <v>5</v>
      </c>
      <c r="S5581" s="3" t="n">
        <v>0.2</v>
      </c>
      <c r="T5581" s="2" t="n">
        <v>-15.245</v>
      </c>
      <c r="U5581">
        <f>D5581-C5581</f>
        <v/>
      </c>
      <c r="V5581" s="3">
        <f>IF(Q5581=0,0,T5581/Q5581)</f>
        <v/>
      </c>
    </row>
    <row r="5582">
      <c r="A5582" t="n">
        <v>5581</v>
      </c>
      <c r="B5582" t="inlineStr">
        <is>
          <t>CA-2017-137498</t>
        </is>
      </c>
      <c r="C5582" t="inlineStr">
        <is>
          <t>2017-09-09</t>
        </is>
      </c>
      <c r="D5582" t="inlineStr">
        <is>
          <t>2017-09-14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Office Supplies</t>
        </is>
      </c>
      <c r="O5582" t="inlineStr">
        <is>
          <t>Paper</t>
        </is>
      </c>
      <c r="P5582" t="inlineStr">
        <is>
          <t>Astroparche Fine Business Paper</t>
        </is>
      </c>
      <c r="Q5582" s="2" t="n">
        <v>47.52</v>
      </c>
      <c r="R5582" t="n">
        <v>9</v>
      </c>
      <c r="S5582" s="3" t="n">
        <v>0</v>
      </c>
      <c r="T5582" s="2" t="n">
        <v>22.8096</v>
      </c>
      <c r="U5582">
        <f>D5582-C5582</f>
        <v/>
      </c>
      <c r="V5582" s="3">
        <f>IF(Q5582=0,0,T5582/Q5582)</f>
        <v/>
      </c>
    </row>
    <row r="5583">
      <c r="A5583" t="n">
        <v>5582</v>
      </c>
      <c r="B5583" t="inlineStr">
        <is>
          <t>CA-2017-163818</t>
        </is>
      </c>
      <c r="C5583" t="inlineStr">
        <is>
          <t>2017-10-04</t>
        </is>
      </c>
      <c r="D5583" t="inlineStr">
        <is>
          <t>2017-10-08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24-Hour Round Wall Clock</t>
        </is>
      </c>
      <c r="Q5583" s="2" t="n">
        <v>19.98</v>
      </c>
      <c r="R5583" t="n">
        <v>1</v>
      </c>
      <c r="S5583" s="3" t="n">
        <v>0</v>
      </c>
      <c r="T5583" s="2" t="n">
        <v>8.5914</v>
      </c>
      <c r="U5583">
        <f>D5583-C5583</f>
        <v/>
      </c>
      <c r="V5583" s="3">
        <f>IF(Q5583=0,0,T5583/Q5583)</f>
        <v/>
      </c>
    </row>
    <row r="5584">
      <c r="A5584" t="n">
        <v>5583</v>
      </c>
      <c r="B5584" t="inlineStr">
        <is>
          <t>CA-2016-161158</t>
        </is>
      </c>
      <c r="C5584" t="inlineStr">
        <is>
          <t>2016-05-09</t>
        </is>
      </c>
      <c r="D5584" t="inlineStr">
        <is>
          <t>2016-05-13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Office Supplies</t>
        </is>
      </c>
      <c r="O5584" t="inlineStr">
        <is>
          <t>Art</t>
        </is>
      </c>
      <c r="P5584" t="inlineStr">
        <is>
          <t>Sanford Pocket Accent Highlighters</t>
        </is>
      </c>
      <c r="Q5584" s="2" t="n">
        <v>8</v>
      </c>
      <c r="R5584" t="n">
        <v>5</v>
      </c>
      <c r="S5584" s="3" t="n">
        <v>0</v>
      </c>
      <c r="T5584" s="2" t="n">
        <v>3.44</v>
      </c>
      <c r="U5584">
        <f>D5584-C5584</f>
        <v/>
      </c>
      <c r="V5584" s="3">
        <f>IF(Q5584=0,0,T5584/Q5584)</f>
        <v/>
      </c>
    </row>
    <row r="5585">
      <c r="A5585" t="n">
        <v>5584</v>
      </c>
      <c r="B5585" t="inlineStr">
        <is>
          <t>CA-2014-116673</t>
        </is>
      </c>
      <c r="C5585" t="inlineStr">
        <is>
          <t>2014-12-15</t>
        </is>
      </c>
      <c r="D5585" t="inlineStr">
        <is>
          <t>2014-12-19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Stackable Trays</t>
        </is>
      </c>
      <c r="Q5585" s="2" t="n">
        <v>6.16</v>
      </c>
      <c r="R5585" t="n">
        <v>2</v>
      </c>
      <c r="S5585" s="3" t="n">
        <v>0</v>
      </c>
      <c r="T5585" s="2" t="n">
        <v>1.9712</v>
      </c>
      <c r="U5585">
        <f>D5585-C5585</f>
        <v/>
      </c>
      <c r="V5585" s="3">
        <f>IF(Q5585=0,0,T5585/Q5585)</f>
        <v/>
      </c>
    </row>
    <row r="5586">
      <c r="A5586" t="n">
        <v>5585</v>
      </c>
      <c r="B5586" t="inlineStr">
        <is>
          <t>CA-2017-105333</t>
        </is>
      </c>
      <c r="C5586" t="inlineStr">
        <is>
          <t>2017-11-30</t>
        </is>
      </c>
      <c r="D5586" t="inlineStr">
        <is>
          <t>2017-12-04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Iris 3-Drawer Stacking Bin, Black</t>
        </is>
      </c>
      <c r="Q5586" s="2" t="n">
        <v>83.56</v>
      </c>
      <c r="R5586" t="n">
        <v>4</v>
      </c>
      <c r="S5586" s="3" t="n">
        <v>0</v>
      </c>
      <c r="T5586" s="2" t="n">
        <v>1.6712</v>
      </c>
      <c r="U5586">
        <f>D5586-C5586</f>
        <v/>
      </c>
      <c r="V5586" s="3">
        <f>IF(Q5586=0,0,T5586/Q5586)</f>
        <v/>
      </c>
    </row>
    <row r="5587">
      <c r="A5587" t="n">
        <v>5586</v>
      </c>
      <c r="B5587" t="inlineStr">
        <is>
          <t>CA-2017-105333</t>
        </is>
      </c>
      <c r="C5587" t="inlineStr">
        <is>
          <t>2017-11-30</t>
        </is>
      </c>
      <c r="D5587" t="inlineStr">
        <is>
          <t>2017-12-04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Panasonic Business Telephones KX-T7736</t>
        </is>
      </c>
      <c r="Q5587" s="2" t="n">
        <v>546.0599999999999</v>
      </c>
      <c r="R5587" t="n">
        <v>3</v>
      </c>
      <c r="S5587" s="3" t="n">
        <v>0</v>
      </c>
      <c r="T5587" s="2" t="n">
        <v>163.818</v>
      </c>
      <c r="U5587">
        <f>D5587-C5587</f>
        <v/>
      </c>
      <c r="V5587" s="3">
        <f>IF(Q5587=0,0,T5587/Q5587)</f>
        <v/>
      </c>
    </row>
    <row r="5588">
      <c r="A5588" t="n">
        <v>5587</v>
      </c>
      <c r="B5588" t="inlineStr">
        <is>
          <t>CA-2017-105333</t>
        </is>
      </c>
      <c r="C5588" t="inlineStr">
        <is>
          <t>2017-11-30</t>
        </is>
      </c>
      <c r="D5588" t="inlineStr">
        <is>
          <t>2017-12-04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Officeware Wire Shelving</t>
        </is>
      </c>
      <c r="Q5588" s="2" t="n">
        <v>269.49</v>
      </c>
      <c r="R5588" t="n">
        <v>3</v>
      </c>
      <c r="S5588" s="3" t="n">
        <v>0</v>
      </c>
      <c r="T5588" s="2" t="n">
        <v>5.3898</v>
      </c>
      <c r="U5588">
        <f>D5588-C5588</f>
        <v/>
      </c>
      <c r="V5588" s="3">
        <f>IF(Q5588=0,0,T5588/Q5588)</f>
        <v/>
      </c>
    </row>
    <row r="5589">
      <c r="A5589" t="n">
        <v>5588</v>
      </c>
      <c r="B5589" t="inlineStr">
        <is>
          <t>CA-2015-149993</t>
        </is>
      </c>
      <c r="C5589" t="inlineStr">
        <is>
          <t>2015-03-19</t>
        </is>
      </c>
      <c r="D5589" t="inlineStr">
        <is>
          <t>2015-03-20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Office Supplies</t>
        </is>
      </c>
      <c r="O5589" t="inlineStr">
        <is>
          <t>Fasteners</t>
        </is>
      </c>
      <c r="P5589" t="inlineStr">
        <is>
          <t>Stockwell Push Pins</t>
        </is>
      </c>
      <c r="Q5589" s="2" t="n">
        <v>10.9</v>
      </c>
      <c r="R5589" t="n">
        <v>5</v>
      </c>
      <c r="S5589" s="3" t="n">
        <v>0</v>
      </c>
      <c r="T5589" s="2" t="n">
        <v>3.597</v>
      </c>
      <c r="U5589">
        <f>D5589-C5589</f>
        <v/>
      </c>
      <c r="V5589" s="3">
        <f>IF(Q5589=0,0,T5589/Q5589)</f>
        <v/>
      </c>
    </row>
    <row r="5590">
      <c r="A5590" t="n">
        <v>5589</v>
      </c>
      <c r="B5590" t="inlineStr">
        <is>
          <t>CA-2014-168158</t>
        </is>
      </c>
      <c r="C5590" t="inlineStr">
        <is>
          <t>2014-07-19</t>
        </is>
      </c>
      <c r="D5590" t="inlineStr">
        <is>
          <t>2014-07-24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Acco Pressboard Covers with Storage Hooks, 14 7/8" x 11", Dark Blue</t>
        </is>
      </c>
      <c r="Q5590" s="2" t="n">
        <v>6.096</v>
      </c>
      <c r="R5590" t="n">
        <v>2</v>
      </c>
      <c r="S5590" s="3" t="n">
        <v>0.2</v>
      </c>
      <c r="T5590" s="2" t="n">
        <v>2.2098</v>
      </c>
      <c r="U5590">
        <f>D5590-C5590</f>
        <v/>
      </c>
      <c r="V5590" s="3">
        <f>IF(Q5590=0,0,T5590/Q5590)</f>
        <v/>
      </c>
    </row>
    <row r="5591">
      <c r="A5591" t="n">
        <v>5590</v>
      </c>
      <c r="B5591" t="inlineStr">
        <is>
          <t>CA-2016-115224</t>
        </is>
      </c>
      <c r="C5591" t="inlineStr">
        <is>
          <t>2016-12-08</t>
        </is>
      </c>
      <c r="D5591" t="inlineStr">
        <is>
          <t>2016-12-11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SimpliFile Personal File, Black Granite, 15w x 6-15/16d x 11-1/4h</t>
        </is>
      </c>
      <c r="Q5591" s="2" t="n">
        <v>34.05</v>
      </c>
      <c r="R5591" t="n">
        <v>3</v>
      </c>
      <c r="S5591" s="3" t="n">
        <v>0</v>
      </c>
      <c r="T5591" s="2" t="n">
        <v>9.534000000000001</v>
      </c>
      <c r="U5591">
        <f>D5591-C5591</f>
        <v/>
      </c>
      <c r="V5591" s="3">
        <f>IF(Q5591=0,0,T5591/Q5591)</f>
        <v/>
      </c>
    </row>
    <row r="5592">
      <c r="A5592" t="n">
        <v>5591</v>
      </c>
      <c r="B5592" t="inlineStr">
        <is>
          <t>CA-2016-115224</t>
        </is>
      </c>
      <c r="C5592" t="inlineStr">
        <is>
          <t>2016-12-08</t>
        </is>
      </c>
      <c r="D5592" t="inlineStr">
        <is>
          <t>2016-12-11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Fellowes High-Stak Drawer Files</t>
        </is>
      </c>
      <c r="Q5592" s="2" t="n">
        <v>352.38</v>
      </c>
      <c r="R5592" t="n">
        <v>2</v>
      </c>
      <c r="S5592" s="3" t="n">
        <v>0</v>
      </c>
      <c r="T5592" s="2" t="n">
        <v>81.0474</v>
      </c>
      <c r="U5592">
        <f>D5592-C5592</f>
        <v/>
      </c>
      <c r="V5592" s="3">
        <f>IF(Q5592=0,0,T5592/Q5592)</f>
        <v/>
      </c>
    </row>
    <row r="5593">
      <c r="A5593" t="n">
        <v>5592</v>
      </c>
      <c r="B5593" t="inlineStr">
        <is>
          <t>CA-2014-164742</t>
        </is>
      </c>
      <c r="C5593" t="inlineStr">
        <is>
          <t>2014-10-13</t>
        </is>
      </c>
      <c r="D5593" t="inlineStr">
        <is>
          <t>2014-10-18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Global High-Back Leather Tilter, Burgundy</t>
        </is>
      </c>
      <c r="Q5593" s="2" t="n">
        <v>245.98</v>
      </c>
      <c r="R5593" t="n">
        <v>2</v>
      </c>
      <c r="S5593" s="3" t="n">
        <v>0</v>
      </c>
      <c r="T5593" s="2" t="n">
        <v>27.0578</v>
      </c>
      <c r="U5593">
        <f>D5593-C5593</f>
        <v/>
      </c>
      <c r="V5593" s="3">
        <f>IF(Q5593=0,0,T5593/Q5593)</f>
        <v/>
      </c>
    </row>
    <row r="5594">
      <c r="A5594" t="n">
        <v>5593</v>
      </c>
      <c r="B5594" t="inlineStr">
        <is>
          <t>CA-2014-164742</t>
        </is>
      </c>
      <c r="C5594" t="inlineStr">
        <is>
          <t>2014-10-13</t>
        </is>
      </c>
      <c r="D5594" t="inlineStr">
        <is>
          <t>2014-10-18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Flexible Leather- Look Classic Collection Ring Binder</t>
        </is>
      </c>
      <c r="Q5594" s="2" t="n">
        <v>18.94</v>
      </c>
      <c r="R5594" t="n">
        <v>1</v>
      </c>
      <c r="S5594" s="3" t="n">
        <v>0</v>
      </c>
      <c r="T5594" s="2" t="n">
        <v>9.470000000000001</v>
      </c>
      <c r="U5594">
        <f>D5594-C5594</f>
        <v/>
      </c>
      <c r="V5594" s="3">
        <f>IF(Q5594=0,0,T5594/Q5594)</f>
        <v/>
      </c>
    </row>
    <row r="5595">
      <c r="A5595" t="n">
        <v>5594</v>
      </c>
      <c r="B5595" t="inlineStr">
        <is>
          <t>US-2017-108014</t>
        </is>
      </c>
      <c r="C5595" t="inlineStr">
        <is>
          <t>2017-11-19</t>
        </is>
      </c>
      <c r="D5595" t="inlineStr">
        <is>
          <t>2017-11-25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Lock-Up Easel 'Spel-Binder'</t>
        </is>
      </c>
      <c r="Q5595" s="2" t="n">
        <v>59.913</v>
      </c>
      <c r="R5595" t="n">
        <v>7</v>
      </c>
      <c r="S5595" s="3" t="n">
        <v>0.7</v>
      </c>
      <c r="T5595" s="2" t="n">
        <v>-45.9333</v>
      </c>
      <c r="U5595">
        <f>D5595-C5595</f>
        <v/>
      </c>
      <c r="V5595" s="3">
        <f>IF(Q5595=0,0,T5595/Q5595)</f>
        <v/>
      </c>
    </row>
    <row r="5596">
      <c r="A5596" t="n">
        <v>5595</v>
      </c>
      <c r="B5596" t="inlineStr">
        <is>
          <t>CA-2017-160325</t>
        </is>
      </c>
      <c r="C5596" t="inlineStr">
        <is>
          <t>2017-09-24</t>
        </is>
      </c>
      <c r="D5596" t="inlineStr">
        <is>
          <t>2017-09-24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Panasonic KX-TG9471B</t>
        </is>
      </c>
      <c r="Q5596" s="2" t="n">
        <v>391.98</v>
      </c>
      <c r="R5596" t="n">
        <v>2</v>
      </c>
      <c r="S5596" s="3" t="n">
        <v>0</v>
      </c>
      <c r="T5596" s="2" t="n">
        <v>109.7544</v>
      </c>
      <c r="U5596">
        <f>D5596-C5596</f>
        <v/>
      </c>
      <c r="V5596" s="3">
        <f>IF(Q5596=0,0,T5596/Q5596)</f>
        <v/>
      </c>
    </row>
    <row r="5597">
      <c r="A5597" t="n">
        <v>5596</v>
      </c>
      <c r="B5597" t="inlineStr">
        <is>
          <t>CA-2017-160325</t>
        </is>
      </c>
      <c r="C5597" t="inlineStr">
        <is>
          <t>2017-09-24</t>
        </is>
      </c>
      <c r="D5597" t="inlineStr">
        <is>
          <t>2017-09-24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Wi-Ex zBoost YX540 Cellular Phone Signal Booster</t>
        </is>
      </c>
      <c r="Q5597" s="2" t="n">
        <v>437.85</v>
      </c>
      <c r="R5597" t="n">
        <v>3</v>
      </c>
      <c r="S5597" s="3" t="n">
        <v>0</v>
      </c>
      <c r="T5597" s="2" t="n">
        <v>131.355</v>
      </c>
      <c r="U5597">
        <f>D5597-C5597</f>
        <v/>
      </c>
      <c r="V5597" s="3">
        <f>IF(Q5597=0,0,T5597/Q5597)</f>
        <v/>
      </c>
    </row>
    <row r="5598">
      <c r="A5598" t="n">
        <v>5597</v>
      </c>
      <c r="B5598" t="inlineStr">
        <is>
          <t>CA-2015-159779</t>
        </is>
      </c>
      <c r="C5598" t="inlineStr">
        <is>
          <t>2015-09-25</t>
        </is>
      </c>
      <c r="D5598" t="inlineStr">
        <is>
          <t>2015-09-29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Office Supplies</t>
        </is>
      </c>
      <c r="O5598" t="inlineStr">
        <is>
          <t>Binders</t>
        </is>
      </c>
      <c r="P5598" t="inlineStr">
        <is>
          <t>GBC Prestige Therm-A-Bind Covers</t>
        </is>
      </c>
      <c r="Q5598" s="2" t="n">
        <v>68.62</v>
      </c>
      <c r="R5598" t="n">
        <v>2</v>
      </c>
      <c r="S5598" s="3" t="n">
        <v>0</v>
      </c>
      <c r="T5598" s="2" t="n">
        <v>32.2514</v>
      </c>
      <c r="U5598">
        <f>D5598-C5598</f>
        <v/>
      </c>
      <c r="V5598" s="3">
        <f>IF(Q5598=0,0,T5598/Q5598)</f>
        <v/>
      </c>
    </row>
    <row r="5599">
      <c r="A5599" t="n">
        <v>5598</v>
      </c>
      <c r="B5599" t="inlineStr">
        <is>
          <t>CA-2017-151176</t>
        </is>
      </c>
      <c r="C5599" t="inlineStr">
        <is>
          <t>2017-02-13</t>
        </is>
      </c>
      <c r="D5599" t="inlineStr">
        <is>
          <t>2017-02-20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Office Supplies</t>
        </is>
      </c>
      <c r="O5599" t="inlineStr">
        <is>
          <t>Supplies</t>
        </is>
      </c>
      <c r="P5599" t="inlineStr">
        <is>
          <t>Acme Elite Stainless Steel Scissors</t>
        </is>
      </c>
      <c r="Q5599" s="2" t="n">
        <v>25.02</v>
      </c>
      <c r="R5599" t="n">
        <v>3</v>
      </c>
      <c r="S5599" s="3" t="n">
        <v>0</v>
      </c>
      <c r="T5599" s="2" t="n">
        <v>6.5052</v>
      </c>
      <c r="U5599">
        <f>D5599-C5599</f>
        <v/>
      </c>
      <c r="V5599" s="3">
        <f>IF(Q5599=0,0,T5599/Q5599)</f>
        <v/>
      </c>
    </row>
    <row r="5600">
      <c r="A5600" t="n">
        <v>5599</v>
      </c>
      <c r="B5600" t="inlineStr">
        <is>
          <t>CA-2017-151176</t>
        </is>
      </c>
      <c r="C5600" t="inlineStr">
        <is>
          <t>2017-02-13</t>
        </is>
      </c>
      <c r="D5600" t="inlineStr">
        <is>
          <t>2017-02-20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Barrel Sharpener</t>
        </is>
      </c>
      <c r="Q5600" s="2" t="n">
        <v>10.71</v>
      </c>
      <c r="R5600" t="n">
        <v>3</v>
      </c>
      <c r="S5600" s="3" t="n">
        <v>0</v>
      </c>
      <c r="T5600" s="2" t="n">
        <v>2.7846</v>
      </c>
      <c r="U5600">
        <f>D5600-C5600</f>
        <v/>
      </c>
      <c r="V5600" s="3">
        <f>IF(Q5600=0,0,T5600/Q5600)</f>
        <v/>
      </c>
    </row>
    <row r="5601">
      <c r="A5601" t="n">
        <v>5600</v>
      </c>
      <c r="B5601" t="inlineStr">
        <is>
          <t>CA-2014-108903</t>
        </is>
      </c>
      <c r="C5601" t="inlineStr">
        <is>
          <t>2014-10-03</t>
        </is>
      </c>
      <c r="D5601" t="inlineStr">
        <is>
          <t>2014-10-03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Hunt Boston Vacuum Mount KS Pencil Sharpener</t>
        </is>
      </c>
      <c r="Q5601" s="2" t="n">
        <v>55.984</v>
      </c>
      <c r="R5601" t="n">
        <v>2</v>
      </c>
      <c r="S5601" s="3" t="n">
        <v>0.2</v>
      </c>
      <c r="T5601" s="2" t="n">
        <v>4.1988</v>
      </c>
      <c r="U5601">
        <f>D5601-C5601</f>
        <v/>
      </c>
      <c r="V5601" s="3">
        <f>IF(Q5601=0,0,T5601/Q5601)</f>
        <v/>
      </c>
    </row>
    <row r="5602">
      <c r="A5602" t="n">
        <v>5601</v>
      </c>
      <c r="B5602" t="inlineStr">
        <is>
          <t>CA-2014-108903</t>
        </is>
      </c>
      <c r="C5602" t="inlineStr">
        <is>
          <t>2014-10-03</t>
        </is>
      </c>
      <c r="D5602" t="inlineStr">
        <is>
          <t>2014-10-03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Office Supplies</t>
        </is>
      </c>
      <c r="O5602" t="inlineStr">
        <is>
          <t>Envelopes</t>
        </is>
      </c>
      <c r="P5602" t="inlineStr">
        <is>
          <t>Convenience Packs of Business Envelopes</t>
        </is>
      </c>
      <c r="Q5602" s="2" t="n">
        <v>14.48</v>
      </c>
      <c r="R5602" t="n">
        <v>5</v>
      </c>
      <c r="S5602" s="3" t="n">
        <v>0.2</v>
      </c>
      <c r="T5602" s="2" t="n">
        <v>4.887</v>
      </c>
      <c r="U5602">
        <f>D5602-C5602</f>
        <v/>
      </c>
      <c r="V5602" s="3">
        <f>IF(Q5602=0,0,T5602/Q5602)</f>
        <v/>
      </c>
    </row>
    <row r="5603">
      <c r="A5603" t="n">
        <v>5602</v>
      </c>
      <c r="B5603" t="inlineStr">
        <is>
          <t>CA-2014-108903</t>
        </is>
      </c>
      <c r="C5603" t="inlineStr">
        <is>
          <t>2014-10-03</t>
        </is>
      </c>
      <c r="D5603" t="inlineStr">
        <is>
          <t>2014-10-03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Technology</t>
        </is>
      </c>
      <c r="O5603" t="inlineStr">
        <is>
          <t>Accessories</t>
        </is>
      </c>
      <c r="P5603" t="inlineStr">
        <is>
          <t>Logitech G105 Gaming Keyboard</t>
        </is>
      </c>
      <c r="Q5603" s="2" t="n">
        <v>142.488</v>
      </c>
      <c r="R5603" t="n">
        <v>3</v>
      </c>
      <c r="S5603" s="3" t="n">
        <v>0.2</v>
      </c>
      <c r="T5603" s="2" t="n">
        <v>-3.5622</v>
      </c>
      <c r="U5603">
        <f>D5603-C5603</f>
        <v/>
      </c>
      <c r="V5603" s="3">
        <f>IF(Q5603=0,0,T5603/Q5603)</f>
        <v/>
      </c>
    </row>
    <row r="5604">
      <c r="A5604" t="n">
        <v>5603</v>
      </c>
      <c r="B5604" t="inlineStr">
        <is>
          <t>CA-2016-117919</t>
        </is>
      </c>
      <c r="C5604" t="inlineStr">
        <is>
          <t>2016-08-27</t>
        </is>
      </c>
      <c r="D5604" t="inlineStr">
        <is>
          <t>2016-08-29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Office Supplies</t>
        </is>
      </c>
      <c r="O5604" t="inlineStr">
        <is>
          <t>Storage</t>
        </is>
      </c>
      <c r="P5604" t="inlineStr">
        <is>
          <t>Portfile Personal File Boxes</t>
        </is>
      </c>
      <c r="Q5604" s="2" t="n">
        <v>14.16</v>
      </c>
      <c r="R5604" t="n">
        <v>1</v>
      </c>
      <c r="S5604" s="3" t="n">
        <v>0.2</v>
      </c>
      <c r="T5604" s="2" t="n">
        <v>1.062</v>
      </c>
      <c r="U5604">
        <f>D5604-C5604</f>
        <v/>
      </c>
      <c r="V5604" s="3">
        <f>IF(Q5604=0,0,T5604/Q5604)</f>
        <v/>
      </c>
    </row>
    <row r="5605">
      <c r="A5605" t="n">
        <v>5604</v>
      </c>
      <c r="B5605" t="inlineStr">
        <is>
          <t>CA-2016-117919</t>
        </is>
      </c>
      <c r="C5605" t="inlineStr">
        <is>
          <t>2016-08-27</t>
        </is>
      </c>
      <c r="D5605" t="inlineStr">
        <is>
          <t>2016-08-29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Southworth 25% Cotton Premium Laser Paper and Envelopes</t>
        </is>
      </c>
      <c r="Q5605" s="2" t="n">
        <v>79.92</v>
      </c>
      <c r="R5605" t="n">
        <v>5</v>
      </c>
      <c r="S5605" s="3" t="n">
        <v>0.2</v>
      </c>
      <c r="T5605" s="2" t="n">
        <v>27.972</v>
      </c>
      <c r="U5605">
        <f>D5605-C5605</f>
        <v/>
      </c>
      <c r="V5605" s="3">
        <f>IF(Q5605=0,0,T5605/Q5605)</f>
        <v/>
      </c>
    </row>
    <row r="5606">
      <c r="A5606" t="n">
        <v>5605</v>
      </c>
      <c r="B5606" t="inlineStr">
        <is>
          <t>CA-2015-142475</t>
        </is>
      </c>
      <c r="C5606" t="inlineStr">
        <is>
          <t>2015-12-03</t>
        </is>
      </c>
      <c r="D5606" t="inlineStr">
        <is>
          <t>2015-12-07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GBC Therma-A-Bind 250T Electric Binding System</t>
        </is>
      </c>
      <c r="Q5606" s="2" t="n">
        <v>590.352</v>
      </c>
      <c r="R5606" t="n">
        <v>6</v>
      </c>
      <c r="S5606" s="3" t="n">
        <v>0.2</v>
      </c>
      <c r="T5606" s="2" t="n">
        <v>206.6232</v>
      </c>
      <c r="U5606">
        <f>D5606-C5606</f>
        <v/>
      </c>
      <c r="V5606" s="3">
        <f>IF(Q5606=0,0,T5606/Q5606)</f>
        <v/>
      </c>
    </row>
    <row r="5607">
      <c r="A5607" t="n">
        <v>5606</v>
      </c>
      <c r="B5607" t="inlineStr">
        <is>
          <t>CA-2016-134516</t>
        </is>
      </c>
      <c r="C5607" t="inlineStr">
        <is>
          <t>2016-09-20</t>
        </is>
      </c>
      <c r="D5607" t="inlineStr">
        <is>
          <t>2016-09-25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Dana Swing-Arm Lamps</t>
        </is>
      </c>
      <c r="Q5607" s="2" t="n">
        <v>17.088</v>
      </c>
      <c r="R5607" t="n">
        <v>2</v>
      </c>
      <c r="S5607" s="3" t="n">
        <v>0.2</v>
      </c>
      <c r="T5607" s="2" t="n">
        <v>1.068</v>
      </c>
      <c r="U5607">
        <f>D5607-C5607</f>
        <v/>
      </c>
      <c r="V5607" s="3">
        <f>IF(Q5607=0,0,T5607/Q5607)</f>
        <v/>
      </c>
    </row>
    <row r="5608">
      <c r="A5608" t="n">
        <v>5607</v>
      </c>
      <c r="B5608" t="inlineStr">
        <is>
          <t>CA-2016-134516</t>
        </is>
      </c>
      <c r="C5608" t="inlineStr">
        <is>
          <t>2016-09-20</t>
        </is>
      </c>
      <c r="D5608" t="inlineStr">
        <is>
          <t>2016-09-25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Global High-Back Leather Tilter, Burgundy</t>
        </is>
      </c>
      <c r="Q5608" s="2" t="n">
        <v>98.392</v>
      </c>
      <c r="R5608" t="n">
        <v>1</v>
      </c>
      <c r="S5608" s="3" t="n">
        <v>0.2</v>
      </c>
      <c r="T5608" s="2" t="n">
        <v>-11.0691</v>
      </c>
      <c r="U5608">
        <f>D5608-C5608</f>
        <v/>
      </c>
      <c r="V5608" s="3">
        <f>IF(Q5608=0,0,T5608/Q5608)</f>
        <v/>
      </c>
    </row>
    <row r="5609">
      <c r="A5609" t="n">
        <v>5608</v>
      </c>
      <c r="B5609" t="inlineStr">
        <is>
          <t>CA-2017-105193</t>
        </is>
      </c>
      <c r="C5609" t="inlineStr">
        <is>
          <t>2017-03-25</t>
        </is>
      </c>
      <c r="D5609" t="inlineStr">
        <is>
          <t>2017-03-31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Office Supplies</t>
        </is>
      </c>
      <c r="O5609" t="inlineStr">
        <is>
          <t>Art</t>
        </is>
      </c>
      <c r="P5609" t="inlineStr">
        <is>
          <t>Newell 311</t>
        </is>
      </c>
      <c r="Q5609" s="2" t="n">
        <v>11.05</v>
      </c>
      <c r="R5609" t="n">
        <v>5</v>
      </c>
      <c r="S5609" s="3" t="n">
        <v>0</v>
      </c>
      <c r="T5609" s="2" t="n">
        <v>2.9835</v>
      </c>
      <c r="U5609">
        <f>D5609-C5609</f>
        <v/>
      </c>
      <c r="V5609" s="3">
        <f>IF(Q5609=0,0,T5609/Q5609)</f>
        <v/>
      </c>
    </row>
    <row r="5610">
      <c r="A5610" t="n">
        <v>5609</v>
      </c>
      <c r="B5610" t="inlineStr">
        <is>
          <t>CA-2015-168634</t>
        </is>
      </c>
      <c r="C5610" t="inlineStr">
        <is>
          <t>2015-12-06</t>
        </is>
      </c>
      <c r="D5610" t="inlineStr">
        <is>
          <t>2015-12-11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Commercial WindTunnel Clean Air Upright Vacuum, Replacement Belts, Filtration Bags</t>
        </is>
      </c>
      <c r="Q5610" s="2" t="n">
        <v>7.78</v>
      </c>
      <c r="R5610" t="n">
        <v>2</v>
      </c>
      <c r="S5610" s="3" t="n">
        <v>0</v>
      </c>
      <c r="T5610" s="2" t="n">
        <v>2.0228</v>
      </c>
      <c r="U5610">
        <f>D5610-C5610</f>
        <v/>
      </c>
      <c r="V5610" s="3">
        <f>IF(Q5610=0,0,T5610/Q5610)</f>
        <v/>
      </c>
    </row>
    <row r="5611">
      <c r="A5611" t="n">
        <v>5610</v>
      </c>
      <c r="B5611" t="inlineStr">
        <is>
          <t>CA-2017-117198</t>
        </is>
      </c>
      <c r="C5611" t="inlineStr">
        <is>
          <t>2017-08-31</t>
        </is>
      </c>
      <c r="D5611" t="inlineStr">
        <is>
          <t>2017-09-05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Plantronics CS510 - Over-the-Head monaural Wireless Headset System</t>
        </is>
      </c>
      <c r="Q5611" s="2" t="n">
        <v>659.9</v>
      </c>
      <c r="R5611" t="n">
        <v>2</v>
      </c>
      <c r="S5611" s="3" t="n">
        <v>0</v>
      </c>
      <c r="T5611" s="2" t="n">
        <v>217.767</v>
      </c>
      <c r="U5611">
        <f>D5611-C5611</f>
        <v/>
      </c>
      <c r="V5611" s="3">
        <f>IF(Q5611=0,0,T5611/Q5611)</f>
        <v/>
      </c>
    </row>
    <row r="5612">
      <c r="A5612" t="n">
        <v>5611</v>
      </c>
      <c r="B5612" t="inlineStr">
        <is>
          <t>CA-2015-145828</t>
        </is>
      </c>
      <c r="C5612" t="inlineStr">
        <is>
          <t>2015-10-05</t>
        </is>
      </c>
      <c r="D5612" t="inlineStr">
        <is>
          <t>2015-10-07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SanDisk Ultra 32 GB MicroSDHC Class 10 Memory Card</t>
        </is>
      </c>
      <c r="Q5612" s="2" t="n">
        <v>53.04</v>
      </c>
      <c r="R5612" t="n">
        <v>3</v>
      </c>
      <c r="S5612" s="3" t="n">
        <v>0.2</v>
      </c>
      <c r="T5612" s="2" t="n">
        <v>-4.641</v>
      </c>
      <c r="U5612">
        <f>D5612-C5612</f>
        <v/>
      </c>
      <c r="V5612" s="3">
        <f>IF(Q5612=0,0,T5612/Q5612)</f>
        <v/>
      </c>
    </row>
    <row r="5613">
      <c r="A5613" t="n">
        <v>5612</v>
      </c>
      <c r="B5613" t="inlineStr">
        <is>
          <t>CA-2017-121027</t>
        </is>
      </c>
      <c r="C5613" t="inlineStr">
        <is>
          <t>2017-08-18</t>
        </is>
      </c>
      <c r="D5613" t="inlineStr">
        <is>
          <t>2017-08-22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Plantronics Savi W720 Multi-Device Wireless Headset System</t>
        </is>
      </c>
      <c r="Q5613" s="2" t="n">
        <v>843.9</v>
      </c>
      <c r="R5613" t="n">
        <v>2</v>
      </c>
      <c r="S5613" s="3" t="n">
        <v>0</v>
      </c>
      <c r="T5613" s="2" t="n">
        <v>371.316</v>
      </c>
      <c r="U5613">
        <f>D5613-C5613</f>
        <v/>
      </c>
      <c r="V5613" s="3">
        <f>IF(Q5613=0,0,T5613/Q5613)</f>
        <v/>
      </c>
    </row>
    <row r="5614">
      <c r="A5614" t="n">
        <v>5613</v>
      </c>
      <c r="B5614" t="inlineStr">
        <is>
          <t>CA-2017-121027</t>
        </is>
      </c>
      <c r="C5614" t="inlineStr">
        <is>
          <t>2017-08-18</t>
        </is>
      </c>
      <c r="D5614" t="inlineStr">
        <is>
          <t>2017-08-22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Imation Bio 8GB USB Flash Drive Imation Corp</t>
        </is>
      </c>
      <c r="Q5614" s="2" t="n">
        <v>1496.16</v>
      </c>
      <c r="R5614" t="n">
        <v>9</v>
      </c>
      <c r="S5614" s="3" t="n">
        <v>0</v>
      </c>
      <c r="T5614" s="2" t="n">
        <v>224.424</v>
      </c>
      <c r="U5614">
        <f>D5614-C5614</f>
        <v/>
      </c>
      <c r="V5614" s="3">
        <f>IF(Q5614=0,0,T5614/Q5614)</f>
        <v/>
      </c>
    </row>
    <row r="5615">
      <c r="A5615" t="n">
        <v>5614</v>
      </c>
      <c r="B5615" t="inlineStr">
        <is>
          <t>CA-2016-147431</t>
        </is>
      </c>
      <c r="C5615" t="inlineStr">
        <is>
          <t>2016-02-02</t>
        </is>
      </c>
      <c r="D5615" t="inlineStr">
        <is>
          <t>2016-02-07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Belkin 19" Center-Weighted Shelf, Gray</t>
        </is>
      </c>
      <c r="Q5615" s="2" t="n">
        <v>117.96</v>
      </c>
      <c r="R5615" t="n">
        <v>2</v>
      </c>
      <c r="S5615" s="3" t="n">
        <v>0</v>
      </c>
      <c r="T5615" s="2" t="n">
        <v>5.898</v>
      </c>
      <c r="U5615">
        <f>D5615-C5615</f>
        <v/>
      </c>
      <c r="V5615" s="3">
        <f>IF(Q5615=0,0,T5615/Q5615)</f>
        <v/>
      </c>
    </row>
    <row r="5616">
      <c r="A5616" t="n">
        <v>5615</v>
      </c>
      <c r="B5616" t="inlineStr">
        <is>
          <t>CA-2016-158001</t>
        </is>
      </c>
      <c r="C5616" t="inlineStr">
        <is>
          <t>2016-08-23</t>
        </is>
      </c>
      <c r="D5616" t="inlineStr">
        <is>
          <t>2016-08-27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Office Supplies</t>
        </is>
      </c>
      <c r="O5616" t="inlineStr">
        <is>
          <t>Art</t>
        </is>
      </c>
      <c r="P5616" t="inlineStr">
        <is>
          <t>Dixon Prang Watercolor Pencils, 10-Color Set with Brush</t>
        </is>
      </c>
      <c r="Q5616" s="2" t="n">
        <v>21.3</v>
      </c>
      <c r="R5616" t="n">
        <v>5</v>
      </c>
      <c r="S5616" s="3" t="n">
        <v>0</v>
      </c>
      <c r="T5616" s="2" t="n">
        <v>8.733000000000001</v>
      </c>
      <c r="U5616">
        <f>D5616-C5616</f>
        <v/>
      </c>
      <c r="V5616" s="3">
        <f>IF(Q5616=0,0,T5616/Q5616)</f>
        <v/>
      </c>
    </row>
    <row r="5617">
      <c r="A5617" t="n">
        <v>5616</v>
      </c>
      <c r="B5617" t="inlineStr">
        <is>
          <t>CA-2016-158001</t>
        </is>
      </c>
      <c r="C5617" t="inlineStr">
        <is>
          <t>2016-08-23</t>
        </is>
      </c>
      <c r="D5617" t="inlineStr">
        <is>
          <t>2016-08-27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Office Supplies</t>
        </is>
      </c>
      <c r="O5617" t="inlineStr">
        <is>
          <t>Appliances</t>
        </is>
      </c>
      <c r="P5617" t="inlineStr">
        <is>
          <t>1.7 Cubic Foot Compact "Cube" Office Refrigerators</t>
        </is>
      </c>
      <c r="Q5617" s="2" t="n">
        <v>1040.8</v>
      </c>
      <c r="R5617" t="n">
        <v>5</v>
      </c>
      <c r="S5617" s="3" t="n">
        <v>0</v>
      </c>
      <c r="T5617" s="2" t="n">
        <v>281.016</v>
      </c>
      <c r="U5617">
        <f>D5617-C5617</f>
        <v/>
      </c>
      <c r="V5617" s="3">
        <f>IF(Q5617=0,0,T5617/Q5617)</f>
        <v/>
      </c>
    </row>
    <row r="5618">
      <c r="A5618" t="n">
        <v>5617</v>
      </c>
      <c r="B5618" t="inlineStr">
        <is>
          <t>CA-2016-158001</t>
        </is>
      </c>
      <c r="C5618" t="inlineStr">
        <is>
          <t>2016-08-23</t>
        </is>
      </c>
      <c r="D5618" t="inlineStr">
        <is>
          <t>2016-08-27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Newell 331</t>
        </is>
      </c>
      <c r="Q5618" s="2" t="n">
        <v>29.34</v>
      </c>
      <c r="R5618" t="n">
        <v>6</v>
      </c>
      <c r="S5618" s="3" t="n">
        <v>0</v>
      </c>
      <c r="T5618" s="2" t="n">
        <v>7.9218</v>
      </c>
      <c r="U5618">
        <f>D5618-C5618</f>
        <v/>
      </c>
      <c r="V5618" s="3">
        <f>IF(Q5618=0,0,T5618/Q5618)</f>
        <v/>
      </c>
    </row>
    <row r="5619">
      <c r="A5619" t="n">
        <v>5618</v>
      </c>
      <c r="B5619" t="inlineStr">
        <is>
          <t>CA-2017-125745</t>
        </is>
      </c>
      <c r="C5619" t="inlineStr">
        <is>
          <t>2017-06-30</t>
        </is>
      </c>
      <c r="D5619" t="inlineStr">
        <is>
          <t>2017-07-04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Advantus Panel Wall Certificate Holder - 8.5x11</t>
        </is>
      </c>
      <c r="Q5619" s="2" t="n">
        <v>19.52</v>
      </c>
      <c r="R5619" t="n">
        <v>2</v>
      </c>
      <c r="S5619" s="3" t="n">
        <v>0.2</v>
      </c>
      <c r="T5619" s="2" t="n">
        <v>5.368</v>
      </c>
      <c r="U5619">
        <f>D5619-C5619</f>
        <v/>
      </c>
      <c r="V5619" s="3">
        <f>IF(Q5619=0,0,T5619/Q5619)</f>
        <v/>
      </c>
    </row>
    <row r="5620">
      <c r="A5620" t="n">
        <v>5619</v>
      </c>
      <c r="B5620" t="inlineStr">
        <is>
          <t>CA-2015-101154</t>
        </is>
      </c>
      <c r="C5620" t="inlineStr">
        <is>
          <t>2015-09-18</t>
        </is>
      </c>
      <c r="D5620" t="inlineStr">
        <is>
          <t>2015-09-21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Office Supplies</t>
        </is>
      </c>
      <c r="O5620" t="inlineStr">
        <is>
          <t>Storage</t>
        </is>
      </c>
      <c r="P5620" t="inlineStr">
        <is>
          <t>Stur-D-Stor Shelving, Vertical 5-Shelf: 72"H x 36"W x 18 1/2"D</t>
        </is>
      </c>
      <c r="Q5620" s="2" t="n">
        <v>443.92</v>
      </c>
      <c r="R5620" t="n">
        <v>4</v>
      </c>
      <c r="S5620" s="3" t="n">
        <v>0</v>
      </c>
      <c r="T5620" s="2" t="n">
        <v>8.878399999999999</v>
      </c>
      <c r="U5620">
        <f>D5620-C5620</f>
        <v/>
      </c>
      <c r="V5620" s="3">
        <f>IF(Q5620=0,0,T5620/Q5620)</f>
        <v/>
      </c>
    </row>
    <row r="5621">
      <c r="A5621" t="n">
        <v>5620</v>
      </c>
      <c r="B5621" t="inlineStr">
        <is>
          <t>US-2016-124163</t>
        </is>
      </c>
      <c r="C5621" t="inlineStr">
        <is>
          <t>2016-09-25</t>
        </is>
      </c>
      <c r="D5621" t="inlineStr">
        <is>
          <t>2016-09-30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Logitech Wireless Headset h800</t>
        </is>
      </c>
      <c r="Q5621" s="2" t="n">
        <v>499.95</v>
      </c>
      <c r="R5621" t="n">
        <v>5</v>
      </c>
      <c r="S5621" s="3" t="n">
        <v>0</v>
      </c>
      <c r="T5621" s="2" t="n">
        <v>174.9825</v>
      </c>
      <c r="U5621">
        <f>D5621-C5621</f>
        <v/>
      </c>
      <c r="V5621" s="3">
        <f>IF(Q5621=0,0,T5621/Q5621)</f>
        <v/>
      </c>
    </row>
    <row r="5622">
      <c r="A5622" t="n">
        <v>5621</v>
      </c>
      <c r="B5622" t="inlineStr">
        <is>
          <t>US-2016-124163</t>
        </is>
      </c>
      <c r="C5622" t="inlineStr">
        <is>
          <t>2016-09-25</t>
        </is>
      </c>
      <c r="D5622" t="inlineStr">
        <is>
          <t>2016-09-30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Office Supplies</t>
        </is>
      </c>
      <c r="O5622" t="inlineStr">
        <is>
          <t>Art</t>
        </is>
      </c>
      <c r="P5622" t="inlineStr">
        <is>
          <t>Manco Dry-Lighter Erasable Highlighter</t>
        </is>
      </c>
      <c r="Q5622" s="2" t="n">
        <v>3.04</v>
      </c>
      <c r="R5622" t="n">
        <v>1</v>
      </c>
      <c r="S5622" s="3" t="n">
        <v>0</v>
      </c>
      <c r="T5622" s="2" t="n">
        <v>1.0336</v>
      </c>
      <c r="U5622">
        <f>D5622-C5622</f>
        <v/>
      </c>
      <c r="V5622" s="3">
        <f>IF(Q5622=0,0,T5622/Q5622)</f>
        <v/>
      </c>
    </row>
    <row r="5623">
      <c r="A5623" t="n">
        <v>5622</v>
      </c>
      <c r="B5623" t="inlineStr">
        <is>
          <t>US-2016-124163</t>
        </is>
      </c>
      <c r="C5623" t="inlineStr">
        <is>
          <t>2016-09-25</t>
        </is>
      </c>
      <c r="D5623" t="inlineStr">
        <is>
          <t>2016-09-30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Fabric Manager's Chair, Dark Gray</t>
        </is>
      </c>
      <c r="Q5623" s="2" t="n">
        <v>201.96</v>
      </c>
      <c r="R5623" t="n">
        <v>2</v>
      </c>
      <c r="S5623" s="3" t="n">
        <v>0</v>
      </c>
      <c r="T5623" s="2" t="n">
        <v>50.49</v>
      </c>
      <c r="U5623">
        <f>D5623-C5623</f>
        <v/>
      </c>
      <c r="V5623" s="3">
        <f>IF(Q5623=0,0,T5623/Q5623)</f>
        <v/>
      </c>
    </row>
    <row r="5624">
      <c r="A5624" t="n">
        <v>5623</v>
      </c>
      <c r="B5624" t="inlineStr">
        <is>
          <t>US-2016-124163</t>
        </is>
      </c>
      <c r="C5624" t="inlineStr">
        <is>
          <t>2016-09-25</t>
        </is>
      </c>
      <c r="D5624" t="inlineStr">
        <is>
          <t>2016-09-30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Eldon Expressions Mahogany Wood Desk Collection</t>
        </is>
      </c>
      <c r="Q5624" s="2" t="n">
        <v>68.64</v>
      </c>
      <c r="R5624" t="n">
        <v>11</v>
      </c>
      <c r="S5624" s="3" t="n">
        <v>0</v>
      </c>
      <c r="T5624" s="2" t="n">
        <v>17.16</v>
      </c>
      <c r="U5624">
        <f>D5624-C5624</f>
        <v/>
      </c>
      <c r="V5624" s="3">
        <f>IF(Q5624=0,0,T5624/Q5624)</f>
        <v/>
      </c>
    </row>
    <row r="5625">
      <c r="A5625" t="n">
        <v>5624</v>
      </c>
      <c r="B5625" t="inlineStr">
        <is>
          <t>CA-2016-121748</t>
        </is>
      </c>
      <c r="C5625" t="inlineStr">
        <is>
          <t>2016-10-24</t>
        </is>
      </c>
      <c r="D5625" t="inlineStr">
        <is>
          <t>2016-10-28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Micro Innovations USB RF Wireless Keyboard with Mouse</t>
        </is>
      </c>
      <c r="Q5625" s="2" t="n">
        <v>100</v>
      </c>
      <c r="R5625" t="n">
        <v>4</v>
      </c>
      <c r="S5625" s="3" t="n">
        <v>0</v>
      </c>
      <c r="T5625" s="2" t="n">
        <v>21</v>
      </c>
      <c r="U5625">
        <f>D5625-C5625</f>
        <v/>
      </c>
      <c r="V5625" s="3">
        <f>IF(Q5625=0,0,T5625/Q5625)</f>
        <v/>
      </c>
    </row>
    <row r="5626">
      <c r="A5626" t="n">
        <v>5625</v>
      </c>
      <c r="B5626" t="inlineStr">
        <is>
          <t>CA-2016-121748</t>
        </is>
      </c>
      <c r="C5626" t="inlineStr">
        <is>
          <t>2016-10-24</t>
        </is>
      </c>
      <c r="D5626" t="inlineStr">
        <is>
          <t>2016-10-28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Logitech VX Revolution Cordless Laser Mouse for Notebooks (Black)</t>
        </is>
      </c>
      <c r="Q5626" s="2" t="n">
        <v>359.98</v>
      </c>
      <c r="R5626" t="n">
        <v>2</v>
      </c>
      <c r="S5626" s="3" t="n">
        <v>0</v>
      </c>
      <c r="T5626" s="2" t="n">
        <v>21.5988</v>
      </c>
      <c r="U5626">
        <f>D5626-C5626</f>
        <v/>
      </c>
      <c r="V5626" s="3">
        <f>IF(Q5626=0,0,T5626/Q5626)</f>
        <v/>
      </c>
    </row>
    <row r="5627">
      <c r="A5627" t="n">
        <v>5626</v>
      </c>
      <c r="B5627" t="inlineStr">
        <is>
          <t>CA-2014-126683</t>
        </is>
      </c>
      <c r="C5627" t="inlineStr">
        <is>
          <t>2014-09-29</t>
        </is>
      </c>
      <c r="D5627" t="inlineStr">
        <is>
          <t>2014-10-01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Furniture</t>
        </is>
      </c>
      <c r="O5627" t="inlineStr">
        <is>
          <t>Furnishings</t>
        </is>
      </c>
      <c r="P5627" t="inlineStr">
        <is>
          <t>Longer-Life Soft White Bulbs</t>
        </is>
      </c>
      <c r="Q5627" s="2" t="n">
        <v>6.16</v>
      </c>
      <c r="R5627" t="n">
        <v>2</v>
      </c>
      <c r="S5627" s="3" t="n">
        <v>0</v>
      </c>
      <c r="T5627" s="2" t="n">
        <v>2.9568</v>
      </c>
      <c r="U5627">
        <f>D5627-C5627</f>
        <v/>
      </c>
      <c r="V5627" s="3">
        <f>IF(Q5627=0,0,T5627/Q5627)</f>
        <v/>
      </c>
    </row>
    <row r="5628">
      <c r="A5628" t="n">
        <v>5627</v>
      </c>
      <c r="B5628" t="inlineStr">
        <is>
          <t>CA-2014-126683</t>
        </is>
      </c>
      <c r="C5628" t="inlineStr">
        <is>
          <t>2014-09-29</t>
        </is>
      </c>
      <c r="D5628" t="inlineStr">
        <is>
          <t>2014-10-01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Bevis Oval Conference Table, Walnut</t>
        </is>
      </c>
      <c r="Q5628" s="2" t="n">
        <v>2348.82</v>
      </c>
      <c r="R5628" t="n">
        <v>9</v>
      </c>
      <c r="S5628" s="3" t="n">
        <v>0</v>
      </c>
      <c r="T5628" s="2" t="n">
        <v>399.2994</v>
      </c>
      <c r="U5628">
        <f>D5628-C5628</f>
        <v/>
      </c>
      <c r="V5628" s="3">
        <f>IF(Q5628=0,0,T5628/Q5628)</f>
        <v/>
      </c>
    </row>
    <row r="5629">
      <c r="A5629" t="n">
        <v>5628</v>
      </c>
      <c r="B5629" t="inlineStr">
        <is>
          <t>CA-2017-148810</t>
        </is>
      </c>
      <c r="C5629" t="inlineStr">
        <is>
          <t>2017-06-26</t>
        </is>
      </c>
      <c r="D5629" t="inlineStr">
        <is>
          <t>2017-07-01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Office Supplies</t>
        </is>
      </c>
      <c r="O5629" t="inlineStr">
        <is>
          <t>Labels</t>
        </is>
      </c>
      <c r="P5629" t="inlineStr">
        <is>
          <t>Avery 512</t>
        </is>
      </c>
      <c r="Q5629" s="2" t="n">
        <v>13.872</v>
      </c>
      <c r="R5629" t="n">
        <v>6</v>
      </c>
      <c r="S5629" s="3" t="n">
        <v>0.2</v>
      </c>
      <c r="T5629" s="2" t="n">
        <v>4.6818</v>
      </c>
      <c r="U5629">
        <f>D5629-C5629</f>
        <v/>
      </c>
      <c r="V5629" s="3">
        <f>IF(Q5629=0,0,T5629/Q5629)</f>
        <v/>
      </c>
    </row>
    <row r="5630">
      <c r="A5630" t="n">
        <v>5629</v>
      </c>
      <c r="B5630" t="inlineStr">
        <is>
          <t>CA-2017-148810</t>
        </is>
      </c>
      <c r="C5630" t="inlineStr">
        <is>
          <t>2017-06-26</t>
        </is>
      </c>
      <c r="D5630" t="inlineStr">
        <is>
          <t>2017-07-01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Hon Comfortask Task/Swivel Chairs</t>
        </is>
      </c>
      <c r="Q5630" s="2" t="n">
        <v>273.552</v>
      </c>
      <c r="R5630" t="n">
        <v>3</v>
      </c>
      <c r="S5630" s="3" t="n">
        <v>0.2</v>
      </c>
      <c r="T5630" s="2" t="n">
        <v>-13.6776</v>
      </c>
      <c r="U5630">
        <f>D5630-C5630</f>
        <v/>
      </c>
      <c r="V5630" s="3">
        <f>IF(Q5630=0,0,T5630/Q5630)</f>
        <v/>
      </c>
    </row>
    <row r="5631">
      <c r="A5631" t="n">
        <v>5630</v>
      </c>
      <c r="B5631" t="inlineStr">
        <is>
          <t>US-2016-146066</t>
        </is>
      </c>
      <c r="C5631" t="inlineStr">
        <is>
          <t>2016-08-21</t>
        </is>
      </c>
      <c r="D5631" t="inlineStr">
        <is>
          <t>2016-08-23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Furniture</t>
        </is>
      </c>
      <c r="O5631" t="inlineStr">
        <is>
          <t>Tables</t>
        </is>
      </c>
      <c r="P5631" t="inlineStr">
        <is>
          <t>Iceberg OfficeWorks 42" Round Tables</t>
        </is>
      </c>
      <c r="Q5631" s="2" t="n">
        <v>815.292</v>
      </c>
      <c r="R5631" t="n">
        <v>9</v>
      </c>
      <c r="S5631" s="3" t="n">
        <v>0.4</v>
      </c>
      <c r="T5631" s="2" t="n">
        <v>-339.705</v>
      </c>
      <c r="U5631">
        <f>D5631-C5631</f>
        <v/>
      </c>
      <c r="V5631" s="3">
        <f>IF(Q5631=0,0,T5631/Q5631)</f>
        <v/>
      </c>
    </row>
    <row r="5632">
      <c r="A5632" t="n">
        <v>5631</v>
      </c>
      <c r="B5632" t="inlineStr">
        <is>
          <t>CA-2014-127614</t>
        </is>
      </c>
      <c r="C5632" t="inlineStr">
        <is>
          <t>2014-02-11</t>
        </is>
      </c>
      <c r="D5632" t="inlineStr">
        <is>
          <t>2014-02-15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Technology</t>
        </is>
      </c>
      <c r="O5632" t="inlineStr">
        <is>
          <t>Accessories</t>
        </is>
      </c>
      <c r="P5632" t="inlineStr">
        <is>
          <t>Enermax Aurora Lite Keyboard</t>
        </is>
      </c>
      <c r="Q5632" s="2" t="n">
        <v>234.45</v>
      </c>
      <c r="R5632" t="n">
        <v>3</v>
      </c>
      <c r="S5632" s="3" t="n">
        <v>0</v>
      </c>
      <c r="T5632" s="2" t="n">
        <v>103.158</v>
      </c>
      <c r="U5632">
        <f>D5632-C5632</f>
        <v/>
      </c>
      <c r="V5632" s="3">
        <f>IF(Q5632=0,0,T5632/Q5632)</f>
        <v/>
      </c>
    </row>
    <row r="5633">
      <c r="A5633" t="n">
        <v>5632</v>
      </c>
      <c r="B5633" t="inlineStr">
        <is>
          <t>CA-2014-127614</t>
        </is>
      </c>
      <c r="C5633" t="inlineStr">
        <is>
          <t>2014-02-11</t>
        </is>
      </c>
      <c r="D5633" t="inlineStr">
        <is>
          <t>2014-02-15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Hon 2111 Invitation Series Corner Table</t>
        </is>
      </c>
      <c r="Q5633" s="2" t="n">
        <v>1256.22</v>
      </c>
      <c r="R5633" t="n">
        <v>6</v>
      </c>
      <c r="S5633" s="3" t="n">
        <v>0</v>
      </c>
      <c r="T5633" s="2" t="n">
        <v>75.3732</v>
      </c>
      <c r="U5633">
        <f>D5633-C5633</f>
        <v/>
      </c>
      <c r="V5633" s="3">
        <f>IF(Q5633=0,0,T5633/Q5633)</f>
        <v/>
      </c>
    </row>
    <row r="5634">
      <c r="A5634" t="n">
        <v>5633</v>
      </c>
      <c r="B5634" t="inlineStr">
        <is>
          <t>CA-2014-127614</t>
        </is>
      </c>
      <c r="C5634" t="inlineStr">
        <is>
          <t>2014-02-11</t>
        </is>
      </c>
      <c r="D5634" t="inlineStr">
        <is>
          <t>2014-02-15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Wilson Jones Leather-Like Binders with DublLock Round Rings</t>
        </is>
      </c>
      <c r="Q5634" s="2" t="n">
        <v>17.46</v>
      </c>
      <c r="R5634" t="n">
        <v>2</v>
      </c>
      <c r="S5634" s="3" t="n">
        <v>0</v>
      </c>
      <c r="T5634" s="2" t="n">
        <v>8.206200000000001</v>
      </c>
      <c r="U5634">
        <f>D5634-C5634</f>
        <v/>
      </c>
      <c r="V5634" s="3">
        <f>IF(Q5634=0,0,T5634/Q5634)</f>
        <v/>
      </c>
    </row>
    <row r="5635">
      <c r="A5635" t="n">
        <v>5634</v>
      </c>
      <c r="B5635" t="inlineStr">
        <is>
          <t>CA-2016-101742</t>
        </is>
      </c>
      <c r="C5635" t="inlineStr">
        <is>
          <t>2016-09-23</t>
        </is>
      </c>
      <c r="D5635" t="inlineStr">
        <is>
          <t>2016-09-28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3-ring staple pack</t>
        </is>
      </c>
      <c r="Q5635" s="2" t="n">
        <v>10.528</v>
      </c>
      <c r="R5635" t="n">
        <v>7</v>
      </c>
      <c r="S5635" s="3" t="n">
        <v>0.2</v>
      </c>
      <c r="T5635" s="2" t="n">
        <v>3.6848</v>
      </c>
      <c r="U5635">
        <f>D5635-C5635</f>
        <v/>
      </c>
      <c r="V5635" s="3">
        <f>IF(Q5635=0,0,T5635/Q5635)</f>
        <v/>
      </c>
    </row>
    <row r="5636">
      <c r="A5636" t="n">
        <v>5635</v>
      </c>
      <c r="B5636" t="inlineStr">
        <is>
          <t>CA-2015-134943</t>
        </is>
      </c>
      <c r="C5636" t="inlineStr">
        <is>
          <t>2015-12-05</t>
        </is>
      </c>
      <c r="D5636" t="inlineStr">
        <is>
          <t>2015-12-06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Surelock Post Binders</t>
        </is>
      </c>
      <c r="Q5636" s="2" t="n">
        <v>152.8</v>
      </c>
      <c r="R5636" t="n">
        <v>5</v>
      </c>
      <c r="S5636" s="3" t="n">
        <v>0</v>
      </c>
      <c r="T5636" s="2" t="n">
        <v>76.40000000000001</v>
      </c>
      <c r="U5636">
        <f>D5636-C5636</f>
        <v/>
      </c>
      <c r="V5636" s="3">
        <f>IF(Q5636=0,0,T5636/Q5636)</f>
        <v/>
      </c>
    </row>
    <row r="5637">
      <c r="A5637" t="n">
        <v>5636</v>
      </c>
      <c r="B5637" t="inlineStr">
        <is>
          <t>CA-2017-123022</t>
        </is>
      </c>
      <c r="C5637" t="inlineStr">
        <is>
          <t>2017-09-03</t>
        </is>
      </c>
      <c r="D5637" t="inlineStr">
        <is>
          <t>2017-09-08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Square Ring Data Binders, Rigid 75 Pt. Covers, 11" x 14-7/8"</t>
        </is>
      </c>
      <c r="Q5637" s="2" t="n">
        <v>82.56</v>
      </c>
      <c r="R5637" t="n">
        <v>5</v>
      </c>
      <c r="S5637" s="3" t="n">
        <v>0.2</v>
      </c>
      <c r="T5637" s="2" t="n">
        <v>28.896</v>
      </c>
      <c r="U5637">
        <f>D5637-C5637</f>
        <v/>
      </c>
      <c r="V5637" s="3">
        <f>IF(Q5637=0,0,T5637/Q5637)</f>
        <v/>
      </c>
    </row>
    <row r="5638">
      <c r="A5638" t="n">
        <v>5637</v>
      </c>
      <c r="B5638" t="inlineStr">
        <is>
          <t>CA-2017-123022</t>
        </is>
      </c>
      <c r="C5638" t="inlineStr">
        <is>
          <t>2017-09-03</t>
        </is>
      </c>
      <c r="D5638" t="inlineStr">
        <is>
          <t>2017-09-08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Technology</t>
        </is>
      </c>
      <c r="O5638" t="inlineStr">
        <is>
          <t>Accessories</t>
        </is>
      </c>
      <c r="P5638" t="inlineStr">
        <is>
          <t>Kensington Expert Mouse Optical USB Trackball for PC or Mac</t>
        </is>
      </c>
      <c r="Q5638" s="2" t="n">
        <v>284.97</v>
      </c>
      <c r="R5638" t="n">
        <v>3</v>
      </c>
      <c r="S5638" s="3" t="n">
        <v>0</v>
      </c>
      <c r="T5638" s="2" t="n">
        <v>85.491</v>
      </c>
      <c r="U5638">
        <f>D5638-C5638</f>
        <v/>
      </c>
      <c r="V5638" s="3">
        <f>IF(Q5638=0,0,T5638/Q5638)</f>
        <v/>
      </c>
    </row>
    <row r="5639">
      <c r="A5639" t="n">
        <v>5638</v>
      </c>
      <c r="B5639" t="inlineStr">
        <is>
          <t>CA-2017-113208</t>
        </is>
      </c>
      <c r="C5639" t="inlineStr">
        <is>
          <t>2017-03-26</t>
        </is>
      </c>
      <c r="D5639" t="inlineStr">
        <is>
          <t>2017-04-02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Career Cubicle Clock, 8 1/4", Black</t>
        </is>
      </c>
      <c r="Q5639" s="2" t="n">
        <v>60.84</v>
      </c>
      <c r="R5639" t="n">
        <v>3</v>
      </c>
      <c r="S5639" s="3" t="n">
        <v>0</v>
      </c>
      <c r="T5639" s="2" t="n">
        <v>23.1192</v>
      </c>
      <c r="U5639">
        <f>D5639-C5639</f>
        <v/>
      </c>
      <c r="V5639" s="3">
        <f>IF(Q5639=0,0,T5639/Q5639)</f>
        <v/>
      </c>
    </row>
    <row r="5640">
      <c r="A5640" t="n">
        <v>5639</v>
      </c>
      <c r="B5640" t="inlineStr">
        <is>
          <t>CA-2014-154893</t>
        </is>
      </c>
      <c r="C5640" t="inlineStr">
        <is>
          <t>2014-12-21</t>
        </is>
      </c>
      <c r="D5640" t="inlineStr">
        <is>
          <t>2014-12-27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Arco Folding Chair</t>
        </is>
      </c>
      <c r="Q5640" s="2" t="n">
        <v>1325.76</v>
      </c>
      <c r="R5640" t="n">
        <v>6</v>
      </c>
      <c r="S5640" s="3" t="n">
        <v>0.2</v>
      </c>
      <c r="T5640" s="2" t="n">
        <v>149.148</v>
      </c>
      <c r="U5640">
        <f>D5640-C5640</f>
        <v/>
      </c>
      <c r="V5640" s="3">
        <f>IF(Q5640=0,0,T5640/Q5640)</f>
        <v/>
      </c>
    </row>
    <row r="5641">
      <c r="A5641" t="n">
        <v>5640</v>
      </c>
      <c r="B5641" t="inlineStr">
        <is>
          <t>CA-2014-154893</t>
        </is>
      </c>
      <c r="C5641" t="inlineStr">
        <is>
          <t>2014-12-21</t>
        </is>
      </c>
      <c r="D5641" t="inlineStr">
        <is>
          <t>2014-12-27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Safco Contoured Stacking Chairs</t>
        </is>
      </c>
      <c r="Q5641" s="2" t="n">
        <v>572.16</v>
      </c>
      <c r="R5641" t="n">
        <v>3</v>
      </c>
      <c r="S5641" s="3" t="n">
        <v>0.2</v>
      </c>
      <c r="T5641" s="2" t="n">
        <v>35.76</v>
      </c>
      <c r="U5641">
        <f>D5641-C5641</f>
        <v/>
      </c>
      <c r="V5641" s="3">
        <f>IF(Q5641=0,0,T5641/Q5641)</f>
        <v/>
      </c>
    </row>
    <row r="5642">
      <c r="A5642" t="n">
        <v>5641</v>
      </c>
      <c r="B5642" t="inlineStr">
        <is>
          <t>CA-2014-147900</t>
        </is>
      </c>
      <c r="C5642" t="inlineStr">
        <is>
          <t>2014-09-23</t>
        </is>
      </c>
      <c r="D5642" t="inlineStr">
        <is>
          <t>2014-09-28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Office Supplies</t>
        </is>
      </c>
      <c r="O5642" t="inlineStr">
        <is>
          <t>Paper</t>
        </is>
      </c>
      <c r="P5642" t="inlineStr">
        <is>
          <t>EcoTones Memo Sheets</t>
        </is>
      </c>
      <c r="Q5642" s="2" t="n">
        <v>28.8</v>
      </c>
      <c r="R5642" t="n">
        <v>9</v>
      </c>
      <c r="S5642" s="3" t="n">
        <v>0.2</v>
      </c>
      <c r="T5642" s="2" t="n">
        <v>10.08</v>
      </c>
      <c r="U5642">
        <f>D5642-C5642</f>
        <v/>
      </c>
      <c r="V5642" s="3">
        <f>IF(Q5642=0,0,T5642/Q5642)</f>
        <v/>
      </c>
    </row>
    <row r="5643">
      <c r="A5643" t="n">
        <v>5642</v>
      </c>
      <c r="B5643" t="inlineStr">
        <is>
          <t>CA-2017-106355</t>
        </is>
      </c>
      <c r="C5643" t="inlineStr">
        <is>
          <t>2017-04-02</t>
        </is>
      </c>
      <c r="D5643" t="inlineStr">
        <is>
          <t>2017-04-05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Office Supplies</t>
        </is>
      </c>
      <c r="O5643" t="inlineStr">
        <is>
          <t>Art</t>
        </is>
      </c>
      <c r="P5643" t="inlineStr">
        <is>
          <t>Newell 318</t>
        </is>
      </c>
      <c r="Q5643" s="2" t="n">
        <v>11.12</v>
      </c>
      <c r="R5643" t="n">
        <v>4</v>
      </c>
      <c r="S5643" s="3" t="n">
        <v>0</v>
      </c>
      <c r="T5643" s="2" t="n">
        <v>2.8912</v>
      </c>
      <c r="U5643">
        <f>D5643-C5643</f>
        <v/>
      </c>
      <c r="V5643" s="3">
        <f>IF(Q5643=0,0,T5643/Q5643)</f>
        <v/>
      </c>
    </row>
    <row r="5644">
      <c r="A5644" t="n">
        <v>5643</v>
      </c>
      <c r="B5644" t="inlineStr">
        <is>
          <t>CA-2016-127985</t>
        </is>
      </c>
      <c r="C5644" t="inlineStr">
        <is>
          <t>2016-04-01</t>
        </is>
      </c>
      <c r="D5644" t="inlineStr">
        <is>
          <t>2016-04-05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Regeneration Desk Collection</t>
        </is>
      </c>
      <c r="Q5644" s="2" t="n">
        <v>7.04</v>
      </c>
      <c r="R5644" t="n">
        <v>4</v>
      </c>
      <c r="S5644" s="3" t="n">
        <v>0</v>
      </c>
      <c r="T5644" s="2" t="n">
        <v>3.0976</v>
      </c>
      <c r="U5644">
        <f>D5644-C5644</f>
        <v/>
      </c>
      <c r="V5644" s="3">
        <f>IF(Q5644=0,0,T5644/Q5644)</f>
        <v/>
      </c>
    </row>
    <row r="5645">
      <c r="A5645" t="n">
        <v>5644</v>
      </c>
      <c r="B5645" t="inlineStr">
        <is>
          <t>CA-2015-166604</t>
        </is>
      </c>
      <c r="C5645" t="inlineStr">
        <is>
          <t>2015-05-15</t>
        </is>
      </c>
      <c r="D5645" t="inlineStr">
        <is>
          <t>2015-05-20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Wausau Papers Astrobrights Colored Envelopes</t>
        </is>
      </c>
      <c r="Q5645" s="2" t="n">
        <v>17.94</v>
      </c>
      <c r="R5645" t="n">
        <v>3</v>
      </c>
      <c r="S5645" s="3" t="n">
        <v>0</v>
      </c>
      <c r="T5645" s="2" t="n">
        <v>8.7906</v>
      </c>
      <c r="U5645">
        <f>D5645-C5645</f>
        <v/>
      </c>
      <c r="V5645" s="3">
        <f>IF(Q5645=0,0,T5645/Q5645)</f>
        <v/>
      </c>
    </row>
    <row r="5646">
      <c r="A5646" t="n">
        <v>5645</v>
      </c>
      <c r="B5646" t="inlineStr">
        <is>
          <t>CA-2017-120719</t>
        </is>
      </c>
      <c r="C5646" t="inlineStr">
        <is>
          <t>2017-03-23</t>
        </is>
      </c>
      <c r="D5646" t="inlineStr">
        <is>
          <t>2017-03-26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Slant-D Ring Binder, Heavy Gauge Vinyl</t>
        </is>
      </c>
      <c r="Q5646" s="2" t="n">
        <v>34.76</v>
      </c>
      <c r="R5646" t="n">
        <v>5</v>
      </c>
      <c r="S5646" s="3" t="n">
        <v>0.2</v>
      </c>
      <c r="T5646" s="2" t="n">
        <v>11.297</v>
      </c>
      <c r="U5646">
        <f>D5646-C5646</f>
        <v/>
      </c>
      <c r="V5646" s="3">
        <f>IF(Q5646=0,0,T5646/Q5646)</f>
        <v/>
      </c>
    </row>
    <row r="5647">
      <c r="A5647" t="n">
        <v>5646</v>
      </c>
      <c r="B5647" t="inlineStr">
        <is>
          <t>CA-2017-127117</t>
        </is>
      </c>
      <c r="C5647" t="inlineStr">
        <is>
          <t>2017-04-14</t>
        </is>
      </c>
      <c r="D5647" t="inlineStr">
        <is>
          <t>2017-04-19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Tensor Computer Mounted Lamp</t>
        </is>
      </c>
      <c r="Q5647" s="2" t="n">
        <v>74.45</v>
      </c>
      <c r="R5647" t="n">
        <v>5</v>
      </c>
      <c r="S5647" s="3" t="n">
        <v>0</v>
      </c>
      <c r="T5647" s="2" t="n">
        <v>20.1015</v>
      </c>
      <c r="U5647">
        <f>D5647-C5647</f>
        <v/>
      </c>
      <c r="V5647" s="3">
        <f>IF(Q5647=0,0,T5647/Q5647)</f>
        <v/>
      </c>
    </row>
    <row r="5648">
      <c r="A5648" t="n">
        <v>5647</v>
      </c>
      <c r="B5648" t="inlineStr">
        <is>
          <t>CA-2015-104241</t>
        </is>
      </c>
      <c r="C5648" t="inlineStr">
        <is>
          <t>2015-01-04</t>
        </is>
      </c>
      <c r="D5648" t="inlineStr">
        <is>
          <t>2015-01-09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DAX Wood Document Frame</t>
        </is>
      </c>
      <c r="Q5648" s="2" t="n">
        <v>192.22</v>
      </c>
      <c r="R5648" t="n">
        <v>14</v>
      </c>
      <c r="S5648" s="3" t="n">
        <v>0</v>
      </c>
      <c r="T5648" s="2" t="n">
        <v>69.1992</v>
      </c>
      <c r="U5648">
        <f>D5648-C5648</f>
        <v/>
      </c>
      <c r="V5648" s="3">
        <f>IF(Q5648=0,0,T5648/Q5648)</f>
        <v/>
      </c>
    </row>
    <row r="5649">
      <c r="A5649" t="n">
        <v>5648</v>
      </c>
      <c r="B5649" t="inlineStr">
        <is>
          <t>CA-2017-168179</t>
        </is>
      </c>
      <c r="C5649" t="inlineStr">
        <is>
          <t>2017-11-02</t>
        </is>
      </c>
      <c r="D5649" t="inlineStr">
        <is>
          <t>2017-11-07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220</t>
        </is>
      </c>
      <c r="Q5649" s="2" t="n">
        <v>19.44</v>
      </c>
      <c r="R5649" t="n">
        <v>3</v>
      </c>
      <c r="S5649" s="3" t="n">
        <v>0</v>
      </c>
      <c r="T5649" s="2" t="n">
        <v>9.331200000000001</v>
      </c>
      <c r="U5649">
        <f>D5649-C5649</f>
        <v/>
      </c>
      <c r="V5649" s="3">
        <f>IF(Q5649=0,0,T5649/Q5649)</f>
        <v/>
      </c>
    </row>
    <row r="5650">
      <c r="A5650" t="n">
        <v>5649</v>
      </c>
      <c r="B5650" t="inlineStr">
        <is>
          <t>CA-2017-142342</t>
        </is>
      </c>
      <c r="C5650" t="inlineStr">
        <is>
          <t>2017-07-17</t>
        </is>
      </c>
      <c r="D5650" t="inlineStr">
        <is>
          <t>2017-07-19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221</t>
        </is>
      </c>
      <c r="Q5650" s="2" t="n">
        <v>32.4</v>
      </c>
      <c r="R5650" t="n">
        <v>5</v>
      </c>
      <c r="S5650" s="3" t="n">
        <v>0</v>
      </c>
      <c r="T5650" s="2" t="n">
        <v>15.552</v>
      </c>
      <c r="U5650">
        <f>D5650-C5650</f>
        <v/>
      </c>
      <c r="V5650" s="3">
        <f>IF(Q5650=0,0,T5650/Q5650)</f>
        <v/>
      </c>
    </row>
    <row r="5651">
      <c r="A5651" t="n">
        <v>5650</v>
      </c>
      <c r="B5651" t="inlineStr">
        <is>
          <t>CA-2017-142342</t>
        </is>
      </c>
      <c r="C5651" t="inlineStr">
        <is>
          <t>2017-07-17</t>
        </is>
      </c>
      <c r="D5651" t="inlineStr">
        <is>
          <t>2017-07-19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Office Supplies</t>
        </is>
      </c>
      <c r="O5651" t="inlineStr">
        <is>
          <t>Envelopes</t>
        </is>
      </c>
      <c r="P5651" t="inlineStr">
        <is>
          <t>Peel &amp; Seel Recycled Catalog Envelopes, Brown</t>
        </is>
      </c>
      <c r="Q5651" s="2" t="n">
        <v>57.9</v>
      </c>
      <c r="R5651" t="n">
        <v>5</v>
      </c>
      <c r="S5651" s="3" t="n">
        <v>0</v>
      </c>
      <c r="T5651" s="2" t="n">
        <v>28.95</v>
      </c>
      <c r="U5651">
        <f>D5651-C5651</f>
        <v/>
      </c>
      <c r="V5651" s="3">
        <f>IF(Q5651=0,0,T5651/Q5651)</f>
        <v/>
      </c>
    </row>
    <row r="5652">
      <c r="A5652" t="n">
        <v>5651</v>
      </c>
      <c r="B5652" t="inlineStr">
        <is>
          <t>CA-2017-142342</t>
        </is>
      </c>
      <c r="C5652" t="inlineStr">
        <is>
          <t>2017-07-17</t>
        </is>
      </c>
      <c r="D5652" t="inlineStr">
        <is>
          <t>2017-07-19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Sterilite Show Offs Storage Containers</t>
        </is>
      </c>
      <c r="Q5652" s="2" t="n">
        <v>10.56</v>
      </c>
      <c r="R5652" t="n">
        <v>2</v>
      </c>
      <c r="S5652" s="3" t="n">
        <v>0</v>
      </c>
      <c r="T5652" s="2" t="n">
        <v>0</v>
      </c>
      <c r="U5652">
        <f>D5652-C5652</f>
        <v/>
      </c>
      <c r="V5652" s="3">
        <f>IF(Q5652=0,0,T5652/Q5652)</f>
        <v/>
      </c>
    </row>
    <row r="5653">
      <c r="A5653" t="n">
        <v>5652</v>
      </c>
      <c r="B5653" t="inlineStr">
        <is>
          <t>CA-2017-142342</t>
        </is>
      </c>
      <c r="C5653" t="inlineStr">
        <is>
          <t>2017-07-17</t>
        </is>
      </c>
      <c r="D5653" t="inlineStr">
        <is>
          <t>2017-07-19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Atlantic Metals Mobile 4-Shelf Bookcases, Custom Colors</t>
        </is>
      </c>
      <c r="Q5653" s="2" t="n">
        <v>1194.165</v>
      </c>
      <c r="R5653" t="n">
        <v>5</v>
      </c>
      <c r="S5653" s="3" t="n">
        <v>0.15</v>
      </c>
      <c r="T5653" s="2" t="n">
        <v>210.735</v>
      </c>
      <c r="U5653">
        <f>D5653-C5653</f>
        <v/>
      </c>
      <c r="V5653" s="3">
        <f>IF(Q5653=0,0,T5653/Q5653)</f>
        <v/>
      </c>
    </row>
    <row r="5654">
      <c r="A5654" t="n">
        <v>5653</v>
      </c>
      <c r="B5654" t="inlineStr">
        <is>
          <t>CA-2017-109099</t>
        </is>
      </c>
      <c r="C5654" t="inlineStr">
        <is>
          <t>2017-10-06</t>
        </is>
      </c>
      <c r="D5654" t="inlineStr">
        <is>
          <t>2017-10-11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1893</t>
        </is>
      </c>
      <c r="Q5654" s="2" t="n">
        <v>40.99</v>
      </c>
      <c r="R5654" t="n">
        <v>1</v>
      </c>
      <c r="S5654" s="3" t="n">
        <v>0</v>
      </c>
      <c r="T5654" s="2" t="n">
        <v>20.0851</v>
      </c>
      <c r="U5654">
        <f>D5654-C5654</f>
        <v/>
      </c>
      <c r="V5654" s="3">
        <f>IF(Q5654=0,0,T5654/Q5654)</f>
        <v/>
      </c>
    </row>
    <row r="5655">
      <c r="A5655" t="n">
        <v>5654</v>
      </c>
      <c r="B5655" t="inlineStr">
        <is>
          <t>US-2014-134187</t>
        </is>
      </c>
      <c r="C5655" t="inlineStr">
        <is>
          <t>2014-11-04</t>
        </is>
      </c>
      <c r="D5655" t="inlineStr">
        <is>
          <t>2014-11-11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Newell 343</t>
        </is>
      </c>
      <c r="Q5655" s="2" t="n">
        <v>2.94</v>
      </c>
      <c r="R5655" t="n">
        <v>1</v>
      </c>
      <c r="S5655" s="3" t="n">
        <v>0</v>
      </c>
      <c r="T5655" s="2" t="n">
        <v>0.7938</v>
      </c>
      <c r="U5655">
        <f>D5655-C5655</f>
        <v/>
      </c>
      <c r="V5655" s="3">
        <f>IF(Q5655=0,0,T5655/Q5655)</f>
        <v/>
      </c>
    </row>
    <row r="5656">
      <c r="A5656" t="n">
        <v>5655</v>
      </c>
      <c r="B5656" t="inlineStr">
        <is>
          <t>CA-2016-145261</t>
        </is>
      </c>
      <c r="C5656" t="inlineStr">
        <is>
          <t>2016-12-18</t>
        </is>
      </c>
      <c r="D5656" t="inlineStr">
        <is>
          <t>2016-12-21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Vinyl Sectional Post Binders</t>
        </is>
      </c>
      <c r="Q5656" s="2" t="n">
        <v>45.24</v>
      </c>
      <c r="R5656" t="n">
        <v>4</v>
      </c>
      <c r="S5656" s="3" t="n">
        <v>0.7</v>
      </c>
      <c r="T5656" s="2" t="n">
        <v>-30.16</v>
      </c>
      <c r="U5656">
        <f>D5656-C5656</f>
        <v/>
      </c>
      <c r="V5656" s="3">
        <f>IF(Q5656=0,0,T5656/Q5656)</f>
        <v/>
      </c>
    </row>
    <row r="5657">
      <c r="A5657" t="n">
        <v>5656</v>
      </c>
      <c r="B5657" t="inlineStr">
        <is>
          <t>CA-2016-145261</t>
        </is>
      </c>
      <c r="C5657" t="inlineStr">
        <is>
          <t>2016-12-18</t>
        </is>
      </c>
      <c r="D5657" t="inlineStr">
        <is>
          <t>2016-12-21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Newell 312</t>
        </is>
      </c>
      <c r="Q5657" s="2" t="n">
        <v>18.688</v>
      </c>
      <c r="R5657" t="n">
        <v>4</v>
      </c>
      <c r="S5657" s="3" t="n">
        <v>0.2</v>
      </c>
      <c r="T5657" s="2" t="n">
        <v>2.336</v>
      </c>
      <c r="U5657">
        <f>D5657-C5657</f>
        <v/>
      </c>
      <c r="V5657" s="3">
        <f>IF(Q5657=0,0,T5657/Q5657)</f>
        <v/>
      </c>
    </row>
    <row r="5658">
      <c r="A5658" t="n">
        <v>5657</v>
      </c>
      <c r="B5658" t="inlineStr">
        <is>
          <t>CA-2016-145261</t>
        </is>
      </c>
      <c r="C5658" t="inlineStr">
        <is>
          <t>2016-12-18</t>
        </is>
      </c>
      <c r="D5658" t="inlineStr">
        <is>
          <t>2016-12-21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Black Print Carbonless 8 1/2" x 8 1/4" Rapid Memo Book</t>
        </is>
      </c>
      <c r="Q5658" s="2" t="n">
        <v>11.648</v>
      </c>
      <c r="R5658" t="n">
        <v>2</v>
      </c>
      <c r="S5658" s="3" t="n">
        <v>0.2</v>
      </c>
      <c r="T5658" s="2" t="n">
        <v>3.7856</v>
      </c>
      <c r="U5658">
        <f>D5658-C5658</f>
        <v/>
      </c>
      <c r="V5658" s="3">
        <f>IF(Q5658=0,0,T5658/Q5658)</f>
        <v/>
      </c>
    </row>
    <row r="5659">
      <c r="A5659" t="n">
        <v>5658</v>
      </c>
      <c r="B5659" t="inlineStr">
        <is>
          <t>CA-2016-145261</t>
        </is>
      </c>
      <c r="C5659" t="inlineStr">
        <is>
          <t>2016-12-18</t>
        </is>
      </c>
      <c r="D5659" t="inlineStr">
        <is>
          <t>2016-12-21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Technology</t>
        </is>
      </c>
      <c r="O5659" t="inlineStr">
        <is>
          <t>Accessories</t>
        </is>
      </c>
      <c r="P5659" t="inlineStr">
        <is>
          <t>Sony Micro Vault Click 8 GB USB 2.0 Flash Drive</t>
        </is>
      </c>
      <c r="Q5659" s="2" t="n">
        <v>112.776</v>
      </c>
      <c r="R5659" t="n">
        <v>3</v>
      </c>
      <c r="S5659" s="3" t="n">
        <v>0.2</v>
      </c>
      <c r="T5659" s="2" t="n">
        <v>-8.4582</v>
      </c>
      <c r="U5659">
        <f>D5659-C5659</f>
        <v/>
      </c>
      <c r="V5659" s="3">
        <f>IF(Q5659=0,0,T5659/Q5659)</f>
        <v/>
      </c>
    </row>
    <row r="5660">
      <c r="A5660" t="n">
        <v>5659</v>
      </c>
      <c r="B5660" t="inlineStr">
        <is>
          <t>CA-2016-145261</t>
        </is>
      </c>
      <c r="C5660" t="inlineStr">
        <is>
          <t>2016-12-18</t>
        </is>
      </c>
      <c r="D5660" t="inlineStr">
        <is>
          <t>2016-12-21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Furniture</t>
        </is>
      </c>
      <c r="O5660" t="inlineStr">
        <is>
          <t>Tables</t>
        </is>
      </c>
      <c r="P5660" t="inlineStr">
        <is>
          <t>Iceberg OfficeWorks 42" Round Tables</t>
        </is>
      </c>
      <c r="Q5660" s="2" t="n">
        <v>377.45</v>
      </c>
      <c r="R5660" t="n">
        <v>5</v>
      </c>
      <c r="S5660" s="3" t="n">
        <v>0.5</v>
      </c>
      <c r="T5660" s="2" t="n">
        <v>-264.215</v>
      </c>
      <c r="U5660">
        <f>D5660-C5660</f>
        <v/>
      </c>
      <c r="V5660" s="3">
        <f>IF(Q5660=0,0,T5660/Q5660)</f>
        <v/>
      </c>
    </row>
    <row r="5661">
      <c r="A5661" t="n">
        <v>5660</v>
      </c>
      <c r="B5661" t="inlineStr">
        <is>
          <t>CA-2016-145261</t>
        </is>
      </c>
      <c r="C5661" t="inlineStr">
        <is>
          <t>2016-12-18</t>
        </is>
      </c>
      <c r="D5661" t="inlineStr">
        <is>
          <t>2016-12-21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Office Supplies</t>
        </is>
      </c>
      <c r="O5661" t="inlineStr">
        <is>
          <t>Labels</t>
        </is>
      </c>
      <c r="P5661" t="inlineStr">
        <is>
          <t>Avery White Multi-Purpose Labels</t>
        </is>
      </c>
      <c r="Q5661" s="2" t="n">
        <v>15.936</v>
      </c>
      <c r="R5661" t="n">
        <v>4</v>
      </c>
      <c r="S5661" s="3" t="n">
        <v>0.2</v>
      </c>
      <c r="T5661" s="2" t="n">
        <v>5.1792</v>
      </c>
      <c r="U5661">
        <f>D5661-C5661</f>
        <v/>
      </c>
      <c r="V5661" s="3">
        <f>IF(Q5661=0,0,T5661/Q5661)</f>
        <v/>
      </c>
    </row>
    <row r="5662">
      <c r="A5662" t="n">
        <v>5661</v>
      </c>
      <c r="B5662" t="inlineStr">
        <is>
          <t>CA-2016-145261</t>
        </is>
      </c>
      <c r="C5662" t="inlineStr">
        <is>
          <t>2016-12-18</t>
        </is>
      </c>
      <c r="D5662" t="inlineStr">
        <is>
          <t>2016-12-21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Macally Suction Cup Mount</t>
        </is>
      </c>
      <c r="Q5662" s="2" t="n">
        <v>28.68</v>
      </c>
      <c r="R5662" t="n">
        <v>3</v>
      </c>
      <c r="S5662" s="3" t="n">
        <v>0.2</v>
      </c>
      <c r="T5662" s="2" t="n">
        <v>-7.17</v>
      </c>
      <c r="U5662">
        <f>D5662-C5662</f>
        <v/>
      </c>
      <c r="V5662" s="3">
        <f>IF(Q5662=0,0,T5662/Q5662)</f>
        <v/>
      </c>
    </row>
    <row r="5663">
      <c r="A5663" t="n">
        <v>5662</v>
      </c>
      <c r="B5663" t="inlineStr">
        <is>
          <t>CA-2016-108875</t>
        </is>
      </c>
      <c r="C5663" t="inlineStr">
        <is>
          <t>2016-09-24</t>
        </is>
      </c>
      <c r="D5663" t="inlineStr">
        <is>
          <t>2016-10-01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Electrix 20W Halogen Replacement Bulb for Zoom-In Desk Lamp</t>
        </is>
      </c>
      <c r="Q5663" s="2" t="n">
        <v>21.44</v>
      </c>
      <c r="R5663" t="n">
        <v>2</v>
      </c>
      <c r="S5663" s="3" t="n">
        <v>0.2</v>
      </c>
      <c r="T5663" s="2" t="n">
        <v>7.504</v>
      </c>
      <c r="U5663">
        <f>D5663-C5663</f>
        <v/>
      </c>
      <c r="V5663" s="3">
        <f>IF(Q5663=0,0,T5663/Q5663)</f>
        <v/>
      </c>
    </row>
    <row r="5664">
      <c r="A5664" t="n">
        <v>5663</v>
      </c>
      <c r="B5664" t="inlineStr">
        <is>
          <t>CA-2016-108875</t>
        </is>
      </c>
      <c r="C5664" t="inlineStr">
        <is>
          <t>2016-09-24</t>
        </is>
      </c>
      <c r="D5664" t="inlineStr">
        <is>
          <t>2016-10-01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Sensible Storage WireTech Storage Systems</t>
        </is>
      </c>
      <c r="Q5664" s="2" t="n">
        <v>511.056</v>
      </c>
      <c r="R5664" t="n">
        <v>9</v>
      </c>
      <c r="S5664" s="3" t="n">
        <v>0.2</v>
      </c>
      <c r="T5664" s="2" t="n">
        <v>-95.82299999999999</v>
      </c>
      <c r="U5664">
        <f>D5664-C5664</f>
        <v/>
      </c>
      <c r="V5664" s="3">
        <f>IF(Q5664=0,0,T5664/Q5664)</f>
        <v/>
      </c>
    </row>
    <row r="5665">
      <c r="A5665" t="n">
        <v>5664</v>
      </c>
      <c r="B5665" t="inlineStr">
        <is>
          <t>CA-2016-141957</t>
        </is>
      </c>
      <c r="C5665" t="inlineStr">
        <is>
          <t>2016-07-21</t>
        </is>
      </c>
      <c r="D5665" t="inlineStr">
        <is>
          <t>2016-07-21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Boston 16765 Mini Stand Up Battery Pencil Sharpener</t>
        </is>
      </c>
      <c r="Q5665" s="2" t="n">
        <v>18.656</v>
      </c>
      <c r="R5665" t="n">
        <v>2</v>
      </c>
      <c r="S5665" s="3" t="n">
        <v>0.2</v>
      </c>
      <c r="T5665" s="2" t="n">
        <v>1.3992</v>
      </c>
      <c r="U5665">
        <f>D5665-C5665</f>
        <v/>
      </c>
      <c r="V5665" s="3">
        <f>IF(Q5665=0,0,T5665/Q5665)</f>
        <v/>
      </c>
    </row>
    <row r="5666">
      <c r="A5666" t="n">
        <v>5665</v>
      </c>
      <c r="B5666" t="inlineStr">
        <is>
          <t>CA-2016-141957</t>
        </is>
      </c>
      <c r="C5666" t="inlineStr">
        <is>
          <t>2016-07-21</t>
        </is>
      </c>
      <c r="D5666" t="inlineStr">
        <is>
          <t>2016-07-21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1" Hanging DublLock Ring Binders</t>
        </is>
      </c>
      <c r="Q5666" s="2" t="n">
        <v>11.088</v>
      </c>
      <c r="R5666" t="n">
        <v>7</v>
      </c>
      <c r="S5666" s="3" t="n">
        <v>0.7</v>
      </c>
      <c r="T5666" s="2" t="n">
        <v>-8.1312</v>
      </c>
      <c r="U5666">
        <f>D5666-C5666</f>
        <v/>
      </c>
      <c r="V5666" s="3">
        <f>IF(Q5666=0,0,T5666/Q5666)</f>
        <v/>
      </c>
    </row>
    <row r="5667">
      <c r="A5667" t="n">
        <v>5666</v>
      </c>
      <c r="B5667" t="inlineStr">
        <is>
          <t>CA-2016-141957</t>
        </is>
      </c>
      <c r="C5667" t="inlineStr">
        <is>
          <t>2016-07-21</t>
        </is>
      </c>
      <c r="D5667" t="inlineStr">
        <is>
          <t>2016-07-21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Safco Steel Mobile File Cart</t>
        </is>
      </c>
      <c r="Q5667" s="2" t="n">
        <v>66.688</v>
      </c>
      <c r="R5667" t="n">
        <v>1</v>
      </c>
      <c r="S5667" s="3" t="n">
        <v>0.2</v>
      </c>
      <c r="T5667" s="2" t="n">
        <v>4.168</v>
      </c>
      <c r="U5667">
        <f>D5667-C5667</f>
        <v/>
      </c>
      <c r="V5667" s="3">
        <f>IF(Q5667=0,0,T5667/Q5667)</f>
        <v/>
      </c>
    </row>
    <row r="5668">
      <c r="A5668" t="n">
        <v>5667</v>
      </c>
      <c r="B5668" t="inlineStr">
        <is>
          <t>CA-2016-141957</t>
        </is>
      </c>
      <c r="C5668" t="inlineStr">
        <is>
          <t>2016-07-21</t>
        </is>
      </c>
      <c r="D5668" t="inlineStr">
        <is>
          <t>2016-07-21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Office Supplies</t>
        </is>
      </c>
      <c r="O5668" t="inlineStr">
        <is>
          <t>Storage</t>
        </is>
      </c>
      <c r="P5668" t="inlineStr">
        <is>
          <t>Fellowes Mobile File Cart, Black</t>
        </is>
      </c>
      <c r="Q5668" s="2" t="n">
        <v>99.488</v>
      </c>
      <c r="R5668" t="n">
        <v>2</v>
      </c>
      <c r="S5668" s="3" t="n">
        <v>0.2</v>
      </c>
      <c r="T5668" s="2" t="n">
        <v>8.7052</v>
      </c>
      <c r="U5668">
        <f>D5668-C5668</f>
        <v/>
      </c>
      <c r="V5668" s="3">
        <f>IF(Q5668=0,0,T5668/Q5668)</f>
        <v/>
      </c>
    </row>
    <row r="5669">
      <c r="A5669" t="n">
        <v>5668</v>
      </c>
      <c r="B5669" t="inlineStr">
        <is>
          <t>CA-2016-142405</t>
        </is>
      </c>
      <c r="C5669" t="inlineStr">
        <is>
          <t>2016-06-11</t>
        </is>
      </c>
      <c r="D5669" t="inlineStr">
        <is>
          <t>2016-06-15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Office Supplies</t>
        </is>
      </c>
      <c r="O5669" t="inlineStr">
        <is>
          <t>Labels</t>
        </is>
      </c>
      <c r="P5669" t="inlineStr">
        <is>
          <t>Avery 486</t>
        </is>
      </c>
      <c r="Q5669" s="2" t="n">
        <v>14.62</v>
      </c>
      <c r="R5669" t="n">
        <v>2</v>
      </c>
      <c r="S5669" s="3" t="n">
        <v>0</v>
      </c>
      <c r="T5669" s="2" t="n">
        <v>6.8714</v>
      </c>
      <c r="U5669">
        <f>D5669-C5669</f>
        <v/>
      </c>
      <c r="V5669" s="3">
        <f>IF(Q5669=0,0,T5669/Q5669)</f>
        <v/>
      </c>
    </row>
    <row r="5670">
      <c r="A5670" t="n">
        <v>5669</v>
      </c>
      <c r="B5670" t="inlineStr">
        <is>
          <t>CA-2016-142405</t>
        </is>
      </c>
      <c r="C5670" t="inlineStr">
        <is>
          <t>2016-06-11</t>
        </is>
      </c>
      <c r="D5670" t="inlineStr">
        <is>
          <t>2016-06-15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Wilson Jones Turn Tabs Binder Tool for Ring Binders</t>
        </is>
      </c>
      <c r="Q5670" s="2" t="n">
        <v>53.984</v>
      </c>
      <c r="R5670" t="n">
        <v>14</v>
      </c>
      <c r="S5670" s="3" t="n">
        <v>0.2</v>
      </c>
      <c r="T5670" s="2" t="n">
        <v>17.5448</v>
      </c>
      <c r="U5670">
        <f>D5670-C5670</f>
        <v/>
      </c>
      <c r="V5670" s="3">
        <f>IF(Q5670=0,0,T5670/Q5670)</f>
        <v/>
      </c>
    </row>
    <row r="5671">
      <c r="A5671" t="n">
        <v>5670</v>
      </c>
      <c r="B5671" t="inlineStr">
        <is>
          <t>CA-2016-142405</t>
        </is>
      </c>
      <c r="C5671" t="inlineStr">
        <is>
          <t>2016-06-11</t>
        </is>
      </c>
      <c r="D5671" t="inlineStr">
        <is>
          <t>2016-06-15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Technology</t>
        </is>
      </c>
      <c r="O5671" t="inlineStr">
        <is>
          <t>Accessories</t>
        </is>
      </c>
      <c r="P5671" t="inlineStr">
        <is>
          <t>Logitech G35 7.1-Channel Surround Sound Headset</t>
        </is>
      </c>
      <c r="Q5671" s="2" t="n">
        <v>389.97</v>
      </c>
      <c r="R5671" t="n">
        <v>3</v>
      </c>
      <c r="S5671" s="3" t="n">
        <v>0</v>
      </c>
      <c r="T5671" s="2" t="n">
        <v>132.5898</v>
      </c>
      <c r="U5671">
        <f>D5671-C5671</f>
        <v/>
      </c>
      <c r="V5671" s="3">
        <f>IF(Q5671=0,0,T5671/Q5671)</f>
        <v/>
      </c>
    </row>
    <row r="5672">
      <c r="A5672" t="n">
        <v>5671</v>
      </c>
      <c r="B5672" t="inlineStr">
        <is>
          <t>CA-2015-141012</t>
        </is>
      </c>
      <c r="C5672" t="inlineStr">
        <is>
          <t>2015-06-09</t>
        </is>
      </c>
      <c r="D5672" t="inlineStr">
        <is>
          <t>2015-06-11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Luxo Adjustable Task Clamp Lamp</t>
        </is>
      </c>
      <c r="Q5672" s="2" t="n">
        <v>355.36</v>
      </c>
      <c r="R5672" t="n">
        <v>4</v>
      </c>
      <c r="S5672" s="3" t="n">
        <v>0</v>
      </c>
      <c r="T5672" s="2" t="n">
        <v>92.39360000000001</v>
      </c>
      <c r="U5672">
        <f>D5672-C5672</f>
        <v/>
      </c>
      <c r="V5672" s="3">
        <f>IF(Q5672=0,0,T5672/Q5672)</f>
        <v/>
      </c>
    </row>
    <row r="5673">
      <c r="A5673" t="n">
        <v>5672</v>
      </c>
      <c r="B5673" t="inlineStr">
        <is>
          <t>CA-2015-141012</t>
        </is>
      </c>
      <c r="C5673" t="inlineStr">
        <is>
          <t>2015-06-09</t>
        </is>
      </c>
      <c r="D5673" t="inlineStr">
        <is>
          <t>2015-06-11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Dexim XPower Skin Super-Thin Power Case for iPhone 5 - Black</t>
        </is>
      </c>
      <c r="Q5673" s="2" t="n">
        <v>140.376</v>
      </c>
      <c r="R5673" t="n">
        <v>3</v>
      </c>
      <c r="S5673" s="3" t="n">
        <v>0.2</v>
      </c>
      <c r="T5673" s="2" t="n">
        <v>8.7735</v>
      </c>
      <c r="U5673">
        <f>D5673-C5673</f>
        <v/>
      </c>
      <c r="V5673" s="3">
        <f>IF(Q5673=0,0,T5673/Q5673)</f>
        <v/>
      </c>
    </row>
    <row r="5674">
      <c r="A5674" t="n">
        <v>5673</v>
      </c>
      <c r="B5674" t="inlineStr">
        <is>
          <t>CA-2017-127922</t>
        </is>
      </c>
      <c r="C5674" t="inlineStr">
        <is>
          <t>2017-10-27</t>
        </is>
      </c>
      <c r="D5674" t="inlineStr">
        <is>
          <t>2017-11-03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Office Supplies</t>
        </is>
      </c>
      <c r="O5674" t="inlineStr">
        <is>
          <t>Envelopes</t>
        </is>
      </c>
      <c r="P5674" t="inlineStr">
        <is>
          <t>#6 3/4 Gummed Flap White Envelopes</t>
        </is>
      </c>
      <c r="Q5674" s="2" t="n">
        <v>15.84</v>
      </c>
      <c r="R5674" t="n">
        <v>2</v>
      </c>
      <c r="S5674" s="3" t="n">
        <v>0.2</v>
      </c>
      <c r="T5674" s="2" t="n">
        <v>5.544</v>
      </c>
      <c r="U5674">
        <f>D5674-C5674</f>
        <v/>
      </c>
      <c r="V5674" s="3">
        <f>IF(Q5674=0,0,T5674/Q5674)</f>
        <v/>
      </c>
    </row>
    <row r="5675">
      <c r="A5675" t="n">
        <v>5674</v>
      </c>
      <c r="B5675" t="inlineStr">
        <is>
          <t>CA-2017-127922</t>
        </is>
      </c>
      <c r="C5675" t="inlineStr">
        <is>
          <t>2017-10-27</t>
        </is>
      </c>
      <c r="D5675" t="inlineStr">
        <is>
          <t>2017-11-03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1972</t>
        </is>
      </c>
      <c r="Q5675" s="2" t="n">
        <v>8.448</v>
      </c>
      <c r="R5675" t="n">
        <v>2</v>
      </c>
      <c r="S5675" s="3" t="n">
        <v>0.2</v>
      </c>
      <c r="T5675" s="2" t="n">
        <v>2.64</v>
      </c>
      <c r="U5675">
        <f>D5675-C5675</f>
        <v/>
      </c>
      <c r="V5675" s="3">
        <f>IF(Q5675=0,0,T5675/Q5675)</f>
        <v/>
      </c>
    </row>
    <row r="5676">
      <c r="A5676" t="n">
        <v>5675</v>
      </c>
      <c r="B5676" t="inlineStr">
        <is>
          <t>CA-2016-146318</t>
        </is>
      </c>
      <c r="C5676" t="inlineStr">
        <is>
          <t>2016-01-22</t>
        </is>
      </c>
      <c r="D5676" t="inlineStr">
        <is>
          <t>2016-01-27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Office Supplies</t>
        </is>
      </c>
      <c r="O5676" t="inlineStr">
        <is>
          <t>Paper</t>
        </is>
      </c>
      <c r="P5676" t="inlineStr">
        <is>
          <t>Xerox 218</t>
        </is>
      </c>
      <c r="Q5676" s="2" t="n">
        <v>12.96</v>
      </c>
      <c r="R5676" t="n">
        <v>2</v>
      </c>
      <c r="S5676" s="3" t="n">
        <v>0</v>
      </c>
      <c r="T5676" s="2" t="n">
        <v>6.2208</v>
      </c>
      <c r="U5676">
        <f>D5676-C5676</f>
        <v/>
      </c>
      <c r="V5676" s="3">
        <f>IF(Q5676=0,0,T5676/Q5676)</f>
        <v/>
      </c>
    </row>
    <row r="5677">
      <c r="A5677" t="n">
        <v>5676</v>
      </c>
      <c r="B5677" t="inlineStr">
        <is>
          <t>CA-2014-135993</t>
        </is>
      </c>
      <c r="C5677" t="inlineStr">
        <is>
          <t>2014-05-28</t>
        </is>
      </c>
      <c r="D5677" t="inlineStr">
        <is>
          <t>2014-06-02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I Need's 3d Hello Kitty Hybrid Silicone Case Cover for HTC One X 4g with 3d Hello Kitty Stylus Pen Green/pink</t>
        </is>
      </c>
      <c r="Q5677" s="2" t="n">
        <v>57.408</v>
      </c>
      <c r="R5677" t="n">
        <v>6</v>
      </c>
      <c r="S5677" s="3" t="n">
        <v>0.2</v>
      </c>
      <c r="T5677" s="2" t="n">
        <v>5.7408</v>
      </c>
      <c r="U5677">
        <f>D5677-C5677</f>
        <v/>
      </c>
      <c r="V5677" s="3">
        <f>IF(Q5677=0,0,T5677/Q5677)</f>
        <v/>
      </c>
    </row>
    <row r="5678">
      <c r="A5678" t="n">
        <v>5677</v>
      </c>
      <c r="B5678" t="inlineStr">
        <is>
          <t>CA-2014-135993</t>
        </is>
      </c>
      <c r="C5678" t="inlineStr">
        <is>
          <t>2014-05-28</t>
        </is>
      </c>
      <c r="D5678" t="inlineStr">
        <is>
          <t>2014-06-02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Imation 30456 USB Flash Drive 8GB</t>
        </is>
      </c>
      <c r="Q5678" s="2" t="n">
        <v>27.6</v>
      </c>
      <c r="R5678" t="n">
        <v>4</v>
      </c>
      <c r="S5678" s="3" t="n">
        <v>0</v>
      </c>
      <c r="T5678" s="2" t="n">
        <v>2.208</v>
      </c>
      <c r="U5678">
        <f>D5678-C5678</f>
        <v/>
      </c>
      <c r="V5678" s="3">
        <f>IF(Q5678=0,0,T5678/Q5678)</f>
        <v/>
      </c>
    </row>
    <row r="5679">
      <c r="A5679" t="n">
        <v>5678</v>
      </c>
      <c r="B5679" t="inlineStr">
        <is>
          <t>CA-2014-126802</t>
        </is>
      </c>
      <c r="C5679" t="inlineStr">
        <is>
          <t>2014-12-29</t>
        </is>
      </c>
      <c r="D5679" t="inlineStr">
        <is>
          <t>2015-01-05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Tenex Chairmats For Use with Hard Floors</t>
        </is>
      </c>
      <c r="Q5679" s="2" t="n">
        <v>38.976</v>
      </c>
      <c r="R5679" t="n">
        <v>3</v>
      </c>
      <c r="S5679" s="3" t="n">
        <v>0.6</v>
      </c>
      <c r="T5679" s="2" t="n">
        <v>-50.6688</v>
      </c>
      <c r="U5679">
        <f>D5679-C5679</f>
        <v/>
      </c>
      <c r="V5679" s="3">
        <f>IF(Q5679=0,0,T5679/Q5679)</f>
        <v/>
      </c>
    </row>
    <row r="5680">
      <c r="A5680" t="n">
        <v>5679</v>
      </c>
      <c r="B5680" t="inlineStr">
        <is>
          <t>CA-2016-143924</t>
        </is>
      </c>
      <c r="C5680" t="inlineStr">
        <is>
          <t>2016-07-28</t>
        </is>
      </c>
      <c r="D5680" t="inlineStr">
        <is>
          <t>2016-08-03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Office Supplies</t>
        </is>
      </c>
      <c r="O5680" t="inlineStr">
        <is>
          <t>Fasteners</t>
        </is>
      </c>
      <c r="P5680" t="inlineStr">
        <is>
          <t>Staples</t>
        </is>
      </c>
      <c r="Q5680" s="2" t="n">
        <v>20.44</v>
      </c>
      <c r="R5680" t="n">
        <v>7</v>
      </c>
      <c r="S5680" s="3" t="n">
        <v>0</v>
      </c>
      <c r="T5680" s="2" t="n">
        <v>9.198</v>
      </c>
      <c r="U5680">
        <f>D5680-C5680</f>
        <v/>
      </c>
      <c r="V5680" s="3">
        <f>IF(Q5680=0,0,T5680/Q5680)</f>
        <v/>
      </c>
    </row>
    <row r="5681">
      <c r="A5681" t="n">
        <v>5680</v>
      </c>
      <c r="B5681" t="inlineStr">
        <is>
          <t>CA-2016-143924</t>
        </is>
      </c>
      <c r="C5681" t="inlineStr">
        <is>
          <t>2016-07-28</t>
        </is>
      </c>
      <c r="D5681" t="inlineStr">
        <is>
          <t>2016-08-03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1889</t>
        </is>
      </c>
      <c r="Q5681" s="2" t="n">
        <v>109.92</v>
      </c>
      <c r="R5681" t="n">
        <v>2</v>
      </c>
      <c r="S5681" s="3" t="n">
        <v>0</v>
      </c>
      <c r="T5681" s="2" t="n">
        <v>53.8608</v>
      </c>
      <c r="U5681">
        <f>D5681-C5681</f>
        <v/>
      </c>
      <c r="V5681" s="3">
        <f>IF(Q5681=0,0,T5681/Q5681)</f>
        <v/>
      </c>
    </row>
    <row r="5682">
      <c r="A5682" t="n">
        <v>5681</v>
      </c>
      <c r="B5682" t="inlineStr">
        <is>
          <t>CA-2016-141551</t>
        </is>
      </c>
      <c r="C5682" t="inlineStr">
        <is>
          <t>2016-09-24</t>
        </is>
      </c>
      <c r="D5682" t="inlineStr">
        <is>
          <t>2016-09-30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Office Supplies</t>
        </is>
      </c>
      <c r="O5682" t="inlineStr">
        <is>
          <t>Binders</t>
        </is>
      </c>
      <c r="P5682" t="inlineStr">
        <is>
          <t>Avery Heavy-Duty EZD View Binder with Locking Rings</t>
        </is>
      </c>
      <c r="Q5682" s="2" t="n">
        <v>6.38</v>
      </c>
      <c r="R5682" t="n">
        <v>1</v>
      </c>
      <c r="S5682" s="3" t="n">
        <v>0</v>
      </c>
      <c r="T5682" s="2" t="n">
        <v>2.9348</v>
      </c>
      <c r="U5682">
        <f>D5682-C5682</f>
        <v/>
      </c>
      <c r="V5682" s="3">
        <f>IF(Q5682=0,0,T5682/Q5682)</f>
        <v/>
      </c>
    </row>
    <row r="5683">
      <c r="A5683" t="n">
        <v>5682</v>
      </c>
      <c r="B5683" t="inlineStr">
        <is>
          <t>CA-2016-141551</t>
        </is>
      </c>
      <c r="C5683" t="inlineStr">
        <is>
          <t>2016-09-24</t>
        </is>
      </c>
      <c r="D5683" t="inlineStr">
        <is>
          <t>2016-09-30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232</t>
        </is>
      </c>
      <c r="Q5683" s="2" t="n">
        <v>6.48</v>
      </c>
      <c r="R5683" t="n">
        <v>1</v>
      </c>
      <c r="S5683" s="3" t="n">
        <v>0</v>
      </c>
      <c r="T5683" s="2" t="n">
        <v>3.1104</v>
      </c>
      <c r="U5683">
        <f>D5683-C5683</f>
        <v/>
      </c>
      <c r="V5683" s="3">
        <f>IF(Q5683=0,0,T5683/Q5683)</f>
        <v/>
      </c>
    </row>
    <row r="5684">
      <c r="A5684" t="n">
        <v>5683</v>
      </c>
      <c r="B5684" t="inlineStr">
        <is>
          <t>CA-2014-164315</t>
        </is>
      </c>
      <c r="C5684" t="inlineStr">
        <is>
          <t>2014-04-02</t>
        </is>
      </c>
      <c r="D5684" t="inlineStr">
        <is>
          <t>2014-04-08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1990</t>
        </is>
      </c>
      <c r="Q5684" s="2" t="n">
        <v>15.84</v>
      </c>
      <c r="R5684" t="n">
        <v>3</v>
      </c>
      <c r="S5684" s="3" t="n">
        <v>0</v>
      </c>
      <c r="T5684" s="2" t="n">
        <v>7.128</v>
      </c>
      <c r="U5684">
        <f>D5684-C5684</f>
        <v/>
      </c>
      <c r="V5684" s="3">
        <f>IF(Q5684=0,0,T5684/Q5684)</f>
        <v/>
      </c>
    </row>
    <row r="5685">
      <c r="A5685" t="n">
        <v>5684</v>
      </c>
      <c r="B5685" t="inlineStr">
        <is>
          <t>CA-2014-164315</t>
        </is>
      </c>
      <c r="C5685" t="inlineStr">
        <is>
          <t>2014-04-02</t>
        </is>
      </c>
      <c r="D5685" t="inlineStr">
        <is>
          <t>2014-04-08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Droid Maxx</t>
        </is>
      </c>
      <c r="Q5685" s="2" t="n">
        <v>1049.93</v>
      </c>
      <c r="R5685" t="n">
        <v>7</v>
      </c>
      <c r="S5685" s="3" t="n">
        <v>0</v>
      </c>
      <c r="T5685" s="2" t="n">
        <v>293.9804</v>
      </c>
      <c r="U5685">
        <f>D5685-C5685</f>
        <v/>
      </c>
      <c r="V5685" s="3">
        <f>IF(Q5685=0,0,T5685/Q5685)</f>
        <v/>
      </c>
    </row>
    <row r="5686">
      <c r="A5686" t="n">
        <v>5685</v>
      </c>
      <c r="B5686" t="inlineStr">
        <is>
          <t>CA-2014-164315</t>
        </is>
      </c>
      <c r="C5686" t="inlineStr">
        <is>
          <t>2014-04-02</t>
        </is>
      </c>
      <c r="D5686" t="inlineStr">
        <is>
          <t>2014-04-08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Euro-Pro Shark Turbo Vacuum</t>
        </is>
      </c>
      <c r="Q5686" s="2" t="n">
        <v>154.9</v>
      </c>
      <c r="R5686" t="n">
        <v>5</v>
      </c>
      <c r="S5686" s="3" t="n">
        <v>0</v>
      </c>
      <c r="T5686" s="2" t="n">
        <v>40.274</v>
      </c>
      <c r="U5686">
        <f>D5686-C5686</f>
        <v/>
      </c>
      <c r="V5686" s="3">
        <f>IF(Q5686=0,0,T5686/Q5686)</f>
        <v/>
      </c>
    </row>
    <row r="5687">
      <c r="A5687" t="n">
        <v>5686</v>
      </c>
      <c r="B5687" t="inlineStr">
        <is>
          <t>CA-2015-131072</t>
        </is>
      </c>
      <c r="C5687" t="inlineStr">
        <is>
          <t>2015-11-05</t>
        </is>
      </c>
      <c r="D5687" t="inlineStr">
        <is>
          <t>2015-11-05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Avery Trapezoid Ring Binder, 3" Capacity, Black, 1040 sheets</t>
        </is>
      </c>
      <c r="Q5687" s="2" t="n">
        <v>98.352</v>
      </c>
      <c r="R5687" t="n">
        <v>3</v>
      </c>
      <c r="S5687" s="3" t="n">
        <v>0.2</v>
      </c>
      <c r="T5687" s="2" t="n">
        <v>35.6526</v>
      </c>
      <c r="U5687">
        <f>D5687-C5687</f>
        <v/>
      </c>
      <c r="V5687" s="3">
        <f>IF(Q5687=0,0,T5687/Q5687)</f>
        <v/>
      </c>
    </row>
    <row r="5688">
      <c r="A5688" t="n">
        <v>5687</v>
      </c>
      <c r="B5688" t="inlineStr">
        <is>
          <t>CA-2014-131541</t>
        </is>
      </c>
      <c r="C5688" t="inlineStr">
        <is>
          <t>2014-07-28</t>
        </is>
      </c>
      <c r="D5688" t="inlineStr">
        <is>
          <t>2014-07-28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Office Supplies</t>
        </is>
      </c>
      <c r="O5688" t="inlineStr">
        <is>
          <t>Fasteners</t>
        </is>
      </c>
      <c r="P5688" t="inlineStr">
        <is>
          <t>OIC Colored Binder Clips, Assorted Sizes</t>
        </is>
      </c>
      <c r="Q5688" s="2" t="n">
        <v>14.32</v>
      </c>
      <c r="R5688" t="n">
        <v>5</v>
      </c>
      <c r="S5688" s="3" t="n">
        <v>0.2</v>
      </c>
      <c r="T5688" s="2" t="n">
        <v>5.191</v>
      </c>
      <c r="U5688">
        <f>D5688-C5688</f>
        <v/>
      </c>
      <c r="V5688" s="3">
        <f>IF(Q5688=0,0,T5688/Q5688)</f>
        <v/>
      </c>
    </row>
    <row r="5689">
      <c r="A5689" t="n">
        <v>5688</v>
      </c>
      <c r="B5689" t="inlineStr">
        <is>
          <t>CA-2014-131541</t>
        </is>
      </c>
      <c r="C5689" t="inlineStr">
        <is>
          <t>2014-07-28</t>
        </is>
      </c>
      <c r="D5689" t="inlineStr">
        <is>
          <t>2014-07-28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Furniture</t>
        </is>
      </c>
      <c r="O5689" t="inlineStr">
        <is>
          <t>Furnishings</t>
        </is>
      </c>
      <c r="P5689" t="inlineStr">
        <is>
          <t>DataProducts Ampli Magnifier Task Lamp, Black,</t>
        </is>
      </c>
      <c r="Q5689" s="2" t="n">
        <v>129.888</v>
      </c>
      <c r="R5689" t="n">
        <v>6</v>
      </c>
      <c r="S5689" s="3" t="n">
        <v>0.2</v>
      </c>
      <c r="T5689" s="2" t="n">
        <v>12.9888</v>
      </c>
      <c r="U5689">
        <f>D5689-C5689</f>
        <v/>
      </c>
      <c r="V5689" s="3">
        <f>IF(Q5689=0,0,T5689/Q5689)</f>
        <v/>
      </c>
    </row>
    <row r="5690">
      <c r="A5690" t="n">
        <v>5689</v>
      </c>
      <c r="B5690" t="inlineStr">
        <is>
          <t>CA-2014-131541</t>
        </is>
      </c>
      <c r="C5690" t="inlineStr">
        <is>
          <t>2014-07-28</t>
        </is>
      </c>
      <c r="D5690" t="inlineStr">
        <is>
          <t>2014-07-28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#10- 4 1/8" x 9 1/2" Recycled Envelopes</t>
        </is>
      </c>
      <c r="Q5690" s="2" t="n">
        <v>48.944</v>
      </c>
      <c r="R5690" t="n">
        <v>7</v>
      </c>
      <c r="S5690" s="3" t="n">
        <v>0.2</v>
      </c>
      <c r="T5690" s="2" t="n">
        <v>16.5186</v>
      </c>
      <c r="U5690">
        <f>D5690-C5690</f>
        <v/>
      </c>
      <c r="V5690" s="3">
        <f>IF(Q5690=0,0,T5690/Q5690)</f>
        <v/>
      </c>
    </row>
    <row r="5691">
      <c r="A5691" t="n">
        <v>5690</v>
      </c>
      <c r="B5691" t="inlineStr">
        <is>
          <t>CA-2015-119550</t>
        </is>
      </c>
      <c r="C5691" t="inlineStr">
        <is>
          <t>2015-12-26</t>
        </is>
      </c>
      <c r="D5691" t="inlineStr">
        <is>
          <t>2015-12-31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Office Star - Contemporary Task Swivel chair with 2-way adjustable arms, Plum</t>
        </is>
      </c>
      <c r="Q5691" s="2" t="n">
        <v>275.058</v>
      </c>
      <c r="R5691" t="n">
        <v>3</v>
      </c>
      <c r="S5691" s="3" t="n">
        <v>0.3</v>
      </c>
      <c r="T5691" s="2" t="n">
        <v>-90.3762</v>
      </c>
      <c r="U5691">
        <f>D5691-C5691</f>
        <v/>
      </c>
      <c r="V5691" s="3">
        <f>IF(Q5691=0,0,T5691/Q5691)</f>
        <v/>
      </c>
    </row>
    <row r="5692">
      <c r="A5692" t="n">
        <v>5691</v>
      </c>
      <c r="B5692" t="inlineStr">
        <is>
          <t>US-2015-138093</t>
        </is>
      </c>
      <c r="C5692" t="inlineStr">
        <is>
          <t>2015-12-10</t>
        </is>
      </c>
      <c r="D5692" t="inlineStr">
        <is>
          <t>2015-12-16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Manco Dry-Lighter Erasable Highlighter</t>
        </is>
      </c>
      <c r="Q5692" s="2" t="n">
        <v>27.36</v>
      </c>
      <c r="R5692" t="n">
        <v>9</v>
      </c>
      <c r="S5692" s="3" t="n">
        <v>0</v>
      </c>
      <c r="T5692" s="2" t="n">
        <v>9.3024</v>
      </c>
      <c r="U5692">
        <f>D5692-C5692</f>
        <v/>
      </c>
      <c r="V5692" s="3">
        <f>IF(Q5692=0,0,T5692/Q5692)</f>
        <v/>
      </c>
    </row>
    <row r="5693">
      <c r="A5693" t="n">
        <v>5692</v>
      </c>
      <c r="B5693" t="inlineStr">
        <is>
          <t>US-2015-138093</t>
        </is>
      </c>
      <c r="C5693" t="inlineStr">
        <is>
          <t>2015-12-10</t>
        </is>
      </c>
      <c r="D5693" t="inlineStr">
        <is>
          <t>2015-12-16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Office Supplies</t>
        </is>
      </c>
      <c r="O5693" t="inlineStr">
        <is>
          <t>Paper</t>
        </is>
      </c>
      <c r="P5693" t="inlineStr">
        <is>
          <t>Recycled Desk Saver Line "While You Were Out" Book, 5 1/2" X 4"</t>
        </is>
      </c>
      <c r="Q5693" s="2" t="n">
        <v>44.75</v>
      </c>
      <c r="R5693" t="n">
        <v>5</v>
      </c>
      <c r="S5693" s="3" t="n">
        <v>0</v>
      </c>
      <c r="T5693" s="2" t="n">
        <v>20.585</v>
      </c>
      <c r="U5693">
        <f>D5693-C5693</f>
        <v/>
      </c>
      <c r="V5693" s="3">
        <f>IF(Q5693=0,0,T5693/Q5693)</f>
        <v/>
      </c>
    </row>
    <row r="5694">
      <c r="A5694" t="n">
        <v>5693</v>
      </c>
      <c r="B5694" t="inlineStr">
        <is>
          <t>US-2015-138093</t>
        </is>
      </c>
      <c r="C5694" t="inlineStr">
        <is>
          <t>2015-12-10</t>
        </is>
      </c>
      <c r="D5694" t="inlineStr">
        <is>
          <t>2015-12-16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Cisco 8x8 Inc. 6753i IP Business Phone System</t>
        </is>
      </c>
      <c r="Q5694" s="2" t="n">
        <v>134.99</v>
      </c>
      <c r="R5694" t="n">
        <v>1</v>
      </c>
      <c r="S5694" s="3" t="n">
        <v>0</v>
      </c>
      <c r="T5694" s="2" t="n">
        <v>36.4473</v>
      </c>
      <c r="U5694">
        <f>D5694-C5694</f>
        <v/>
      </c>
      <c r="V5694" s="3">
        <f>IF(Q5694=0,0,T5694/Q5694)</f>
        <v/>
      </c>
    </row>
    <row r="5695">
      <c r="A5695" t="n">
        <v>5694</v>
      </c>
      <c r="B5695" t="inlineStr">
        <is>
          <t>US-2015-138093</t>
        </is>
      </c>
      <c r="C5695" t="inlineStr">
        <is>
          <t>2015-12-10</t>
        </is>
      </c>
      <c r="D5695" t="inlineStr">
        <is>
          <t>2015-12-16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Office Supplies</t>
        </is>
      </c>
      <c r="O5695" t="inlineStr">
        <is>
          <t>Paper</t>
        </is>
      </c>
      <c r="P5695" t="inlineStr">
        <is>
          <t>Astroparche Fine Business Paper</t>
        </is>
      </c>
      <c r="Q5695" s="2" t="n">
        <v>26.4</v>
      </c>
      <c r="R5695" t="n">
        <v>5</v>
      </c>
      <c r="S5695" s="3" t="n">
        <v>0</v>
      </c>
      <c r="T5695" s="2" t="n">
        <v>12.672</v>
      </c>
      <c r="U5695">
        <f>D5695-C5695</f>
        <v/>
      </c>
      <c r="V5695" s="3">
        <f>IF(Q5695=0,0,T5695/Q5695)</f>
        <v/>
      </c>
    </row>
    <row r="5696">
      <c r="A5696" t="n">
        <v>5695</v>
      </c>
      <c r="B5696" t="inlineStr">
        <is>
          <t>US-2015-138093</t>
        </is>
      </c>
      <c r="C5696" t="inlineStr">
        <is>
          <t>2015-12-10</t>
        </is>
      </c>
      <c r="D5696" t="inlineStr">
        <is>
          <t>2015-12-16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Furniture</t>
        </is>
      </c>
      <c r="O5696" t="inlineStr">
        <is>
          <t>Chairs</t>
        </is>
      </c>
      <c r="P5696" t="inlineStr">
        <is>
          <t>Global Ergonomic Managers Chair</t>
        </is>
      </c>
      <c r="Q5696" s="2" t="n">
        <v>542.9400000000001</v>
      </c>
      <c r="R5696" t="n">
        <v>3</v>
      </c>
      <c r="S5696" s="3" t="n">
        <v>0</v>
      </c>
      <c r="T5696" s="2" t="n">
        <v>141.1644</v>
      </c>
      <c r="U5696">
        <f>D5696-C5696</f>
        <v/>
      </c>
      <c r="V5696" s="3">
        <f>IF(Q5696=0,0,T5696/Q5696)</f>
        <v/>
      </c>
    </row>
    <row r="5697">
      <c r="A5697" t="n">
        <v>5696</v>
      </c>
      <c r="B5697" t="inlineStr">
        <is>
          <t>CA-2016-126165</t>
        </is>
      </c>
      <c r="C5697" t="inlineStr">
        <is>
          <t>2016-05-05</t>
        </is>
      </c>
      <c r="D5697" t="inlineStr">
        <is>
          <t>2016-05-07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Hon 61000 Series Interactive Training Tables</t>
        </is>
      </c>
      <c r="Q5697" s="2" t="n">
        <v>71.08799999999999</v>
      </c>
      <c r="R5697" t="n">
        <v>2</v>
      </c>
      <c r="S5697" s="3" t="n">
        <v>0.2</v>
      </c>
      <c r="T5697" s="2" t="n">
        <v>-1.7772</v>
      </c>
      <c r="U5697">
        <f>D5697-C5697</f>
        <v/>
      </c>
      <c r="V5697" s="3">
        <f>IF(Q5697=0,0,T5697/Q5697)</f>
        <v/>
      </c>
    </row>
    <row r="5698">
      <c r="A5698" t="n">
        <v>5697</v>
      </c>
      <c r="B5698" t="inlineStr">
        <is>
          <t>CA-2017-126123</t>
        </is>
      </c>
      <c r="C5698" t="inlineStr">
        <is>
          <t>2017-10-14</t>
        </is>
      </c>
      <c r="D5698" t="inlineStr">
        <is>
          <t>2017-10-18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GBC Twin Loop Wire Binding Elements, 9/16" Spine, Black</t>
        </is>
      </c>
      <c r="Q5698" s="2" t="n">
        <v>27.396</v>
      </c>
      <c r="R5698" t="n">
        <v>9</v>
      </c>
      <c r="S5698" s="3" t="n">
        <v>0.8</v>
      </c>
      <c r="T5698" s="2" t="n">
        <v>-42.4638</v>
      </c>
      <c r="U5698">
        <f>D5698-C5698</f>
        <v/>
      </c>
      <c r="V5698" s="3">
        <f>IF(Q5698=0,0,T5698/Q5698)</f>
        <v/>
      </c>
    </row>
    <row r="5699">
      <c r="A5699" t="n">
        <v>5698</v>
      </c>
      <c r="B5699" t="inlineStr">
        <is>
          <t>CA-2017-126123</t>
        </is>
      </c>
      <c r="C5699" t="inlineStr">
        <is>
          <t>2017-10-14</t>
        </is>
      </c>
      <c r="D5699" t="inlineStr">
        <is>
          <t>2017-10-18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Catalog Binders with Expanding Posts</t>
        </is>
      </c>
      <c r="Q5699" s="2" t="n">
        <v>13.456</v>
      </c>
      <c r="R5699" t="n">
        <v>1</v>
      </c>
      <c r="S5699" s="3" t="n">
        <v>0.8</v>
      </c>
      <c r="T5699" s="2" t="n">
        <v>-23.548</v>
      </c>
      <c r="U5699">
        <f>D5699-C5699</f>
        <v/>
      </c>
      <c r="V5699" s="3">
        <f>IF(Q5699=0,0,T5699/Q5699)</f>
        <v/>
      </c>
    </row>
    <row r="5700">
      <c r="A5700" t="n">
        <v>5699</v>
      </c>
      <c r="B5700" t="inlineStr">
        <is>
          <t>CA-2016-143441</t>
        </is>
      </c>
      <c r="C5700" t="inlineStr">
        <is>
          <t>2016-11-05</t>
        </is>
      </c>
      <c r="D5700" t="inlineStr">
        <is>
          <t>2016-11-05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Office Supplies</t>
        </is>
      </c>
      <c r="O5700" t="inlineStr">
        <is>
          <t>Labels</t>
        </is>
      </c>
      <c r="P5700" t="inlineStr">
        <is>
          <t>Avery 490</t>
        </is>
      </c>
      <c r="Q5700" s="2" t="n">
        <v>11.84</v>
      </c>
      <c r="R5700" t="n">
        <v>1</v>
      </c>
      <c r="S5700" s="3" t="n">
        <v>0.2</v>
      </c>
      <c r="T5700" s="2" t="n">
        <v>4.44</v>
      </c>
      <c r="U5700">
        <f>D5700-C5700</f>
        <v/>
      </c>
      <c r="V5700" s="3">
        <f>IF(Q5700=0,0,T5700/Q5700)</f>
        <v/>
      </c>
    </row>
    <row r="5701">
      <c r="A5701" t="n">
        <v>5700</v>
      </c>
      <c r="B5701" t="inlineStr">
        <is>
          <t>CA-2017-148320</t>
        </is>
      </c>
      <c r="C5701" t="inlineStr">
        <is>
          <t>2017-11-03</t>
        </is>
      </c>
      <c r="D5701" t="inlineStr">
        <is>
          <t>2017-11-08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Xerox 1992</t>
        </is>
      </c>
      <c r="Q5701" s="2" t="n">
        <v>35.88</v>
      </c>
      <c r="R5701" t="n">
        <v>6</v>
      </c>
      <c r="S5701" s="3" t="n">
        <v>0</v>
      </c>
      <c r="T5701" s="2" t="n">
        <v>17.5812</v>
      </c>
      <c r="U5701">
        <f>D5701-C5701</f>
        <v/>
      </c>
      <c r="V5701" s="3">
        <f>IF(Q5701=0,0,T5701/Q5701)</f>
        <v/>
      </c>
    </row>
    <row r="5702">
      <c r="A5702" t="n">
        <v>5701</v>
      </c>
      <c r="B5702" t="inlineStr">
        <is>
          <t>CA-2016-125661</t>
        </is>
      </c>
      <c r="C5702" t="inlineStr">
        <is>
          <t>2016-11-24</t>
        </is>
      </c>
      <c r="D5702" t="inlineStr">
        <is>
          <t>2016-11-26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Office Supplies</t>
        </is>
      </c>
      <c r="O5702" t="inlineStr">
        <is>
          <t>Envelopes</t>
        </is>
      </c>
      <c r="P5702" t="inlineStr">
        <is>
          <t>Brown Kraft Recycled Envelopes</t>
        </is>
      </c>
      <c r="Q5702" s="2" t="n">
        <v>40.752</v>
      </c>
      <c r="R5702" t="n">
        <v>3</v>
      </c>
      <c r="S5702" s="3" t="n">
        <v>0.2</v>
      </c>
      <c r="T5702" s="2" t="n">
        <v>15.282</v>
      </c>
      <c r="U5702">
        <f>D5702-C5702</f>
        <v/>
      </c>
      <c r="V5702" s="3">
        <f>IF(Q5702=0,0,T5702/Q5702)</f>
        <v/>
      </c>
    </row>
    <row r="5703">
      <c r="A5703" t="n">
        <v>5702</v>
      </c>
      <c r="B5703" t="inlineStr">
        <is>
          <t>CA-2016-125661</t>
        </is>
      </c>
      <c r="C5703" t="inlineStr">
        <is>
          <t>2016-11-24</t>
        </is>
      </c>
      <c r="D5703" t="inlineStr">
        <is>
          <t>2016-11-26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V7 USB Numeric Keypad</t>
        </is>
      </c>
      <c r="Q5703" s="2" t="n">
        <v>139.96</v>
      </c>
      <c r="R5703" t="n">
        <v>5</v>
      </c>
      <c r="S5703" s="3" t="n">
        <v>0.2</v>
      </c>
      <c r="T5703" s="2" t="n">
        <v>-22.7435</v>
      </c>
      <c r="U5703">
        <f>D5703-C5703</f>
        <v/>
      </c>
      <c r="V5703" s="3">
        <f>IF(Q5703=0,0,T5703/Q5703)</f>
        <v/>
      </c>
    </row>
    <row r="5704">
      <c r="A5704" t="n">
        <v>5703</v>
      </c>
      <c r="B5704" t="inlineStr">
        <is>
          <t>US-2014-123519</t>
        </is>
      </c>
      <c r="C5704" t="inlineStr">
        <is>
          <t>2014-12-14</t>
        </is>
      </c>
      <c r="D5704" t="inlineStr">
        <is>
          <t>2014-12-21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Newell 35</t>
        </is>
      </c>
      <c r="Q5704" s="2" t="n">
        <v>2.624</v>
      </c>
      <c r="R5704" t="n">
        <v>1</v>
      </c>
      <c r="S5704" s="3" t="n">
        <v>0.2</v>
      </c>
      <c r="T5704" s="2" t="n">
        <v>0.2952</v>
      </c>
      <c r="U5704">
        <f>D5704-C5704</f>
        <v/>
      </c>
      <c r="V5704" s="3">
        <f>IF(Q5704=0,0,T5704/Q5704)</f>
        <v/>
      </c>
    </row>
    <row r="5705">
      <c r="A5705" t="n">
        <v>5704</v>
      </c>
      <c r="B5705" t="inlineStr">
        <is>
          <t>US-2014-123519</t>
        </is>
      </c>
      <c r="C5705" t="inlineStr">
        <is>
          <t>2014-12-14</t>
        </is>
      </c>
      <c r="D5705" t="inlineStr">
        <is>
          <t>2014-12-21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Furniture</t>
        </is>
      </c>
      <c r="O5705" t="inlineStr">
        <is>
          <t>Tables</t>
        </is>
      </c>
      <c r="P5705" t="inlineStr">
        <is>
          <t>Hon Rectangular Conference Tables</t>
        </is>
      </c>
      <c r="Q5705" s="2" t="n">
        <v>136.53</v>
      </c>
      <c r="R5705" t="n">
        <v>1</v>
      </c>
      <c r="S5705" s="3" t="n">
        <v>0.4</v>
      </c>
      <c r="T5705" s="2" t="n">
        <v>-52.3365</v>
      </c>
      <c r="U5705">
        <f>D5705-C5705</f>
        <v/>
      </c>
      <c r="V5705" s="3">
        <f>IF(Q5705=0,0,T5705/Q5705)</f>
        <v/>
      </c>
    </row>
    <row r="5706">
      <c r="A5706" t="n">
        <v>5705</v>
      </c>
      <c r="B5706" t="inlineStr">
        <is>
          <t>US-2014-123519</t>
        </is>
      </c>
      <c r="C5706" t="inlineStr">
        <is>
          <t>2014-12-14</t>
        </is>
      </c>
      <c r="D5706" t="inlineStr">
        <is>
          <t>2014-12-21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Plantronics CS510 - Over-the-Head monaural Wireless Headset System</t>
        </is>
      </c>
      <c r="Q5706" s="2" t="n">
        <v>263.96</v>
      </c>
      <c r="R5706" t="n">
        <v>1</v>
      </c>
      <c r="S5706" s="3" t="n">
        <v>0.2</v>
      </c>
      <c r="T5706" s="2" t="n">
        <v>42.8935</v>
      </c>
      <c r="U5706">
        <f>D5706-C5706</f>
        <v/>
      </c>
      <c r="V5706" s="3">
        <f>IF(Q5706=0,0,T5706/Q5706)</f>
        <v/>
      </c>
    </row>
    <row r="5707">
      <c r="A5707" t="n">
        <v>5706</v>
      </c>
      <c r="B5707" t="inlineStr">
        <is>
          <t>CA-2014-155593</t>
        </is>
      </c>
      <c r="C5707" t="inlineStr">
        <is>
          <t>2014-11-03</t>
        </is>
      </c>
      <c r="D5707" t="inlineStr">
        <is>
          <t>2014-11-08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Acme Kleen Earth Office Shears</t>
        </is>
      </c>
      <c r="Q5707" s="2" t="n">
        <v>11.64</v>
      </c>
      <c r="R5707" t="n">
        <v>3</v>
      </c>
      <c r="S5707" s="3" t="n">
        <v>0</v>
      </c>
      <c r="T5707" s="2" t="n">
        <v>3.3756</v>
      </c>
      <c r="U5707">
        <f>D5707-C5707</f>
        <v/>
      </c>
      <c r="V5707" s="3">
        <f>IF(Q5707=0,0,T5707/Q5707)</f>
        <v/>
      </c>
    </row>
    <row r="5708">
      <c r="A5708" t="n">
        <v>5707</v>
      </c>
      <c r="B5708" t="inlineStr">
        <is>
          <t>CA-2017-136000</t>
        </is>
      </c>
      <c r="C5708" t="inlineStr">
        <is>
          <t>2017-09-22</t>
        </is>
      </c>
      <c r="D5708" t="inlineStr">
        <is>
          <t>2017-09-25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Office Supplies</t>
        </is>
      </c>
      <c r="O5708" t="inlineStr">
        <is>
          <t>Binders</t>
        </is>
      </c>
      <c r="P5708" t="inlineStr">
        <is>
          <t>GBC Poly Designer Binding Covers</t>
        </is>
      </c>
      <c r="Q5708" s="2" t="n">
        <v>40.176</v>
      </c>
      <c r="R5708" t="n">
        <v>3</v>
      </c>
      <c r="S5708" s="3" t="n">
        <v>0.2</v>
      </c>
      <c r="T5708" s="2" t="n">
        <v>14.5638</v>
      </c>
      <c r="U5708">
        <f>D5708-C5708</f>
        <v/>
      </c>
      <c r="V5708" s="3">
        <f>IF(Q5708=0,0,T5708/Q5708)</f>
        <v/>
      </c>
    </row>
    <row r="5709">
      <c r="A5709" t="n">
        <v>5708</v>
      </c>
      <c r="B5709" t="inlineStr">
        <is>
          <t>US-2015-160857</t>
        </is>
      </c>
      <c r="C5709" t="inlineStr">
        <is>
          <t>2015-05-08</t>
        </is>
      </c>
      <c r="D5709" t="inlineStr">
        <is>
          <t>2015-05-15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DAX Black Cherry Wood-Tone Poster Frame</t>
        </is>
      </c>
      <c r="Q5709" s="2" t="n">
        <v>79.44</v>
      </c>
      <c r="R5709" t="n">
        <v>3</v>
      </c>
      <c r="S5709" s="3" t="n">
        <v>0</v>
      </c>
      <c r="T5709" s="2" t="n">
        <v>30.1872</v>
      </c>
      <c r="U5709">
        <f>D5709-C5709</f>
        <v/>
      </c>
      <c r="V5709" s="3">
        <f>IF(Q5709=0,0,T5709/Q5709)</f>
        <v/>
      </c>
    </row>
    <row r="5710">
      <c r="A5710" t="n">
        <v>5709</v>
      </c>
      <c r="B5710" t="inlineStr">
        <is>
          <t>US-2015-160857</t>
        </is>
      </c>
      <c r="C5710" t="inlineStr">
        <is>
          <t>2015-05-08</t>
        </is>
      </c>
      <c r="D5710" t="inlineStr">
        <is>
          <t>2015-05-15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Office Supplies</t>
        </is>
      </c>
      <c r="O5710" t="inlineStr">
        <is>
          <t>Supplies</t>
        </is>
      </c>
      <c r="P5710" t="inlineStr">
        <is>
          <t>Compact Automatic Electric Letter Opener</t>
        </is>
      </c>
      <c r="Q5710" s="2" t="n">
        <v>357.93</v>
      </c>
      <c r="R5710" t="n">
        <v>3</v>
      </c>
      <c r="S5710" s="3" t="n">
        <v>0</v>
      </c>
      <c r="T5710" s="2" t="n">
        <v>7.1586</v>
      </c>
      <c r="U5710">
        <f>D5710-C5710</f>
        <v/>
      </c>
      <c r="V5710" s="3">
        <f>IF(Q5710=0,0,T5710/Q5710)</f>
        <v/>
      </c>
    </row>
    <row r="5711">
      <c r="A5711" t="n">
        <v>5710</v>
      </c>
      <c r="B5711" t="inlineStr">
        <is>
          <t>US-2015-160857</t>
        </is>
      </c>
      <c r="C5711" t="inlineStr">
        <is>
          <t>2015-05-08</t>
        </is>
      </c>
      <c r="D5711" t="inlineStr">
        <is>
          <t>2015-05-15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Furniture</t>
        </is>
      </c>
      <c r="O5711" t="inlineStr">
        <is>
          <t>Chairs</t>
        </is>
      </c>
      <c r="P5711" t="inlineStr">
        <is>
          <t>Situations Contoured Folding Chairs, 4/Set</t>
        </is>
      </c>
      <c r="Q5711" s="2" t="n">
        <v>127.764</v>
      </c>
      <c r="R5711" t="n">
        <v>2</v>
      </c>
      <c r="S5711" s="3" t="n">
        <v>0.1</v>
      </c>
      <c r="T5711" s="2" t="n">
        <v>21.294</v>
      </c>
      <c r="U5711">
        <f>D5711-C5711</f>
        <v/>
      </c>
      <c r="V5711" s="3">
        <f>IF(Q5711=0,0,T5711/Q5711)</f>
        <v/>
      </c>
    </row>
    <row r="5712">
      <c r="A5712" t="n">
        <v>5711</v>
      </c>
      <c r="B5712" t="inlineStr">
        <is>
          <t>US-2015-160857</t>
        </is>
      </c>
      <c r="C5712" t="inlineStr">
        <is>
          <t>2015-05-08</t>
        </is>
      </c>
      <c r="D5712" t="inlineStr">
        <is>
          <t>2015-05-15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Technology</t>
        </is>
      </c>
      <c r="O5712" t="inlineStr">
        <is>
          <t>Copiers</t>
        </is>
      </c>
      <c r="P5712" t="inlineStr">
        <is>
          <t>Sharp AL-1530CS Digital Copier</t>
        </is>
      </c>
      <c r="Q5712" s="2" t="n">
        <v>2799.944</v>
      </c>
      <c r="R5712" t="n">
        <v>7</v>
      </c>
      <c r="S5712" s="3" t="n">
        <v>0.2</v>
      </c>
      <c r="T5712" s="2" t="n">
        <v>1014.9797</v>
      </c>
      <c r="U5712">
        <f>D5712-C5712</f>
        <v/>
      </c>
      <c r="V5712" s="3">
        <f>IF(Q5712=0,0,T5712/Q5712)</f>
        <v/>
      </c>
    </row>
    <row r="5713">
      <c r="A5713" t="n">
        <v>5712</v>
      </c>
      <c r="B5713" t="inlineStr">
        <is>
          <t>US-2015-160857</t>
        </is>
      </c>
      <c r="C5713" t="inlineStr">
        <is>
          <t>2015-05-08</t>
        </is>
      </c>
      <c r="D5713" t="inlineStr">
        <is>
          <t>2015-05-15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204</t>
        </is>
      </c>
      <c r="Q5713" s="2" t="n">
        <v>19.44</v>
      </c>
      <c r="R5713" t="n">
        <v>3</v>
      </c>
      <c r="S5713" s="3" t="n">
        <v>0</v>
      </c>
      <c r="T5713" s="2" t="n">
        <v>9.331200000000001</v>
      </c>
      <c r="U5713">
        <f>D5713-C5713</f>
        <v/>
      </c>
      <c r="V5713" s="3">
        <f>IF(Q5713=0,0,T5713/Q5713)</f>
        <v/>
      </c>
    </row>
    <row r="5714">
      <c r="A5714" t="n">
        <v>5713</v>
      </c>
      <c r="B5714" t="inlineStr">
        <is>
          <t>CA-2017-115805</t>
        </is>
      </c>
      <c r="C5714" t="inlineStr">
        <is>
          <t>2017-07-31</t>
        </is>
      </c>
      <c r="D5714" t="inlineStr">
        <is>
          <t>2017-07-31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Motorola L804</t>
        </is>
      </c>
      <c r="Q5714" s="2" t="n">
        <v>36.792</v>
      </c>
      <c r="R5714" t="n">
        <v>1</v>
      </c>
      <c r="S5714" s="3" t="n">
        <v>0.2</v>
      </c>
      <c r="T5714" s="2" t="n">
        <v>4.1391</v>
      </c>
      <c r="U5714">
        <f>D5714-C5714</f>
        <v/>
      </c>
      <c r="V5714" s="3">
        <f>IF(Q5714=0,0,T5714/Q5714)</f>
        <v/>
      </c>
    </row>
    <row r="5715">
      <c r="A5715" t="n">
        <v>5714</v>
      </c>
      <c r="B5715" t="inlineStr">
        <is>
          <t>US-2014-143707</t>
        </is>
      </c>
      <c r="C5715" t="inlineStr">
        <is>
          <t>2014-03-01</t>
        </is>
      </c>
      <c r="D5715" t="inlineStr">
        <is>
          <t>2014-03-05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Sannysis Cute Owl Design Soft Skin Case Cover for Samsung Galaxy S4</t>
        </is>
      </c>
      <c r="Q5715" s="2" t="n">
        <v>5.94</v>
      </c>
      <c r="R5715" t="n">
        <v>3</v>
      </c>
      <c r="S5715" s="3" t="n">
        <v>0</v>
      </c>
      <c r="T5715" s="2" t="n">
        <v>1.6038</v>
      </c>
      <c r="U5715">
        <f>D5715-C5715</f>
        <v/>
      </c>
      <c r="V5715" s="3">
        <f>IF(Q5715=0,0,T5715/Q5715)</f>
        <v/>
      </c>
    </row>
    <row r="5716">
      <c r="A5716" t="n">
        <v>5715</v>
      </c>
      <c r="B5716" t="inlineStr">
        <is>
          <t>CA-2017-116939</t>
        </is>
      </c>
      <c r="C5716" t="inlineStr">
        <is>
          <t>2017-09-25</t>
        </is>
      </c>
      <c r="D5716" t="inlineStr">
        <is>
          <t>2017-09-29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Office Supplies</t>
        </is>
      </c>
      <c r="O5716" t="inlineStr">
        <is>
          <t>Storage</t>
        </is>
      </c>
      <c r="P5716" t="inlineStr">
        <is>
          <t>Steel Personal Filing/Posting Tote</t>
        </is>
      </c>
      <c r="Q5716" s="2" t="n">
        <v>177.55</v>
      </c>
      <c r="R5716" t="n">
        <v>5</v>
      </c>
      <c r="S5716" s="3" t="n">
        <v>0</v>
      </c>
      <c r="T5716" s="2" t="n">
        <v>47.9385</v>
      </c>
      <c r="U5716">
        <f>D5716-C5716</f>
        <v/>
      </c>
      <c r="V5716" s="3">
        <f>IF(Q5716=0,0,T5716/Q5716)</f>
        <v/>
      </c>
    </row>
    <row r="5717">
      <c r="A5717" t="n">
        <v>5716</v>
      </c>
      <c r="B5717" t="inlineStr">
        <is>
          <t>CA-2015-124107</t>
        </is>
      </c>
      <c r="C5717" t="inlineStr">
        <is>
          <t>2015-10-09</t>
        </is>
      </c>
      <c r="D5717" t="inlineStr">
        <is>
          <t>2015-10-12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Technology</t>
        </is>
      </c>
      <c r="O5717" t="inlineStr">
        <is>
          <t>Accessories</t>
        </is>
      </c>
      <c r="P5717" t="inlineStr">
        <is>
          <t>Logitech G19 Programmable Gaming Keyboard</t>
        </is>
      </c>
      <c r="Q5717" s="2" t="n">
        <v>619.95</v>
      </c>
      <c r="R5717" t="n">
        <v>5</v>
      </c>
      <c r="S5717" s="3" t="n">
        <v>0</v>
      </c>
      <c r="T5717" s="2" t="n">
        <v>111.591</v>
      </c>
      <c r="U5717">
        <f>D5717-C5717</f>
        <v/>
      </c>
      <c r="V5717" s="3">
        <f>IF(Q5717=0,0,T5717/Q5717)</f>
        <v/>
      </c>
    </row>
    <row r="5718">
      <c r="A5718" t="n">
        <v>5717</v>
      </c>
      <c r="B5718" t="inlineStr">
        <is>
          <t>CA-2015-124107</t>
        </is>
      </c>
      <c r="C5718" t="inlineStr">
        <is>
          <t>2015-10-09</t>
        </is>
      </c>
      <c r="D5718" t="inlineStr">
        <is>
          <t>2015-10-12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Technology</t>
        </is>
      </c>
      <c r="O5718" t="inlineStr">
        <is>
          <t>Phones</t>
        </is>
      </c>
      <c r="P5718" t="inlineStr">
        <is>
          <t>KLD Oscar II Style Snap-on Ultra Thin Side Flip Synthetic Leather Cover Case for HTC One HTC M7</t>
        </is>
      </c>
      <c r="Q5718" s="2" t="n">
        <v>29.16</v>
      </c>
      <c r="R5718" t="n">
        <v>3</v>
      </c>
      <c r="S5718" s="3" t="n">
        <v>0</v>
      </c>
      <c r="T5718" s="2" t="n">
        <v>8.4564</v>
      </c>
      <c r="U5718">
        <f>D5718-C5718</f>
        <v/>
      </c>
      <c r="V5718" s="3">
        <f>IF(Q5718=0,0,T5718/Q5718)</f>
        <v/>
      </c>
    </row>
    <row r="5719">
      <c r="A5719" t="n">
        <v>5718</v>
      </c>
      <c r="B5719" t="inlineStr">
        <is>
          <t>CA-2015-124107</t>
        </is>
      </c>
      <c r="C5719" t="inlineStr">
        <is>
          <t>2015-10-09</t>
        </is>
      </c>
      <c r="D5719" t="inlineStr">
        <is>
          <t>2015-10-12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Office Supplies</t>
        </is>
      </c>
      <c r="O5719" t="inlineStr">
        <is>
          <t>Envelopes</t>
        </is>
      </c>
      <c r="P5719" t="inlineStr">
        <is>
          <t>Staple envelope</t>
        </is>
      </c>
      <c r="Q5719" s="2" t="n">
        <v>57.96</v>
      </c>
      <c r="R5719" t="n">
        <v>7</v>
      </c>
      <c r="S5719" s="3" t="n">
        <v>0</v>
      </c>
      <c r="T5719" s="2" t="n">
        <v>27.2412</v>
      </c>
      <c r="U5719">
        <f>D5719-C5719</f>
        <v/>
      </c>
      <c r="V5719" s="3">
        <f>IF(Q5719=0,0,T5719/Q5719)</f>
        <v/>
      </c>
    </row>
    <row r="5720">
      <c r="A5720" t="n">
        <v>5719</v>
      </c>
      <c r="B5720" t="inlineStr">
        <is>
          <t>CA-2015-124107</t>
        </is>
      </c>
      <c r="C5720" t="inlineStr">
        <is>
          <t>2015-10-09</t>
        </is>
      </c>
      <c r="D5720" t="inlineStr">
        <is>
          <t>2015-10-12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Office Supplies</t>
        </is>
      </c>
      <c r="O5720" t="inlineStr">
        <is>
          <t>Appliances</t>
        </is>
      </c>
      <c r="P5720" t="inlineStr">
        <is>
          <t>Belkin 6 Outlet Metallic Surge Strip</t>
        </is>
      </c>
      <c r="Q5720" s="2" t="n">
        <v>29.403</v>
      </c>
      <c r="R5720" t="n">
        <v>3</v>
      </c>
      <c r="S5720" s="3" t="n">
        <v>0.1</v>
      </c>
      <c r="T5720" s="2" t="n">
        <v>5.2272</v>
      </c>
      <c r="U5720">
        <f>D5720-C5720</f>
        <v/>
      </c>
      <c r="V5720" s="3">
        <f>IF(Q5720=0,0,T5720/Q5720)</f>
        <v/>
      </c>
    </row>
    <row r="5721">
      <c r="A5721" t="n">
        <v>5720</v>
      </c>
      <c r="B5721" t="inlineStr">
        <is>
          <t>CA-2017-126550</t>
        </is>
      </c>
      <c r="C5721" t="inlineStr">
        <is>
          <t>2017-03-29</t>
        </is>
      </c>
      <c r="D5721" t="inlineStr">
        <is>
          <t>2017-04-02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Office Supplies</t>
        </is>
      </c>
      <c r="O5721" t="inlineStr">
        <is>
          <t>Storage</t>
        </is>
      </c>
      <c r="P5721" t="inlineStr">
        <is>
          <t>Adjustable Personal File Tote</t>
        </is>
      </c>
      <c r="Q5721" s="2" t="n">
        <v>81.40000000000001</v>
      </c>
      <c r="R5721" t="n">
        <v>5</v>
      </c>
      <c r="S5721" s="3" t="n">
        <v>0</v>
      </c>
      <c r="T5721" s="2" t="n">
        <v>21.164</v>
      </c>
      <c r="U5721">
        <f>D5721-C5721</f>
        <v/>
      </c>
      <c r="V5721" s="3">
        <f>IF(Q5721=0,0,T5721/Q5721)</f>
        <v/>
      </c>
    </row>
    <row r="5722">
      <c r="A5722" t="n">
        <v>5721</v>
      </c>
      <c r="B5722" t="inlineStr">
        <is>
          <t>CA-2015-138674</t>
        </is>
      </c>
      <c r="C5722" t="inlineStr">
        <is>
          <t>2015-11-14</t>
        </is>
      </c>
      <c r="D5722" t="inlineStr">
        <is>
          <t>2015-11-17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Office Supplies</t>
        </is>
      </c>
      <c r="O5722" t="inlineStr">
        <is>
          <t>Fasteners</t>
        </is>
      </c>
      <c r="P5722" t="inlineStr">
        <is>
          <t>Advantus Push Pins</t>
        </is>
      </c>
      <c r="Q5722" s="2" t="n">
        <v>8.720000000000001</v>
      </c>
      <c r="R5722" t="n">
        <v>5</v>
      </c>
      <c r="S5722" s="3" t="n">
        <v>0.2</v>
      </c>
      <c r="T5722" s="2" t="n">
        <v>2.289</v>
      </c>
      <c r="U5722">
        <f>D5722-C5722</f>
        <v/>
      </c>
      <c r="V5722" s="3">
        <f>IF(Q5722=0,0,T5722/Q5722)</f>
        <v/>
      </c>
    </row>
    <row r="5723">
      <c r="A5723" t="n">
        <v>5722</v>
      </c>
      <c r="B5723" t="inlineStr">
        <is>
          <t>CA-2015-138674</t>
        </is>
      </c>
      <c r="C5723" t="inlineStr">
        <is>
          <t>2015-11-14</t>
        </is>
      </c>
      <c r="D5723" t="inlineStr">
        <is>
          <t>2015-11-17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Imation Secure Drive + Hardware Encrypted USB flash drive - 16 GB</t>
        </is>
      </c>
      <c r="Q5723" s="2" t="n">
        <v>91.176</v>
      </c>
      <c r="R5723" t="n">
        <v>3</v>
      </c>
      <c r="S5723" s="3" t="n">
        <v>0.2</v>
      </c>
      <c r="T5723" s="2" t="n">
        <v>4.5588</v>
      </c>
      <c r="U5723">
        <f>D5723-C5723</f>
        <v/>
      </c>
      <c r="V5723" s="3">
        <f>IF(Q5723=0,0,T5723/Q5723)</f>
        <v/>
      </c>
    </row>
    <row r="5724">
      <c r="A5724" t="n">
        <v>5723</v>
      </c>
      <c r="B5724" t="inlineStr">
        <is>
          <t>CA-2015-138674</t>
        </is>
      </c>
      <c r="C5724" t="inlineStr">
        <is>
          <t>2015-11-14</t>
        </is>
      </c>
      <c r="D5724" t="inlineStr">
        <is>
          <t>2015-11-17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Plantronics Audio 478 Stereo USB Headset</t>
        </is>
      </c>
      <c r="Q5724" s="2" t="n">
        <v>159.968</v>
      </c>
      <c r="R5724" t="n">
        <v>4</v>
      </c>
      <c r="S5724" s="3" t="n">
        <v>0.2</v>
      </c>
      <c r="T5724" s="2" t="n">
        <v>29.994</v>
      </c>
      <c r="U5724">
        <f>D5724-C5724</f>
        <v/>
      </c>
      <c r="V5724" s="3">
        <f>IF(Q5724=0,0,T5724/Q5724)</f>
        <v/>
      </c>
    </row>
    <row r="5725">
      <c r="A5725" t="n">
        <v>5724</v>
      </c>
      <c r="B5725" t="inlineStr">
        <is>
          <t>CA-2016-165820</t>
        </is>
      </c>
      <c r="C5725" t="inlineStr">
        <is>
          <t>2016-09-26</t>
        </is>
      </c>
      <c r="D5725" t="inlineStr">
        <is>
          <t>2016-09-30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Office Supplies</t>
        </is>
      </c>
      <c r="O5725" t="inlineStr">
        <is>
          <t>Paper</t>
        </is>
      </c>
      <c r="P5725" t="inlineStr">
        <is>
          <t>Xerox 1905</t>
        </is>
      </c>
      <c r="Q5725" s="2" t="n">
        <v>12.96</v>
      </c>
      <c r="R5725" t="n">
        <v>2</v>
      </c>
      <c r="S5725" s="3" t="n">
        <v>0</v>
      </c>
      <c r="T5725" s="2" t="n">
        <v>6.2208</v>
      </c>
      <c r="U5725">
        <f>D5725-C5725</f>
        <v/>
      </c>
      <c r="V5725" s="3">
        <f>IF(Q5725=0,0,T5725/Q5725)</f>
        <v/>
      </c>
    </row>
    <row r="5726">
      <c r="A5726" t="n">
        <v>5725</v>
      </c>
      <c r="B5726" t="inlineStr">
        <is>
          <t>CA-2014-103191</t>
        </is>
      </c>
      <c r="C5726" t="inlineStr">
        <is>
          <t>2014-09-22</t>
        </is>
      </c>
      <c r="D5726" t="inlineStr">
        <is>
          <t>2014-09-27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s="2" t="n">
        <v>331.536</v>
      </c>
      <c r="R5726" t="n">
        <v>3</v>
      </c>
      <c r="S5726" s="3" t="n">
        <v>0.2</v>
      </c>
      <c r="T5726" s="2" t="n">
        <v>-82.884</v>
      </c>
      <c r="U5726">
        <f>D5726-C5726</f>
        <v/>
      </c>
      <c r="V5726" s="3">
        <f>IF(Q5726=0,0,T5726/Q5726)</f>
        <v/>
      </c>
    </row>
    <row r="5727">
      <c r="A5727" t="n">
        <v>5726</v>
      </c>
      <c r="B5727" t="inlineStr">
        <is>
          <t>CA-2015-103933</t>
        </is>
      </c>
      <c r="C5727" t="inlineStr">
        <is>
          <t>2015-09-25</t>
        </is>
      </c>
      <c r="D5727" t="inlineStr">
        <is>
          <t>2015-09-27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Technology</t>
        </is>
      </c>
      <c r="O5727" t="inlineStr">
        <is>
          <t>Accessories</t>
        </is>
      </c>
      <c r="P5727" t="inlineStr">
        <is>
          <t>Razer Kraken 7.1 Surround Sound Over Ear USB Gaming Headset</t>
        </is>
      </c>
      <c r="Q5727" s="2" t="n">
        <v>899.91</v>
      </c>
      <c r="R5727" t="n">
        <v>9</v>
      </c>
      <c r="S5727" s="3" t="n">
        <v>0</v>
      </c>
      <c r="T5727" s="2" t="n">
        <v>395.9604</v>
      </c>
      <c r="U5727">
        <f>D5727-C5727</f>
        <v/>
      </c>
      <c r="V5727" s="3">
        <f>IF(Q5727=0,0,T5727/Q5727)</f>
        <v/>
      </c>
    </row>
    <row r="5728">
      <c r="A5728" t="n">
        <v>5727</v>
      </c>
      <c r="B5728" t="inlineStr">
        <is>
          <t>CA-2015-110548</t>
        </is>
      </c>
      <c r="C5728" t="inlineStr">
        <is>
          <t>2015-05-04</t>
        </is>
      </c>
      <c r="D5728" t="inlineStr">
        <is>
          <t>2015-05-08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ShoreTel ShorePhone IP 230 VoIP phone</t>
        </is>
      </c>
      <c r="Q5728" s="2" t="n">
        <v>946.3440000000001</v>
      </c>
      <c r="R5728" t="n">
        <v>7</v>
      </c>
      <c r="S5728" s="3" t="n">
        <v>0.2</v>
      </c>
      <c r="T5728" s="2" t="n">
        <v>118.293</v>
      </c>
      <c r="U5728">
        <f>D5728-C5728</f>
        <v/>
      </c>
      <c r="V5728" s="3">
        <f>IF(Q5728=0,0,T5728/Q5728)</f>
        <v/>
      </c>
    </row>
    <row r="5729">
      <c r="A5729" t="n">
        <v>5728</v>
      </c>
      <c r="B5729" t="inlineStr">
        <is>
          <t>CA-2017-117324</t>
        </is>
      </c>
      <c r="C5729" t="inlineStr">
        <is>
          <t>2017-12-08</t>
        </is>
      </c>
      <c r="D5729" t="inlineStr">
        <is>
          <t>2017-12-13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Technology</t>
        </is>
      </c>
      <c r="O5729" t="inlineStr">
        <is>
          <t>Accessories</t>
        </is>
      </c>
      <c r="P5729" t="inlineStr">
        <is>
          <t>Logitech G105 Gaming Keyboard</t>
        </is>
      </c>
      <c r="Q5729" s="2" t="n">
        <v>178.11</v>
      </c>
      <c r="R5729" t="n">
        <v>3</v>
      </c>
      <c r="S5729" s="3" t="n">
        <v>0</v>
      </c>
      <c r="T5729" s="2" t="n">
        <v>32.0598</v>
      </c>
      <c r="U5729">
        <f>D5729-C5729</f>
        <v/>
      </c>
      <c r="V5729" s="3">
        <f>IF(Q5729=0,0,T5729/Q5729)</f>
        <v/>
      </c>
    </row>
    <row r="5730">
      <c r="A5730" t="n">
        <v>5729</v>
      </c>
      <c r="B5730" t="inlineStr">
        <is>
          <t>CA-2017-117324</t>
        </is>
      </c>
      <c r="C5730" t="inlineStr">
        <is>
          <t>2017-12-08</t>
        </is>
      </c>
      <c r="D5730" t="inlineStr">
        <is>
          <t>2017-12-13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Hoover WindTunnel Plus Canister Vacuum</t>
        </is>
      </c>
      <c r="Q5730" s="2" t="n">
        <v>1089.75</v>
      </c>
      <c r="R5730" t="n">
        <v>3</v>
      </c>
      <c r="S5730" s="3" t="n">
        <v>0</v>
      </c>
      <c r="T5730" s="2" t="n">
        <v>305.13</v>
      </c>
      <c r="U5730">
        <f>D5730-C5730</f>
        <v/>
      </c>
      <c r="V5730" s="3">
        <f>IF(Q5730=0,0,T5730/Q5730)</f>
        <v/>
      </c>
    </row>
    <row r="5731">
      <c r="A5731" t="n">
        <v>5730</v>
      </c>
      <c r="B5731" t="inlineStr">
        <is>
          <t>CA-2017-117324</t>
        </is>
      </c>
      <c r="C5731" t="inlineStr">
        <is>
          <t>2017-12-08</t>
        </is>
      </c>
      <c r="D5731" t="inlineStr">
        <is>
          <t>2017-12-13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Office Supplies</t>
        </is>
      </c>
      <c r="O5731" t="inlineStr">
        <is>
          <t>Labels</t>
        </is>
      </c>
      <c r="P5731" t="inlineStr">
        <is>
          <t>Avery 4027 File Folder Labels for Dot Matrix Printers, 5000 Labels per Box, White</t>
        </is>
      </c>
      <c r="Q5731" s="2" t="n">
        <v>61.06</v>
      </c>
      <c r="R5731" t="n">
        <v>2</v>
      </c>
      <c r="S5731" s="3" t="n">
        <v>0</v>
      </c>
      <c r="T5731" s="2" t="n">
        <v>28.0876</v>
      </c>
      <c r="U5731">
        <f>D5731-C5731</f>
        <v/>
      </c>
      <c r="V5731" s="3">
        <f>IF(Q5731=0,0,T5731/Q5731)</f>
        <v/>
      </c>
    </row>
    <row r="5732">
      <c r="A5732" t="n">
        <v>5731</v>
      </c>
      <c r="B5732" t="inlineStr">
        <is>
          <t>CA-2017-117324</t>
        </is>
      </c>
      <c r="C5732" t="inlineStr">
        <is>
          <t>2017-12-08</t>
        </is>
      </c>
      <c r="D5732" t="inlineStr">
        <is>
          <t>2017-12-13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Sauder Camden County Collection Libraries, Planked Cherry Finish</t>
        </is>
      </c>
      <c r="Q5732" s="2" t="n">
        <v>459.92</v>
      </c>
      <c r="R5732" t="n">
        <v>4</v>
      </c>
      <c r="S5732" s="3" t="n">
        <v>0</v>
      </c>
      <c r="T5732" s="2" t="n">
        <v>41.3928</v>
      </c>
      <c r="U5732">
        <f>D5732-C5732</f>
        <v/>
      </c>
      <c r="V5732" s="3">
        <f>IF(Q5732=0,0,T5732/Q5732)</f>
        <v/>
      </c>
    </row>
    <row r="5733">
      <c r="A5733" t="n">
        <v>5732</v>
      </c>
      <c r="B5733" t="inlineStr">
        <is>
          <t>CA-2017-117324</t>
        </is>
      </c>
      <c r="C5733" t="inlineStr">
        <is>
          <t>2017-12-08</t>
        </is>
      </c>
      <c r="D5733" t="inlineStr">
        <is>
          <t>2017-12-13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Adams Phone Message Book, 200 Message Capacity, 8 1/16” x 11”</t>
        </is>
      </c>
      <c r="Q5733" s="2" t="n">
        <v>27.52</v>
      </c>
      <c r="R5733" t="n">
        <v>4</v>
      </c>
      <c r="S5733" s="3" t="n">
        <v>0</v>
      </c>
      <c r="T5733" s="2" t="n">
        <v>12.6592</v>
      </c>
      <c r="U5733">
        <f>D5733-C5733</f>
        <v/>
      </c>
      <c r="V5733" s="3">
        <f>IF(Q5733=0,0,T5733/Q5733)</f>
        <v/>
      </c>
    </row>
    <row r="5734">
      <c r="A5734" t="n">
        <v>5733</v>
      </c>
      <c r="B5734" t="inlineStr">
        <is>
          <t>CA-2017-143574</t>
        </is>
      </c>
      <c r="C5734" t="inlineStr">
        <is>
          <t>2017-06-29</t>
        </is>
      </c>
      <c r="D5734" t="inlineStr">
        <is>
          <t>2017-07-02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Furniture</t>
        </is>
      </c>
      <c r="O5734" t="inlineStr">
        <is>
          <t>Bookcases</t>
        </is>
      </c>
      <c r="P5734" t="inlineStr">
        <is>
          <t>Hon Metal Bookcases, Putty</t>
        </is>
      </c>
      <c r="Q5734" s="2" t="n">
        <v>638.8200000000001</v>
      </c>
      <c r="R5734" t="n">
        <v>9</v>
      </c>
      <c r="S5734" s="3" t="n">
        <v>0</v>
      </c>
      <c r="T5734" s="2" t="n">
        <v>185.2578</v>
      </c>
      <c r="U5734">
        <f>D5734-C5734</f>
        <v/>
      </c>
      <c r="V5734" s="3">
        <f>IF(Q5734=0,0,T5734/Q5734)</f>
        <v/>
      </c>
    </row>
    <row r="5735">
      <c r="A5735" t="n">
        <v>5734</v>
      </c>
      <c r="B5735" t="inlineStr">
        <is>
          <t>CA-2017-143574</t>
        </is>
      </c>
      <c r="C5735" t="inlineStr">
        <is>
          <t>2017-06-29</t>
        </is>
      </c>
      <c r="D5735" t="inlineStr">
        <is>
          <t>2017-07-02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Office Supplies</t>
        </is>
      </c>
      <c r="O5735" t="inlineStr">
        <is>
          <t>Supplies</t>
        </is>
      </c>
      <c r="P5735" t="inlineStr">
        <is>
          <t>Acme Box Cutter Scissors</t>
        </is>
      </c>
      <c r="Q5735" s="2" t="n">
        <v>30.69</v>
      </c>
      <c r="R5735" t="n">
        <v>3</v>
      </c>
      <c r="S5735" s="3" t="n">
        <v>0</v>
      </c>
      <c r="T5735" s="2" t="n">
        <v>7.9794</v>
      </c>
      <c r="U5735">
        <f>D5735-C5735</f>
        <v/>
      </c>
      <c r="V5735" s="3">
        <f>IF(Q5735=0,0,T5735/Q5735)</f>
        <v/>
      </c>
    </row>
    <row r="5736">
      <c r="A5736" t="n">
        <v>5735</v>
      </c>
      <c r="B5736" t="inlineStr">
        <is>
          <t>CA-2017-143574</t>
        </is>
      </c>
      <c r="C5736" t="inlineStr">
        <is>
          <t>2017-06-29</t>
        </is>
      </c>
      <c r="D5736" t="inlineStr">
        <is>
          <t>2017-07-02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DAX Executive Solid Wood Document Frame, Desktop or Hang, Mahogany, 5 x 7</t>
        </is>
      </c>
      <c r="Q5736" s="2" t="n">
        <v>25.16</v>
      </c>
      <c r="R5736" t="n">
        <v>2</v>
      </c>
      <c r="S5736" s="3" t="n">
        <v>0</v>
      </c>
      <c r="T5736" s="2" t="n">
        <v>8.554399999999999</v>
      </c>
      <c r="U5736">
        <f>D5736-C5736</f>
        <v/>
      </c>
      <c r="V5736" s="3">
        <f>IF(Q5736=0,0,T5736/Q5736)</f>
        <v/>
      </c>
    </row>
    <row r="5737">
      <c r="A5737" t="n">
        <v>5736</v>
      </c>
      <c r="B5737" t="inlineStr">
        <is>
          <t>CA-2014-111773</t>
        </is>
      </c>
      <c r="C5737" t="inlineStr">
        <is>
          <t>2014-06-29</t>
        </is>
      </c>
      <c r="D5737" t="inlineStr">
        <is>
          <t>2014-07-03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Wilson Jones Clip &amp; Carry Folder Binder Tool for Ring Binders, Clear</t>
        </is>
      </c>
      <c r="Q5737" s="2" t="n">
        <v>13.92</v>
      </c>
      <c r="R5737" t="n">
        <v>3</v>
      </c>
      <c r="S5737" s="3" t="n">
        <v>0.2</v>
      </c>
      <c r="T5737" s="2" t="n">
        <v>4.872</v>
      </c>
      <c r="U5737">
        <f>D5737-C5737</f>
        <v/>
      </c>
      <c r="V5737" s="3">
        <f>IF(Q5737=0,0,T5737/Q5737)</f>
        <v/>
      </c>
    </row>
    <row r="5738">
      <c r="A5738" t="n">
        <v>5737</v>
      </c>
      <c r="B5738" t="inlineStr">
        <is>
          <t>CA-2014-148614</t>
        </is>
      </c>
      <c r="C5738" t="inlineStr">
        <is>
          <t>2014-01-20</t>
        </is>
      </c>
      <c r="D5738" t="inlineStr">
        <is>
          <t>2014-01-25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Wirebound Service Call Books, 5 1/2" x 4"</t>
        </is>
      </c>
      <c r="Q5738" s="2" t="n">
        <v>19.36</v>
      </c>
      <c r="R5738" t="n">
        <v>2</v>
      </c>
      <c r="S5738" s="3" t="n">
        <v>0</v>
      </c>
      <c r="T5738" s="2" t="n">
        <v>9.2928</v>
      </c>
      <c r="U5738">
        <f>D5738-C5738</f>
        <v/>
      </c>
      <c r="V5738" s="3">
        <f>IF(Q5738=0,0,T5738/Q5738)</f>
        <v/>
      </c>
    </row>
    <row r="5739">
      <c r="A5739" t="n">
        <v>5738</v>
      </c>
      <c r="B5739" t="inlineStr">
        <is>
          <t>CA-2014-148614</t>
        </is>
      </c>
      <c r="C5739" t="inlineStr">
        <is>
          <t>2014-01-20</t>
        </is>
      </c>
      <c r="D5739" t="inlineStr">
        <is>
          <t>2014-01-25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Eldon Expressions Desk Accessory, Wood Pencil Holder, Oak</t>
        </is>
      </c>
      <c r="Q5739" s="2" t="n">
        <v>19.3</v>
      </c>
      <c r="R5739" t="n">
        <v>2</v>
      </c>
      <c r="S5739" s="3" t="n">
        <v>0</v>
      </c>
      <c r="T5739" s="2" t="n">
        <v>5.79</v>
      </c>
      <c r="U5739">
        <f>D5739-C5739</f>
        <v/>
      </c>
      <c r="V5739" s="3">
        <f>IF(Q5739=0,0,T5739/Q5739)</f>
        <v/>
      </c>
    </row>
    <row r="5740">
      <c r="A5740" t="n">
        <v>5739</v>
      </c>
      <c r="B5740" t="inlineStr">
        <is>
          <t>CA-2017-156139</t>
        </is>
      </c>
      <c r="C5740" t="inlineStr">
        <is>
          <t>2016-12-31</t>
        </is>
      </c>
      <c r="D5740" t="inlineStr">
        <is>
          <t>2017-01-06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GBC Pre-Punched Binding Paper, Plastic, White, 8-1/2" x 11"</t>
        </is>
      </c>
      <c r="Q5740" s="2" t="n">
        <v>38.376</v>
      </c>
      <c r="R5740" t="n">
        <v>3</v>
      </c>
      <c r="S5740" s="3" t="n">
        <v>0.2</v>
      </c>
      <c r="T5740" s="2" t="n">
        <v>13.4316</v>
      </c>
      <c r="U5740">
        <f>D5740-C5740</f>
        <v/>
      </c>
      <c r="V5740" s="3">
        <f>IF(Q5740=0,0,T5740/Q5740)</f>
        <v/>
      </c>
    </row>
    <row r="5741">
      <c r="A5741" t="n">
        <v>5740</v>
      </c>
      <c r="B5741" t="inlineStr">
        <is>
          <t>US-2017-147886</t>
        </is>
      </c>
      <c r="C5741" t="inlineStr">
        <is>
          <t>2017-03-28</t>
        </is>
      </c>
      <c r="D5741" t="inlineStr">
        <is>
          <t>2017-03-31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1975</t>
        </is>
      </c>
      <c r="Q5741" s="2" t="n">
        <v>12.96</v>
      </c>
      <c r="R5741" t="n">
        <v>2</v>
      </c>
      <c r="S5741" s="3" t="n">
        <v>0</v>
      </c>
      <c r="T5741" s="2" t="n">
        <v>6.3504</v>
      </c>
      <c r="U5741">
        <f>D5741-C5741</f>
        <v/>
      </c>
      <c r="V5741" s="3">
        <f>IF(Q5741=0,0,T5741/Q5741)</f>
        <v/>
      </c>
    </row>
    <row r="5742">
      <c r="A5742" t="n">
        <v>5741</v>
      </c>
      <c r="B5742" t="inlineStr">
        <is>
          <t>US-2017-147886</t>
        </is>
      </c>
      <c r="C5742" t="inlineStr">
        <is>
          <t>2017-03-28</t>
        </is>
      </c>
      <c r="D5742" t="inlineStr">
        <is>
          <t>2017-03-31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DAX Black Cherry Wood-Tone Poster Frame</t>
        </is>
      </c>
      <c r="Q5742" s="2" t="n">
        <v>26.48</v>
      </c>
      <c r="R5742" t="n">
        <v>1</v>
      </c>
      <c r="S5742" s="3" t="n">
        <v>0</v>
      </c>
      <c r="T5742" s="2" t="n">
        <v>10.0624</v>
      </c>
      <c r="U5742">
        <f>D5742-C5742</f>
        <v/>
      </c>
      <c r="V5742" s="3">
        <f>IF(Q5742=0,0,T5742/Q5742)</f>
        <v/>
      </c>
    </row>
    <row r="5743">
      <c r="A5743" t="n">
        <v>5742</v>
      </c>
      <c r="B5743" t="inlineStr">
        <is>
          <t>US-2017-147886</t>
        </is>
      </c>
      <c r="C5743" t="inlineStr">
        <is>
          <t>2017-03-28</t>
        </is>
      </c>
      <c r="D5743" t="inlineStr">
        <is>
          <t>2017-03-31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Technology</t>
        </is>
      </c>
      <c r="O5743" t="inlineStr">
        <is>
          <t>Machines</t>
        </is>
      </c>
      <c r="P5743" t="inlineStr">
        <is>
          <t>StarTech.com 10/100 VDSL2 Ethernet Extender Kit</t>
        </is>
      </c>
      <c r="Q5743" s="2" t="n">
        <v>532.72</v>
      </c>
      <c r="R5743" t="n">
        <v>2</v>
      </c>
      <c r="S5743" s="3" t="n">
        <v>0.2</v>
      </c>
      <c r="T5743" s="2" t="n">
        <v>53.272</v>
      </c>
      <c r="U5743">
        <f>D5743-C5743</f>
        <v/>
      </c>
      <c r="V5743" s="3">
        <f>IF(Q5743=0,0,T5743/Q5743)</f>
        <v/>
      </c>
    </row>
    <row r="5744">
      <c r="A5744" t="n">
        <v>5743</v>
      </c>
      <c r="B5744" t="inlineStr">
        <is>
          <t>US-2017-147886</t>
        </is>
      </c>
      <c r="C5744" t="inlineStr">
        <is>
          <t>2017-03-28</t>
        </is>
      </c>
      <c r="D5744" t="inlineStr">
        <is>
          <t>2017-03-31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1968</t>
        </is>
      </c>
      <c r="Q5744" s="2" t="n">
        <v>26.72</v>
      </c>
      <c r="R5744" t="n">
        <v>4</v>
      </c>
      <c r="S5744" s="3" t="n">
        <v>0</v>
      </c>
      <c r="T5744" s="2" t="n">
        <v>12.8256</v>
      </c>
      <c r="U5744">
        <f>D5744-C5744</f>
        <v/>
      </c>
      <c r="V5744" s="3">
        <f>IF(Q5744=0,0,T5744/Q5744)</f>
        <v/>
      </c>
    </row>
    <row r="5745">
      <c r="A5745" t="n">
        <v>5744</v>
      </c>
      <c r="B5745" t="inlineStr">
        <is>
          <t>US-2017-147886</t>
        </is>
      </c>
      <c r="C5745" t="inlineStr">
        <is>
          <t>2017-03-28</t>
        </is>
      </c>
      <c r="D5745" t="inlineStr">
        <is>
          <t>2017-03-31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1977</t>
        </is>
      </c>
      <c r="Q5745" s="2" t="n">
        <v>20.04</v>
      </c>
      <c r="R5745" t="n">
        <v>3</v>
      </c>
      <c r="S5745" s="3" t="n">
        <v>0</v>
      </c>
      <c r="T5745" s="2" t="n">
        <v>9.619199999999999</v>
      </c>
      <c r="U5745">
        <f>D5745-C5745</f>
        <v/>
      </c>
      <c r="V5745" s="3">
        <f>IF(Q5745=0,0,T5745/Q5745)</f>
        <v/>
      </c>
    </row>
    <row r="5746">
      <c r="A5746" t="n">
        <v>5745</v>
      </c>
      <c r="B5746" t="inlineStr">
        <is>
          <t>US-2017-147886</t>
        </is>
      </c>
      <c r="C5746" t="inlineStr">
        <is>
          <t>2017-03-28</t>
        </is>
      </c>
      <c r="D5746" t="inlineStr">
        <is>
          <t>2017-03-31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Office Supplies</t>
        </is>
      </c>
      <c r="O5746" t="inlineStr">
        <is>
          <t>Storage</t>
        </is>
      </c>
      <c r="P5746" t="inlineStr">
        <is>
          <t>SAFCO Boltless Steel Shelving</t>
        </is>
      </c>
      <c r="Q5746" s="2" t="n">
        <v>795.48</v>
      </c>
      <c r="R5746" t="n">
        <v>7</v>
      </c>
      <c r="S5746" s="3" t="n">
        <v>0</v>
      </c>
      <c r="T5746" s="2" t="n">
        <v>7.9548</v>
      </c>
      <c r="U5746">
        <f>D5746-C5746</f>
        <v/>
      </c>
      <c r="V5746" s="3">
        <f>IF(Q5746=0,0,T5746/Q5746)</f>
        <v/>
      </c>
    </row>
    <row r="5747">
      <c r="A5747" t="n">
        <v>5746</v>
      </c>
      <c r="B5747" t="inlineStr">
        <is>
          <t>US-2017-147886</t>
        </is>
      </c>
      <c r="C5747" t="inlineStr">
        <is>
          <t>2017-03-28</t>
        </is>
      </c>
      <c r="D5747" t="inlineStr">
        <is>
          <t>2017-03-31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Stackable Trays</t>
        </is>
      </c>
      <c r="Q5747" s="2" t="n">
        <v>21.56</v>
      </c>
      <c r="R5747" t="n">
        <v>7</v>
      </c>
      <c r="S5747" s="3" t="n">
        <v>0</v>
      </c>
      <c r="T5747" s="2" t="n">
        <v>6.8992</v>
      </c>
      <c r="U5747">
        <f>D5747-C5747</f>
        <v/>
      </c>
      <c r="V5747" s="3">
        <f>IF(Q5747=0,0,T5747/Q5747)</f>
        <v/>
      </c>
    </row>
    <row r="5748">
      <c r="A5748" t="n">
        <v>5747</v>
      </c>
      <c r="B5748" t="inlineStr">
        <is>
          <t>CA-2016-113733</t>
        </is>
      </c>
      <c r="C5748" t="inlineStr">
        <is>
          <t>2016-12-08</t>
        </is>
      </c>
      <c r="D5748" t="inlineStr">
        <is>
          <t>2016-12-12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Cisco SPA301</t>
        </is>
      </c>
      <c r="Q5748" s="2" t="n">
        <v>249.584</v>
      </c>
      <c r="R5748" t="n">
        <v>2</v>
      </c>
      <c r="S5748" s="3" t="n">
        <v>0.2</v>
      </c>
      <c r="T5748" s="2" t="n">
        <v>31.198</v>
      </c>
      <c r="U5748">
        <f>D5748-C5748</f>
        <v/>
      </c>
      <c r="V5748" s="3">
        <f>IF(Q5748=0,0,T5748/Q5748)</f>
        <v/>
      </c>
    </row>
    <row r="5749">
      <c r="A5749" t="n">
        <v>5748</v>
      </c>
      <c r="B5749" t="inlineStr">
        <is>
          <t>CA-2016-113733</t>
        </is>
      </c>
      <c r="C5749" t="inlineStr">
        <is>
          <t>2016-12-08</t>
        </is>
      </c>
      <c r="D5749" t="inlineStr">
        <is>
          <t>2016-12-12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Maxell 4.7GB DVD-R</t>
        </is>
      </c>
      <c r="Q5749" s="2" t="n">
        <v>68.11199999999999</v>
      </c>
      <c r="R5749" t="n">
        <v>3</v>
      </c>
      <c r="S5749" s="3" t="n">
        <v>0.2</v>
      </c>
      <c r="T5749" s="2" t="n">
        <v>17.8794</v>
      </c>
      <c r="U5749">
        <f>D5749-C5749</f>
        <v/>
      </c>
      <c r="V5749" s="3">
        <f>IF(Q5749=0,0,T5749/Q5749)</f>
        <v/>
      </c>
    </row>
    <row r="5750">
      <c r="A5750" t="n">
        <v>5749</v>
      </c>
      <c r="B5750" t="inlineStr">
        <is>
          <t>CA-2016-113733</t>
        </is>
      </c>
      <c r="C5750" t="inlineStr">
        <is>
          <t>2016-12-08</t>
        </is>
      </c>
      <c r="D5750" t="inlineStr">
        <is>
          <t>2016-12-12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Technology</t>
        </is>
      </c>
      <c r="O5750" t="inlineStr">
        <is>
          <t>Accessories</t>
        </is>
      </c>
      <c r="P5750" t="inlineStr">
        <is>
          <t>Imation 30456 USB Flash Drive 8GB</t>
        </is>
      </c>
      <c r="Q5750" s="2" t="n">
        <v>16.56</v>
      </c>
      <c r="R5750" t="n">
        <v>3</v>
      </c>
      <c r="S5750" s="3" t="n">
        <v>0.2</v>
      </c>
      <c r="T5750" s="2" t="n">
        <v>-2.484</v>
      </c>
      <c r="U5750">
        <f>D5750-C5750</f>
        <v/>
      </c>
      <c r="V5750" s="3">
        <f>IF(Q5750=0,0,T5750/Q5750)</f>
        <v/>
      </c>
    </row>
    <row r="5751">
      <c r="A5751" t="n">
        <v>5750</v>
      </c>
      <c r="B5751" t="inlineStr">
        <is>
          <t>CA-2017-104913</t>
        </is>
      </c>
      <c r="C5751" t="inlineStr">
        <is>
          <t>2017-11-18</t>
        </is>
      </c>
      <c r="D5751" t="inlineStr">
        <is>
          <t>2017-11-22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Technology</t>
        </is>
      </c>
      <c r="O5751" t="inlineStr">
        <is>
          <t>Phones</t>
        </is>
      </c>
      <c r="P5751" t="inlineStr">
        <is>
          <t>Belkin SportFit Armband For iPhone 5s/5c, Fuchsia</t>
        </is>
      </c>
      <c r="Q5751" s="2" t="n">
        <v>74.95</v>
      </c>
      <c r="R5751" t="n">
        <v>5</v>
      </c>
      <c r="S5751" s="3" t="n">
        <v>0</v>
      </c>
      <c r="T5751" s="2" t="n">
        <v>36.7255</v>
      </c>
      <c r="U5751">
        <f>D5751-C5751</f>
        <v/>
      </c>
      <c r="V5751" s="3">
        <f>IF(Q5751=0,0,T5751/Q5751)</f>
        <v/>
      </c>
    </row>
    <row r="5752">
      <c r="A5752" t="n">
        <v>5751</v>
      </c>
      <c r="B5752" t="inlineStr">
        <is>
          <t>CA-2014-145800</t>
        </is>
      </c>
      <c r="C5752" t="inlineStr">
        <is>
          <t>2014-05-30</t>
        </is>
      </c>
      <c r="D5752" t="inlineStr">
        <is>
          <t>2014-06-05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Chromcraft Rectangular Conference Tables</t>
        </is>
      </c>
      <c r="Q5752" s="2" t="n">
        <v>355.455</v>
      </c>
      <c r="R5752" t="n">
        <v>3</v>
      </c>
      <c r="S5752" s="3" t="n">
        <v>0.5</v>
      </c>
      <c r="T5752" s="2" t="n">
        <v>-184.8366</v>
      </c>
      <c r="U5752">
        <f>D5752-C5752</f>
        <v/>
      </c>
      <c r="V5752" s="3">
        <f>IF(Q5752=0,0,T5752/Q5752)</f>
        <v/>
      </c>
    </row>
    <row r="5753">
      <c r="A5753" t="n">
        <v>5752</v>
      </c>
      <c r="B5753" t="inlineStr">
        <is>
          <t>CA-2016-125850</t>
        </is>
      </c>
      <c r="C5753" t="inlineStr">
        <is>
          <t>2016-01-22</t>
        </is>
      </c>
      <c r="D5753" t="inlineStr">
        <is>
          <t>2016-01-28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475</t>
        </is>
      </c>
      <c r="Q5753" s="2" t="n">
        <v>44.4</v>
      </c>
      <c r="R5753" t="n">
        <v>3</v>
      </c>
      <c r="S5753" s="3" t="n">
        <v>0</v>
      </c>
      <c r="T5753" s="2" t="n">
        <v>22.2</v>
      </c>
      <c r="U5753">
        <f>D5753-C5753</f>
        <v/>
      </c>
      <c r="V5753" s="3">
        <f>IF(Q5753=0,0,T5753/Q5753)</f>
        <v/>
      </c>
    </row>
    <row r="5754">
      <c r="A5754" t="n">
        <v>5753</v>
      </c>
      <c r="B5754" t="inlineStr">
        <is>
          <t>CA-2016-125850</t>
        </is>
      </c>
      <c r="C5754" t="inlineStr">
        <is>
          <t>2016-01-22</t>
        </is>
      </c>
      <c r="D5754" t="inlineStr">
        <is>
          <t>2016-01-28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Office Supplies</t>
        </is>
      </c>
      <c r="O5754" t="inlineStr">
        <is>
          <t>Labels</t>
        </is>
      </c>
      <c r="P5754" t="inlineStr">
        <is>
          <t>Avery 476</t>
        </is>
      </c>
      <c r="Q5754" s="2" t="n">
        <v>20.65</v>
      </c>
      <c r="R5754" t="n">
        <v>5</v>
      </c>
      <c r="S5754" s="3" t="n">
        <v>0</v>
      </c>
      <c r="T5754" s="2" t="n">
        <v>9.499000000000001</v>
      </c>
      <c r="U5754">
        <f>D5754-C5754</f>
        <v/>
      </c>
      <c r="V5754" s="3">
        <f>IF(Q5754=0,0,T5754/Q5754)</f>
        <v/>
      </c>
    </row>
    <row r="5755">
      <c r="A5755" t="n">
        <v>5754</v>
      </c>
      <c r="B5755" t="inlineStr">
        <is>
          <t>CA-2016-118514</t>
        </is>
      </c>
      <c r="C5755" t="inlineStr">
        <is>
          <t>2016-02-03</t>
        </is>
      </c>
      <c r="D5755" t="inlineStr">
        <is>
          <t>2016-02-10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Hon Multipurpose Stacking Arm Chairs</t>
        </is>
      </c>
      <c r="Q5755" s="2" t="n">
        <v>866.4</v>
      </c>
      <c r="R5755" t="n">
        <v>4</v>
      </c>
      <c r="S5755" s="3" t="n">
        <v>0</v>
      </c>
      <c r="T5755" s="2" t="n">
        <v>225.264</v>
      </c>
      <c r="U5755">
        <f>D5755-C5755</f>
        <v/>
      </c>
      <c r="V5755" s="3">
        <f>IF(Q5755=0,0,T5755/Q5755)</f>
        <v/>
      </c>
    </row>
    <row r="5756">
      <c r="A5756" t="n">
        <v>5755</v>
      </c>
      <c r="B5756" t="inlineStr">
        <is>
          <t>CA-2015-150749</t>
        </is>
      </c>
      <c r="C5756" t="inlineStr">
        <is>
          <t>2015-03-29</t>
        </is>
      </c>
      <c r="D5756" t="inlineStr">
        <is>
          <t>2015-04-03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Office Supplies</t>
        </is>
      </c>
      <c r="O5756" t="inlineStr">
        <is>
          <t>Art</t>
        </is>
      </c>
      <c r="P5756" t="inlineStr">
        <is>
          <t>Newell 333</t>
        </is>
      </c>
      <c r="Q5756" s="2" t="n">
        <v>5.56</v>
      </c>
      <c r="R5756" t="n">
        <v>2</v>
      </c>
      <c r="S5756" s="3" t="n">
        <v>0</v>
      </c>
      <c r="T5756" s="2" t="n">
        <v>1.4456</v>
      </c>
      <c r="U5756">
        <f>D5756-C5756</f>
        <v/>
      </c>
      <c r="V5756" s="3">
        <f>IF(Q5756=0,0,T5756/Q5756)</f>
        <v/>
      </c>
    </row>
    <row r="5757">
      <c r="A5757" t="n">
        <v>5756</v>
      </c>
      <c r="B5757" t="inlineStr">
        <is>
          <t>CA-2014-163748</t>
        </is>
      </c>
      <c r="C5757" t="inlineStr">
        <is>
          <t>2014-10-14</t>
        </is>
      </c>
      <c r="D5757" t="inlineStr">
        <is>
          <t>2014-10-18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Office Supplies</t>
        </is>
      </c>
      <c r="O5757" t="inlineStr">
        <is>
          <t>Appliances</t>
        </is>
      </c>
      <c r="P5757" t="inlineStr">
        <is>
          <t>Hoover Replacement Belts For Soft Guard &amp; Commercial Ltweight Upright Vacs, 2/Pk</t>
        </is>
      </c>
      <c r="Q5757" s="2" t="n">
        <v>3.16</v>
      </c>
      <c r="R5757" t="n">
        <v>4</v>
      </c>
      <c r="S5757" s="3" t="n">
        <v>0.8</v>
      </c>
      <c r="T5757" s="2" t="n">
        <v>-8.532</v>
      </c>
      <c r="U5757">
        <f>D5757-C5757</f>
        <v/>
      </c>
      <c r="V5757" s="3">
        <f>IF(Q5757=0,0,T5757/Q5757)</f>
        <v/>
      </c>
    </row>
    <row r="5758">
      <c r="A5758" t="n">
        <v>5757</v>
      </c>
      <c r="B5758" t="inlineStr">
        <is>
          <t>CA-2014-163748</t>
        </is>
      </c>
      <c r="C5758" t="inlineStr">
        <is>
          <t>2014-10-14</t>
        </is>
      </c>
      <c r="D5758" t="inlineStr">
        <is>
          <t>2014-10-18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Technology</t>
        </is>
      </c>
      <c r="O5758" t="inlineStr">
        <is>
          <t>Copiers</t>
        </is>
      </c>
      <c r="P5758" t="inlineStr">
        <is>
          <t>Hewlett Packard 610 Color Digital Copier / Printer</t>
        </is>
      </c>
      <c r="Q5758" s="2" t="n">
        <v>1999.96</v>
      </c>
      <c r="R5758" t="n">
        <v>5</v>
      </c>
      <c r="S5758" s="3" t="n">
        <v>0.2</v>
      </c>
      <c r="T5758" s="2" t="n">
        <v>624.9875</v>
      </c>
      <c r="U5758">
        <f>D5758-C5758</f>
        <v/>
      </c>
      <c r="V5758" s="3">
        <f>IF(Q5758=0,0,T5758/Q5758)</f>
        <v/>
      </c>
    </row>
    <row r="5759">
      <c r="A5759" t="n">
        <v>5758</v>
      </c>
      <c r="B5759" t="inlineStr">
        <is>
          <t>CA-2015-119634</t>
        </is>
      </c>
      <c r="C5759" t="inlineStr">
        <is>
          <t>2015-08-11</t>
        </is>
      </c>
      <c r="D5759" t="inlineStr">
        <is>
          <t>2015-08-16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Executive Impressions 13" Clairmont Wall Clock</t>
        </is>
      </c>
      <c r="Q5759" s="2" t="n">
        <v>46.152</v>
      </c>
      <c r="R5759" t="n">
        <v>3</v>
      </c>
      <c r="S5759" s="3" t="n">
        <v>0.2</v>
      </c>
      <c r="T5759" s="2" t="n">
        <v>12.1149</v>
      </c>
      <c r="U5759">
        <f>D5759-C5759</f>
        <v/>
      </c>
      <c r="V5759" s="3">
        <f>IF(Q5759=0,0,T5759/Q5759)</f>
        <v/>
      </c>
    </row>
    <row r="5760">
      <c r="A5760" t="n">
        <v>5759</v>
      </c>
      <c r="B5760" t="inlineStr">
        <is>
          <t>CA-2015-149300</t>
        </is>
      </c>
      <c r="C5760" t="inlineStr">
        <is>
          <t>2015-11-22</t>
        </is>
      </c>
      <c r="D5760" t="inlineStr">
        <is>
          <t>2015-11-23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Technology</t>
        </is>
      </c>
      <c r="O5760" t="inlineStr">
        <is>
          <t>Machines</t>
        </is>
      </c>
      <c r="P5760" t="inlineStr">
        <is>
          <t>Texas Instruments TI-34 Scientific Calculator</t>
        </is>
      </c>
      <c r="Q5760" s="2" t="n">
        <v>32.985</v>
      </c>
      <c r="R5760" t="n">
        <v>3</v>
      </c>
      <c r="S5760" s="3" t="n">
        <v>0.5</v>
      </c>
      <c r="T5760" s="2" t="n">
        <v>-1.9791</v>
      </c>
      <c r="U5760">
        <f>D5760-C5760</f>
        <v/>
      </c>
      <c r="V5760" s="3">
        <f>IF(Q5760=0,0,T5760/Q5760)</f>
        <v/>
      </c>
    </row>
    <row r="5761">
      <c r="A5761" t="n">
        <v>5760</v>
      </c>
      <c r="B5761" t="inlineStr">
        <is>
          <t>US-2016-111528</t>
        </is>
      </c>
      <c r="C5761" t="inlineStr">
        <is>
          <t>2016-12-30</t>
        </is>
      </c>
      <c r="D5761" t="inlineStr">
        <is>
          <t>2016-12-30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Office Supplies</t>
        </is>
      </c>
      <c r="O5761" t="inlineStr">
        <is>
          <t>Storage</t>
        </is>
      </c>
      <c r="P5761" t="inlineStr">
        <is>
          <t xml:space="preserve">Iceberg Mobile Mega Data/Printer Cart </t>
        </is>
      </c>
      <c r="Q5761" s="2" t="n">
        <v>481.32</v>
      </c>
      <c r="R5761" t="n">
        <v>4</v>
      </c>
      <c r="S5761" s="3" t="n">
        <v>0</v>
      </c>
      <c r="T5761" s="2" t="n">
        <v>125.1432</v>
      </c>
      <c r="U5761">
        <f>D5761-C5761</f>
        <v/>
      </c>
      <c r="V5761" s="3">
        <f>IF(Q5761=0,0,T5761/Q5761)</f>
        <v/>
      </c>
    </row>
    <row r="5762">
      <c r="A5762" t="n">
        <v>5761</v>
      </c>
      <c r="B5762" t="inlineStr">
        <is>
          <t>US-2016-111528</t>
        </is>
      </c>
      <c r="C5762" t="inlineStr">
        <is>
          <t>2016-12-30</t>
        </is>
      </c>
      <c r="D5762" t="inlineStr">
        <is>
          <t>2016-12-30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Hold-It CD Pocket</t>
        </is>
      </c>
      <c r="Q5762" s="2" t="n">
        <v>6.384</v>
      </c>
      <c r="R5762" t="n">
        <v>1</v>
      </c>
      <c r="S5762" s="3" t="n">
        <v>0.2</v>
      </c>
      <c r="T5762" s="2" t="n">
        <v>2.1546</v>
      </c>
      <c r="U5762">
        <f>D5762-C5762</f>
        <v/>
      </c>
      <c r="V5762" s="3">
        <f>IF(Q5762=0,0,T5762/Q5762)</f>
        <v/>
      </c>
    </row>
    <row r="5763">
      <c r="A5763" t="n">
        <v>5762</v>
      </c>
      <c r="B5763" t="inlineStr">
        <is>
          <t>CA-2017-158169</t>
        </is>
      </c>
      <c r="C5763" t="inlineStr">
        <is>
          <t>2017-08-12</t>
        </is>
      </c>
      <c r="D5763" t="inlineStr">
        <is>
          <t>2017-08-15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Avanti 4.4 Cu. Ft. Refrigerator</t>
        </is>
      </c>
      <c r="Q5763" s="2" t="n">
        <v>542.9400000000001</v>
      </c>
      <c r="R5763" t="n">
        <v>3</v>
      </c>
      <c r="S5763" s="3" t="n">
        <v>0</v>
      </c>
      <c r="T5763" s="2" t="n">
        <v>152.0232</v>
      </c>
      <c r="U5763">
        <f>D5763-C5763</f>
        <v/>
      </c>
      <c r="V5763" s="3">
        <f>IF(Q5763=0,0,T5763/Q5763)</f>
        <v/>
      </c>
    </row>
    <row r="5764">
      <c r="A5764" t="n">
        <v>5763</v>
      </c>
      <c r="B5764" t="inlineStr">
        <is>
          <t>CA-2017-158169</t>
        </is>
      </c>
      <c r="C5764" t="inlineStr">
        <is>
          <t>2017-08-12</t>
        </is>
      </c>
      <c r="D5764" t="inlineStr">
        <is>
          <t>2017-08-15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Furniture</t>
        </is>
      </c>
      <c r="O5764" t="inlineStr">
        <is>
          <t>Furnishings</t>
        </is>
      </c>
      <c r="P5764" t="inlineStr">
        <is>
          <t>DAX Wood Document Frame</t>
        </is>
      </c>
      <c r="Q5764" s="2" t="n">
        <v>54.92</v>
      </c>
      <c r="R5764" t="n">
        <v>4</v>
      </c>
      <c r="S5764" s="3" t="n">
        <v>0</v>
      </c>
      <c r="T5764" s="2" t="n">
        <v>19.7712</v>
      </c>
      <c r="U5764">
        <f>D5764-C5764</f>
        <v/>
      </c>
      <c r="V5764" s="3">
        <f>IF(Q5764=0,0,T5764/Q5764)</f>
        <v/>
      </c>
    </row>
    <row r="5765">
      <c r="A5765" t="n">
        <v>5764</v>
      </c>
      <c r="B5765" t="inlineStr">
        <is>
          <t>CA-2015-162047</t>
        </is>
      </c>
      <c r="C5765" t="inlineStr">
        <is>
          <t>2015-11-03</t>
        </is>
      </c>
      <c r="D5765" t="inlineStr">
        <is>
          <t>2015-11-05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Furniture</t>
        </is>
      </c>
      <c r="O5765" t="inlineStr">
        <is>
          <t>Chairs</t>
        </is>
      </c>
      <c r="P5765" t="inlineStr">
        <is>
          <t>Office Star - Mid Back Dual function Ergonomic High Back Chair with 2-Way Adjustable Arms</t>
        </is>
      </c>
      <c r="Q5765" s="2" t="n">
        <v>1448.82</v>
      </c>
      <c r="R5765" t="n">
        <v>10</v>
      </c>
      <c r="S5765" s="3" t="n">
        <v>0.1</v>
      </c>
      <c r="T5765" s="2" t="n">
        <v>209.274</v>
      </c>
      <c r="U5765">
        <f>D5765-C5765</f>
        <v/>
      </c>
      <c r="V5765" s="3">
        <f>IF(Q5765=0,0,T5765/Q5765)</f>
        <v/>
      </c>
    </row>
    <row r="5766">
      <c r="A5766" t="n">
        <v>5765</v>
      </c>
      <c r="B5766" t="inlineStr">
        <is>
          <t>CA-2015-117772</t>
        </is>
      </c>
      <c r="C5766" t="inlineStr">
        <is>
          <t>2015-09-10</t>
        </is>
      </c>
      <c r="D5766" t="inlineStr">
        <is>
          <t>2015-09-12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Belkin 19" Center-Weighted Shelf, Gray</t>
        </is>
      </c>
      <c r="Q5766" s="2" t="n">
        <v>353.88</v>
      </c>
      <c r="R5766" t="n">
        <v>6</v>
      </c>
      <c r="S5766" s="3" t="n">
        <v>0</v>
      </c>
      <c r="T5766" s="2" t="n">
        <v>17.694</v>
      </c>
      <c r="U5766">
        <f>D5766-C5766</f>
        <v/>
      </c>
      <c r="V5766" s="3">
        <f>IF(Q5766=0,0,T5766/Q5766)</f>
        <v/>
      </c>
    </row>
    <row r="5767">
      <c r="A5767" t="n">
        <v>5766</v>
      </c>
      <c r="B5767" t="inlineStr">
        <is>
          <t>US-2014-126340</t>
        </is>
      </c>
      <c r="C5767" t="inlineStr">
        <is>
          <t>2014-11-08</t>
        </is>
      </c>
      <c r="D5767" t="inlineStr">
        <is>
          <t>2014-11-14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Toshiba IPT2010-SD IP Telephone</t>
        </is>
      </c>
      <c r="Q5767" s="2" t="n">
        <v>333.576</v>
      </c>
      <c r="R5767" t="n">
        <v>3</v>
      </c>
      <c r="S5767" s="3" t="n">
        <v>0.2</v>
      </c>
      <c r="T5767" s="2" t="n">
        <v>25.0182</v>
      </c>
      <c r="U5767">
        <f>D5767-C5767</f>
        <v/>
      </c>
      <c r="V5767" s="3">
        <f>IF(Q5767=0,0,T5767/Q5767)</f>
        <v/>
      </c>
    </row>
    <row r="5768">
      <c r="A5768" t="n">
        <v>5767</v>
      </c>
      <c r="B5768" t="inlineStr">
        <is>
          <t>CA-2016-149685</t>
        </is>
      </c>
      <c r="C5768" t="inlineStr">
        <is>
          <t>2016-10-08</t>
        </is>
      </c>
      <c r="D5768" t="inlineStr">
        <is>
          <t>2016-10-15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Office Supplies</t>
        </is>
      </c>
      <c r="O5768" t="inlineStr">
        <is>
          <t>Labels</t>
        </is>
      </c>
      <c r="P5768" t="inlineStr">
        <is>
          <t>Avery 50</t>
        </is>
      </c>
      <c r="Q5768" s="2" t="n">
        <v>60.144</v>
      </c>
      <c r="R5768" t="n">
        <v>6</v>
      </c>
      <c r="S5768" s="3" t="n">
        <v>0.2</v>
      </c>
      <c r="T5768" s="2" t="n">
        <v>20.2986</v>
      </c>
      <c r="U5768">
        <f>D5768-C5768</f>
        <v/>
      </c>
      <c r="V5768" s="3">
        <f>IF(Q5768=0,0,T5768/Q5768)</f>
        <v/>
      </c>
    </row>
    <row r="5769">
      <c r="A5769" t="n">
        <v>5768</v>
      </c>
      <c r="B5769" t="inlineStr">
        <is>
          <t>CA-2017-126396</t>
        </is>
      </c>
      <c r="C5769" t="inlineStr">
        <is>
          <t>2017-09-08</t>
        </is>
      </c>
      <c r="D5769" t="inlineStr">
        <is>
          <t>2017-09-12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Froggy Flash Drive 8 GB</t>
        </is>
      </c>
      <c r="Q5769" s="2" t="n">
        <v>85.2</v>
      </c>
      <c r="R5769" t="n">
        <v>6</v>
      </c>
      <c r="S5769" s="3" t="n">
        <v>0.2</v>
      </c>
      <c r="T5769" s="2" t="n">
        <v>20.235</v>
      </c>
      <c r="U5769">
        <f>D5769-C5769</f>
        <v/>
      </c>
      <c r="V5769" s="3">
        <f>IF(Q5769=0,0,T5769/Q5769)</f>
        <v/>
      </c>
    </row>
    <row r="5770">
      <c r="A5770" t="n">
        <v>5769</v>
      </c>
      <c r="B5770" t="inlineStr">
        <is>
          <t>CA-2015-154900</t>
        </is>
      </c>
      <c r="C5770" t="inlineStr">
        <is>
          <t>2015-02-25</t>
        </is>
      </c>
      <c r="D5770" t="inlineStr">
        <is>
          <t>2015-03-01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Office Supplies</t>
        </is>
      </c>
      <c r="O5770" t="inlineStr">
        <is>
          <t>Labels</t>
        </is>
      </c>
      <c r="P5770" t="inlineStr">
        <is>
          <t>Avery 518</t>
        </is>
      </c>
      <c r="Q5770" s="2" t="n">
        <v>3.15</v>
      </c>
      <c r="R5770" t="n">
        <v>1</v>
      </c>
      <c r="S5770" s="3" t="n">
        <v>0</v>
      </c>
      <c r="T5770" s="2" t="n">
        <v>1.512</v>
      </c>
      <c r="U5770">
        <f>D5770-C5770</f>
        <v/>
      </c>
      <c r="V5770" s="3">
        <f>IF(Q5770=0,0,T5770/Q5770)</f>
        <v/>
      </c>
    </row>
    <row r="5771">
      <c r="A5771" t="n">
        <v>5770</v>
      </c>
      <c r="B5771" t="inlineStr">
        <is>
          <t>CA-2015-154900</t>
        </is>
      </c>
      <c r="C5771" t="inlineStr">
        <is>
          <t>2015-02-25</t>
        </is>
      </c>
      <c r="D5771" t="inlineStr">
        <is>
          <t>2015-03-01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Office Supplies</t>
        </is>
      </c>
      <c r="O5771" t="inlineStr">
        <is>
          <t>Paper</t>
        </is>
      </c>
      <c r="P5771" t="inlineStr">
        <is>
          <t>Adams Telephone Message Book W/Dividers/Space For Phone Numbers, 5 1/4"X8 1/2", 200/Messages</t>
        </is>
      </c>
      <c r="Q5771" s="2" t="n">
        <v>22.72</v>
      </c>
      <c r="R5771" t="n">
        <v>4</v>
      </c>
      <c r="S5771" s="3" t="n">
        <v>0</v>
      </c>
      <c r="T5771" s="2" t="n">
        <v>10.224</v>
      </c>
      <c r="U5771">
        <f>D5771-C5771</f>
        <v/>
      </c>
      <c r="V5771" s="3">
        <f>IF(Q5771=0,0,T5771/Q5771)</f>
        <v/>
      </c>
    </row>
    <row r="5772">
      <c r="A5772" t="n">
        <v>5771</v>
      </c>
      <c r="B5772" t="inlineStr">
        <is>
          <t>CA-2015-103835</t>
        </is>
      </c>
      <c r="C5772" t="inlineStr">
        <is>
          <t>2015-09-24</t>
        </is>
      </c>
      <c r="D5772" t="inlineStr">
        <is>
          <t>2015-09-28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Furniture</t>
        </is>
      </c>
      <c r="O5772" t="inlineStr">
        <is>
          <t>Furnishings</t>
        </is>
      </c>
      <c r="P5772" t="inlineStr">
        <is>
          <t>DAX Value U-Channel Document Frames, Easel Back</t>
        </is>
      </c>
      <c r="Q5772" s="2" t="n">
        <v>14.91</v>
      </c>
      <c r="R5772" t="n">
        <v>3</v>
      </c>
      <c r="S5772" s="3" t="n">
        <v>0</v>
      </c>
      <c r="T5772" s="2" t="n">
        <v>4.6221</v>
      </c>
      <c r="U5772">
        <f>D5772-C5772</f>
        <v/>
      </c>
      <c r="V5772" s="3">
        <f>IF(Q5772=0,0,T5772/Q5772)</f>
        <v/>
      </c>
    </row>
    <row r="5773">
      <c r="A5773" t="n">
        <v>5772</v>
      </c>
      <c r="B5773" t="inlineStr">
        <is>
          <t>CA-2015-103835</t>
        </is>
      </c>
      <c r="C5773" t="inlineStr">
        <is>
          <t>2015-09-24</t>
        </is>
      </c>
      <c r="D5773" t="inlineStr">
        <is>
          <t>2015-09-28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Office Supplies</t>
        </is>
      </c>
      <c r="O5773" t="inlineStr">
        <is>
          <t>Appliances</t>
        </is>
      </c>
      <c r="P5773" t="inlineStr">
        <is>
          <t>Hoover Upright Vacuum With Dirt Cup</t>
        </is>
      </c>
      <c r="Q5773" s="2" t="n">
        <v>1158.12</v>
      </c>
      <c r="R5773" t="n">
        <v>4</v>
      </c>
      <c r="S5773" s="3" t="n">
        <v>0</v>
      </c>
      <c r="T5773" s="2" t="n">
        <v>335.8548</v>
      </c>
      <c r="U5773">
        <f>D5773-C5773</f>
        <v/>
      </c>
      <c r="V5773" s="3">
        <f>IF(Q5773=0,0,T5773/Q5773)</f>
        <v/>
      </c>
    </row>
    <row r="5774">
      <c r="A5774" t="n">
        <v>5773</v>
      </c>
      <c r="B5774" t="inlineStr">
        <is>
          <t>CA-2015-158939</t>
        </is>
      </c>
      <c r="C5774" t="inlineStr">
        <is>
          <t>2015-11-26</t>
        </is>
      </c>
      <c r="D5774" t="inlineStr">
        <is>
          <t>2015-12-01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PC1080F Personal Copier</t>
        </is>
      </c>
      <c r="Q5774" s="2" t="n">
        <v>599.99</v>
      </c>
      <c r="R5774" t="n">
        <v>1</v>
      </c>
      <c r="S5774" s="3" t="n">
        <v>0</v>
      </c>
      <c r="T5774" s="2" t="n">
        <v>233.9961</v>
      </c>
      <c r="U5774">
        <f>D5774-C5774</f>
        <v/>
      </c>
      <c r="V5774" s="3">
        <f>IF(Q5774=0,0,T5774/Q5774)</f>
        <v/>
      </c>
    </row>
    <row r="5775">
      <c r="A5775" t="n">
        <v>5774</v>
      </c>
      <c r="B5775" t="inlineStr">
        <is>
          <t>CA-2016-117408</t>
        </is>
      </c>
      <c r="C5775" t="inlineStr">
        <is>
          <t>2016-08-31</t>
        </is>
      </c>
      <c r="D5775" t="inlineStr">
        <is>
          <t>2016-09-06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Office Supplies</t>
        </is>
      </c>
      <c r="O5775" t="inlineStr">
        <is>
          <t>Storage</t>
        </is>
      </c>
      <c r="P5775" t="inlineStr">
        <is>
          <t>Super Decoflex Portable Personal File</t>
        </is>
      </c>
      <c r="Q5775" s="2" t="n">
        <v>23.968</v>
      </c>
      <c r="R5775" t="n">
        <v>2</v>
      </c>
      <c r="S5775" s="3" t="n">
        <v>0.2</v>
      </c>
      <c r="T5775" s="2" t="n">
        <v>2.3968</v>
      </c>
      <c r="U5775">
        <f>D5775-C5775</f>
        <v/>
      </c>
      <c r="V5775" s="3">
        <f>IF(Q5775=0,0,T5775/Q5775)</f>
        <v/>
      </c>
    </row>
    <row r="5776">
      <c r="A5776" t="n">
        <v>5775</v>
      </c>
      <c r="B5776" t="inlineStr">
        <is>
          <t>CA-2016-142398</t>
        </is>
      </c>
      <c r="C5776" t="inlineStr">
        <is>
          <t>2016-04-12</t>
        </is>
      </c>
      <c r="D5776" t="inlineStr">
        <is>
          <t>2016-04-16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Furniture</t>
        </is>
      </c>
      <c r="O5776" t="inlineStr">
        <is>
          <t>Chairs</t>
        </is>
      </c>
      <c r="P5776" t="inlineStr">
        <is>
          <t>Hon Comfortask Task/Swivel Chairs</t>
        </is>
      </c>
      <c r="Q5776" s="2" t="n">
        <v>638.288</v>
      </c>
      <c r="R5776" t="n">
        <v>7</v>
      </c>
      <c r="S5776" s="3" t="n">
        <v>0.2</v>
      </c>
      <c r="T5776" s="2" t="n">
        <v>-31.9144</v>
      </c>
      <c r="U5776">
        <f>D5776-C5776</f>
        <v/>
      </c>
      <c r="V5776" s="3">
        <f>IF(Q5776=0,0,T5776/Q5776)</f>
        <v/>
      </c>
    </row>
    <row r="5777">
      <c r="A5777" t="n">
        <v>5776</v>
      </c>
      <c r="B5777" t="inlineStr">
        <is>
          <t>CA-2016-142398</t>
        </is>
      </c>
      <c r="C5777" t="inlineStr">
        <is>
          <t>2016-04-12</t>
        </is>
      </c>
      <c r="D5777" t="inlineStr">
        <is>
          <t>2016-04-16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JM Magazine Binder</t>
        </is>
      </c>
      <c r="Q5777" s="2" t="n">
        <v>13.208</v>
      </c>
      <c r="R5777" t="n">
        <v>1</v>
      </c>
      <c r="S5777" s="3" t="n">
        <v>0.2</v>
      </c>
      <c r="T5777" s="2" t="n">
        <v>4.6228</v>
      </c>
      <c r="U5777">
        <f>D5777-C5777</f>
        <v/>
      </c>
      <c r="V5777" s="3">
        <f>IF(Q5777=0,0,T5777/Q5777)</f>
        <v/>
      </c>
    </row>
    <row r="5778">
      <c r="A5778" t="n">
        <v>5777</v>
      </c>
      <c r="B5778" t="inlineStr">
        <is>
          <t>CA-2016-105277</t>
        </is>
      </c>
      <c r="C5778" t="inlineStr">
        <is>
          <t>2016-12-04</t>
        </is>
      </c>
      <c r="D5778" t="inlineStr">
        <is>
          <t>2016-12-08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GBC Instant Report Kit</t>
        </is>
      </c>
      <c r="Q5778" s="2" t="n">
        <v>15.528</v>
      </c>
      <c r="R5778" t="n">
        <v>3</v>
      </c>
      <c r="S5778" s="3" t="n">
        <v>0.2</v>
      </c>
      <c r="T5778" s="2" t="n">
        <v>5.823</v>
      </c>
      <c r="U5778">
        <f>D5778-C5778</f>
        <v/>
      </c>
      <c r="V5778" s="3">
        <f>IF(Q5778=0,0,T5778/Q5778)</f>
        <v/>
      </c>
    </row>
    <row r="5779">
      <c r="A5779" t="n">
        <v>5778</v>
      </c>
      <c r="B5779" t="inlineStr">
        <is>
          <t>CA-2016-112060</t>
        </is>
      </c>
      <c r="C5779" t="inlineStr">
        <is>
          <t>2016-12-04</t>
        </is>
      </c>
      <c r="D5779" t="inlineStr">
        <is>
          <t>2016-12-09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1915</t>
        </is>
      </c>
      <c r="Q5779" s="2" t="n">
        <v>104.85</v>
      </c>
      <c r="R5779" t="n">
        <v>1</v>
      </c>
      <c r="S5779" s="3" t="n">
        <v>0</v>
      </c>
      <c r="T5779" s="2" t="n">
        <v>50.328</v>
      </c>
      <c r="U5779">
        <f>D5779-C5779</f>
        <v/>
      </c>
      <c r="V5779" s="3">
        <f>IF(Q5779=0,0,T5779/Q5779)</f>
        <v/>
      </c>
    </row>
    <row r="5780">
      <c r="A5780" t="n">
        <v>5779</v>
      </c>
      <c r="B5780" t="inlineStr">
        <is>
          <t>CA-2014-105270</t>
        </is>
      </c>
      <c r="C5780" t="inlineStr">
        <is>
          <t>2014-11-11</t>
        </is>
      </c>
      <c r="D5780" t="inlineStr">
        <is>
          <t>2014-11-18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50 Colored Long Pencils</t>
        </is>
      </c>
      <c r="Q5780" s="2" t="n">
        <v>30.48</v>
      </c>
      <c r="R5780" t="n">
        <v>3</v>
      </c>
      <c r="S5780" s="3" t="n">
        <v>0</v>
      </c>
      <c r="T5780" s="2" t="n">
        <v>7.9248</v>
      </c>
      <c r="U5780">
        <f>D5780-C5780</f>
        <v/>
      </c>
      <c r="V5780" s="3">
        <f>IF(Q5780=0,0,T5780/Q5780)</f>
        <v/>
      </c>
    </row>
    <row r="5781">
      <c r="A5781" t="n">
        <v>5780</v>
      </c>
      <c r="B5781" t="inlineStr">
        <is>
          <t>CA-2014-105270</t>
        </is>
      </c>
      <c r="C5781" t="inlineStr">
        <is>
          <t>2014-11-11</t>
        </is>
      </c>
      <c r="D5781" t="inlineStr">
        <is>
          <t>2014-11-18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Hon Olson Stacker Stools</t>
        </is>
      </c>
      <c r="Q5781" s="2" t="n">
        <v>112.648</v>
      </c>
      <c r="R5781" t="n">
        <v>1</v>
      </c>
      <c r="S5781" s="3" t="n">
        <v>0.2</v>
      </c>
      <c r="T5781" s="2" t="n">
        <v>11.2648</v>
      </c>
      <c r="U5781">
        <f>D5781-C5781</f>
        <v/>
      </c>
      <c r="V5781" s="3">
        <f>IF(Q5781=0,0,T5781/Q5781)</f>
        <v/>
      </c>
    </row>
    <row r="5782">
      <c r="A5782" t="n">
        <v>5781</v>
      </c>
      <c r="B5782" t="inlineStr">
        <is>
          <t>US-2015-159513</t>
        </is>
      </c>
      <c r="C5782" t="inlineStr">
        <is>
          <t>2015-04-02</t>
        </is>
      </c>
      <c r="D5782" t="inlineStr">
        <is>
          <t>2015-04-09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Technology</t>
        </is>
      </c>
      <c r="O5782" t="inlineStr">
        <is>
          <t>Machines</t>
        </is>
      </c>
      <c r="P5782" t="inlineStr">
        <is>
          <t>Vtech AT&amp;T CL2940 Corded Speakerphone, Black</t>
        </is>
      </c>
      <c r="Q5782" s="2" t="n">
        <v>71.976</v>
      </c>
      <c r="R5782" t="n">
        <v>3</v>
      </c>
      <c r="S5782" s="3" t="n">
        <v>0.2</v>
      </c>
      <c r="T5782" s="2" t="n">
        <v>24.2919</v>
      </c>
      <c r="U5782">
        <f>D5782-C5782</f>
        <v/>
      </c>
      <c r="V5782" s="3">
        <f>IF(Q5782=0,0,T5782/Q5782)</f>
        <v/>
      </c>
    </row>
    <row r="5783">
      <c r="A5783" t="n">
        <v>5782</v>
      </c>
      <c r="B5783" t="inlineStr">
        <is>
          <t>CA-2015-155586</t>
        </is>
      </c>
      <c r="C5783" t="inlineStr">
        <is>
          <t>2015-12-12</t>
        </is>
      </c>
      <c r="D5783" t="inlineStr">
        <is>
          <t>2015-12-16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Office Supplies</t>
        </is>
      </c>
      <c r="O5783" t="inlineStr">
        <is>
          <t>Art</t>
        </is>
      </c>
      <c r="P5783" t="inlineStr">
        <is>
          <t>Newell 311</t>
        </is>
      </c>
      <c r="Q5783" s="2" t="n">
        <v>2.21</v>
      </c>
      <c r="R5783" t="n">
        <v>1</v>
      </c>
      <c r="S5783" s="3" t="n">
        <v>0</v>
      </c>
      <c r="T5783" s="2" t="n">
        <v>0.5967</v>
      </c>
      <c r="U5783">
        <f>D5783-C5783</f>
        <v/>
      </c>
      <c r="V5783" s="3">
        <f>IF(Q5783=0,0,T5783/Q5783)</f>
        <v/>
      </c>
    </row>
    <row r="5784">
      <c r="A5784" t="n">
        <v>5783</v>
      </c>
      <c r="B5784" t="inlineStr">
        <is>
          <t>CA-2015-155586</t>
        </is>
      </c>
      <c r="C5784" t="inlineStr">
        <is>
          <t>2015-12-12</t>
        </is>
      </c>
      <c r="D5784" t="inlineStr">
        <is>
          <t>2015-12-16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Office Supplies</t>
        </is>
      </c>
      <c r="O5784" t="inlineStr">
        <is>
          <t>Envelopes</t>
        </is>
      </c>
      <c r="P5784" t="inlineStr">
        <is>
          <t>Peel &amp; Seel Envelopes</t>
        </is>
      </c>
      <c r="Q5784" s="2" t="n">
        <v>15.52</v>
      </c>
      <c r="R5784" t="n">
        <v>4</v>
      </c>
      <c r="S5784" s="3" t="n">
        <v>0</v>
      </c>
      <c r="T5784" s="2" t="n">
        <v>7.4496</v>
      </c>
      <c r="U5784">
        <f>D5784-C5784</f>
        <v/>
      </c>
      <c r="V5784" s="3">
        <f>IF(Q5784=0,0,T5784/Q5784)</f>
        <v/>
      </c>
    </row>
    <row r="5785">
      <c r="A5785" t="n">
        <v>5784</v>
      </c>
      <c r="B5785" t="inlineStr">
        <is>
          <t>CA-2015-155586</t>
        </is>
      </c>
      <c r="C5785" t="inlineStr">
        <is>
          <t>2015-12-12</t>
        </is>
      </c>
      <c r="D5785" t="inlineStr">
        <is>
          <t>2015-12-16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Black Print Carbonless Snap-Off Rapid Letter, 8 1/2" x 7"</t>
        </is>
      </c>
      <c r="Q5785" s="2" t="n">
        <v>36.44</v>
      </c>
      <c r="R5785" t="n">
        <v>4</v>
      </c>
      <c r="S5785" s="3" t="n">
        <v>0</v>
      </c>
      <c r="T5785" s="2" t="n">
        <v>16.398</v>
      </c>
      <c r="U5785">
        <f>D5785-C5785</f>
        <v/>
      </c>
      <c r="V5785" s="3">
        <f>IF(Q5785=0,0,T5785/Q5785)</f>
        <v/>
      </c>
    </row>
    <row r="5786">
      <c r="A5786" t="n">
        <v>5785</v>
      </c>
      <c r="B5786" t="inlineStr">
        <is>
          <t>CA-2017-141117</t>
        </is>
      </c>
      <c r="C5786" t="inlineStr">
        <is>
          <t>2017-10-02</t>
        </is>
      </c>
      <c r="D5786" t="inlineStr">
        <is>
          <t>2017-10-08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Furniture</t>
        </is>
      </c>
      <c r="O5786" t="inlineStr">
        <is>
          <t>Bookcases</t>
        </is>
      </c>
      <c r="P5786" t="inlineStr">
        <is>
          <t>O'Sullivan 4-Shelf Bookcase in Odessa Pine</t>
        </is>
      </c>
      <c r="Q5786" s="2" t="n">
        <v>217.764</v>
      </c>
      <c r="R5786" t="n">
        <v>6</v>
      </c>
      <c r="S5786" s="3" t="n">
        <v>0.7</v>
      </c>
      <c r="T5786" s="2" t="n">
        <v>-384.7164</v>
      </c>
      <c r="U5786">
        <f>D5786-C5786</f>
        <v/>
      </c>
      <c r="V5786" s="3">
        <f>IF(Q5786=0,0,T5786/Q5786)</f>
        <v/>
      </c>
    </row>
    <row r="5787">
      <c r="A5787" t="n">
        <v>5786</v>
      </c>
      <c r="B5787" t="inlineStr">
        <is>
          <t>CA-2017-141117</t>
        </is>
      </c>
      <c r="C5787" t="inlineStr">
        <is>
          <t>2017-10-02</t>
        </is>
      </c>
      <c r="D5787" t="inlineStr">
        <is>
          <t>2017-10-08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Office Supplies</t>
        </is>
      </c>
      <c r="O5787" t="inlineStr">
        <is>
          <t>Supplies</t>
        </is>
      </c>
      <c r="P5787" t="inlineStr">
        <is>
          <t>Acme Softgrip Scissors</t>
        </is>
      </c>
      <c r="Q5787" s="2" t="n">
        <v>39.072</v>
      </c>
      <c r="R5787" t="n">
        <v>6</v>
      </c>
      <c r="S5787" s="3" t="n">
        <v>0.2</v>
      </c>
      <c r="T5787" s="2" t="n">
        <v>4.3956</v>
      </c>
      <c r="U5787">
        <f>D5787-C5787</f>
        <v/>
      </c>
      <c r="V5787" s="3">
        <f>IF(Q5787=0,0,T5787/Q5787)</f>
        <v/>
      </c>
    </row>
    <row r="5788">
      <c r="A5788" t="n">
        <v>5787</v>
      </c>
      <c r="B5788" t="inlineStr">
        <is>
          <t>CA-2017-141117</t>
        </is>
      </c>
      <c r="C5788" t="inlineStr">
        <is>
          <t>2017-10-02</t>
        </is>
      </c>
      <c r="D5788" t="inlineStr">
        <is>
          <t>2017-10-08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GBC Standard Recycled Report Covers, Clear Plastic Sheets</t>
        </is>
      </c>
      <c r="Q5788" s="2" t="n">
        <v>22.638</v>
      </c>
      <c r="R5788" t="n">
        <v>7</v>
      </c>
      <c r="S5788" s="3" t="n">
        <v>0.7</v>
      </c>
      <c r="T5788" s="2" t="n">
        <v>-16.6012</v>
      </c>
      <c r="U5788">
        <f>D5788-C5788</f>
        <v/>
      </c>
      <c r="V5788" s="3">
        <f>IF(Q5788=0,0,T5788/Q5788)</f>
        <v/>
      </c>
    </row>
    <row r="5789">
      <c r="A5789" t="n">
        <v>5788</v>
      </c>
      <c r="B5789" t="inlineStr">
        <is>
          <t>CA-2017-141117</t>
        </is>
      </c>
      <c r="C5789" t="inlineStr">
        <is>
          <t>2017-10-02</t>
        </is>
      </c>
      <c r="D5789" t="inlineStr">
        <is>
          <t>2017-10-08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Office Supplies</t>
        </is>
      </c>
      <c r="O5789" t="inlineStr">
        <is>
          <t>Art</t>
        </is>
      </c>
      <c r="P5789" t="inlineStr">
        <is>
          <t>Berol Giant Pencil Sharpener</t>
        </is>
      </c>
      <c r="Q5789" s="2" t="n">
        <v>95.14400000000001</v>
      </c>
      <c r="R5789" t="n">
        <v>7</v>
      </c>
      <c r="S5789" s="3" t="n">
        <v>0.2</v>
      </c>
      <c r="T5789" s="2" t="n">
        <v>10.7037</v>
      </c>
      <c r="U5789">
        <f>D5789-C5789</f>
        <v/>
      </c>
      <c r="V5789" s="3">
        <f>IF(Q5789=0,0,T5789/Q5789)</f>
        <v/>
      </c>
    </row>
    <row r="5790">
      <c r="A5790" t="n">
        <v>5789</v>
      </c>
      <c r="B5790" t="inlineStr">
        <is>
          <t>CA-2017-115070</t>
        </is>
      </c>
      <c r="C5790" t="inlineStr">
        <is>
          <t>2017-04-10</t>
        </is>
      </c>
      <c r="D5790" t="inlineStr">
        <is>
          <t>2017-04-14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Stackable Trays</t>
        </is>
      </c>
      <c r="Q5790" s="2" t="n">
        <v>12.32</v>
      </c>
      <c r="R5790" t="n">
        <v>5</v>
      </c>
      <c r="S5790" s="3" t="n">
        <v>0.2</v>
      </c>
      <c r="T5790" s="2" t="n">
        <v>1.848</v>
      </c>
      <c r="U5790">
        <f>D5790-C5790</f>
        <v/>
      </c>
      <c r="V5790" s="3">
        <f>IF(Q5790=0,0,T5790/Q5790)</f>
        <v/>
      </c>
    </row>
    <row r="5791">
      <c r="A5791" t="n">
        <v>5790</v>
      </c>
      <c r="B5791" t="inlineStr">
        <is>
          <t>CA-2017-115070</t>
        </is>
      </c>
      <c r="C5791" t="inlineStr">
        <is>
          <t>2017-04-10</t>
        </is>
      </c>
      <c r="D5791" t="inlineStr">
        <is>
          <t>2017-04-14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Office Supplies</t>
        </is>
      </c>
      <c r="O5791" t="inlineStr">
        <is>
          <t>Binders</t>
        </is>
      </c>
      <c r="P5791" t="inlineStr">
        <is>
          <t>Acco Pressboard Covers with Storage Hooks, 14 7/8" x 11", Light Blue</t>
        </is>
      </c>
      <c r="Q5791" s="2" t="n">
        <v>4.419</v>
      </c>
      <c r="R5791" t="n">
        <v>3</v>
      </c>
      <c r="S5791" s="3" t="n">
        <v>0.7</v>
      </c>
      <c r="T5791" s="2" t="n">
        <v>-3.0933</v>
      </c>
      <c r="U5791">
        <f>D5791-C5791</f>
        <v/>
      </c>
      <c r="V5791" s="3">
        <f>IF(Q5791=0,0,T5791/Q5791)</f>
        <v/>
      </c>
    </row>
    <row r="5792">
      <c r="A5792" t="n">
        <v>5791</v>
      </c>
      <c r="B5792" t="inlineStr">
        <is>
          <t>CA-2017-140186</t>
        </is>
      </c>
      <c r="C5792" t="inlineStr">
        <is>
          <t>2017-09-29</t>
        </is>
      </c>
      <c r="D5792" t="inlineStr">
        <is>
          <t>2017-10-02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Office Supplies</t>
        </is>
      </c>
      <c r="O5792" t="inlineStr">
        <is>
          <t>Fasteners</t>
        </is>
      </c>
      <c r="P5792" t="inlineStr">
        <is>
          <t>Advantus Plastic Paper Clips</t>
        </is>
      </c>
      <c r="Q5792" s="2" t="n">
        <v>35</v>
      </c>
      <c r="R5792" t="n">
        <v>7</v>
      </c>
      <c r="S5792" s="3" t="n">
        <v>0</v>
      </c>
      <c r="T5792" s="2" t="n">
        <v>16.8</v>
      </c>
      <c r="U5792">
        <f>D5792-C5792</f>
        <v/>
      </c>
      <c r="V5792" s="3">
        <f>IF(Q5792=0,0,T5792/Q5792)</f>
        <v/>
      </c>
    </row>
    <row r="5793">
      <c r="A5793" t="n">
        <v>5792</v>
      </c>
      <c r="B5793" t="inlineStr">
        <is>
          <t>CA-2017-140186</t>
        </is>
      </c>
      <c r="C5793" t="inlineStr">
        <is>
          <t>2017-09-29</t>
        </is>
      </c>
      <c r="D5793" t="inlineStr">
        <is>
          <t>2017-10-02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Leather Task Chair, Black</t>
        </is>
      </c>
      <c r="Q5793" s="2" t="n">
        <v>72.78400000000001</v>
      </c>
      <c r="R5793" t="n">
        <v>1</v>
      </c>
      <c r="S5793" s="3" t="n">
        <v>0.2</v>
      </c>
      <c r="T5793" s="2" t="n">
        <v>0</v>
      </c>
      <c r="U5793">
        <f>D5793-C5793</f>
        <v/>
      </c>
      <c r="V5793" s="3">
        <f>IF(Q5793=0,0,T5793/Q5793)</f>
        <v/>
      </c>
    </row>
    <row r="5794">
      <c r="A5794" t="n">
        <v>5793</v>
      </c>
      <c r="B5794" t="inlineStr">
        <is>
          <t>CA-2017-140186</t>
        </is>
      </c>
      <c r="C5794" t="inlineStr">
        <is>
          <t>2017-09-29</t>
        </is>
      </c>
      <c r="D5794" t="inlineStr">
        <is>
          <t>2017-10-02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Office Supplies</t>
        </is>
      </c>
      <c r="O5794" t="inlineStr">
        <is>
          <t>Appliances</t>
        </is>
      </c>
      <c r="P5794" t="inlineStr">
        <is>
          <t>Fellowes Premier Superior Surge Suppressor, 10-Outlet, With Phone and Remote</t>
        </is>
      </c>
      <c r="Q5794" s="2" t="n">
        <v>97.84</v>
      </c>
      <c r="R5794" t="n">
        <v>2</v>
      </c>
      <c r="S5794" s="3" t="n">
        <v>0</v>
      </c>
      <c r="T5794" s="2" t="n">
        <v>25.4384</v>
      </c>
      <c r="U5794">
        <f>D5794-C5794</f>
        <v/>
      </c>
      <c r="V5794" s="3">
        <f>IF(Q5794=0,0,T5794/Q5794)</f>
        <v/>
      </c>
    </row>
    <row r="5795">
      <c r="A5795" t="n">
        <v>5794</v>
      </c>
      <c r="B5795" t="inlineStr">
        <is>
          <t>CA-2017-140186</t>
        </is>
      </c>
      <c r="C5795" t="inlineStr">
        <is>
          <t>2017-09-29</t>
        </is>
      </c>
      <c r="D5795" t="inlineStr">
        <is>
          <t>2017-10-02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Howard Miller 13-3/4" Diameter Brushed Chrome Round Wall Clock</t>
        </is>
      </c>
      <c r="Q5795" s="2" t="n">
        <v>51.75</v>
      </c>
      <c r="R5795" t="n">
        <v>1</v>
      </c>
      <c r="S5795" s="3" t="n">
        <v>0</v>
      </c>
      <c r="T5795" s="2" t="n">
        <v>15.525</v>
      </c>
      <c r="U5795">
        <f>D5795-C5795</f>
        <v/>
      </c>
      <c r="V5795" s="3">
        <f>IF(Q5795=0,0,T5795/Q5795)</f>
        <v/>
      </c>
    </row>
    <row r="5796">
      <c r="A5796" t="n">
        <v>5795</v>
      </c>
      <c r="B5796" t="inlineStr">
        <is>
          <t>CA-2017-140186</t>
        </is>
      </c>
      <c r="C5796" t="inlineStr">
        <is>
          <t>2017-09-29</t>
        </is>
      </c>
      <c r="D5796" t="inlineStr">
        <is>
          <t>2017-10-02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Binding Machine Supplies</t>
        </is>
      </c>
      <c r="Q5796" s="2" t="n">
        <v>46.672</v>
      </c>
      <c r="R5796" t="n">
        <v>2</v>
      </c>
      <c r="S5796" s="3" t="n">
        <v>0.2</v>
      </c>
      <c r="T5796" s="2" t="n">
        <v>16.3352</v>
      </c>
      <c r="U5796">
        <f>D5796-C5796</f>
        <v/>
      </c>
      <c r="V5796" s="3">
        <f>IF(Q5796=0,0,T5796/Q5796)</f>
        <v/>
      </c>
    </row>
    <row r="5797">
      <c r="A5797" t="n">
        <v>5796</v>
      </c>
      <c r="B5797" t="inlineStr">
        <is>
          <t>CA-2014-124856</t>
        </is>
      </c>
      <c r="C5797" t="inlineStr">
        <is>
          <t>2014-09-29</t>
        </is>
      </c>
      <c r="D5797" t="inlineStr">
        <is>
          <t>2014-10-03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Dual Level, Single-Width Filing Carts</t>
        </is>
      </c>
      <c r="Q5797" s="2" t="n">
        <v>1395.54</v>
      </c>
      <c r="R5797" t="n">
        <v>9</v>
      </c>
      <c r="S5797" s="3" t="n">
        <v>0</v>
      </c>
      <c r="T5797" s="2" t="n">
        <v>362.8404</v>
      </c>
      <c r="U5797">
        <f>D5797-C5797</f>
        <v/>
      </c>
      <c r="V5797" s="3">
        <f>IF(Q5797=0,0,T5797/Q5797)</f>
        <v/>
      </c>
    </row>
    <row r="5798">
      <c r="A5798" t="n">
        <v>5797</v>
      </c>
      <c r="B5798" t="inlineStr">
        <is>
          <t>CA-2014-124856</t>
        </is>
      </c>
      <c r="C5798" t="inlineStr">
        <is>
          <t>2014-09-29</t>
        </is>
      </c>
      <c r="D5798" t="inlineStr">
        <is>
          <t>2014-10-03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Seth Thomas 14" Putty-Colored Wall Clock</t>
        </is>
      </c>
      <c r="Q5798" s="2" t="n">
        <v>117.36</v>
      </c>
      <c r="R5798" t="n">
        <v>4</v>
      </c>
      <c r="S5798" s="3" t="n">
        <v>0</v>
      </c>
      <c r="T5798" s="2" t="n">
        <v>36.3816</v>
      </c>
      <c r="U5798">
        <f>D5798-C5798</f>
        <v/>
      </c>
      <c r="V5798" s="3">
        <f>IF(Q5798=0,0,T5798/Q5798)</f>
        <v/>
      </c>
    </row>
    <row r="5799">
      <c r="A5799" t="n">
        <v>5798</v>
      </c>
      <c r="B5799" t="inlineStr">
        <is>
          <t>CA-2014-124856</t>
        </is>
      </c>
      <c r="C5799" t="inlineStr">
        <is>
          <t>2014-09-29</t>
        </is>
      </c>
      <c r="D5799" t="inlineStr">
        <is>
          <t>2014-10-03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Office Supplies</t>
        </is>
      </c>
      <c r="O5799" t="inlineStr">
        <is>
          <t>Labels</t>
        </is>
      </c>
      <c r="P5799" t="inlineStr">
        <is>
          <t>Avery 48</t>
        </is>
      </c>
      <c r="Q5799" s="2" t="n">
        <v>18.9</v>
      </c>
      <c r="R5799" t="n">
        <v>3</v>
      </c>
      <c r="S5799" s="3" t="n">
        <v>0</v>
      </c>
      <c r="T5799" s="2" t="n">
        <v>8.694000000000001</v>
      </c>
      <c r="U5799">
        <f>D5799-C5799</f>
        <v/>
      </c>
      <c r="V5799" s="3">
        <f>IF(Q5799=0,0,T5799/Q5799)</f>
        <v/>
      </c>
    </row>
    <row r="5800">
      <c r="A5800" t="n">
        <v>5799</v>
      </c>
      <c r="B5800" t="inlineStr">
        <is>
          <t>CA-2014-124856</t>
        </is>
      </c>
      <c r="C5800" t="inlineStr">
        <is>
          <t>2014-09-29</t>
        </is>
      </c>
      <c r="D5800" t="inlineStr">
        <is>
          <t>2014-10-03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White Computer Printout Paper by Universal</t>
        </is>
      </c>
      <c r="Q5800" s="2" t="n">
        <v>77.52</v>
      </c>
      <c r="R5800" t="n">
        <v>2</v>
      </c>
      <c r="S5800" s="3" t="n">
        <v>0</v>
      </c>
      <c r="T5800" s="2" t="n">
        <v>37.9848</v>
      </c>
      <c r="U5800">
        <f>D5800-C5800</f>
        <v/>
      </c>
      <c r="V5800" s="3">
        <f>IF(Q5800=0,0,T5800/Q5800)</f>
        <v/>
      </c>
    </row>
    <row r="5801">
      <c r="A5801" t="n">
        <v>5800</v>
      </c>
      <c r="B5801" t="inlineStr">
        <is>
          <t>CA-2014-166716</t>
        </is>
      </c>
      <c r="C5801" t="inlineStr">
        <is>
          <t>2014-08-20</t>
        </is>
      </c>
      <c r="D5801" t="inlineStr">
        <is>
          <t>2014-08-25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Global Leather and Oak Executive Chair, Black</t>
        </is>
      </c>
      <c r="Q5801" s="2" t="n">
        <v>421.372</v>
      </c>
      <c r="R5801" t="n">
        <v>2</v>
      </c>
      <c r="S5801" s="3" t="n">
        <v>0.3</v>
      </c>
      <c r="T5801" s="2" t="n">
        <v>-6.0196</v>
      </c>
      <c r="U5801">
        <f>D5801-C5801</f>
        <v/>
      </c>
      <c r="V5801" s="3">
        <f>IF(Q5801=0,0,T5801/Q5801)</f>
        <v/>
      </c>
    </row>
    <row r="5802">
      <c r="A5802" t="n">
        <v>5801</v>
      </c>
      <c r="B5802" t="inlineStr">
        <is>
          <t>CA-2014-123225</t>
        </is>
      </c>
      <c r="C5802" t="inlineStr">
        <is>
          <t>2014-07-11</t>
        </is>
      </c>
      <c r="D5802" t="inlineStr">
        <is>
          <t>2014-07-14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Polycom VVX 310 VoIP phone</t>
        </is>
      </c>
      <c r="Q5802" s="2" t="n">
        <v>575.968</v>
      </c>
      <c r="R5802" t="n">
        <v>4</v>
      </c>
      <c r="S5802" s="3" t="n">
        <v>0.2</v>
      </c>
      <c r="T5802" s="2" t="n">
        <v>43.1976</v>
      </c>
      <c r="U5802">
        <f>D5802-C5802</f>
        <v/>
      </c>
      <c r="V5802" s="3">
        <f>IF(Q5802=0,0,T5802/Q5802)</f>
        <v/>
      </c>
    </row>
    <row r="5803">
      <c r="A5803" t="n">
        <v>5802</v>
      </c>
      <c r="B5803" t="inlineStr">
        <is>
          <t>CA-2014-123225</t>
        </is>
      </c>
      <c r="C5803" t="inlineStr">
        <is>
          <t>2014-07-11</t>
        </is>
      </c>
      <c r="D5803" t="inlineStr">
        <is>
          <t>2014-07-14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200</t>
        </is>
      </c>
      <c r="Q5803" s="2" t="n">
        <v>10.368</v>
      </c>
      <c r="R5803" t="n">
        <v>2</v>
      </c>
      <c r="S5803" s="3" t="n">
        <v>0.2</v>
      </c>
      <c r="T5803" s="2" t="n">
        <v>3.6288</v>
      </c>
      <c r="U5803">
        <f>D5803-C5803</f>
        <v/>
      </c>
      <c r="V5803" s="3">
        <f>IF(Q5803=0,0,T5803/Q5803)</f>
        <v/>
      </c>
    </row>
    <row r="5804">
      <c r="A5804" t="n">
        <v>5803</v>
      </c>
      <c r="B5804" t="inlineStr">
        <is>
          <t>CA-2015-163440</t>
        </is>
      </c>
      <c r="C5804" t="inlineStr">
        <is>
          <t>2015-03-22</t>
        </is>
      </c>
      <c r="D5804" t="inlineStr">
        <is>
          <t>2015-03-24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Technology</t>
        </is>
      </c>
      <c r="O5804" t="inlineStr">
        <is>
          <t>Phones</t>
        </is>
      </c>
      <c r="P5804" t="inlineStr">
        <is>
          <t>Square Credit Card Reader</t>
        </is>
      </c>
      <c r="Q5804" s="2" t="n">
        <v>15.984</v>
      </c>
      <c r="R5804" t="n">
        <v>2</v>
      </c>
      <c r="S5804" s="3" t="n">
        <v>0.2</v>
      </c>
      <c r="T5804" s="2" t="n">
        <v>1.1988</v>
      </c>
      <c r="U5804">
        <f>D5804-C5804</f>
        <v/>
      </c>
      <c r="V5804" s="3">
        <f>IF(Q5804=0,0,T5804/Q5804)</f>
        <v/>
      </c>
    </row>
    <row r="5805">
      <c r="A5805" t="n">
        <v>5804</v>
      </c>
      <c r="B5805" t="inlineStr">
        <is>
          <t>US-2017-106796</t>
        </is>
      </c>
      <c r="C5805" t="inlineStr">
        <is>
          <t>2017-05-12</t>
        </is>
      </c>
      <c r="D5805" t="inlineStr">
        <is>
          <t>2017-05-19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Newell 347</t>
        </is>
      </c>
      <c r="Q5805" s="2" t="n">
        <v>10.272</v>
      </c>
      <c r="R5805" t="n">
        <v>3</v>
      </c>
      <c r="S5805" s="3" t="n">
        <v>0.2</v>
      </c>
      <c r="T5805" s="2" t="n">
        <v>1.1556</v>
      </c>
      <c r="U5805">
        <f>D5805-C5805</f>
        <v/>
      </c>
      <c r="V5805" s="3">
        <f>IF(Q5805=0,0,T5805/Q5805)</f>
        <v/>
      </c>
    </row>
    <row r="5806">
      <c r="A5806" t="n">
        <v>5805</v>
      </c>
      <c r="B5806" t="inlineStr">
        <is>
          <t>CA-2017-113873</t>
        </is>
      </c>
      <c r="C5806" t="inlineStr">
        <is>
          <t>2017-11-13</t>
        </is>
      </c>
      <c r="D5806" t="inlineStr">
        <is>
          <t>2017-11-19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Office Supplies</t>
        </is>
      </c>
      <c r="O5806" t="inlineStr">
        <is>
          <t>Storage</t>
        </is>
      </c>
      <c r="P5806" t="inlineStr">
        <is>
          <t>Eldon ProFile File 'N Store Portable File Tub Letter/Legal Size Black</t>
        </is>
      </c>
      <c r="Q5806" s="2" t="n">
        <v>61.792</v>
      </c>
      <c r="R5806" t="n">
        <v>4</v>
      </c>
      <c r="S5806" s="3" t="n">
        <v>0.2</v>
      </c>
      <c r="T5806" s="2" t="n">
        <v>6.1792</v>
      </c>
      <c r="U5806">
        <f>D5806-C5806</f>
        <v/>
      </c>
      <c r="V5806" s="3">
        <f>IF(Q5806=0,0,T5806/Q5806)</f>
        <v/>
      </c>
    </row>
    <row r="5807">
      <c r="A5807" t="n">
        <v>5806</v>
      </c>
      <c r="B5807" t="inlineStr">
        <is>
          <t>CA-2017-113873</t>
        </is>
      </c>
      <c r="C5807" t="inlineStr">
        <is>
          <t>2017-11-13</t>
        </is>
      </c>
      <c r="D5807" t="inlineStr">
        <is>
          <t>2017-11-19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Furniture</t>
        </is>
      </c>
      <c r="O5807" t="inlineStr">
        <is>
          <t>Bookcases</t>
        </is>
      </c>
      <c r="P5807" t="inlineStr">
        <is>
          <t>Bush Westfield Collection Bookcases, Fully Assembled</t>
        </is>
      </c>
      <c r="Q5807" s="2" t="n">
        <v>205.9992</v>
      </c>
      <c r="R5807" t="n">
        <v>3</v>
      </c>
      <c r="S5807" s="3" t="n">
        <v>0.32</v>
      </c>
      <c r="T5807" s="2" t="n">
        <v>-27.2646</v>
      </c>
      <c r="U5807">
        <f>D5807-C5807</f>
        <v/>
      </c>
      <c r="V5807" s="3">
        <f>IF(Q5807=0,0,T5807/Q5807)</f>
        <v/>
      </c>
    </row>
    <row r="5808">
      <c r="A5808" t="n">
        <v>5807</v>
      </c>
      <c r="B5808" t="inlineStr">
        <is>
          <t>CA-2016-149783</t>
        </is>
      </c>
      <c r="C5808" t="inlineStr">
        <is>
          <t>2016-09-04</t>
        </is>
      </c>
      <c r="D5808" t="inlineStr">
        <is>
          <t>2016-09-07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RSVP Cards &amp; Envelopes, Blank White, 8-1/2" X 11", 24 Cards/25 Envelopes/Set</t>
        </is>
      </c>
      <c r="Q5808" s="2" t="n">
        <v>12.192</v>
      </c>
      <c r="R5808" t="n">
        <v>3</v>
      </c>
      <c r="S5808" s="3" t="n">
        <v>0.2</v>
      </c>
      <c r="T5808" s="2" t="n">
        <v>4.1148</v>
      </c>
      <c r="U5808">
        <f>D5808-C5808</f>
        <v/>
      </c>
      <c r="V5808" s="3">
        <f>IF(Q5808=0,0,T5808/Q5808)</f>
        <v/>
      </c>
    </row>
    <row r="5809">
      <c r="A5809" t="n">
        <v>5808</v>
      </c>
      <c r="B5809" t="inlineStr">
        <is>
          <t>CA-2016-149783</t>
        </is>
      </c>
      <c r="C5809" t="inlineStr">
        <is>
          <t>2016-09-04</t>
        </is>
      </c>
      <c r="D5809" t="inlineStr">
        <is>
          <t>2016-09-07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Office Supplies</t>
        </is>
      </c>
      <c r="O5809" t="inlineStr">
        <is>
          <t>Appliances</t>
        </is>
      </c>
      <c r="P5809" t="inlineStr">
        <is>
          <t>Belkin 5 Outlet SurgeMaster Power Centers</t>
        </is>
      </c>
      <c r="Q5809" s="2" t="n">
        <v>87.16800000000001</v>
      </c>
      <c r="R5809" t="n">
        <v>2</v>
      </c>
      <c r="S5809" s="3" t="n">
        <v>0.2</v>
      </c>
      <c r="T5809" s="2" t="n">
        <v>8.716799999999999</v>
      </c>
      <c r="U5809">
        <f>D5809-C5809</f>
        <v/>
      </c>
      <c r="V5809" s="3">
        <f>IF(Q5809=0,0,T5809/Q5809)</f>
        <v/>
      </c>
    </row>
    <row r="5810">
      <c r="A5810" t="n">
        <v>5809</v>
      </c>
      <c r="B5810" t="inlineStr">
        <is>
          <t>CA-2016-149783</t>
        </is>
      </c>
      <c r="C5810" t="inlineStr">
        <is>
          <t>2016-09-04</t>
        </is>
      </c>
      <c r="D5810" t="inlineStr">
        <is>
          <t>2016-09-07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Office Supplies</t>
        </is>
      </c>
      <c r="O5810" t="inlineStr">
        <is>
          <t>Art</t>
        </is>
      </c>
      <c r="P5810" t="inlineStr">
        <is>
          <t>Prismacolor Color Pencil Set</t>
        </is>
      </c>
      <c r="Q5810" s="2" t="n">
        <v>31.744</v>
      </c>
      <c r="R5810" t="n">
        <v>2</v>
      </c>
      <c r="S5810" s="3" t="n">
        <v>0.2</v>
      </c>
      <c r="T5810" s="2" t="n">
        <v>8.332800000000001</v>
      </c>
      <c r="U5810">
        <f>D5810-C5810</f>
        <v/>
      </c>
      <c r="V5810" s="3">
        <f>IF(Q5810=0,0,T5810/Q5810)</f>
        <v/>
      </c>
    </row>
    <row r="5811">
      <c r="A5811" t="n">
        <v>5810</v>
      </c>
      <c r="B5811" t="inlineStr">
        <is>
          <t>CA-2016-125017</t>
        </is>
      </c>
      <c r="C5811" t="inlineStr">
        <is>
          <t>2016-02-06</t>
        </is>
      </c>
      <c r="D5811" t="inlineStr">
        <is>
          <t>2016-02-11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Deflect-o EconoMat Studded, No Bevel Mat for Low Pile Carpeting</t>
        </is>
      </c>
      <c r="Q5811" s="2" t="n">
        <v>132.224</v>
      </c>
      <c r="R5811" t="n">
        <v>4</v>
      </c>
      <c r="S5811" s="3" t="n">
        <v>0.2</v>
      </c>
      <c r="T5811" s="2" t="n">
        <v>-18.1808</v>
      </c>
      <c r="U5811">
        <f>D5811-C5811</f>
        <v/>
      </c>
      <c r="V5811" s="3">
        <f>IF(Q5811=0,0,T5811/Q5811)</f>
        <v/>
      </c>
    </row>
    <row r="5812">
      <c r="A5812" t="n">
        <v>5811</v>
      </c>
      <c r="B5812" t="inlineStr">
        <is>
          <t>US-2015-163279</t>
        </is>
      </c>
      <c r="C5812" t="inlineStr">
        <is>
          <t>2015-03-22</t>
        </is>
      </c>
      <c r="D5812" t="inlineStr">
        <is>
          <t>2015-03-26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Easy-staple paper</t>
        </is>
      </c>
      <c r="Q5812" s="2" t="n">
        <v>105.52</v>
      </c>
      <c r="R5812" t="n">
        <v>4</v>
      </c>
      <c r="S5812" s="3" t="n">
        <v>0</v>
      </c>
      <c r="T5812" s="2" t="n">
        <v>48.5392</v>
      </c>
      <c r="U5812">
        <f>D5812-C5812</f>
        <v/>
      </c>
      <c r="V5812" s="3">
        <f>IF(Q5812=0,0,T5812/Q5812)</f>
        <v/>
      </c>
    </row>
    <row r="5813">
      <c r="A5813" t="n">
        <v>5812</v>
      </c>
      <c r="B5813" t="inlineStr">
        <is>
          <t>US-2015-163279</t>
        </is>
      </c>
      <c r="C5813" t="inlineStr">
        <is>
          <t>2015-03-22</t>
        </is>
      </c>
      <c r="D5813" t="inlineStr">
        <is>
          <t>2015-03-26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Tenex B1-RE Series Chair Mats for Low Pile Carpets</t>
        </is>
      </c>
      <c r="Q5813" s="2" t="n">
        <v>91.95999999999999</v>
      </c>
      <c r="R5813" t="n">
        <v>2</v>
      </c>
      <c r="S5813" s="3" t="n">
        <v>0</v>
      </c>
      <c r="T5813" s="2" t="n">
        <v>15.6332</v>
      </c>
      <c r="U5813">
        <f>D5813-C5813</f>
        <v/>
      </c>
      <c r="V5813" s="3">
        <f>IF(Q5813=0,0,T5813/Q5813)</f>
        <v/>
      </c>
    </row>
    <row r="5814">
      <c r="A5814" t="n">
        <v>5813</v>
      </c>
      <c r="B5814" t="inlineStr">
        <is>
          <t>US-2015-163279</t>
        </is>
      </c>
      <c r="C5814" t="inlineStr">
        <is>
          <t>2015-03-22</t>
        </is>
      </c>
      <c r="D5814" t="inlineStr">
        <is>
          <t>2015-03-26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ClearOne CHATAttach 160 - speaker phone</t>
        </is>
      </c>
      <c r="Q5814" s="2" t="n">
        <v>1487.976</v>
      </c>
      <c r="R5814" t="n">
        <v>3</v>
      </c>
      <c r="S5814" s="3" t="n">
        <v>0.2</v>
      </c>
      <c r="T5814" s="2" t="n">
        <v>185.997</v>
      </c>
      <c r="U5814">
        <f>D5814-C5814</f>
        <v/>
      </c>
      <c r="V5814" s="3">
        <f>IF(Q5814=0,0,T5814/Q5814)</f>
        <v/>
      </c>
    </row>
    <row r="5815">
      <c r="A5815" t="n">
        <v>5814</v>
      </c>
      <c r="B5815" t="inlineStr">
        <is>
          <t>CA-2015-150196</t>
        </is>
      </c>
      <c r="C5815" t="inlineStr">
        <is>
          <t>2015-07-02</t>
        </is>
      </c>
      <c r="D5815" t="inlineStr">
        <is>
          <t>2015-07-03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Xerox 209</t>
        </is>
      </c>
      <c r="Q5815" s="2" t="n">
        <v>19.44</v>
      </c>
      <c r="R5815" t="n">
        <v>3</v>
      </c>
      <c r="S5815" s="3" t="n">
        <v>0</v>
      </c>
      <c r="T5815" s="2" t="n">
        <v>9.331200000000001</v>
      </c>
      <c r="U5815">
        <f>D5815-C5815</f>
        <v/>
      </c>
      <c r="V5815" s="3">
        <f>IF(Q5815=0,0,T5815/Q5815)</f>
        <v/>
      </c>
    </row>
    <row r="5816">
      <c r="A5816" t="n">
        <v>5815</v>
      </c>
      <c r="B5816" t="inlineStr">
        <is>
          <t>US-2015-106495</t>
        </is>
      </c>
      <c r="C5816" t="inlineStr">
        <is>
          <t>2015-06-15</t>
        </is>
      </c>
      <c r="D5816" t="inlineStr">
        <is>
          <t>2015-06-17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Technology</t>
        </is>
      </c>
      <c r="O5816" t="inlineStr">
        <is>
          <t>Accessories</t>
        </is>
      </c>
      <c r="P5816" t="inlineStr">
        <is>
          <t>Belkin Standard 104 key USB Keyboard</t>
        </is>
      </c>
      <c r="Q5816" s="2" t="n">
        <v>11.672</v>
      </c>
      <c r="R5816" t="n">
        <v>1</v>
      </c>
      <c r="S5816" s="3" t="n">
        <v>0.2</v>
      </c>
      <c r="T5816" s="2" t="n">
        <v>-0.7295</v>
      </c>
      <c r="U5816">
        <f>D5816-C5816</f>
        <v/>
      </c>
      <c r="V5816" s="3">
        <f>IF(Q5816=0,0,T5816/Q5816)</f>
        <v/>
      </c>
    </row>
    <row r="5817">
      <c r="A5817" t="n">
        <v>5816</v>
      </c>
      <c r="B5817" t="inlineStr">
        <is>
          <t>CA-2014-124730</t>
        </is>
      </c>
      <c r="C5817" t="inlineStr">
        <is>
          <t>2014-11-26</t>
        </is>
      </c>
      <c r="D5817" t="inlineStr">
        <is>
          <t>2014-11-26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Technology</t>
        </is>
      </c>
      <c r="O5817" t="inlineStr">
        <is>
          <t>Phones</t>
        </is>
      </c>
      <c r="P5817" t="inlineStr">
        <is>
          <t>ClearSounds CSC500 Amplified Spirit Phone Corded phone</t>
        </is>
      </c>
      <c r="Q5817" s="2" t="n">
        <v>279.96</v>
      </c>
      <c r="R5817" t="n">
        <v>4</v>
      </c>
      <c r="S5817" s="3" t="n">
        <v>0</v>
      </c>
      <c r="T5817" s="2" t="n">
        <v>78.3888</v>
      </c>
      <c r="U5817">
        <f>D5817-C5817</f>
        <v/>
      </c>
      <c r="V5817" s="3">
        <f>IF(Q5817=0,0,T5817/Q5817)</f>
        <v/>
      </c>
    </row>
    <row r="5818">
      <c r="A5818" t="n">
        <v>5817</v>
      </c>
      <c r="B5818" t="inlineStr">
        <is>
          <t>CA-2014-124730</t>
        </is>
      </c>
      <c r="C5818" t="inlineStr">
        <is>
          <t>2014-11-26</t>
        </is>
      </c>
      <c r="D5818" t="inlineStr">
        <is>
          <t>2014-11-26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Acco PRESSTEX Data Binder with Storage Hooks, Dark Blue, 14 7/8" X 11"</t>
        </is>
      </c>
      <c r="Q5818" s="2" t="n">
        <v>12.912</v>
      </c>
      <c r="R5818" t="n">
        <v>3</v>
      </c>
      <c r="S5818" s="3" t="n">
        <v>0.2</v>
      </c>
      <c r="T5818" s="2" t="n">
        <v>4.6806</v>
      </c>
      <c r="U5818">
        <f>D5818-C5818</f>
        <v/>
      </c>
      <c r="V5818" s="3">
        <f>IF(Q5818=0,0,T5818/Q5818)</f>
        <v/>
      </c>
    </row>
    <row r="5819">
      <c r="A5819" t="n">
        <v>5818</v>
      </c>
      <c r="B5819" t="inlineStr">
        <is>
          <t>CA-2014-124730</t>
        </is>
      </c>
      <c r="C5819" t="inlineStr">
        <is>
          <t>2014-11-26</t>
        </is>
      </c>
      <c r="D5819" t="inlineStr">
        <is>
          <t>2014-11-26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Pressboard Data Binders by Wilson Jones</t>
        </is>
      </c>
      <c r="Q5819" s="2" t="n">
        <v>17.088</v>
      </c>
      <c r="R5819" t="n">
        <v>4</v>
      </c>
      <c r="S5819" s="3" t="n">
        <v>0.2</v>
      </c>
      <c r="T5819" s="2" t="n">
        <v>5.7672</v>
      </c>
      <c r="U5819">
        <f>D5819-C5819</f>
        <v/>
      </c>
      <c r="V5819" s="3">
        <f>IF(Q5819=0,0,T5819/Q5819)</f>
        <v/>
      </c>
    </row>
    <row r="5820">
      <c r="A5820" t="n">
        <v>5819</v>
      </c>
      <c r="B5820" t="inlineStr">
        <is>
          <t>CA-2014-124730</t>
        </is>
      </c>
      <c r="C5820" t="inlineStr">
        <is>
          <t>2014-11-26</t>
        </is>
      </c>
      <c r="D5820" t="inlineStr">
        <is>
          <t>2014-11-26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Address/Shipping Labels for Typewriters, 4" x 2"</t>
        </is>
      </c>
      <c r="Q5820" s="2" t="n">
        <v>93.15000000000001</v>
      </c>
      <c r="R5820" t="n">
        <v>9</v>
      </c>
      <c r="S5820" s="3" t="n">
        <v>0</v>
      </c>
      <c r="T5820" s="2" t="n">
        <v>44.712</v>
      </c>
      <c r="U5820">
        <f>D5820-C5820</f>
        <v/>
      </c>
      <c r="V5820" s="3">
        <f>IF(Q5820=0,0,T5820/Q5820)</f>
        <v/>
      </c>
    </row>
    <row r="5821">
      <c r="A5821" t="n">
        <v>5820</v>
      </c>
      <c r="B5821" t="inlineStr">
        <is>
          <t>CA-2014-124730</t>
        </is>
      </c>
      <c r="C5821" t="inlineStr">
        <is>
          <t>2014-11-26</t>
        </is>
      </c>
      <c r="D5821" t="inlineStr">
        <is>
          <t>2014-11-26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Office Supplies</t>
        </is>
      </c>
      <c r="O5821" t="inlineStr">
        <is>
          <t>Labels</t>
        </is>
      </c>
      <c r="P5821" t="inlineStr">
        <is>
          <t>Avery File Folder Labels</t>
        </is>
      </c>
      <c r="Q5821" s="2" t="n">
        <v>11.52</v>
      </c>
      <c r="R5821" t="n">
        <v>4</v>
      </c>
      <c r="S5821" s="3" t="n">
        <v>0</v>
      </c>
      <c r="T5821" s="2" t="n">
        <v>5.6448</v>
      </c>
      <c r="U5821">
        <f>D5821-C5821</f>
        <v/>
      </c>
      <c r="V5821" s="3">
        <f>IF(Q5821=0,0,T5821/Q5821)</f>
        <v/>
      </c>
    </row>
    <row r="5822">
      <c r="A5822" t="n">
        <v>5821</v>
      </c>
      <c r="B5822" t="inlineStr">
        <is>
          <t>CA-2017-117632</t>
        </is>
      </c>
      <c r="C5822" t="inlineStr">
        <is>
          <t>2017-05-12</t>
        </is>
      </c>
      <c r="D5822" t="inlineStr">
        <is>
          <t>2017-05-18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Office Supplies</t>
        </is>
      </c>
      <c r="O5822" t="inlineStr">
        <is>
          <t>Supplies</t>
        </is>
      </c>
      <c r="P5822" t="inlineStr">
        <is>
          <t>Compact Automatic Electric Letter Opener</t>
        </is>
      </c>
      <c r="Q5822" s="2" t="n">
        <v>238.62</v>
      </c>
      <c r="R5822" t="n">
        <v>2</v>
      </c>
      <c r="S5822" s="3" t="n">
        <v>0</v>
      </c>
      <c r="T5822" s="2" t="n">
        <v>4.7724</v>
      </c>
      <c r="U5822">
        <f>D5822-C5822</f>
        <v/>
      </c>
      <c r="V5822" s="3">
        <f>IF(Q5822=0,0,T5822/Q5822)</f>
        <v/>
      </c>
    </row>
    <row r="5823">
      <c r="A5823" t="n">
        <v>5822</v>
      </c>
      <c r="B5823" t="inlineStr">
        <is>
          <t>CA-2017-117632</t>
        </is>
      </c>
      <c r="C5823" t="inlineStr">
        <is>
          <t>2017-05-12</t>
        </is>
      </c>
      <c r="D5823" t="inlineStr">
        <is>
          <t>2017-05-18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Hoover Commercial Soft Guard Upright Vacuum And Disposable Filtration Bags</t>
        </is>
      </c>
      <c r="Q5823" s="2" t="n">
        <v>7.77</v>
      </c>
      <c r="R5823" t="n">
        <v>1</v>
      </c>
      <c r="S5823" s="3" t="n">
        <v>0</v>
      </c>
      <c r="T5823" s="2" t="n">
        <v>2.0979</v>
      </c>
      <c r="U5823">
        <f>D5823-C5823</f>
        <v/>
      </c>
      <c r="V5823" s="3">
        <f>IF(Q5823=0,0,T5823/Q5823)</f>
        <v/>
      </c>
    </row>
    <row r="5824">
      <c r="A5824" t="n">
        <v>5823</v>
      </c>
      <c r="B5824" t="inlineStr">
        <is>
          <t>CA-2017-117632</t>
        </is>
      </c>
      <c r="C5824" t="inlineStr">
        <is>
          <t>2017-05-12</t>
        </is>
      </c>
      <c r="D5824" t="inlineStr">
        <is>
          <t>2017-05-18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Furniture</t>
        </is>
      </c>
      <c r="O5824" t="inlineStr">
        <is>
          <t>Tables</t>
        </is>
      </c>
      <c r="P5824" t="inlineStr">
        <is>
          <t>Lesro Sheffield Collection Coffee Table, End Table, Center Table, Corner Table</t>
        </is>
      </c>
      <c r="Q5824" s="2" t="n">
        <v>285.48</v>
      </c>
      <c r="R5824" t="n">
        <v>5</v>
      </c>
      <c r="S5824" s="3" t="n">
        <v>0.2</v>
      </c>
      <c r="T5824" s="2" t="n">
        <v>-10.7055</v>
      </c>
      <c r="U5824">
        <f>D5824-C5824</f>
        <v/>
      </c>
      <c r="V5824" s="3">
        <f>IF(Q5824=0,0,T5824/Q5824)</f>
        <v/>
      </c>
    </row>
    <row r="5825">
      <c r="A5825" t="n">
        <v>5824</v>
      </c>
      <c r="B5825" t="inlineStr">
        <is>
          <t>CA-2017-117632</t>
        </is>
      </c>
      <c r="C5825" t="inlineStr">
        <is>
          <t>2017-05-12</t>
        </is>
      </c>
      <c r="D5825" t="inlineStr">
        <is>
          <t>2017-05-18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DXL Angle-View Binders with Locking Rings, Black</t>
        </is>
      </c>
      <c r="Q5825" s="2" t="n">
        <v>19.168</v>
      </c>
      <c r="R5825" t="n">
        <v>4</v>
      </c>
      <c r="S5825" s="3" t="n">
        <v>0.2</v>
      </c>
      <c r="T5825" s="2" t="n">
        <v>6.4692</v>
      </c>
      <c r="U5825">
        <f>D5825-C5825</f>
        <v/>
      </c>
      <c r="V5825" s="3">
        <f>IF(Q5825=0,0,T5825/Q5825)</f>
        <v/>
      </c>
    </row>
    <row r="5826">
      <c r="A5826" t="n">
        <v>5825</v>
      </c>
      <c r="B5826" t="inlineStr">
        <is>
          <t>CA-2014-115056</t>
        </is>
      </c>
      <c r="C5826" t="inlineStr">
        <is>
          <t>2014-05-02</t>
        </is>
      </c>
      <c r="D5826" t="inlineStr">
        <is>
          <t>2014-05-02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Office Supplies</t>
        </is>
      </c>
      <c r="O5826" t="inlineStr">
        <is>
          <t>Appliances</t>
        </is>
      </c>
      <c r="P5826" t="inlineStr">
        <is>
          <t>Belkin 6 Outlet Metallic Surge Strip</t>
        </is>
      </c>
      <c r="Q5826" s="2" t="n">
        <v>26.136</v>
      </c>
      <c r="R5826" t="n">
        <v>3</v>
      </c>
      <c r="S5826" s="3" t="n">
        <v>0.2</v>
      </c>
      <c r="T5826" s="2" t="n">
        <v>1.9602</v>
      </c>
      <c r="U5826">
        <f>D5826-C5826</f>
        <v/>
      </c>
      <c r="V5826" s="3">
        <f>IF(Q5826=0,0,T5826/Q5826)</f>
        <v/>
      </c>
    </row>
    <row r="5827">
      <c r="A5827" t="n">
        <v>5826</v>
      </c>
      <c r="B5827" t="inlineStr">
        <is>
          <t>CA-2017-161067</t>
        </is>
      </c>
      <c r="C5827" t="inlineStr">
        <is>
          <t>2017-09-03</t>
        </is>
      </c>
      <c r="D5827" t="inlineStr">
        <is>
          <t>2017-09-06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189</t>
        </is>
      </c>
      <c r="Q5827" s="2" t="n">
        <v>419.4</v>
      </c>
      <c r="R5827" t="n">
        <v>4</v>
      </c>
      <c r="S5827" s="3" t="n">
        <v>0</v>
      </c>
      <c r="T5827" s="2" t="n">
        <v>201.312</v>
      </c>
      <c r="U5827">
        <f>D5827-C5827</f>
        <v/>
      </c>
      <c r="V5827" s="3">
        <f>IF(Q5827=0,0,T5827/Q5827)</f>
        <v/>
      </c>
    </row>
    <row r="5828">
      <c r="A5828" t="n">
        <v>5827</v>
      </c>
      <c r="B5828" t="inlineStr">
        <is>
          <t>CA-2017-161067</t>
        </is>
      </c>
      <c r="C5828" t="inlineStr">
        <is>
          <t>2017-09-03</t>
        </is>
      </c>
      <c r="D5828" t="inlineStr">
        <is>
          <t>2017-09-06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Office Star Flex Back Scooter Chair with Aluminum Finish Frame</t>
        </is>
      </c>
      <c r="Q5828" s="2" t="n">
        <v>90.801</v>
      </c>
      <c r="R5828" t="n">
        <v>1</v>
      </c>
      <c r="S5828" s="3" t="n">
        <v>0.1</v>
      </c>
      <c r="T5828" s="2" t="n">
        <v>14.1246</v>
      </c>
      <c r="U5828">
        <f>D5828-C5828</f>
        <v/>
      </c>
      <c r="V5828" s="3">
        <f>IF(Q5828=0,0,T5828/Q5828)</f>
        <v/>
      </c>
    </row>
    <row r="5829">
      <c r="A5829" t="n">
        <v>5828</v>
      </c>
      <c r="B5829" t="inlineStr">
        <is>
          <t>CA-2017-161067</t>
        </is>
      </c>
      <c r="C5829" t="inlineStr">
        <is>
          <t>2017-09-03</t>
        </is>
      </c>
      <c r="D5829" t="inlineStr">
        <is>
          <t>2017-09-06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Low Back Tilter Chair</t>
        </is>
      </c>
      <c r="Q5829" s="2" t="n">
        <v>181.764</v>
      </c>
      <c r="R5829" t="n">
        <v>2</v>
      </c>
      <c r="S5829" s="3" t="n">
        <v>0.1</v>
      </c>
      <c r="T5829" s="2" t="n">
        <v>-8.0784</v>
      </c>
      <c r="U5829">
        <f>D5829-C5829</f>
        <v/>
      </c>
      <c r="V5829" s="3">
        <f>IF(Q5829=0,0,T5829/Q5829)</f>
        <v/>
      </c>
    </row>
    <row r="5830">
      <c r="A5830" t="n">
        <v>5829</v>
      </c>
      <c r="B5830" t="inlineStr">
        <is>
          <t>CA-2017-161067</t>
        </is>
      </c>
      <c r="C5830" t="inlineStr">
        <is>
          <t>2017-09-03</t>
        </is>
      </c>
      <c r="D5830" t="inlineStr">
        <is>
          <t>2017-09-06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Prang Drawing Pencil Set</t>
        </is>
      </c>
      <c r="Q5830" s="2" t="n">
        <v>5.56</v>
      </c>
      <c r="R5830" t="n">
        <v>2</v>
      </c>
      <c r="S5830" s="3" t="n">
        <v>0</v>
      </c>
      <c r="T5830" s="2" t="n">
        <v>2.224</v>
      </c>
      <c r="U5830">
        <f>D5830-C5830</f>
        <v/>
      </c>
      <c r="V5830" s="3">
        <f>IF(Q5830=0,0,T5830/Q5830)</f>
        <v/>
      </c>
    </row>
    <row r="5831">
      <c r="A5831" t="n">
        <v>5830</v>
      </c>
      <c r="B5831" t="inlineStr">
        <is>
          <t>CA-2016-122063</t>
        </is>
      </c>
      <c r="C5831" t="inlineStr">
        <is>
          <t>2016-12-03</t>
        </is>
      </c>
      <c r="D5831" t="inlineStr">
        <is>
          <t>2016-12-07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Furniture</t>
        </is>
      </c>
      <c r="O5831" t="inlineStr">
        <is>
          <t>Tables</t>
        </is>
      </c>
      <c r="P5831" t="inlineStr">
        <is>
          <t>Hon 5100 Series Wood Tables</t>
        </is>
      </c>
      <c r="Q5831" s="2" t="n">
        <v>581.96</v>
      </c>
      <c r="R5831" t="n">
        <v>2</v>
      </c>
      <c r="S5831" s="3" t="n">
        <v>0</v>
      </c>
      <c r="T5831" s="2" t="n">
        <v>104.7528</v>
      </c>
      <c r="U5831">
        <f>D5831-C5831</f>
        <v/>
      </c>
      <c r="V5831" s="3">
        <f>IF(Q5831=0,0,T5831/Q5831)</f>
        <v/>
      </c>
    </row>
    <row r="5832">
      <c r="A5832" t="n">
        <v>5831</v>
      </c>
      <c r="B5832" t="inlineStr">
        <is>
          <t>CA-2016-122063</t>
        </is>
      </c>
      <c r="C5832" t="inlineStr">
        <is>
          <t>2016-12-03</t>
        </is>
      </c>
      <c r="D5832" t="inlineStr">
        <is>
          <t>2016-12-07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Global Stack Chair with Arms, Black</t>
        </is>
      </c>
      <c r="Q5832" s="2" t="n">
        <v>29.98</v>
      </c>
      <c r="R5832" t="n">
        <v>1</v>
      </c>
      <c r="S5832" s="3" t="n">
        <v>0</v>
      </c>
      <c r="T5832" s="2" t="n">
        <v>8.0946</v>
      </c>
      <c r="U5832">
        <f>D5832-C5832</f>
        <v/>
      </c>
      <c r="V5832" s="3">
        <f>IF(Q5832=0,0,T5832/Q5832)</f>
        <v/>
      </c>
    </row>
    <row r="5833">
      <c r="A5833" t="n">
        <v>5832</v>
      </c>
      <c r="B5833" t="inlineStr">
        <is>
          <t>CA-2015-111206</t>
        </is>
      </c>
      <c r="C5833" t="inlineStr">
        <is>
          <t>2015-07-18</t>
        </is>
      </c>
      <c r="D5833" t="inlineStr">
        <is>
          <t>2015-07-22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Technology</t>
        </is>
      </c>
      <c r="O5833" t="inlineStr">
        <is>
          <t>Accessories</t>
        </is>
      </c>
      <c r="P5833" t="inlineStr">
        <is>
          <t>Logitech G35 7.1-Channel Surround Sound Headset</t>
        </is>
      </c>
      <c r="Q5833" s="2" t="n">
        <v>519.96</v>
      </c>
      <c r="R5833" t="n">
        <v>4</v>
      </c>
      <c r="S5833" s="3" t="n">
        <v>0</v>
      </c>
      <c r="T5833" s="2" t="n">
        <v>176.7864</v>
      </c>
      <c r="U5833">
        <f>D5833-C5833</f>
        <v/>
      </c>
      <c r="V5833" s="3">
        <f>IF(Q5833=0,0,T5833/Q5833)</f>
        <v/>
      </c>
    </row>
    <row r="5834">
      <c r="A5834" t="n">
        <v>5833</v>
      </c>
      <c r="B5834" t="inlineStr">
        <is>
          <t>CA-2016-142895</t>
        </is>
      </c>
      <c r="C5834" t="inlineStr">
        <is>
          <t>2016-07-21</t>
        </is>
      </c>
      <c r="D5834" t="inlineStr">
        <is>
          <t>2016-07-26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494</t>
        </is>
      </c>
      <c r="Q5834" s="2" t="n">
        <v>6.264</v>
      </c>
      <c r="R5834" t="n">
        <v>3</v>
      </c>
      <c r="S5834" s="3" t="n">
        <v>0.2</v>
      </c>
      <c r="T5834" s="2" t="n">
        <v>2.0358</v>
      </c>
      <c r="U5834">
        <f>D5834-C5834</f>
        <v/>
      </c>
      <c r="V5834" s="3">
        <f>IF(Q5834=0,0,T5834/Q5834)</f>
        <v/>
      </c>
    </row>
    <row r="5835">
      <c r="A5835" t="n">
        <v>5834</v>
      </c>
      <c r="B5835" t="inlineStr">
        <is>
          <t>CA-2016-142895</t>
        </is>
      </c>
      <c r="C5835" t="inlineStr">
        <is>
          <t>2016-07-21</t>
        </is>
      </c>
      <c r="D5835" t="inlineStr">
        <is>
          <t>2016-07-26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Furniture</t>
        </is>
      </c>
      <c r="O5835" t="inlineStr">
        <is>
          <t>Chairs</t>
        </is>
      </c>
      <c r="P5835" t="inlineStr">
        <is>
          <t>Leather Task Chair, Black</t>
        </is>
      </c>
      <c r="Q5835" s="2" t="n">
        <v>363.92</v>
      </c>
      <c r="R5835" t="n">
        <v>5</v>
      </c>
      <c r="S5835" s="3" t="n">
        <v>0.2</v>
      </c>
      <c r="T5835" s="2" t="n">
        <v>0</v>
      </c>
      <c r="U5835">
        <f>D5835-C5835</f>
        <v/>
      </c>
      <c r="V5835" s="3">
        <f>IF(Q5835=0,0,T5835/Q5835)</f>
        <v/>
      </c>
    </row>
    <row r="5836">
      <c r="A5836" t="n">
        <v>5835</v>
      </c>
      <c r="B5836" t="inlineStr">
        <is>
          <t>CA-2015-101868</t>
        </is>
      </c>
      <c r="C5836" t="inlineStr">
        <is>
          <t>2015-06-09</t>
        </is>
      </c>
      <c r="D5836" t="inlineStr">
        <is>
          <t>2015-06-16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Green Canvas Binder for 8-1/2" x 14" Sheets</t>
        </is>
      </c>
      <c r="Q5836" s="2" t="n">
        <v>64.2</v>
      </c>
      <c r="R5836" t="n">
        <v>5</v>
      </c>
      <c r="S5836" s="3" t="n">
        <v>0.7</v>
      </c>
      <c r="T5836" s="2" t="n">
        <v>-42.8</v>
      </c>
      <c r="U5836">
        <f>D5836-C5836</f>
        <v/>
      </c>
      <c r="V5836" s="3">
        <f>IF(Q5836=0,0,T5836/Q5836)</f>
        <v/>
      </c>
    </row>
    <row r="5837">
      <c r="A5837" t="n">
        <v>5836</v>
      </c>
      <c r="B5837" t="inlineStr">
        <is>
          <t>CA-2015-101868</t>
        </is>
      </c>
      <c r="C5837" t="inlineStr">
        <is>
          <t>2015-06-09</t>
        </is>
      </c>
      <c r="D5837" t="inlineStr">
        <is>
          <t>2015-06-16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Wilson Jones Elliptical Ring 3 1/2" Capacity Binders, 800 sheets</t>
        </is>
      </c>
      <c r="Q5837" s="2" t="n">
        <v>38.52</v>
      </c>
      <c r="R5837" t="n">
        <v>3</v>
      </c>
      <c r="S5837" s="3" t="n">
        <v>0.7</v>
      </c>
      <c r="T5837" s="2" t="n">
        <v>-26.964</v>
      </c>
      <c r="U5837">
        <f>D5837-C5837</f>
        <v/>
      </c>
      <c r="V5837" s="3">
        <f>IF(Q5837=0,0,T5837/Q5837)</f>
        <v/>
      </c>
    </row>
    <row r="5838">
      <c r="A5838" t="n">
        <v>5837</v>
      </c>
      <c r="B5838" t="inlineStr">
        <is>
          <t>CA-2015-101868</t>
        </is>
      </c>
      <c r="C5838" t="inlineStr">
        <is>
          <t>2015-06-09</t>
        </is>
      </c>
      <c r="D5838" t="inlineStr">
        <is>
          <t>2015-06-16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Logitech Keyboard K120</t>
        </is>
      </c>
      <c r="Q5838" s="2" t="n">
        <v>72.59999999999999</v>
      </c>
      <c r="R5838" t="n">
        <v>5</v>
      </c>
      <c r="S5838" s="3" t="n">
        <v>0.2</v>
      </c>
      <c r="T5838" s="2" t="n">
        <v>-8.1675</v>
      </c>
      <c r="U5838">
        <f>D5838-C5838</f>
        <v/>
      </c>
      <c r="V5838" s="3">
        <f>IF(Q5838=0,0,T5838/Q5838)</f>
        <v/>
      </c>
    </row>
    <row r="5839">
      <c r="A5839" t="n">
        <v>5838</v>
      </c>
      <c r="B5839" t="inlineStr">
        <is>
          <t>CA-2017-133207</t>
        </is>
      </c>
      <c r="C5839" t="inlineStr">
        <is>
          <t>2017-11-27</t>
        </is>
      </c>
      <c r="D5839" t="inlineStr">
        <is>
          <t>2017-12-03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Griffin GC17055 Auxiliary Audio Cable</t>
        </is>
      </c>
      <c r="Q5839" s="2" t="n">
        <v>57.568</v>
      </c>
      <c r="R5839" t="n">
        <v>4</v>
      </c>
      <c r="S5839" s="3" t="n">
        <v>0.2</v>
      </c>
      <c r="T5839" s="2" t="n">
        <v>5.7568</v>
      </c>
      <c r="U5839">
        <f>D5839-C5839</f>
        <v/>
      </c>
      <c r="V5839" s="3">
        <f>IF(Q5839=0,0,T5839/Q5839)</f>
        <v/>
      </c>
    </row>
    <row r="5840">
      <c r="A5840" t="n">
        <v>5839</v>
      </c>
      <c r="B5840" t="inlineStr">
        <is>
          <t>CA-2015-132948</t>
        </is>
      </c>
      <c r="C5840" t="inlineStr">
        <is>
          <t>2015-03-27</t>
        </is>
      </c>
      <c r="D5840" t="inlineStr">
        <is>
          <t>2015-04-03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Rogers Profile Extra Capacity Storage Tub</t>
        </is>
      </c>
      <c r="Q5840" s="2" t="n">
        <v>83.7</v>
      </c>
      <c r="R5840" t="n">
        <v>5</v>
      </c>
      <c r="S5840" s="3" t="n">
        <v>0</v>
      </c>
      <c r="T5840" s="2" t="n">
        <v>3.348</v>
      </c>
      <c r="U5840">
        <f>D5840-C5840</f>
        <v/>
      </c>
      <c r="V5840" s="3">
        <f>IF(Q5840=0,0,T5840/Q5840)</f>
        <v/>
      </c>
    </row>
    <row r="5841">
      <c r="A5841" t="n">
        <v>5840</v>
      </c>
      <c r="B5841" t="inlineStr">
        <is>
          <t>CA-2015-134992</t>
        </is>
      </c>
      <c r="C5841" t="inlineStr">
        <is>
          <t>2015-09-22</t>
        </is>
      </c>
      <c r="D5841" t="inlineStr">
        <is>
          <t>2015-09-26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214</t>
        </is>
      </c>
      <c r="Q5841" s="2" t="n">
        <v>32.4</v>
      </c>
      <c r="R5841" t="n">
        <v>5</v>
      </c>
      <c r="S5841" s="3" t="n">
        <v>0</v>
      </c>
      <c r="T5841" s="2" t="n">
        <v>15.552</v>
      </c>
      <c r="U5841">
        <f>D5841-C5841</f>
        <v/>
      </c>
      <c r="V5841" s="3">
        <f>IF(Q5841=0,0,T5841/Q5841)</f>
        <v/>
      </c>
    </row>
    <row r="5842">
      <c r="A5842" t="n">
        <v>5841</v>
      </c>
      <c r="B5842" t="inlineStr">
        <is>
          <t>CA-2015-134992</t>
        </is>
      </c>
      <c r="C5842" t="inlineStr">
        <is>
          <t>2015-09-22</t>
        </is>
      </c>
      <c r="D5842" t="inlineStr">
        <is>
          <t>2015-09-26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Westinghouse Floor Lamp with Metal Mesh Shade, Black</t>
        </is>
      </c>
      <c r="Q5842" s="2" t="n">
        <v>47.98</v>
      </c>
      <c r="R5842" t="n">
        <v>2</v>
      </c>
      <c r="S5842" s="3" t="n">
        <v>0</v>
      </c>
      <c r="T5842" s="2" t="n">
        <v>11.0354</v>
      </c>
      <c r="U5842">
        <f>D5842-C5842</f>
        <v/>
      </c>
      <c r="V5842" s="3">
        <f>IF(Q5842=0,0,T5842/Q5842)</f>
        <v/>
      </c>
    </row>
    <row r="5843">
      <c r="A5843" t="n">
        <v>5842</v>
      </c>
      <c r="B5843" t="inlineStr">
        <is>
          <t>CA-2015-126725</t>
        </is>
      </c>
      <c r="C5843" t="inlineStr">
        <is>
          <t>2015-11-17</t>
        </is>
      </c>
      <c r="D5843" t="inlineStr">
        <is>
          <t>2015-11-21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RCA ViSYS 25825 Wireless digital phone</t>
        </is>
      </c>
      <c r="Q5843" s="2" t="n">
        <v>415.968</v>
      </c>
      <c r="R5843" t="n">
        <v>4</v>
      </c>
      <c r="S5843" s="3" t="n">
        <v>0.2</v>
      </c>
      <c r="T5843" s="2" t="n">
        <v>51.996</v>
      </c>
      <c r="U5843">
        <f>D5843-C5843</f>
        <v/>
      </c>
      <c r="V5843" s="3">
        <f>IF(Q5843=0,0,T5843/Q5843)</f>
        <v/>
      </c>
    </row>
    <row r="5844">
      <c r="A5844" t="n">
        <v>5843</v>
      </c>
      <c r="B5844" t="inlineStr">
        <is>
          <t>CA-2015-126725</t>
        </is>
      </c>
      <c r="C5844" t="inlineStr">
        <is>
          <t>2015-11-17</t>
        </is>
      </c>
      <c r="D5844" t="inlineStr">
        <is>
          <t>2015-11-21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Carina Media Storage Towers in Natural &amp; Black</t>
        </is>
      </c>
      <c r="Q5844" s="2" t="n">
        <v>304.9</v>
      </c>
      <c r="R5844" t="n">
        <v>5</v>
      </c>
      <c r="S5844" s="3" t="n">
        <v>0</v>
      </c>
      <c r="T5844" s="2" t="n">
        <v>6.098</v>
      </c>
      <c r="U5844">
        <f>D5844-C5844</f>
        <v/>
      </c>
      <c r="V5844" s="3">
        <f>IF(Q5844=0,0,T5844/Q5844)</f>
        <v/>
      </c>
    </row>
    <row r="5845">
      <c r="A5845" t="n">
        <v>5844</v>
      </c>
      <c r="B5845" t="inlineStr">
        <is>
          <t>CA-2015-126725</t>
        </is>
      </c>
      <c r="C5845" t="inlineStr">
        <is>
          <t>2015-11-17</t>
        </is>
      </c>
      <c r="D5845" t="inlineStr">
        <is>
          <t>2015-11-21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Contemporary Wood Frame with Silver Metal Mat, Desktop, 11 x 14 Size</t>
        </is>
      </c>
      <c r="Q5845" s="2" t="n">
        <v>80.95999999999999</v>
      </c>
      <c r="R5845" t="n">
        <v>4</v>
      </c>
      <c r="S5845" s="3" t="n">
        <v>0</v>
      </c>
      <c r="T5845" s="2" t="n">
        <v>29.1456</v>
      </c>
      <c r="U5845">
        <f>D5845-C5845</f>
        <v/>
      </c>
      <c r="V5845" s="3">
        <f>IF(Q5845=0,0,T5845/Q5845)</f>
        <v/>
      </c>
    </row>
    <row r="5846">
      <c r="A5846" t="n">
        <v>5845</v>
      </c>
      <c r="B5846" t="inlineStr">
        <is>
          <t>CA-2015-126725</t>
        </is>
      </c>
      <c r="C5846" t="inlineStr">
        <is>
          <t>2015-11-17</t>
        </is>
      </c>
      <c r="D5846" t="inlineStr">
        <is>
          <t>2015-11-21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Office Supplies</t>
        </is>
      </c>
      <c r="O5846" t="inlineStr">
        <is>
          <t>Storage</t>
        </is>
      </c>
      <c r="P5846" t="inlineStr">
        <is>
          <t>Fellowes Recycled Storage Drawers</t>
        </is>
      </c>
      <c r="Q5846" s="2" t="n">
        <v>777.21</v>
      </c>
      <c r="R5846" t="n">
        <v>7</v>
      </c>
      <c r="S5846" s="3" t="n">
        <v>0</v>
      </c>
      <c r="T5846" s="2" t="n">
        <v>54.4047</v>
      </c>
      <c r="U5846">
        <f>D5846-C5846</f>
        <v/>
      </c>
      <c r="V5846" s="3">
        <f>IF(Q5846=0,0,T5846/Q5846)</f>
        <v/>
      </c>
    </row>
    <row r="5847">
      <c r="A5847" t="n">
        <v>5846</v>
      </c>
      <c r="B5847" t="inlineStr">
        <is>
          <t>CA-2015-126725</t>
        </is>
      </c>
      <c r="C5847" t="inlineStr">
        <is>
          <t>2015-11-17</t>
        </is>
      </c>
      <c r="D5847" t="inlineStr">
        <is>
          <t>2015-11-21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203</t>
        </is>
      </c>
      <c r="Q5847" s="2" t="n">
        <v>32.4</v>
      </c>
      <c r="R5847" t="n">
        <v>5</v>
      </c>
      <c r="S5847" s="3" t="n">
        <v>0</v>
      </c>
      <c r="T5847" s="2" t="n">
        <v>15.552</v>
      </c>
      <c r="U5847">
        <f>D5847-C5847</f>
        <v/>
      </c>
      <c r="V5847" s="3">
        <f>IF(Q5847=0,0,T5847/Q5847)</f>
        <v/>
      </c>
    </row>
    <row r="5848">
      <c r="A5848" t="n">
        <v>5847</v>
      </c>
      <c r="B5848" t="inlineStr">
        <is>
          <t>CA-2015-126725</t>
        </is>
      </c>
      <c r="C5848" t="inlineStr">
        <is>
          <t>2015-11-17</t>
        </is>
      </c>
      <c r="D5848" t="inlineStr">
        <is>
          <t>2015-11-21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Office Star - Contemporary Swivel Chair with Padded Adjustable Arms and Flex Back</t>
        </is>
      </c>
      <c r="Q5848" s="2" t="n">
        <v>225.568</v>
      </c>
      <c r="R5848" t="n">
        <v>2</v>
      </c>
      <c r="S5848" s="3" t="n">
        <v>0.2</v>
      </c>
      <c r="T5848" s="2" t="n">
        <v>2.8196</v>
      </c>
      <c r="U5848">
        <f>D5848-C5848</f>
        <v/>
      </c>
      <c r="V5848" s="3">
        <f>IF(Q5848=0,0,T5848/Q5848)</f>
        <v/>
      </c>
    </row>
    <row r="5849">
      <c r="A5849" t="n">
        <v>5848</v>
      </c>
      <c r="B5849" t="inlineStr">
        <is>
          <t>CA-2015-126725</t>
        </is>
      </c>
      <c r="C5849" t="inlineStr">
        <is>
          <t>2015-11-17</t>
        </is>
      </c>
      <c r="D5849" t="inlineStr">
        <is>
          <t>2015-11-21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Furniture</t>
        </is>
      </c>
      <c r="O5849" t="inlineStr">
        <is>
          <t>Furnishings</t>
        </is>
      </c>
      <c r="P5849" t="inlineStr">
        <is>
          <t>Advantus Panel Wall Certificate Holder - 8.5x11</t>
        </is>
      </c>
      <c r="Q5849" s="2" t="n">
        <v>36.6</v>
      </c>
      <c r="R5849" t="n">
        <v>3</v>
      </c>
      <c r="S5849" s="3" t="n">
        <v>0</v>
      </c>
      <c r="T5849" s="2" t="n">
        <v>15.372</v>
      </c>
      <c r="U5849">
        <f>D5849-C5849</f>
        <v/>
      </c>
      <c r="V5849" s="3">
        <f>IF(Q5849=0,0,T5849/Q5849)</f>
        <v/>
      </c>
    </row>
    <row r="5850">
      <c r="A5850" t="n">
        <v>5849</v>
      </c>
      <c r="B5850" t="inlineStr">
        <is>
          <t>CA-2015-121783</t>
        </is>
      </c>
      <c r="C5850" t="inlineStr">
        <is>
          <t>2015-11-10</t>
        </is>
      </c>
      <c r="D5850" t="inlineStr">
        <is>
          <t>2015-11-14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Office Supplies</t>
        </is>
      </c>
      <c r="O5850" t="inlineStr">
        <is>
          <t>Appliances</t>
        </is>
      </c>
      <c r="P5850" t="inlineStr">
        <is>
          <t>Hoover Shoulder Vac Commercial Portable Vacuum</t>
        </is>
      </c>
      <c r="Q5850" s="2" t="n">
        <v>715.64</v>
      </c>
      <c r="R5850" t="n">
        <v>2</v>
      </c>
      <c r="S5850" s="3" t="n">
        <v>0</v>
      </c>
      <c r="T5850" s="2" t="n">
        <v>178.91</v>
      </c>
      <c r="U5850">
        <f>D5850-C5850</f>
        <v/>
      </c>
      <c r="V5850" s="3">
        <f>IF(Q5850=0,0,T5850/Q5850)</f>
        <v/>
      </c>
    </row>
    <row r="5851">
      <c r="A5851" t="n">
        <v>5850</v>
      </c>
      <c r="B5851" t="inlineStr">
        <is>
          <t>CA-2015-121783</t>
        </is>
      </c>
      <c r="C5851" t="inlineStr">
        <is>
          <t>2015-11-10</t>
        </is>
      </c>
      <c r="D5851" t="inlineStr">
        <is>
          <t>2015-11-14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Office Supplies</t>
        </is>
      </c>
      <c r="O5851" t="inlineStr">
        <is>
          <t>Storage</t>
        </is>
      </c>
      <c r="P5851" t="inlineStr">
        <is>
          <t>Tennsco 6- and 18-Compartment Lockers</t>
        </is>
      </c>
      <c r="Q5851" s="2" t="n">
        <v>795.51</v>
      </c>
      <c r="R5851" t="n">
        <v>3</v>
      </c>
      <c r="S5851" s="3" t="n">
        <v>0</v>
      </c>
      <c r="T5851" s="2" t="n">
        <v>143.1918</v>
      </c>
      <c r="U5851">
        <f>D5851-C5851</f>
        <v/>
      </c>
      <c r="V5851" s="3">
        <f>IF(Q5851=0,0,T5851/Q5851)</f>
        <v/>
      </c>
    </row>
    <row r="5852">
      <c r="A5852" t="n">
        <v>5851</v>
      </c>
      <c r="B5852" t="inlineStr">
        <is>
          <t>CA-2015-121783</t>
        </is>
      </c>
      <c r="C5852" t="inlineStr">
        <is>
          <t>2015-11-10</t>
        </is>
      </c>
      <c r="D5852" t="inlineStr">
        <is>
          <t>2015-11-14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Technology</t>
        </is>
      </c>
      <c r="O5852" t="inlineStr">
        <is>
          <t>Copiers</t>
        </is>
      </c>
      <c r="P5852" t="inlineStr">
        <is>
          <t>Sharp 1540cs Digital Laser Copier</t>
        </is>
      </c>
      <c r="Q5852" s="2" t="n">
        <v>549.99</v>
      </c>
      <c r="R5852" t="n">
        <v>1</v>
      </c>
      <c r="S5852" s="3" t="n">
        <v>0</v>
      </c>
      <c r="T5852" s="2" t="n">
        <v>274.995</v>
      </c>
      <c r="U5852">
        <f>D5852-C5852</f>
        <v/>
      </c>
      <c r="V5852" s="3">
        <f>IF(Q5852=0,0,T5852/Q5852)</f>
        <v/>
      </c>
    </row>
    <row r="5853">
      <c r="A5853" t="n">
        <v>5852</v>
      </c>
      <c r="B5853" t="inlineStr">
        <is>
          <t>CA-2015-121783</t>
        </is>
      </c>
      <c r="C5853" t="inlineStr">
        <is>
          <t>2015-11-10</t>
        </is>
      </c>
      <c r="D5853" t="inlineStr">
        <is>
          <t>2015-11-14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Standard Therm-A-Bind Covers</t>
        </is>
      </c>
      <c r="Q5853" s="2" t="n">
        <v>74.76000000000001</v>
      </c>
      <c r="R5853" t="n">
        <v>3</v>
      </c>
      <c r="S5853" s="3" t="n">
        <v>0</v>
      </c>
      <c r="T5853" s="2" t="n">
        <v>34.3896</v>
      </c>
      <c r="U5853">
        <f>D5853-C5853</f>
        <v/>
      </c>
      <c r="V5853" s="3">
        <f>IF(Q5853=0,0,T5853/Q5853)</f>
        <v/>
      </c>
    </row>
    <row r="5854">
      <c r="A5854" t="n">
        <v>5853</v>
      </c>
      <c r="B5854" t="inlineStr">
        <is>
          <t>CA-2015-121783</t>
        </is>
      </c>
      <c r="C5854" t="inlineStr">
        <is>
          <t>2015-11-10</t>
        </is>
      </c>
      <c r="D5854" t="inlineStr">
        <is>
          <t>2015-11-14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Staple-based wall hangings</t>
        </is>
      </c>
      <c r="Q5854" s="2" t="n">
        <v>29.22</v>
      </c>
      <c r="R5854" t="n">
        <v>3</v>
      </c>
      <c r="S5854" s="3" t="n">
        <v>0</v>
      </c>
      <c r="T5854" s="2" t="n">
        <v>12.8568</v>
      </c>
      <c r="U5854">
        <f>D5854-C5854</f>
        <v/>
      </c>
      <c r="V5854" s="3">
        <f>IF(Q5854=0,0,T5854/Q5854)</f>
        <v/>
      </c>
    </row>
    <row r="5855">
      <c r="A5855" t="n">
        <v>5854</v>
      </c>
      <c r="B5855" t="inlineStr">
        <is>
          <t>US-2014-138835</t>
        </is>
      </c>
      <c r="C5855" t="inlineStr">
        <is>
          <t>2014-09-10</t>
        </is>
      </c>
      <c r="D5855" t="inlineStr">
        <is>
          <t>2014-09-14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Tuff Stuff Recycled Round Ring Binders</t>
        </is>
      </c>
      <c r="Q5855" s="2" t="n">
        <v>9.640000000000001</v>
      </c>
      <c r="R5855" t="n">
        <v>2</v>
      </c>
      <c r="S5855" s="3" t="n">
        <v>0</v>
      </c>
      <c r="T5855" s="2" t="n">
        <v>4.7236</v>
      </c>
      <c r="U5855">
        <f>D5855-C5855</f>
        <v/>
      </c>
      <c r="V5855" s="3">
        <f>IF(Q5855=0,0,T5855/Q5855)</f>
        <v/>
      </c>
    </row>
    <row r="5856">
      <c r="A5856" t="n">
        <v>5855</v>
      </c>
      <c r="B5856" t="inlineStr">
        <is>
          <t>CA-2015-112214</t>
        </is>
      </c>
      <c r="C5856" t="inlineStr">
        <is>
          <t>2015-08-05</t>
        </is>
      </c>
      <c r="D5856" t="inlineStr">
        <is>
          <t>2015-08-11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Office Supplies</t>
        </is>
      </c>
      <c r="O5856" t="inlineStr">
        <is>
          <t>Storage</t>
        </is>
      </c>
      <c r="P5856" t="inlineStr">
        <is>
          <t>Perma STOR-ALL Hanging File Box, 13 1/8"W x 12 1/4"D x 10 1/2"H</t>
        </is>
      </c>
      <c r="Q5856" s="2" t="n">
        <v>33.488</v>
      </c>
      <c r="R5856" t="n">
        <v>7</v>
      </c>
      <c r="S5856" s="3" t="n">
        <v>0.2</v>
      </c>
      <c r="T5856" s="2" t="n">
        <v>-1.2558</v>
      </c>
      <c r="U5856">
        <f>D5856-C5856</f>
        <v/>
      </c>
      <c r="V5856" s="3">
        <f>IF(Q5856=0,0,T5856/Q5856)</f>
        <v/>
      </c>
    </row>
    <row r="5857">
      <c r="A5857" t="n">
        <v>5856</v>
      </c>
      <c r="B5857" t="inlineStr">
        <is>
          <t>CA-2015-112214</t>
        </is>
      </c>
      <c r="C5857" t="inlineStr">
        <is>
          <t>2015-08-05</t>
        </is>
      </c>
      <c r="D5857" t="inlineStr">
        <is>
          <t>2015-08-11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Office Supplies</t>
        </is>
      </c>
      <c r="O5857" t="inlineStr">
        <is>
          <t>Supplies</t>
        </is>
      </c>
      <c r="P5857" t="inlineStr">
        <is>
          <t>Stiletto Hand Letter Openers</t>
        </is>
      </c>
      <c r="Q5857" s="2" t="n">
        <v>23.04</v>
      </c>
      <c r="R5857" t="n">
        <v>3</v>
      </c>
      <c r="S5857" s="3" t="n">
        <v>0.2</v>
      </c>
      <c r="T5857" s="2" t="n">
        <v>-4.896</v>
      </c>
      <c r="U5857">
        <f>D5857-C5857</f>
        <v/>
      </c>
      <c r="V5857" s="3">
        <f>IF(Q5857=0,0,T5857/Q5857)</f>
        <v/>
      </c>
    </row>
    <row r="5858">
      <c r="A5858" t="n">
        <v>5857</v>
      </c>
      <c r="B5858" t="inlineStr">
        <is>
          <t>CA-2015-112214</t>
        </is>
      </c>
      <c r="C5858" t="inlineStr">
        <is>
          <t>2015-08-05</t>
        </is>
      </c>
      <c r="D5858" t="inlineStr">
        <is>
          <t>2015-08-11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Avery Self-Adhesive Photo Pockets for Polaroid Photos</t>
        </is>
      </c>
      <c r="Q5858" s="2" t="n">
        <v>1.362</v>
      </c>
      <c r="R5858" t="n">
        <v>1</v>
      </c>
      <c r="S5858" s="3" t="n">
        <v>0.8</v>
      </c>
      <c r="T5858" s="2" t="n">
        <v>-2.1792</v>
      </c>
      <c r="U5858">
        <f>D5858-C5858</f>
        <v/>
      </c>
      <c r="V5858" s="3">
        <f>IF(Q5858=0,0,T5858/Q5858)</f>
        <v/>
      </c>
    </row>
    <row r="5859">
      <c r="A5859" t="n">
        <v>5858</v>
      </c>
      <c r="B5859" t="inlineStr">
        <is>
          <t>CA-2015-112214</t>
        </is>
      </c>
      <c r="C5859" t="inlineStr">
        <is>
          <t>2015-08-05</t>
        </is>
      </c>
      <c r="D5859" t="inlineStr">
        <is>
          <t>2015-08-11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Furniture</t>
        </is>
      </c>
      <c r="O5859" t="inlineStr">
        <is>
          <t>Furnishings</t>
        </is>
      </c>
      <c r="P5859" t="inlineStr">
        <is>
          <t>Eldon Expressions Wood Desk Accessories, Oak</t>
        </is>
      </c>
      <c r="Q5859" s="2" t="n">
        <v>14.76</v>
      </c>
      <c r="R5859" t="n">
        <v>5</v>
      </c>
      <c r="S5859" s="3" t="n">
        <v>0.6</v>
      </c>
      <c r="T5859" s="2" t="n">
        <v>-11.439</v>
      </c>
      <c r="U5859">
        <f>D5859-C5859</f>
        <v/>
      </c>
      <c r="V5859" s="3">
        <f>IF(Q5859=0,0,T5859/Q5859)</f>
        <v/>
      </c>
    </row>
    <row r="5860">
      <c r="A5860" t="n">
        <v>5859</v>
      </c>
      <c r="B5860" t="inlineStr">
        <is>
          <t>US-2017-153255</t>
        </is>
      </c>
      <c r="C5860" t="inlineStr">
        <is>
          <t>2017-09-03</t>
        </is>
      </c>
      <c r="D5860" t="inlineStr">
        <is>
          <t>2017-09-07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Bush Heritage Pine Collection 5-Shelf Bookcase, Albany Pine Finish, *Special Order</t>
        </is>
      </c>
      <c r="Q5860" s="2" t="n">
        <v>239.666</v>
      </c>
      <c r="R5860" t="n">
        <v>2</v>
      </c>
      <c r="S5860" s="3" t="n">
        <v>0.15</v>
      </c>
      <c r="T5860" s="2" t="n">
        <v>14.098</v>
      </c>
      <c r="U5860">
        <f>D5860-C5860</f>
        <v/>
      </c>
      <c r="V5860" s="3">
        <f>IF(Q5860=0,0,T5860/Q5860)</f>
        <v/>
      </c>
    </row>
    <row r="5861">
      <c r="A5861" t="n">
        <v>5860</v>
      </c>
      <c r="B5861" t="inlineStr">
        <is>
          <t>CA-2015-108119</t>
        </is>
      </c>
      <c r="C5861" t="inlineStr">
        <is>
          <t>2015-11-01</t>
        </is>
      </c>
      <c r="D5861" t="inlineStr">
        <is>
          <t>2015-11-08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Furniture</t>
        </is>
      </c>
      <c r="O5861" t="inlineStr">
        <is>
          <t>Tables</t>
        </is>
      </c>
      <c r="P5861" t="inlineStr">
        <is>
          <t>Iceberg OfficeWorks 42" Round Tables</t>
        </is>
      </c>
      <c r="Q5861" s="2" t="n">
        <v>301.96</v>
      </c>
      <c r="R5861" t="n">
        <v>2</v>
      </c>
      <c r="S5861" s="3" t="n">
        <v>0</v>
      </c>
      <c r="T5861" s="2" t="n">
        <v>45.294</v>
      </c>
      <c r="U5861">
        <f>D5861-C5861</f>
        <v/>
      </c>
      <c r="V5861" s="3">
        <f>IF(Q5861=0,0,T5861/Q5861)</f>
        <v/>
      </c>
    </row>
    <row r="5862">
      <c r="A5862" t="n">
        <v>5861</v>
      </c>
      <c r="B5862" t="inlineStr">
        <is>
          <t>CA-2015-157434</t>
        </is>
      </c>
      <c r="C5862" t="inlineStr">
        <is>
          <t>2015-04-29</t>
        </is>
      </c>
      <c r="D5862" t="inlineStr">
        <is>
          <t>2015-05-04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1949</t>
        </is>
      </c>
      <c r="Q5862" s="2" t="n">
        <v>7.968</v>
      </c>
      <c r="R5862" t="n">
        <v>2</v>
      </c>
      <c r="S5862" s="3" t="n">
        <v>0.2</v>
      </c>
      <c r="T5862" s="2" t="n">
        <v>2.8884</v>
      </c>
      <c r="U5862">
        <f>D5862-C5862</f>
        <v/>
      </c>
      <c r="V5862" s="3">
        <f>IF(Q5862=0,0,T5862/Q5862)</f>
        <v/>
      </c>
    </row>
    <row r="5863">
      <c r="A5863" t="n">
        <v>5862</v>
      </c>
      <c r="B5863" t="inlineStr">
        <is>
          <t>CA-2016-101525</t>
        </is>
      </c>
      <c r="C5863" t="inlineStr">
        <is>
          <t>2016-05-01</t>
        </is>
      </c>
      <c r="D5863" t="inlineStr">
        <is>
          <t>2016-05-04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1914</t>
        </is>
      </c>
      <c r="Q5863" s="2" t="n">
        <v>109.92</v>
      </c>
      <c r="R5863" t="n">
        <v>2</v>
      </c>
      <c r="S5863" s="3" t="n">
        <v>0</v>
      </c>
      <c r="T5863" s="2" t="n">
        <v>53.8608</v>
      </c>
      <c r="U5863">
        <f>D5863-C5863</f>
        <v/>
      </c>
      <c r="V5863" s="3">
        <f>IF(Q5863=0,0,T5863/Q5863)</f>
        <v/>
      </c>
    </row>
    <row r="5864">
      <c r="A5864" t="n">
        <v>5863</v>
      </c>
      <c r="B5864" t="inlineStr">
        <is>
          <t>CA-2016-101525</t>
        </is>
      </c>
      <c r="C5864" t="inlineStr">
        <is>
          <t>2016-05-01</t>
        </is>
      </c>
      <c r="D5864" t="inlineStr">
        <is>
          <t>2016-05-04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Office Supplies</t>
        </is>
      </c>
      <c r="O5864" t="inlineStr">
        <is>
          <t>Paper</t>
        </is>
      </c>
      <c r="P5864" t="inlineStr">
        <is>
          <t>Xerox 1994</t>
        </is>
      </c>
      <c r="Q5864" s="2" t="n">
        <v>19.44</v>
      </c>
      <c r="R5864" t="n">
        <v>3</v>
      </c>
      <c r="S5864" s="3" t="n">
        <v>0</v>
      </c>
      <c r="T5864" s="2" t="n">
        <v>9.331200000000001</v>
      </c>
      <c r="U5864">
        <f>D5864-C5864</f>
        <v/>
      </c>
      <c r="V5864" s="3">
        <f>IF(Q5864=0,0,T5864/Q5864)</f>
        <v/>
      </c>
    </row>
    <row r="5865">
      <c r="A5865" t="n">
        <v>5864</v>
      </c>
      <c r="B5865" t="inlineStr">
        <is>
          <t>CA-2016-101525</t>
        </is>
      </c>
      <c r="C5865" t="inlineStr">
        <is>
          <t>2016-05-01</t>
        </is>
      </c>
      <c r="D5865" t="inlineStr">
        <is>
          <t>2016-05-04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DIXON Ticonderoga Erasable Checking Pencils</t>
        </is>
      </c>
      <c r="Q5865" s="2" t="n">
        <v>11.16</v>
      </c>
      <c r="R5865" t="n">
        <v>2</v>
      </c>
      <c r="S5865" s="3" t="n">
        <v>0</v>
      </c>
      <c r="T5865" s="2" t="n">
        <v>4.3524</v>
      </c>
      <c r="U5865">
        <f>D5865-C5865</f>
        <v/>
      </c>
      <c r="V5865" s="3">
        <f>IF(Q5865=0,0,T5865/Q5865)</f>
        <v/>
      </c>
    </row>
    <row r="5866">
      <c r="A5866" t="n">
        <v>5865</v>
      </c>
      <c r="B5866" t="inlineStr">
        <is>
          <t>US-2014-117968</t>
        </is>
      </c>
      <c r="C5866" t="inlineStr">
        <is>
          <t>2014-08-05</t>
        </is>
      </c>
      <c r="D5866" t="inlineStr">
        <is>
          <t>2014-08-07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Office Supplies</t>
        </is>
      </c>
      <c r="O5866" t="inlineStr">
        <is>
          <t>Appliances</t>
        </is>
      </c>
      <c r="P5866" t="inlineStr">
        <is>
          <t>Fellowes Advanced Computer Series Surge Protectors</t>
        </is>
      </c>
      <c r="Q5866" s="2" t="n">
        <v>79.47</v>
      </c>
      <c r="R5866" t="n">
        <v>3</v>
      </c>
      <c r="S5866" s="3" t="n">
        <v>0</v>
      </c>
      <c r="T5866" s="2" t="n">
        <v>22.2516</v>
      </c>
      <c r="U5866">
        <f>D5866-C5866</f>
        <v/>
      </c>
      <c r="V5866" s="3">
        <f>IF(Q5866=0,0,T5866/Q5866)</f>
        <v/>
      </c>
    </row>
    <row r="5867">
      <c r="A5867" t="n">
        <v>5866</v>
      </c>
      <c r="B5867" t="inlineStr">
        <is>
          <t>US-2014-117968</t>
        </is>
      </c>
      <c r="C5867" t="inlineStr">
        <is>
          <t>2014-08-05</t>
        </is>
      </c>
      <c r="D5867" t="inlineStr">
        <is>
          <t>2014-08-07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Office Supplies</t>
        </is>
      </c>
      <c r="O5867" t="inlineStr">
        <is>
          <t>Art</t>
        </is>
      </c>
      <c r="P5867" t="inlineStr">
        <is>
          <t>Binney &amp; Smith inkTank Erasable Pocket Highlighter, Chisel Tip, Yellow</t>
        </is>
      </c>
      <c r="Q5867" s="2" t="n">
        <v>4.56</v>
      </c>
      <c r="R5867" t="n">
        <v>2</v>
      </c>
      <c r="S5867" s="3" t="n">
        <v>0</v>
      </c>
      <c r="T5867" s="2" t="n">
        <v>2.0064</v>
      </c>
      <c r="U5867">
        <f>D5867-C5867</f>
        <v/>
      </c>
      <c r="V5867" s="3">
        <f>IF(Q5867=0,0,T5867/Q5867)</f>
        <v/>
      </c>
    </row>
    <row r="5868">
      <c r="A5868" t="n">
        <v>5867</v>
      </c>
      <c r="B5868" t="inlineStr">
        <is>
          <t>US-2014-117968</t>
        </is>
      </c>
      <c r="C5868" t="inlineStr">
        <is>
          <t>2014-08-05</t>
        </is>
      </c>
      <c r="D5868" t="inlineStr">
        <is>
          <t>2014-08-07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Hon GuestStacker Chair</t>
        </is>
      </c>
      <c r="Q5868" s="2" t="n">
        <v>1133.35</v>
      </c>
      <c r="R5868" t="n">
        <v>5</v>
      </c>
      <c r="S5868" s="3" t="n">
        <v>0</v>
      </c>
      <c r="T5868" s="2" t="n">
        <v>294.671</v>
      </c>
      <c r="U5868">
        <f>D5868-C5868</f>
        <v/>
      </c>
      <c r="V5868" s="3">
        <f>IF(Q5868=0,0,T5868/Q5868)</f>
        <v/>
      </c>
    </row>
    <row r="5869">
      <c r="A5869" t="n">
        <v>5868</v>
      </c>
      <c r="B5869" t="inlineStr">
        <is>
          <t>CA-2016-158211</t>
        </is>
      </c>
      <c r="C5869" t="inlineStr">
        <is>
          <t>2016-01-04</t>
        </is>
      </c>
      <c r="D5869" t="inlineStr">
        <is>
          <t>2016-01-08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Newell 312</t>
        </is>
      </c>
      <c r="Q5869" s="2" t="n">
        <v>4.672</v>
      </c>
      <c r="R5869" t="n">
        <v>1</v>
      </c>
      <c r="S5869" s="3" t="n">
        <v>0.2</v>
      </c>
      <c r="T5869" s="2" t="n">
        <v>0.584</v>
      </c>
      <c r="U5869">
        <f>D5869-C5869</f>
        <v/>
      </c>
      <c r="V5869" s="3">
        <f>IF(Q5869=0,0,T5869/Q5869)</f>
        <v/>
      </c>
    </row>
    <row r="5870">
      <c r="A5870" t="n">
        <v>5869</v>
      </c>
      <c r="B5870" t="inlineStr">
        <is>
          <t>CA-2016-158211</t>
        </is>
      </c>
      <c r="C5870" t="inlineStr">
        <is>
          <t>2016-01-04</t>
        </is>
      </c>
      <c r="D5870" t="inlineStr">
        <is>
          <t>2016-01-08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Avery Arch Ring Binders</t>
        </is>
      </c>
      <c r="Q5870" s="2" t="n">
        <v>104.58</v>
      </c>
      <c r="R5870" t="n">
        <v>6</v>
      </c>
      <c r="S5870" s="3" t="n">
        <v>0.7</v>
      </c>
      <c r="T5870" s="2" t="n">
        <v>-80.178</v>
      </c>
      <c r="U5870">
        <f>D5870-C5870</f>
        <v/>
      </c>
      <c r="V5870" s="3">
        <f>IF(Q5870=0,0,T5870/Q5870)</f>
        <v/>
      </c>
    </row>
    <row r="5871">
      <c r="A5871" t="n">
        <v>5870</v>
      </c>
      <c r="B5871" t="inlineStr">
        <is>
          <t>CA-2016-152247</t>
        </is>
      </c>
      <c r="C5871" t="inlineStr">
        <is>
          <t>2016-11-07</t>
        </is>
      </c>
      <c r="D5871" t="inlineStr">
        <is>
          <t>2016-11-12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Troy Executive Leather Low-Back Tilter</t>
        </is>
      </c>
      <c r="Q5871" s="2" t="n">
        <v>1603.136</v>
      </c>
      <c r="R5871" t="n">
        <v>4</v>
      </c>
      <c r="S5871" s="3" t="n">
        <v>0.2</v>
      </c>
      <c r="T5871" s="2" t="n">
        <v>100.196</v>
      </c>
      <c r="U5871">
        <f>D5871-C5871</f>
        <v/>
      </c>
      <c r="V5871" s="3">
        <f>IF(Q5871=0,0,T5871/Q5871)</f>
        <v/>
      </c>
    </row>
    <row r="5872">
      <c r="A5872" t="n">
        <v>5871</v>
      </c>
      <c r="B5872" t="inlineStr">
        <is>
          <t>CA-2016-128223</t>
        </is>
      </c>
      <c r="C5872" t="inlineStr">
        <is>
          <t>2016-06-14</t>
        </is>
      </c>
      <c r="D5872" t="inlineStr">
        <is>
          <t>2016-06-14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Furniture</t>
        </is>
      </c>
      <c r="O5872" t="inlineStr">
        <is>
          <t>Tables</t>
        </is>
      </c>
      <c r="P5872" t="inlineStr">
        <is>
          <t>Bush Cubix Conference Tables, Fully Assembled</t>
        </is>
      </c>
      <c r="Q5872" s="2" t="n">
        <v>1293.488</v>
      </c>
      <c r="R5872" t="n">
        <v>7</v>
      </c>
      <c r="S5872" s="3" t="n">
        <v>0.2</v>
      </c>
      <c r="T5872" s="2" t="n">
        <v>80.843</v>
      </c>
      <c r="U5872">
        <f>D5872-C5872</f>
        <v/>
      </c>
      <c r="V5872" s="3">
        <f>IF(Q5872=0,0,T5872/Q5872)</f>
        <v/>
      </c>
    </row>
    <row r="5873">
      <c r="A5873" t="n">
        <v>5872</v>
      </c>
      <c r="B5873" t="inlineStr">
        <is>
          <t>CA-2016-154235</t>
        </is>
      </c>
      <c r="C5873" t="inlineStr">
        <is>
          <t>2016-09-24</t>
        </is>
      </c>
      <c r="D5873" t="inlineStr">
        <is>
          <t>2016-09-28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Deflect-o DuraMat Lighweight, Studded, Beveled Mat for Low Pile Carpeting</t>
        </is>
      </c>
      <c r="Q5873" s="2" t="n">
        <v>127.95</v>
      </c>
      <c r="R5873" t="n">
        <v>3</v>
      </c>
      <c r="S5873" s="3" t="n">
        <v>0</v>
      </c>
      <c r="T5873" s="2" t="n">
        <v>21.7515</v>
      </c>
      <c r="U5873">
        <f>D5873-C5873</f>
        <v/>
      </c>
      <c r="V5873" s="3">
        <f>IF(Q5873=0,0,T5873/Q5873)</f>
        <v/>
      </c>
    </row>
    <row r="5874">
      <c r="A5874" t="n">
        <v>5873</v>
      </c>
      <c r="B5874" t="inlineStr">
        <is>
          <t>CA-2017-129910</t>
        </is>
      </c>
      <c r="C5874" t="inlineStr">
        <is>
          <t>2017-03-30</t>
        </is>
      </c>
      <c r="D5874" t="inlineStr">
        <is>
          <t>2017-04-03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Office Supplies</t>
        </is>
      </c>
      <c r="O5874" t="inlineStr">
        <is>
          <t>Storage</t>
        </is>
      </c>
      <c r="P5874" t="inlineStr">
        <is>
          <t>Advantus 10-Drawer Portable Organizer, Chrome Metal Frame, Smoke Drawers</t>
        </is>
      </c>
      <c r="Q5874" s="2" t="n">
        <v>59.76</v>
      </c>
      <c r="R5874" t="n">
        <v>1</v>
      </c>
      <c r="S5874" s="3" t="n">
        <v>0</v>
      </c>
      <c r="T5874" s="2" t="n">
        <v>16.7328</v>
      </c>
      <c r="U5874">
        <f>D5874-C5874</f>
        <v/>
      </c>
      <c r="V5874" s="3">
        <f>IF(Q5874=0,0,T5874/Q5874)</f>
        <v/>
      </c>
    </row>
    <row r="5875">
      <c r="A5875" t="n">
        <v>5874</v>
      </c>
      <c r="B5875" t="inlineStr">
        <is>
          <t>CA-2017-133095</t>
        </is>
      </c>
      <c r="C5875" t="inlineStr">
        <is>
          <t>2017-06-04</t>
        </is>
      </c>
      <c r="D5875" t="inlineStr">
        <is>
          <t>2017-06-04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VeloBind Cover Sets</t>
        </is>
      </c>
      <c r="Q5875" s="2" t="n">
        <v>108.08</v>
      </c>
      <c r="R5875" t="n">
        <v>7</v>
      </c>
      <c r="S5875" s="3" t="n">
        <v>0</v>
      </c>
      <c r="T5875" s="2" t="n">
        <v>54.04</v>
      </c>
      <c r="U5875">
        <f>D5875-C5875</f>
        <v/>
      </c>
      <c r="V5875" s="3">
        <f>IF(Q5875=0,0,T5875/Q5875)</f>
        <v/>
      </c>
    </row>
    <row r="5876">
      <c r="A5876" t="n">
        <v>5875</v>
      </c>
      <c r="B5876" t="inlineStr">
        <is>
          <t>CA-2017-133095</t>
        </is>
      </c>
      <c r="C5876" t="inlineStr">
        <is>
          <t>2017-06-04</t>
        </is>
      </c>
      <c r="D5876" t="inlineStr">
        <is>
          <t>2017-06-04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Office Supplies</t>
        </is>
      </c>
      <c r="O5876" t="inlineStr">
        <is>
          <t>Binders</t>
        </is>
      </c>
      <c r="P5876" t="inlineStr">
        <is>
          <t>Insertable Tab Indexes For Data Binders</t>
        </is>
      </c>
      <c r="Q5876" s="2" t="n">
        <v>9.539999999999999</v>
      </c>
      <c r="R5876" t="n">
        <v>3</v>
      </c>
      <c r="S5876" s="3" t="n">
        <v>0</v>
      </c>
      <c r="T5876" s="2" t="n">
        <v>4.3884</v>
      </c>
      <c r="U5876">
        <f>D5876-C5876</f>
        <v/>
      </c>
      <c r="V5876" s="3">
        <f>IF(Q5876=0,0,T5876/Q5876)</f>
        <v/>
      </c>
    </row>
    <row r="5877">
      <c r="A5877" t="n">
        <v>5876</v>
      </c>
      <c r="B5877" t="inlineStr">
        <is>
          <t>CA-2015-130554</t>
        </is>
      </c>
      <c r="C5877" t="inlineStr">
        <is>
          <t>2015-04-07</t>
        </is>
      </c>
      <c r="D5877" t="inlineStr">
        <is>
          <t>2015-04-09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Office Supplies</t>
        </is>
      </c>
      <c r="O5877" t="inlineStr">
        <is>
          <t>Art</t>
        </is>
      </c>
      <c r="P5877" t="inlineStr">
        <is>
          <t>Newell 331</t>
        </is>
      </c>
      <c r="Q5877" s="2" t="n">
        <v>11.736</v>
      </c>
      <c r="R5877" t="n">
        <v>3</v>
      </c>
      <c r="S5877" s="3" t="n">
        <v>0.2</v>
      </c>
      <c r="T5877" s="2" t="n">
        <v>1.0269</v>
      </c>
      <c r="U5877">
        <f>D5877-C5877</f>
        <v/>
      </c>
      <c r="V5877" s="3">
        <f>IF(Q5877=0,0,T5877/Q5877)</f>
        <v/>
      </c>
    </row>
    <row r="5878">
      <c r="A5878" t="n">
        <v>5877</v>
      </c>
      <c r="B5878" t="inlineStr">
        <is>
          <t>CA-2014-152443</t>
        </is>
      </c>
      <c r="C5878" t="inlineStr">
        <is>
          <t>2014-05-21</t>
        </is>
      </c>
      <c r="D5878" t="inlineStr">
        <is>
          <t>2014-05-26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GBC ProClick Punch Binding System</t>
        </is>
      </c>
      <c r="Q5878" s="2" t="n">
        <v>447.86</v>
      </c>
      <c r="R5878" t="n">
        <v>7</v>
      </c>
      <c r="S5878" s="3" t="n">
        <v>0</v>
      </c>
      <c r="T5878" s="2" t="n">
        <v>219.4514</v>
      </c>
      <c r="U5878">
        <f>D5878-C5878</f>
        <v/>
      </c>
      <c r="V5878" s="3">
        <f>IF(Q5878=0,0,T5878/Q5878)</f>
        <v/>
      </c>
    </row>
    <row r="5879">
      <c r="A5879" t="n">
        <v>5878</v>
      </c>
      <c r="B5879" t="inlineStr">
        <is>
          <t>CA-2014-152443</t>
        </is>
      </c>
      <c r="C5879" t="inlineStr">
        <is>
          <t>2014-05-21</t>
        </is>
      </c>
      <c r="D5879" t="inlineStr">
        <is>
          <t>2014-05-26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1992</t>
        </is>
      </c>
      <c r="Q5879" s="2" t="n">
        <v>17.94</v>
      </c>
      <c r="R5879" t="n">
        <v>3</v>
      </c>
      <c r="S5879" s="3" t="n">
        <v>0</v>
      </c>
      <c r="T5879" s="2" t="n">
        <v>8.7906</v>
      </c>
      <c r="U5879">
        <f>D5879-C5879</f>
        <v/>
      </c>
      <c r="V5879" s="3">
        <f>IF(Q5879=0,0,T5879/Q5879)</f>
        <v/>
      </c>
    </row>
    <row r="5880">
      <c r="A5880" t="n">
        <v>5879</v>
      </c>
      <c r="B5880" t="inlineStr">
        <is>
          <t>CA-2014-152443</t>
        </is>
      </c>
      <c r="C5880" t="inlineStr">
        <is>
          <t>2014-05-21</t>
        </is>
      </c>
      <c r="D5880" t="inlineStr">
        <is>
          <t>2014-05-26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Office Supplies</t>
        </is>
      </c>
      <c r="O5880" t="inlineStr">
        <is>
          <t>Appliances</t>
        </is>
      </c>
      <c r="P5880" t="inlineStr">
        <is>
          <t>Belkin 8 Outlet Surge Protector</t>
        </is>
      </c>
      <c r="Q5880" s="2" t="n">
        <v>245.88</v>
      </c>
      <c r="R5880" t="n">
        <v>6</v>
      </c>
      <c r="S5880" s="3" t="n">
        <v>0</v>
      </c>
      <c r="T5880" s="2" t="n">
        <v>68.8464</v>
      </c>
      <c r="U5880">
        <f>D5880-C5880</f>
        <v/>
      </c>
      <c r="V5880" s="3">
        <f>IF(Q5880=0,0,T5880/Q5880)</f>
        <v/>
      </c>
    </row>
    <row r="5881">
      <c r="A5881" t="n">
        <v>5880</v>
      </c>
      <c r="B5881" t="inlineStr">
        <is>
          <t>CA-2016-133319</t>
        </is>
      </c>
      <c r="C5881" t="inlineStr">
        <is>
          <t>2016-09-05</t>
        </is>
      </c>
      <c r="D5881" t="inlineStr">
        <is>
          <t>2016-09-11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Office Supplies</t>
        </is>
      </c>
      <c r="O5881" t="inlineStr">
        <is>
          <t>Paper</t>
        </is>
      </c>
      <c r="P5881" t="inlineStr">
        <is>
          <t>Xerox 1885</t>
        </is>
      </c>
      <c r="Q5881" s="2" t="n">
        <v>192.16</v>
      </c>
      <c r="R5881" t="n">
        <v>4</v>
      </c>
      <c r="S5881" s="3" t="n">
        <v>0</v>
      </c>
      <c r="T5881" s="2" t="n">
        <v>92.2368</v>
      </c>
      <c r="U5881">
        <f>D5881-C5881</f>
        <v/>
      </c>
      <c r="V5881" s="3">
        <f>IF(Q5881=0,0,T5881/Q5881)</f>
        <v/>
      </c>
    </row>
    <row r="5882">
      <c r="A5882" t="n">
        <v>5881</v>
      </c>
      <c r="B5882" t="inlineStr">
        <is>
          <t>CA-2016-133935</t>
        </is>
      </c>
      <c r="C5882" t="inlineStr">
        <is>
          <t>2016-09-18</t>
        </is>
      </c>
      <c r="D5882" t="inlineStr">
        <is>
          <t>2016-09-22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Furniture</t>
        </is>
      </c>
      <c r="O5882" t="inlineStr">
        <is>
          <t>Chairs</t>
        </is>
      </c>
      <c r="P5882" t="inlineStr">
        <is>
          <t>Global Troy Executive Leather Low-Back Tilter</t>
        </is>
      </c>
      <c r="Q5882" s="2" t="n">
        <v>801.568</v>
      </c>
      <c r="R5882" t="n">
        <v>2</v>
      </c>
      <c r="S5882" s="3" t="n">
        <v>0.2</v>
      </c>
      <c r="T5882" s="2" t="n">
        <v>50.098</v>
      </c>
      <c r="U5882">
        <f>D5882-C5882</f>
        <v/>
      </c>
      <c r="V5882" s="3">
        <f>IF(Q5882=0,0,T5882/Q5882)</f>
        <v/>
      </c>
    </row>
    <row r="5883">
      <c r="A5883" t="n">
        <v>5882</v>
      </c>
      <c r="B5883" t="inlineStr">
        <is>
          <t>CA-2016-133935</t>
        </is>
      </c>
      <c r="C5883" t="inlineStr">
        <is>
          <t>2016-09-18</t>
        </is>
      </c>
      <c r="D5883" t="inlineStr">
        <is>
          <t>2016-09-22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Office Supplies</t>
        </is>
      </c>
      <c r="O5883" t="inlineStr">
        <is>
          <t>Paper</t>
        </is>
      </c>
      <c r="P5883" t="inlineStr">
        <is>
          <t>Xerox 1945</t>
        </is>
      </c>
      <c r="Q5883" s="2" t="n">
        <v>368.91</v>
      </c>
      <c r="R5883" t="n">
        <v>9</v>
      </c>
      <c r="S5883" s="3" t="n">
        <v>0</v>
      </c>
      <c r="T5883" s="2" t="n">
        <v>180.7659</v>
      </c>
      <c r="U5883">
        <f>D5883-C5883</f>
        <v/>
      </c>
      <c r="V5883" s="3">
        <f>IF(Q5883=0,0,T5883/Q5883)</f>
        <v/>
      </c>
    </row>
    <row r="5884">
      <c r="A5884" t="n">
        <v>5883</v>
      </c>
      <c r="B5884" t="inlineStr">
        <is>
          <t>CA-2016-133935</t>
        </is>
      </c>
      <c r="C5884" t="inlineStr">
        <is>
          <t>2016-09-18</t>
        </is>
      </c>
      <c r="D5884" t="inlineStr">
        <is>
          <t>2016-09-22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Furniture</t>
        </is>
      </c>
      <c r="O5884" t="inlineStr">
        <is>
          <t>Chairs</t>
        </is>
      </c>
      <c r="P5884" t="inlineStr">
        <is>
          <t>Global High-Back Leather Tilter, Burgundy</t>
        </is>
      </c>
      <c r="Q5884" s="2" t="n">
        <v>885.528</v>
      </c>
      <c r="R5884" t="n">
        <v>9</v>
      </c>
      <c r="S5884" s="3" t="n">
        <v>0.2</v>
      </c>
      <c r="T5884" s="2" t="n">
        <v>-99.6219</v>
      </c>
      <c r="U5884">
        <f>D5884-C5884</f>
        <v/>
      </c>
      <c r="V5884" s="3">
        <f>IF(Q5884=0,0,T5884/Q5884)</f>
        <v/>
      </c>
    </row>
    <row r="5885">
      <c r="A5885" t="n">
        <v>5884</v>
      </c>
      <c r="B5885" t="inlineStr">
        <is>
          <t>CA-2016-136301</t>
        </is>
      </c>
      <c r="C5885" t="inlineStr">
        <is>
          <t>2016-03-13</t>
        </is>
      </c>
      <c r="D5885" t="inlineStr">
        <is>
          <t>2016-03-15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Westinghouse Mesh Shade Clip-On Gooseneck Lamp, Black</t>
        </is>
      </c>
      <c r="Q5885" s="2" t="n">
        <v>28.28</v>
      </c>
      <c r="R5885" t="n">
        <v>2</v>
      </c>
      <c r="S5885" s="3" t="n">
        <v>0</v>
      </c>
      <c r="T5885" s="2" t="n">
        <v>7.3528</v>
      </c>
      <c r="U5885">
        <f>D5885-C5885</f>
        <v/>
      </c>
      <c r="V5885" s="3">
        <f>IF(Q5885=0,0,T5885/Q5885)</f>
        <v/>
      </c>
    </row>
    <row r="5886">
      <c r="A5886" t="n">
        <v>5885</v>
      </c>
      <c r="B5886" t="inlineStr">
        <is>
          <t>CA-2016-136301</t>
        </is>
      </c>
      <c r="C5886" t="inlineStr">
        <is>
          <t>2016-03-13</t>
        </is>
      </c>
      <c r="D5886" t="inlineStr">
        <is>
          <t>2016-03-15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Office Supplies</t>
        </is>
      </c>
      <c r="O5886" t="inlineStr">
        <is>
          <t>Supplies</t>
        </is>
      </c>
      <c r="P5886" t="inlineStr">
        <is>
          <t>High Speed Automatic Electric Letter Opener</t>
        </is>
      </c>
      <c r="Q5886" s="2" t="n">
        <v>4912.59</v>
      </c>
      <c r="R5886" t="n">
        <v>3</v>
      </c>
      <c r="S5886" s="3" t="n">
        <v>0</v>
      </c>
      <c r="T5886" s="2" t="n">
        <v>196.5036</v>
      </c>
      <c r="U5886">
        <f>D5886-C5886</f>
        <v/>
      </c>
      <c r="V5886" s="3">
        <f>IF(Q5886=0,0,T5886/Q5886)</f>
        <v/>
      </c>
    </row>
    <row r="5887">
      <c r="A5887" t="n">
        <v>5886</v>
      </c>
      <c r="B5887" t="inlineStr">
        <is>
          <t>US-2014-109456</t>
        </is>
      </c>
      <c r="C5887" t="inlineStr">
        <is>
          <t>2014-10-16</t>
        </is>
      </c>
      <c r="D5887" t="inlineStr">
        <is>
          <t>2014-10-17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Avery Non-Stick Heavy Duty View Round Locking Ring Binders</t>
        </is>
      </c>
      <c r="Q5887" s="2" t="n">
        <v>14.352</v>
      </c>
      <c r="R5887" t="n">
        <v>3</v>
      </c>
      <c r="S5887" s="3" t="n">
        <v>0.2</v>
      </c>
      <c r="T5887" s="2" t="n">
        <v>5.0232</v>
      </c>
      <c r="U5887">
        <f>D5887-C5887</f>
        <v/>
      </c>
      <c r="V5887" s="3">
        <f>IF(Q5887=0,0,T5887/Q5887)</f>
        <v/>
      </c>
    </row>
    <row r="5888">
      <c r="A5888" t="n">
        <v>5887</v>
      </c>
      <c r="B5888" t="inlineStr">
        <is>
          <t>US-2014-109456</t>
        </is>
      </c>
      <c r="C5888" t="inlineStr">
        <is>
          <t>2014-10-16</t>
        </is>
      </c>
      <c r="D5888" t="inlineStr">
        <is>
          <t>2014-10-17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Logitech Illuminated - Keyboard</t>
        </is>
      </c>
      <c r="Q5888" s="2" t="n">
        <v>179.97</v>
      </c>
      <c r="R5888" t="n">
        <v>3</v>
      </c>
      <c r="S5888" s="3" t="n">
        <v>0</v>
      </c>
      <c r="T5888" s="2" t="n">
        <v>86.3856</v>
      </c>
      <c r="U5888">
        <f>D5888-C5888</f>
        <v/>
      </c>
      <c r="V5888" s="3">
        <f>IF(Q5888=0,0,T5888/Q5888)</f>
        <v/>
      </c>
    </row>
    <row r="5889">
      <c r="A5889" t="n">
        <v>5888</v>
      </c>
      <c r="B5889" t="inlineStr">
        <is>
          <t>CA-2017-151596</t>
        </is>
      </c>
      <c r="C5889" t="inlineStr">
        <is>
          <t>2017-10-08</t>
        </is>
      </c>
      <c r="D5889" t="inlineStr">
        <is>
          <t>2017-10-11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SAFCO Mobile Desk Side File, Wire Frame</t>
        </is>
      </c>
      <c r="Q5889" s="2" t="n">
        <v>42.76</v>
      </c>
      <c r="R5889" t="n">
        <v>1</v>
      </c>
      <c r="S5889" s="3" t="n">
        <v>0</v>
      </c>
      <c r="T5889" s="2" t="n">
        <v>11.1176</v>
      </c>
      <c r="U5889">
        <f>D5889-C5889</f>
        <v/>
      </c>
      <c r="V5889" s="3">
        <f>IF(Q5889=0,0,T5889/Q5889)</f>
        <v/>
      </c>
    </row>
    <row r="5890">
      <c r="A5890" t="n">
        <v>5889</v>
      </c>
      <c r="B5890" t="inlineStr">
        <is>
          <t>CA-2015-147879</t>
        </is>
      </c>
      <c r="C5890" t="inlineStr">
        <is>
          <t>2015-05-07</t>
        </is>
      </c>
      <c r="D5890" t="inlineStr">
        <is>
          <t>2015-05-12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Xerox 1902</t>
        </is>
      </c>
      <c r="Q5890" s="2" t="n">
        <v>45.68</v>
      </c>
      <c r="R5890" t="n">
        <v>2</v>
      </c>
      <c r="S5890" s="3" t="n">
        <v>0</v>
      </c>
      <c r="T5890" s="2" t="n">
        <v>21.0128</v>
      </c>
      <c r="U5890">
        <f>D5890-C5890</f>
        <v/>
      </c>
      <c r="V5890" s="3">
        <f>IF(Q5890=0,0,T5890/Q5890)</f>
        <v/>
      </c>
    </row>
    <row r="5891">
      <c r="A5891" t="n">
        <v>5890</v>
      </c>
      <c r="B5891" t="inlineStr">
        <is>
          <t>CA-2016-166625</t>
        </is>
      </c>
      <c r="C5891" t="inlineStr">
        <is>
          <t>2016-04-14</t>
        </is>
      </c>
      <c r="D5891" t="inlineStr">
        <is>
          <t>2016-04-17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s="2" t="n">
        <v>25.06</v>
      </c>
      <c r="R5891" t="n">
        <v>2</v>
      </c>
      <c r="S5891" s="3" t="n">
        <v>0</v>
      </c>
      <c r="T5891" s="2" t="n">
        <v>11.7782</v>
      </c>
      <c r="U5891">
        <f>D5891-C5891</f>
        <v/>
      </c>
      <c r="V5891" s="3">
        <f>IF(Q5891=0,0,T5891/Q5891)</f>
        <v/>
      </c>
    </row>
    <row r="5892">
      <c r="A5892" t="n">
        <v>5891</v>
      </c>
      <c r="B5892" t="inlineStr">
        <is>
          <t>CA-2016-146157</t>
        </is>
      </c>
      <c r="C5892" t="inlineStr">
        <is>
          <t>2016-11-21</t>
        </is>
      </c>
      <c r="D5892" t="inlineStr">
        <is>
          <t>2016-11-26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1910</t>
        </is>
      </c>
      <c r="Q5892" s="2" t="n">
        <v>38.432</v>
      </c>
      <c r="R5892" t="n">
        <v>1</v>
      </c>
      <c r="S5892" s="3" t="n">
        <v>0.2</v>
      </c>
      <c r="T5892" s="2" t="n">
        <v>13.4512</v>
      </c>
      <c r="U5892">
        <f>D5892-C5892</f>
        <v/>
      </c>
      <c r="V5892" s="3">
        <f>IF(Q5892=0,0,T5892/Q5892)</f>
        <v/>
      </c>
    </row>
    <row r="5893">
      <c r="A5893" t="n">
        <v>5892</v>
      </c>
      <c r="B5893" t="inlineStr">
        <is>
          <t>CA-2016-146157</t>
        </is>
      </c>
      <c r="C5893" t="inlineStr">
        <is>
          <t>2016-11-21</t>
        </is>
      </c>
      <c r="D5893" t="inlineStr">
        <is>
          <t>2016-11-26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Tenex Personal Project File with Scoop Front Design, Black</t>
        </is>
      </c>
      <c r="Q5893" s="2" t="n">
        <v>21.568</v>
      </c>
      <c r="R5893" t="n">
        <v>2</v>
      </c>
      <c r="S5893" s="3" t="n">
        <v>0.2</v>
      </c>
      <c r="T5893" s="2" t="n">
        <v>1.6176</v>
      </c>
      <c r="U5893">
        <f>D5893-C5893</f>
        <v/>
      </c>
      <c r="V5893" s="3">
        <f>IF(Q5893=0,0,T5893/Q5893)</f>
        <v/>
      </c>
    </row>
    <row r="5894">
      <c r="A5894" t="n">
        <v>5893</v>
      </c>
      <c r="B5894" t="inlineStr">
        <is>
          <t>CA-2016-146157</t>
        </is>
      </c>
      <c r="C5894" t="inlineStr">
        <is>
          <t>2016-11-21</t>
        </is>
      </c>
      <c r="D5894" t="inlineStr">
        <is>
          <t>2016-11-26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Technology</t>
        </is>
      </c>
      <c r="O5894" t="inlineStr">
        <is>
          <t>Accessories</t>
        </is>
      </c>
      <c r="P5894" t="inlineStr">
        <is>
          <t>Lenovo 17-Key USB Numeric Keypad</t>
        </is>
      </c>
      <c r="Q5894" s="2" t="n">
        <v>81.57599999999999</v>
      </c>
      <c r="R5894" t="n">
        <v>3</v>
      </c>
      <c r="S5894" s="3" t="n">
        <v>0.2</v>
      </c>
      <c r="T5894" s="2" t="n">
        <v>2.0394</v>
      </c>
      <c r="U5894">
        <f>D5894-C5894</f>
        <v/>
      </c>
      <c r="V5894" s="3">
        <f>IF(Q5894=0,0,T5894/Q5894)</f>
        <v/>
      </c>
    </row>
    <row r="5895">
      <c r="A5895" t="n">
        <v>5894</v>
      </c>
      <c r="B5895" t="inlineStr">
        <is>
          <t>CA-2017-159954</t>
        </is>
      </c>
      <c r="C5895" t="inlineStr">
        <is>
          <t>2017-09-10</t>
        </is>
      </c>
      <c r="D5895" t="inlineStr">
        <is>
          <t>2017-09-14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Office Supplies</t>
        </is>
      </c>
      <c r="O5895" t="inlineStr">
        <is>
          <t>Binders</t>
        </is>
      </c>
      <c r="P5895" t="inlineStr">
        <is>
          <t>Wilson Jones Suede Grain Vinyl Binders</t>
        </is>
      </c>
      <c r="Q5895" s="2" t="n">
        <v>2.78</v>
      </c>
      <c r="R5895" t="n">
        <v>1</v>
      </c>
      <c r="S5895" s="3" t="n">
        <v>0</v>
      </c>
      <c r="T5895" s="2" t="n">
        <v>1.3622</v>
      </c>
      <c r="U5895">
        <f>D5895-C5895</f>
        <v/>
      </c>
      <c r="V5895" s="3">
        <f>IF(Q5895=0,0,T5895/Q5895)</f>
        <v/>
      </c>
    </row>
    <row r="5896">
      <c r="A5896" t="n">
        <v>5895</v>
      </c>
      <c r="B5896" t="inlineStr">
        <is>
          <t>CA-2017-100825</t>
        </is>
      </c>
      <c r="C5896" t="inlineStr">
        <is>
          <t>2017-09-09</t>
        </is>
      </c>
      <c r="D5896" t="inlineStr">
        <is>
          <t>2017-09-14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Office Supplies</t>
        </is>
      </c>
      <c r="O5896" t="inlineStr">
        <is>
          <t>Storage</t>
        </is>
      </c>
      <c r="P5896" t="inlineStr">
        <is>
          <t>Fellowes Bases and Tops For Staxonsteel/High-Stak Systems</t>
        </is>
      </c>
      <c r="Q5896" s="2" t="n">
        <v>99.87</v>
      </c>
      <c r="R5896" t="n">
        <v>3</v>
      </c>
      <c r="S5896" s="3" t="n">
        <v>0</v>
      </c>
      <c r="T5896" s="2" t="n">
        <v>23.9688</v>
      </c>
      <c r="U5896">
        <f>D5896-C5896</f>
        <v/>
      </c>
      <c r="V5896" s="3">
        <f>IF(Q5896=0,0,T5896/Q5896)</f>
        <v/>
      </c>
    </row>
    <row r="5897">
      <c r="A5897" t="n">
        <v>5896</v>
      </c>
      <c r="B5897" t="inlineStr">
        <is>
          <t>CA-2014-168305</t>
        </is>
      </c>
      <c r="C5897" t="inlineStr">
        <is>
          <t>2014-11-01</t>
        </is>
      </c>
      <c r="D5897" t="inlineStr">
        <is>
          <t>2014-11-08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Office Supplies</t>
        </is>
      </c>
      <c r="O5897" t="inlineStr">
        <is>
          <t>Labels</t>
        </is>
      </c>
      <c r="P5897" t="inlineStr">
        <is>
          <t>Avery 475</t>
        </is>
      </c>
      <c r="Q5897" s="2" t="n">
        <v>44.4</v>
      </c>
      <c r="R5897" t="n">
        <v>3</v>
      </c>
      <c r="S5897" s="3" t="n">
        <v>0</v>
      </c>
      <c r="T5897" s="2" t="n">
        <v>22.2</v>
      </c>
      <c r="U5897">
        <f>D5897-C5897</f>
        <v/>
      </c>
      <c r="V5897" s="3">
        <f>IF(Q5897=0,0,T5897/Q5897)</f>
        <v/>
      </c>
    </row>
    <row r="5898">
      <c r="A5898" t="n">
        <v>5897</v>
      </c>
      <c r="B5898" t="inlineStr">
        <is>
          <t>CA-2014-168305</t>
        </is>
      </c>
      <c r="C5898" t="inlineStr">
        <is>
          <t>2014-11-01</t>
        </is>
      </c>
      <c r="D5898" t="inlineStr">
        <is>
          <t>2014-11-08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Office Supplies</t>
        </is>
      </c>
      <c r="O5898" t="inlineStr">
        <is>
          <t>Paper</t>
        </is>
      </c>
      <c r="P5898" t="inlineStr">
        <is>
          <t>Easy-staple paper</t>
        </is>
      </c>
      <c r="Q5898" s="2" t="n">
        <v>21.4</v>
      </c>
      <c r="R5898" t="n">
        <v>5</v>
      </c>
      <c r="S5898" s="3" t="n">
        <v>0</v>
      </c>
      <c r="T5898" s="2" t="n">
        <v>9.630000000000001</v>
      </c>
      <c r="U5898">
        <f>D5898-C5898</f>
        <v/>
      </c>
      <c r="V5898" s="3">
        <f>IF(Q5898=0,0,T5898/Q5898)</f>
        <v/>
      </c>
    </row>
    <row r="5899">
      <c r="A5899" t="n">
        <v>5898</v>
      </c>
      <c r="B5899" t="inlineStr">
        <is>
          <t>CA-2016-167682</t>
        </is>
      </c>
      <c r="C5899" t="inlineStr">
        <is>
          <t>2016-04-03</t>
        </is>
      </c>
      <c r="D5899" t="inlineStr">
        <is>
          <t>2016-04-09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13 1/2" Wall Clock</t>
        </is>
      </c>
      <c r="Q5899" s="2" t="n">
        <v>71.12</v>
      </c>
      <c r="R5899" t="n">
        <v>4</v>
      </c>
      <c r="S5899" s="3" t="n">
        <v>0</v>
      </c>
      <c r="T5899" s="2" t="n">
        <v>22.0472</v>
      </c>
      <c r="U5899">
        <f>D5899-C5899</f>
        <v/>
      </c>
      <c r="V5899" s="3">
        <f>IF(Q5899=0,0,T5899/Q5899)</f>
        <v/>
      </c>
    </row>
    <row r="5900">
      <c r="A5900" t="n">
        <v>5899</v>
      </c>
      <c r="B5900" t="inlineStr">
        <is>
          <t>CA-2016-167682</t>
        </is>
      </c>
      <c r="C5900" t="inlineStr">
        <is>
          <t>2016-04-03</t>
        </is>
      </c>
      <c r="D5900" t="inlineStr">
        <is>
          <t>2016-04-09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Plantronics Voyager Pro HD - Bluetooth Headset</t>
        </is>
      </c>
      <c r="Q5900" s="2" t="n">
        <v>259.96</v>
      </c>
      <c r="R5900" t="n">
        <v>4</v>
      </c>
      <c r="S5900" s="3" t="n">
        <v>0</v>
      </c>
      <c r="T5900" s="2" t="n">
        <v>124.7808</v>
      </c>
      <c r="U5900">
        <f>D5900-C5900</f>
        <v/>
      </c>
      <c r="V5900" s="3">
        <f>IF(Q5900=0,0,T5900/Q5900)</f>
        <v/>
      </c>
    </row>
    <row r="5901">
      <c r="A5901" t="n">
        <v>5900</v>
      </c>
      <c r="B5901" t="inlineStr">
        <is>
          <t>CA-2017-108000</t>
        </is>
      </c>
      <c r="C5901" t="inlineStr">
        <is>
          <t>2017-01-12</t>
        </is>
      </c>
      <c r="D5901" t="inlineStr">
        <is>
          <t>2017-01-16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Office Supplies</t>
        </is>
      </c>
      <c r="O5901" t="inlineStr">
        <is>
          <t>Envelopes</t>
        </is>
      </c>
      <c r="P5901" t="inlineStr">
        <is>
          <t>Staple envelope</t>
        </is>
      </c>
      <c r="Q5901" s="2" t="n">
        <v>9.779999999999999</v>
      </c>
      <c r="R5901" t="n">
        <v>1</v>
      </c>
      <c r="S5901" s="3" t="n">
        <v>0</v>
      </c>
      <c r="T5901" s="2" t="n">
        <v>4.89</v>
      </c>
      <c r="U5901">
        <f>D5901-C5901</f>
        <v/>
      </c>
      <c r="V5901" s="3">
        <f>IF(Q5901=0,0,T5901/Q5901)</f>
        <v/>
      </c>
    </row>
    <row r="5902">
      <c r="A5902" t="n">
        <v>5901</v>
      </c>
      <c r="B5902" t="inlineStr">
        <is>
          <t>CA-2015-146465</t>
        </is>
      </c>
      <c r="C5902" t="inlineStr">
        <is>
          <t>2015-11-20</t>
        </is>
      </c>
      <c r="D5902" t="inlineStr">
        <is>
          <t>2015-11-24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Office Supplies</t>
        </is>
      </c>
      <c r="O5902" t="inlineStr">
        <is>
          <t>Binders</t>
        </is>
      </c>
      <c r="P5902" t="inlineStr">
        <is>
          <t>Cardinal Poly Pocket Divider Pockets for Ring Binders</t>
        </is>
      </c>
      <c r="Q5902" s="2" t="n">
        <v>24.192</v>
      </c>
      <c r="R5902" t="n">
        <v>9</v>
      </c>
      <c r="S5902" s="3" t="n">
        <v>0.2</v>
      </c>
      <c r="T5902" s="2" t="n">
        <v>7.56</v>
      </c>
      <c r="U5902">
        <f>D5902-C5902</f>
        <v/>
      </c>
      <c r="V5902" s="3">
        <f>IF(Q5902=0,0,T5902/Q5902)</f>
        <v/>
      </c>
    </row>
    <row r="5903">
      <c r="A5903" t="n">
        <v>5902</v>
      </c>
      <c r="B5903" t="inlineStr">
        <is>
          <t>CA-2016-159639</t>
        </is>
      </c>
      <c r="C5903" t="inlineStr">
        <is>
          <t>2016-11-27</t>
        </is>
      </c>
      <c r="D5903" t="inlineStr">
        <is>
          <t>2016-12-02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Furniture</t>
        </is>
      </c>
      <c r="O5903" t="inlineStr">
        <is>
          <t>Furnishings</t>
        </is>
      </c>
      <c r="P5903" t="inlineStr">
        <is>
          <t>Ultra Door Pull Handle</t>
        </is>
      </c>
      <c r="Q5903" s="2" t="n">
        <v>31.56</v>
      </c>
      <c r="R5903" t="n">
        <v>3</v>
      </c>
      <c r="S5903" s="3" t="n">
        <v>0</v>
      </c>
      <c r="T5903" s="2" t="n">
        <v>10.4148</v>
      </c>
      <c r="U5903">
        <f>D5903-C5903</f>
        <v/>
      </c>
      <c r="V5903" s="3">
        <f>IF(Q5903=0,0,T5903/Q5903)</f>
        <v/>
      </c>
    </row>
    <row r="5904">
      <c r="A5904" t="n">
        <v>5903</v>
      </c>
      <c r="B5904" t="inlineStr">
        <is>
          <t>US-2017-153948</t>
        </is>
      </c>
      <c r="C5904" t="inlineStr">
        <is>
          <t>2017-11-06</t>
        </is>
      </c>
      <c r="D5904" t="inlineStr">
        <is>
          <t>2017-11-06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191</t>
        </is>
      </c>
      <c r="Q5904" s="2" t="n">
        <v>59.94</v>
      </c>
      <c r="R5904" t="n">
        <v>3</v>
      </c>
      <c r="S5904" s="3" t="n">
        <v>0</v>
      </c>
      <c r="T5904" s="2" t="n">
        <v>28.1718</v>
      </c>
      <c r="U5904">
        <f>D5904-C5904</f>
        <v/>
      </c>
      <c r="V5904" s="3">
        <f>IF(Q5904=0,0,T5904/Q5904)</f>
        <v/>
      </c>
    </row>
    <row r="5905">
      <c r="A5905" t="n">
        <v>5904</v>
      </c>
      <c r="B5905" t="inlineStr">
        <is>
          <t>US-2017-153948</t>
        </is>
      </c>
      <c r="C5905" t="inlineStr">
        <is>
          <t>2017-11-06</t>
        </is>
      </c>
      <c r="D5905" t="inlineStr">
        <is>
          <t>2017-11-06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Easy-staple paper</t>
        </is>
      </c>
      <c r="Q5905" s="2" t="n">
        <v>45.36</v>
      </c>
      <c r="R5905" t="n">
        <v>4</v>
      </c>
      <c r="S5905" s="3" t="n">
        <v>0</v>
      </c>
      <c r="T5905" s="2" t="n">
        <v>22.2264</v>
      </c>
      <c r="U5905">
        <f>D5905-C5905</f>
        <v/>
      </c>
      <c r="V5905" s="3">
        <f>IF(Q5905=0,0,T5905/Q5905)</f>
        <v/>
      </c>
    </row>
    <row r="5906">
      <c r="A5906" t="n">
        <v>5905</v>
      </c>
      <c r="B5906" t="inlineStr">
        <is>
          <t>US-2017-153948</t>
        </is>
      </c>
      <c r="C5906" t="inlineStr">
        <is>
          <t>2017-11-06</t>
        </is>
      </c>
      <c r="D5906" t="inlineStr">
        <is>
          <t>2017-11-06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Office Supplies</t>
        </is>
      </c>
      <c r="O5906" t="inlineStr">
        <is>
          <t>Paper</t>
        </is>
      </c>
      <c r="P5906" t="inlineStr">
        <is>
          <t>Astroparche Fine Business Paper</t>
        </is>
      </c>
      <c r="Q5906" s="2" t="n">
        <v>26.4</v>
      </c>
      <c r="R5906" t="n">
        <v>5</v>
      </c>
      <c r="S5906" s="3" t="n">
        <v>0</v>
      </c>
      <c r="T5906" s="2" t="n">
        <v>12.672</v>
      </c>
      <c r="U5906">
        <f>D5906-C5906</f>
        <v/>
      </c>
      <c r="V5906" s="3">
        <f>IF(Q5906=0,0,T5906/Q5906)</f>
        <v/>
      </c>
    </row>
    <row r="5907">
      <c r="A5907" t="n">
        <v>5906</v>
      </c>
      <c r="B5907" t="inlineStr">
        <is>
          <t>US-2017-153948</t>
        </is>
      </c>
      <c r="C5907" t="inlineStr">
        <is>
          <t>2017-11-06</t>
        </is>
      </c>
      <c r="D5907" t="inlineStr">
        <is>
          <t>2017-11-06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Office Supplies</t>
        </is>
      </c>
      <c r="O5907" t="inlineStr">
        <is>
          <t>Labels</t>
        </is>
      </c>
      <c r="P5907" t="inlineStr">
        <is>
          <t>Avery 503</t>
        </is>
      </c>
      <c r="Q5907" s="2" t="n">
        <v>41.4</v>
      </c>
      <c r="R5907" t="n">
        <v>4</v>
      </c>
      <c r="S5907" s="3" t="n">
        <v>0</v>
      </c>
      <c r="T5907" s="2" t="n">
        <v>19.872</v>
      </c>
      <c r="U5907">
        <f>D5907-C5907</f>
        <v/>
      </c>
      <c r="V5907" s="3">
        <f>IF(Q5907=0,0,T5907/Q5907)</f>
        <v/>
      </c>
    </row>
    <row r="5908">
      <c r="A5908" t="n">
        <v>5907</v>
      </c>
      <c r="B5908" t="inlineStr">
        <is>
          <t>US-2017-153948</t>
        </is>
      </c>
      <c r="C5908" t="inlineStr">
        <is>
          <t>2017-11-06</t>
        </is>
      </c>
      <c r="D5908" t="inlineStr">
        <is>
          <t>2017-11-06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Kingston Digital DataTraveler 32GB USB 2.0</t>
        </is>
      </c>
      <c r="Q5908" s="2" t="n">
        <v>16.95</v>
      </c>
      <c r="R5908" t="n">
        <v>1</v>
      </c>
      <c r="S5908" s="3" t="n">
        <v>0</v>
      </c>
      <c r="T5908" s="2" t="n">
        <v>1.017</v>
      </c>
      <c r="U5908">
        <f>D5908-C5908</f>
        <v/>
      </c>
      <c r="V5908" s="3">
        <f>IF(Q5908=0,0,T5908/Q5908)</f>
        <v/>
      </c>
    </row>
    <row r="5909">
      <c r="A5909" t="n">
        <v>5908</v>
      </c>
      <c r="B5909" t="inlineStr">
        <is>
          <t>US-2016-113985</t>
        </is>
      </c>
      <c r="C5909" t="inlineStr">
        <is>
          <t>2016-12-02</t>
        </is>
      </c>
      <c r="D5909" t="inlineStr">
        <is>
          <t>2016-12-07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GBC VeloBind Cover Sets</t>
        </is>
      </c>
      <c r="Q5909" s="2" t="n">
        <v>24.704</v>
      </c>
      <c r="R5909" t="n">
        <v>2</v>
      </c>
      <c r="S5909" s="3" t="n">
        <v>0.2</v>
      </c>
      <c r="T5909" s="2" t="n">
        <v>9.263999999999999</v>
      </c>
      <c r="U5909">
        <f>D5909-C5909</f>
        <v/>
      </c>
      <c r="V5909" s="3">
        <f>IF(Q5909=0,0,T5909/Q5909)</f>
        <v/>
      </c>
    </row>
    <row r="5910">
      <c r="A5910" t="n">
        <v>5909</v>
      </c>
      <c r="B5910" t="inlineStr">
        <is>
          <t>US-2016-113985</t>
        </is>
      </c>
      <c r="C5910" t="inlineStr">
        <is>
          <t>2016-12-02</t>
        </is>
      </c>
      <c r="D5910" t="inlineStr">
        <is>
          <t>2016-12-07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Office Supplies</t>
        </is>
      </c>
      <c r="O5910" t="inlineStr">
        <is>
          <t>Appliances</t>
        </is>
      </c>
      <c r="P5910" t="inlineStr">
        <is>
          <t>Holmes Cool Mist Humidifier for the Whole House with 8-Gallon Output per Day, Extended Life Filter</t>
        </is>
      </c>
      <c r="Q5910" s="2" t="n">
        <v>59.7</v>
      </c>
      <c r="R5910" t="n">
        <v>3</v>
      </c>
      <c r="S5910" s="3" t="n">
        <v>0</v>
      </c>
      <c r="T5910" s="2" t="n">
        <v>26.865</v>
      </c>
      <c r="U5910">
        <f>D5910-C5910</f>
        <v/>
      </c>
      <c r="V5910" s="3">
        <f>IF(Q5910=0,0,T5910/Q5910)</f>
        <v/>
      </c>
    </row>
    <row r="5911">
      <c r="A5911" t="n">
        <v>5910</v>
      </c>
      <c r="B5911" t="inlineStr">
        <is>
          <t>US-2016-113985</t>
        </is>
      </c>
      <c r="C5911" t="inlineStr">
        <is>
          <t>2016-12-02</t>
        </is>
      </c>
      <c r="D5911" t="inlineStr">
        <is>
          <t>2016-12-07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Furniture</t>
        </is>
      </c>
      <c r="O5911" t="inlineStr">
        <is>
          <t>Furnishings</t>
        </is>
      </c>
      <c r="P5911" t="inlineStr">
        <is>
          <t>Eldon Regeneration Recycled Desk Accessories, Black</t>
        </is>
      </c>
      <c r="Q5911" s="2" t="n">
        <v>14.52</v>
      </c>
      <c r="R5911" t="n">
        <v>3</v>
      </c>
      <c r="S5911" s="3" t="n">
        <v>0</v>
      </c>
      <c r="T5911" s="2" t="n">
        <v>5.6628</v>
      </c>
      <c r="U5911">
        <f>D5911-C5911</f>
        <v/>
      </c>
      <c r="V5911" s="3">
        <f>IF(Q5911=0,0,T5911/Q5911)</f>
        <v/>
      </c>
    </row>
    <row r="5912">
      <c r="A5912" t="n">
        <v>5911</v>
      </c>
      <c r="B5912" t="inlineStr">
        <is>
          <t>US-2016-113985</t>
        </is>
      </c>
      <c r="C5912" t="inlineStr">
        <is>
          <t>2016-12-02</t>
        </is>
      </c>
      <c r="D5912" t="inlineStr">
        <is>
          <t>2016-12-07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Satellite Sectional Post Binders</t>
        </is>
      </c>
      <c r="Q5912" s="2" t="n">
        <v>104.184</v>
      </c>
      <c r="R5912" t="n">
        <v>3</v>
      </c>
      <c r="S5912" s="3" t="n">
        <v>0.2</v>
      </c>
      <c r="T5912" s="2" t="n">
        <v>33.8598</v>
      </c>
      <c r="U5912">
        <f>D5912-C5912</f>
        <v/>
      </c>
      <c r="V5912" s="3">
        <f>IF(Q5912=0,0,T5912/Q5912)</f>
        <v/>
      </c>
    </row>
    <row r="5913">
      <c r="A5913" t="n">
        <v>5912</v>
      </c>
      <c r="B5913" t="inlineStr">
        <is>
          <t>CA-2016-155383</t>
        </is>
      </c>
      <c r="C5913" t="inlineStr">
        <is>
          <t>2016-12-17</t>
        </is>
      </c>
      <c r="D5913" t="inlineStr">
        <is>
          <t>2016-12-22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Office Supplies</t>
        </is>
      </c>
      <c r="O5913" t="inlineStr">
        <is>
          <t>Storage</t>
        </is>
      </c>
      <c r="P5913" t="inlineStr">
        <is>
          <t>Personal Filing Tote with Lid, Black/Gray</t>
        </is>
      </c>
      <c r="Q5913" s="2" t="n">
        <v>46.53</v>
      </c>
      <c r="R5913" t="n">
        <v>3</v>
      </c>
      <c r="S5913" s="3" t="n">
        <v>0</v>
      </c>
      <c r="T5913" s="2" t="n">
        <v>13.0284</v>
      </c>
      <c r="U5913">
        <f>D5913-C5913</f>
        <v/>
      </c>
      <c r="V5913" s="3">
        <f>IF(Q5913=0,0,T5913/Q5913)</f>
        <v/>
      </c>
    </row>
    <row r="5914">
      <c r="A5914" t="n">
        <v>5913</v>
      </c>
      <c r="B5914" t="inlineStr">
        <is>
          <t>CA-2014-120432</t>
        </is>
      </c>
      <c r="C5914" t="inlineStr">
        <is>
          <t>2014-08-24</t>
        </is>
      </c>
      <c r="D5914" t="inlineStr">
        <is>
          <t>2014-08-26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Office Supplies</t>
        </is>
      </c>
      <c r="O5914" t="inlineStr">
        <is>
          <t>Supplies</t>
        </is>
      </c>
      <c r="P5914" t="inlineStr">
        <is>
          <t>Acme Titanium Bonded Scissors</t>
        </is>
      </c>
      <c r="Q5914" s="2" t="n">
        <v>25.5</v>
      </c>
      <c r="R5914" t="n">
        <v>3</v>
      </c>
      <c r="S5914" s="3" t="n">
        <v>0</v>
      </c>
      <c r="T5914" s="2" t="n">
        <v>6.63</v>
      </c>
      <c r="U5914">
        <f>D5914-C5914</f>
        <v/>
      </c>
      <c r="V5914" s="3">
        <f>IF(Q5914=0,0,T5914/Q5914)</f>
        <v/>
      </c>
    </row>
    <row r="5915">
      <c r="A5915" t="n">
        <v>5914</v>
      </c>
      <c r="B5915" t="inlineStr">
        <is>
          <t>US-2015-126977</t>
        </is>
      </c>
      <c r="C5915" t="inlineStr">
        <is>
          <t>2015-09-17</t>
        </is>
      </c>
      <c r="D5915" t="inlineStr">
        <is>
          <t>2015-09-23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Woodgrain Magazine Files by Perma</t>
        </is>
      </c>
      <c r="Q5915" s="2" t="n">
        <v>14.9</v>
      </c>
      <c r="R5915" t="n">
        <v>5</v>
      </c>
      <c r="S5915" s="3" t="n">
        <v>0</v>
      </c>
      <c r="T5915" s="2" t="n">
        <v>1.043</v>
      </c>
      <c r="U5915">
        <f>D5915-C5915</f>
        <v/>
      </c>
      <c r="V5915" s="3">
        <f>IF(Q5915=0,0,T5915/Q5915)</f>
        <v/>
      </c>
    </row>
    <row r="5916">
      <c r="A5916" t="n">
        <v>5915</v>
      </c>
      <c r="B5916" t="inlineStr">
        <is>
          <t>US-2015-126977</t>
        </is>
      </c>
      <c r="C5916" t="inlineStr">
        <is>
          <t>2015-09-17</t>
        </is>
      </c>
      <c r="D5916" t="inlineStr">
        <is>
          <t>2015-09-23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485</t>
        </is>
      </c>
      <c r="Q5916" s="2" t="n">
        <v>87.70999999999999</v>
      </c>
      <c r="R5916" t="n">
        <v>7</v>
      </c>
      <c r="S5916" s="3" t="n">
        <v>0</v>
      </c>
      <c r="T5916" s="2" t="n">
        <v>41.2237</v>
      </c>
      <c r="U5916">
        <f>D5916-C5916</f>
        <v/>
      </c>
      <c r="V5916" s="3">
        <f>IF(Q5916=0,0,T5916/Q5916)</f>
        <v/>
      </c>
    </row>
    <row r="5917">
      <c r="A5917" t="n">
        <v>5916</v>
      </c>
      <c r="B5917" t="inlineStr">
        <is>
          <t>US-2015-126977</t>
        </is>
      </c>
      <c r="C5917" t="inlineStr">
        <is>
          <t>2015-09-17</t>
        </is>
      </c>
      <c r="D5917" t="inlineStr">
        <is>
          <t>2015-09-23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Furniture</t>
        </is>
      </c>
      <c r="O5917" t="inlineStr">
        <is>
          <t>Chairs</t>
        </is>
      </c>
      <c r="P5917" t="inlineStr">
        <is>
          <t>Office Star Flex Back Scooter Chair with White Frame</t>
        </is>
      </c>
      <c r="Q5917" s="2" t="n">
        <v>199.764</v>
      </c>
      <c r="R5917" t="n">
        <v>2</v>
      </c>
      <c r="S5917" s="3" t="n">
        <v>0.1</v>
      </c>
      <c r="T5917" s="2" t="n">
        <v>8.878399999999999</v>
      </c>
      <c r="U5917">
        <f>D5917-C5917</f>
        <v/>
      </c>
      <c r="V5917" s="3">
        <f>IF(Q5917=0,0,T5917/Q5917)</f>
        <v/>
      </c>
    </row>
    <row r="5918">
      <c r="A5918" t="n">
        <v>5917</v>
      </c>
      <c r="B5918" t="inlineStr">
        <is>
          <t>US-2015-126977</t>
        </is>
      </c>
      <c r="C5918" t="inlineStr">
        <is>
          <t>2015-09-17</t>
        </is>
      </c>
      <c r="D5918" t="inlineStr">
        <is>
          <t>2015-09-23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Office Supplies</t>
        </is>
      </c>
      <c r="O5918" t="inlineStr">
        <is>
          <t>Storage</t>
        </is>
      </c>
      <c r="P5918" t="inlineStr">
        <is>
          <t>Eldon Mobile Mega Data Cart  Mega Stackable  Add-On Trays</t>
        </is>
      </c>
      <c r="Q5918" s="2" t="n">
        <v>94.59999999999999</v>
      </c>
      <c r="R5918" t="n">
        <v>4</v>
      </c>
      <c r="S5918" s="3" t="n">
        <v>0</v>
      </c>
      <c r="T5918" s="2" t="n">
        <v>27.434</v>
      </c>
      <c r="U5918">
        <f>D5918-C5918</f>
        <v/>
      </c>
      <c r="V5918" s="3">
        <f>IF(Q5918=0,0,T5918/Q5918)</f>
        <v/>
      </c>
    </row>
    <row r="5919">
      <c r="A5919" t="n">
        <v>5918</v>
      </c>
      <c r="B5919" t="inlineStr">
        <is>
          <t>US-2015-126977</t>
        </is>
      </c>
      <c r="C5919" t="inlineStr">
        <is>
          <t>2015-09-17</t>
        </is>
      </c>
      <c r="D5919" t="inlineStr">
        <is>
          <t>2015-09-23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Riverside Palais Royal Lawyers Bookcase, Royale Cherry Finish</t>
        </is>
      </c>
      <c r="Q5919" s="2" t="n">
        <v>4228.704</v>
      </c>
      <c r="R5919" t="n">
        <v>6</v>
      </c>
      <c r="S5919" s="3" t="n">
        <v>0.2</v>
      </c>
      <c r="T5919" s="2" t="n">
        <v>158.5764</v>
      </c>
      <c r="U5919">
        <f>D5919-C5919</f>
        <v/>
      </c>
      <c r="V5919" s="3">
        <f>IF(Q5919=0,0,T5919/Q5919)</f>
        <v/>
      </c>
    </row>
    <row r="5920">
      <c r="A5920" t="n">
        <v>5919</v>
      </c>
      <c r="B5920" t="inlineStr">
        <is>
          <t>US-2015-126977</t>
        </is>
      </c>
      <c r="C5920" t="inlineStr">
        <is>
          <t>2015-09-17</t>
        </is>
      </c>
      <c r="D5920" t="inlineStr">
        <is>
          <t>2015-09-23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Furniture</t>
        </is>
      </c>
      <c r="O5920" t="inlineStr">
        <is>
          <t>Bookcases</t>
        </is>
      </c>
      <c r="P5920" t="inlineStr">
        <is>
          <t>DMI Eclipse Executive Suite Bookcases</t>
        </is>
      </c>
      <c r="Q5920" s="2" t="n">
        <v>2003.92</v>
      </c>
      <c r="R5920" t="n">
        <v>5</v>
      </c>
      <c r="S5920" s="3" t="n">
        <v>0.2</v>
      </c>
      <c r="T5920" s="2" t="n">
        <v>-25.049</v>
      </c>
      <c r="U5920">
        <f>D5920-C5920</f>
        <v/>
      </c>
      <c r="V5920" s="3">
        <f>IF(Q5920=0,0,T5920/Q5920)</f>
        <v/>
      </c>
    </row>
    <row r="5921">
      <c r="A5921" t="n">
        <v>5920</v>
      </c>
      <c r="B5921" t="inlineStr">
        <is>
          <t>US-2015-126977</t>
        </is>
      </c>
      <c r="C5921" t="inlineStr">
        <is>
          <t>2015-09-17</t>
        </is>
      </c>
      <c r="D5921" t="inlineStr">
        <is>
          <t>2015-09-23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ClearSounds CSC500 Amplified Spirit Phone Corded phone</t>
        </is>
      </c>
      <c r="Q5921" s="2" t="n">
        <v>209.97</v>
      </c>
      <c r="R5921" t="n">
        <v>3</v>
      </c>
      <c r="S5921" s="3" t="n">
        <v>0</v>
      </c>
      <c r="T5921" s="2" t="n">
        <v>58.7916</v>
      </c>
      <c r="U5921">
        <f>D5921-C5921</f>
        <v/>
      </c>
      <c r="V5921" s="3">
        <f>IF(Q5921=0,0,T5921/Q5921)</f>
        <v/>
      </c>
    </row>
    <row r="5922">
      <c r="A5922" t="n">
        <v>5921</v>
      </c>
      <c r="B5922" t="inlineStr">
        <is>
          <t>US-2015-126977</t>
        </is>
      </c>
      <c r="C5922" t="inlineStr">
        <is>
          <t>2015-09-17</t>
        </is>
      </c>
      <c r="D5922" t="inlineStr">
        <is>
          <t>2015-09-23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Technology</t>
        </is>
      </c>
      <c r="O5922" t="inlineStr">
        <is>
          <t>Accessories</t>
        </is>
      </c>
      <c r="P5922" t="inlineStr">
        <is>
          <t>Plantronics CS510 - Over-the-Head monaural Wireless Headset System</t>
        </is>
      </c>
      <c r="Q5922" s="2" t="n">
        <v>659.9</v>
      </c>
      <c r="R5922" t="n">
        <v>2</v>
      </c>
      <c r="S5922" s="3" t="n">
        <v>0</v>
      </c>
      <c r="T5922" s="2" t="n">
        <v>217.767</v>
      </c>
      <c r="U5922">
        <f>D5922-C5922</f>
        <v/>
      </c>
      <c r="V5922" s="3">
        <f>IF(Q5922=0,0,T5922/Q5922)</f>
        <v/>
      </c>
    </row>
    <row r="5923">
      <c r="A5923" t="n">
        <v>5922</v>
      </c>
      <c r="B5923" t="inlineStr">
        <is>
          <t>US-2015-126977</t>
        </is>
      </c>
      <c r="C5923" t="inlineStr">
        <is>
          <t>2015-09-17</t>
        </is>
      </c>
      <c r="D5923" t="inlineStr">
        <is>
          <t>2015-09-23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Office Supplies</t>
        </is>
      </c>
      <c r="O5923" t="inlineStr">
        <is>
          <t>Paper</t>
        </is>
      </c>
      <c r="P5923" t="inlineStr">
        <is>
          <t>Eaton Premium Continuous-Feed Paper, 25% Cotton, Letter Size, White, 1000 Shts/Box</t>
        </is>
      </c>
      <c r="Q5923" s="2" t="n">
        <v>110.96</v>
      </c>
      <c r="R5923" t="n">
        <v>2</v>
      </c>
      <c r="S5923" s="3" t="n">
        <v>0</v>
      </c>
      <c r="T5923" s="2" t="n">
        <v>53.2608</v>
      </c>
      <c r="U5923">
        <f>D5923-C5923</f>
        <v/>
      </c>
      <c r="V5923" s="3">
        <f>IF(Q5923=0,0,T5923/Q5923)</f>
        <v/>
      </c>
    </row>
    <row r="5924">
      <c r="A5924" t="n">
        <v>5923</v>
      </c>
      <c r="B5924" t="inlineStr">
        <is>
          <t>US-2015-126977</t>
        </is>
      </c>
      <c r="C5924" t="inlineStr">
        <is>
          <t>2015-09-17</t>
        </is>
      </c>
      <c r="D5924" t="inlineStr">
        <is>
          <t>2015-09-23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Technology</t>
        </is>
      </c>
      <c r="O5924" t="inlineStr">
        <is>
          <t>Phones</t>
        </is>
      </c>
      <c r="P5924" t="inlineStr">
        <is>
          <t>ARKON Windshield Dashboard Air Vent Car Mount Holder</t>
        </is>
      </c>
      <c r="Q5924" s="2" t="n">
        <v>67.8</v>
      </c>
      <c r="R5924" t="n">
        <v>4</v>
      </c>
      <c r="S5924" s="3" t="n">
        <v>0</v>
      </c>
      <c r="T5924" s="2" t="n">
        <v>1.356</v>
      </c>
      <c r="U5924">
        <f>D5924-C5924</f>
        <v/>
      </c>
      <c r="V5924" s="3">
        <f>IF(Q5924=0,0,T5924/Q5924)</f>
        <v/>
      </c>
    </row>
    <row r="5925">
      <c r="A5925" t="n">
        <v>5924</v>
      </c>
      <c r="B5925" t="inlineStr">
        <is>
          <t>CA-2016-130288</t>
        </is>
      </c>
      <c r="C5925" t="inlineStr">
        <is>
          <t>2016-11-26</t>
        </is>
      </c>
      <c r="D5925" t="inlineStr">
        <is>
          <t>2016-11-30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Bevis Oval Conference Table, Walnut</t>
        </is>
      </c>
      <c r="Q5925" s="2" t="n">
        <v>313.176</v>
      </c>
      <c r="R5925" t="n">
        <v>2</v>
      </c>
      <c r="S5925" s="3" t="n">
        <v>0.4</v>
      </c>
      <c r="T5925" s="2" t="n">
        <v>-120.0508</v>
      </c>
      <c r="U5925">
        <f>D5925-C5925</f>
        <v/>
      </c>
      <c r="V5925" s="3">
        <f>IF(Q5925=0,0,T5925/Q5925)</f>
        <v/>
      </c>
    </row>
    <row r="5926">
      <c r="A5926" t="n">
        <v>5925</v>
      </c>
      <c r="B5926" t="inlineStr">
        <is>
          <t>CA-2017-146458</t>
        </is>
      </c>
      <c r="C5926" t="inlineStr">
        <is>
          <t>2017-11-19</t>
        </is>
      </c>
      <c r="D5926" t="inlineStr">
        <is>
          <t>2017-11-22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Office Supplies</t>
        </is>
      </c>
      <c r="O5926" t="inlineStr">
        <is>
          <t>Art</t>
        </is>
      </c>
      <c r="P5926" t="inlineStr">
        <is>
          <t>Newell 349</t>
        </is>
      </c>
      <c r="Q5926" s="2" t="n">
        <v>22.96</v>
      </c>
      <c r="R5926" t="n">
        <v>7</v>
      </c>
      <c r="S5926" s="3" t="n">
        <v>0</v>
      </c>
      <c r="T5926" s="2" t="n">
        <v>6.6584</v>
      </c>
      <c r="U5926">
        <f>D5926-C5926</f>
        <v/>
      </c>
      <c r="V5926" s="3">
        <f>IF(Q5926=0,0,T5926/Q5926)</f>
        <v/>
      </c>
    </row>
    <row r="5927">
      <c r="A5927" t="n">
        <v>5926</v>
      </c>
      <c r="B5927" t="inlineStr">
        <is>
          <t>CA-2017-150420</t>
        </is>
      </c>
      <c r="C5927" t="inlineStr">
        <is>
          <t>2017-06-03</t>
        </is>
      </c>
      <c r="D5927" t="inlineStr">
        <is>
          <t>2017-06-08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Technology</t>
        </is>
      </c>
      <c r="O5927" t="inlineStr">
        <is>
          <t>Accessories</t>
        </is>
      </c>
      <c r="P5927" t="inlineStr">
        <is>
          <t>Plantronics Audio 995 Wireless Stereo Headset</t>
        </is>
      </c>
      <c r="Q5927" s="2" t="n">
        <v>1099.5</v>
      </c>
      <c r="R5927" t="n">
        <v>10</v>
      </c>
      <c r="S5927" s="3" t="n">
        <v>0</v>
      </c>
      <c r="T5927" s="2" t="n">
        <v>362.835</v>
      </c>
      <c r="U5927">
        <f>D5927-C5927</f>
        <v/>
      </c>
      <c r="V5927" s="3">
        <f>IF(Q5927=0,0,T5927/Q5927)</f>
        <v/>
      </c>
    </row>
    <row r="5928">
      <c r="A5928" t="n">
        <v>5927</v>
      </c>
      <c r="B5928" t="inlineStr">
        <is>
          <t>US-2014-118997</t>
        </is>
      </c>
      <c r="C5928" t="inlineStr">
        <is>
          <t>2014-04-08</t>
        </is>
      </c>
      <c r="D5928" t="inlineStr">
        <is>
          <t>2014-04-12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Furniture</t>
        </is>
      </c>
      <c r="O5928" t="inlineStr">
        <is>
          <t>Tables</t>
        </is>
      </c>
      <c r="P5928" t="inlineStr">
        <is>
          <t>SAFCO PlanMaster Boards, 60w x 37-1/2d, White Melamine</t>
        </is>
      </c>
      <c r="Q5928" s="2" t="n">
        <v>1215.92</v>
      </c>
      <c r="R5928" t="n">
        <v>8</v>
      </c>
      <c r="S5928" s="3" t="n">
        <v>0</v>
      </c>
      <c r="T5928" s="2" t="n">
        <v>316.1392</v>
      </c>
      <c r="U5928">
        <f>D5928-C5928</f>
        <v/>
      </c>
      <c r="V5928" s="3">
        <f>IF(Q5928=0,0,T5928/Q5928)</f>
        <v/>
      </c>
    </row>
    <row r="5929">
      <c r="A5929" t="n">
        <v>5928</v>
      </c>
      <c r="B5929" t="inlineStr">
        <is>
          <t>CA-2014-114314</t>
        </is>
      </c>
      <c r="C5929" t="inlineStr">
        <is>
          <t>2014-10-11</t>
        </is>
      </c>
      <c r="D5929" t="inlineStr">
        <is>
          <t>2014-10-15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Office Supplies</t>
        </is>
      </c>
      <c r="O5929" t="inlineStr">
        <is>
          <t>Labels</t>
        </is>
      </c>
      <c r="P5929" t="inlineStr">
        <is>
          <t>Self-Adhesive Address Labels for Typewriters by Universal</t>
        </is>
      </c>
      <c r="Q5929" s="2" t="n">
        <v>7.31</v>
      </c>
      <c r="R5929" t="n">
        <v>1</v>
      </c>
      <c r="S5929" s="3" t="n">
        <v>0</v>
      </c>
      <c r="T5929" s="2" t="n">
        <v>3.4357</v>
      </c>
      <c r="U5929">
        <f>D5929-C5929</f>
        <v/>
      </c>
      <c r="V5929" s="3">
        <f>IF(Q5929=0,0,T5929/Q5929)</f>
        <v/>
      </c>
    </row>
    <row r="5930">
      <c r="A5930" t="n">
        <v>5929</v>
      </c>
      <c r="B5930" t="inlineStr">
        <is>
          <t>CA-2014-114314</t>
        </is>
      </c>
      <c r="C5930" t="inlineStr">
        <is>
          <t>2014-10-11</t>
        </is>
      </c>
      <c r="D5930" t="inlineStr">
        <is>
          <t>2014-10-15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Pizzaz Desk Accessories</t>
        </is>
      </c>
      <c r="Q5930" s="2" t="n">
        <v>8.92</v>
      </c>
      <c r="R5930" t="n">
        <v>4</v>
      </c>
      <c r="S5930" s="3" t="n">
        <v>0</v>
      </c>
      <c r="T5930" s="2" t="n">
        <v>3.9248</v>
      </c>
      <c r="U5930">
        <f>D5930-C5930</f>
        <v/>
      </c>
      <c r="V5930" s="3">
        <f>IF(Q5930=0,0,T5930/Q5930)</f>
        <v/>
      </c>
    </row>
    <row r="5931">
      <c r="A5931" t="n">
        <v>5930</v>
      </c>
      <c r="B5931" t="inlineStr">
        <is>
          <t>US-2017-169551</t>
        </is>
      </c>
      <c r="C5931" t="inlineStr">
        <is>
          <t>2017-07-07</t>
        </is>
      </c>
      <c r="D5931" t="inlineStr">
        <is>
          <t>2017-07-09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O'Sullivan 3-Shelf Heavy-Duty Bookcases</t>
        </is>
      </c>
      <c r="Q5931" s="2" t="n">
        <v>87.20999999999999</v>
      </c>
      <c r="R5931" t="n">
        <v>3</v>
      </c>
      <c r="S5931" s="3" t="n">
        <v>0.5</v>
      </c>
      <c r="T5931" s="2" t="n">
        <v>-45.3492</v>
      </c>
      <c r="U5931">
        <f>D5931-C5931</f>
        <v/>
      </c>
      <c r="V5931" s="3">
        <f>IF(Q5931=0,0,T5931/Q5931)</f>
        <v/>
      </c>
    </row>
    <row r="5932">
      <c r="A5932" t="n">
        <v>5931</v>
      </c>
      <c r="B5932" t="inlineStr">
        <is>
          <t>US-2017-169551</t>
        </is>
      </c>
      <c r="C5932" t="inlineStr">
        <is>
          <t>2017-07-07</t>
        </is>
      </c>
      <c r="D5932" t="inlineStr">
        <is>
          <t>2017-07-09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Office Supplies</t>
        </is>
      </c>
      <c r="O5932" t="inlineStr">
        <is>
          <t>Paper</t>
        </is>
      </c>
      <c r="P5932" t="inlineStr">
        <is>
          <t>Xerox 216</t>
        </is>
      </c>
      <c r="Q5932" s="2" t="n">
        <v>15.552</v>
      </c>
      <c r="R5932" t="n">
        <v>3</v>
      </c>
      <c r="S5932" s="3" t="n">
        <v>0.2</v>
      </c>
      <c r="T5932" s="2" t="n">
        <v>5.4432</v>
      </c>
      <c r="U5932">
        <f>D5932-C5932</f>
        <v/>
      </c>
      <c r="V5932" s="3">
        <f>IF(Q5932=0,0,T5932/Q5932)</f>
        <v/>
      </c>
    </row>
    <row r="5933">
      <c r="A5933" t="n">
        <v>5932</v>
      </c>
      <c r="B5933" t="inlineStr">
        <is>
          <t>US-2017-169551</t>
        </is>
      </c>
      <c r="C5933" t="inlineStr">
        <is>
          <t>2017-07-07</t>
        </is>
      </c>
      <c r="D5933" t="inlineStr">
        <is>
          <t>2017-07-09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Technology</t>
        </is>
      </c>
      <c r="O5933" t="inlineStr">
        <is>
          <t>Phones</t>
        </is>
      </c>
      <c r="P5933" t="inlineStr">
        <is>
          <t>Apple iPhone 5S</t>
        </is>
      </c>
      <c r="Q5933" s="2" t="n">
        <v>683.9880000000001</v>
      </c>
      <c r="R5933" t="n">
        <v>2</v>
      </c>
      <c r="S5933" s="3" t="n">
        <v>0.4</v>
      </c>
      <c r="T5933" s="2" t="n">
        <v>-113.998</v>
      </c>
      <c r="U5933">
        <f>D5933-C5933</f>
        <v/>
      </c>
      <c r="V5933" s="3">
        <f>IF(Q5933=0,0,T5933/Q5933)</f>
        <v/>
      </c>
    </row>
    <row r="5934">
      <c r="A5934" t="n">
        <v>5933</v>
      </c>
      <c r="B5934" t="inlineStr">
        <is>
          <t>US-2017-169551</t>
        </is>
      </c>
      <c r="C5934" t="inlineStr">
        <is>
          <t>2017-07-07</t>
        </is>
      </c>
      <c r="D5934" t="inlineStr">
        <is>
          <t>2017-07-09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Office Supplies</t>
        </is>
      </c>
      <c r="O5934" t="inlineStr">
        <is>
          <t>Storage</t>
        </is>
      </c>
      <c r="P5934" t="inlineStr">
        <is>
          <t>Plastic Stacking Crates &amp; Casters</t>
        </is>
      </c>
      <c r="Q5934" s="2" t="n">
        <v>13.392</v>
      </c>
      <c r="R5934" t="n">
        <v>3</v>
      </c>
      <c r="S5934" s="3" t="n">
        <v>0.2</v>
      </c>
      <c r="T5934" s="2" t="n">
        <v>1.0044</v>
      </c>
      <c r="U5934">
        <f>D5934-C5934</f>
        <v/>
      </c>
      <c r="V5934" s="3">
        <f>IF(Q5934=0,0,T5934/Q5934)</f>
        <v/>
      </c>
    </row>
    <row r="5935">
      <c r="A5935" t="n">
        <v>5934</v>
      </c>
      <c r="B5935" t="inlineStr">
        <is>
          <t>US-2017-169551</t>
        </is>
      </c>
      <c r="C5935" t="inlineStr">
        <is>
          <t>2017-07-07</t>
        </is>
      </c>
      <c r="D5935" t="inlineStr">
        <is>
          <t>2017-07-09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AmazonBasics 3-Button USB Wired Mouse</t>
        </is>
      </c>
      <c r="Q5935" s="2" t="n">
        <v>16.776</v>
      </c>
      <c r="R5935" t="n">
        <v>3</v>
      </c>
      <c r="S5935" s="3" t="n">
        <v>0.2</v>
      </c>
      <c r="T5935" s="2" t="n">
        <v>4.8231</v>
      </c>
      <c r="U5935">
        <f>D5935-C5935</f>
        <v/>
      </c>
      <c r="V5935" s="3">
        <f>IF(Q5935=0,0,T5935/Q5935)</f>
        <v/>
      </c>
    </row>
    <row r="5936">
      <c r="A5936" t="n">
        <v>5935</v>
      </c>
      <c r="B5936" t="inlineStr">
        <is>
          <t>US-2017-169551</t>
        </is>
      </c>
      <c r="C5936" t="inlineStr">
        <is>
          <t>2017-07-07</t>
        </is>
      </c>
      <c r="D5936" t="inlineStr">
        <is>
          <t>2017-07-09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Technology</t>
        </is>
      </c>
      <c r="O5936" t="inlineStr">
        <is>
          <t>Accessories</t>
        </is>
      </c>
      <c r="P5936" t="inlineStr">
        <is>
          <t>Plantronics CS510 - Over-the-Head monaural Wireless Headset System</t>
        </is>
      </c>
      <c r="Q5936" s="2" t="n">
        <v>527.92</v>
      </c>
      <c r="R5936" t="n">
        <v>2</v>
      </c>
      <c r="S5936" s="3" t="n">
        <v>0.2</v>
      </c>
      <c r="T5936" s="2" t="n">
        <v>85.78700000000001</v>
      </c>
      <c r="U5936">
        <f>D5936-C5936</f>
        <v/>
      </c>
      <c r="V5936" s="3">
        <f>IF(Q5936=0,0,T5936/Q5936)</f>
        <v/>
      </c>
    </row>
    <row r="5937">
      <c r="A5937" t="n">
        <v>5936</v>
      </c>
      <c r="B5937" t="inlineStr">
        <is>
          <t>CA-2016-103107</t>
        </is>
      </c>
      <c r="C5937" t="inlineStr">
        <is>
          <t>2016-07-04</t>
        </is>
      </c>
      <c r="D5937" t="inlineStr">
        <is>
          <t>2016-07-04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Master Caster Door Stop, Brown</t>
        </is>
      </c>
      <c r="Q5937" s="2" t="n">
        <v>25.4</v>
      </c>
      <c r="R5937" t="n">
        <v>5</v>
      </c>
      <c r="S5937" s="3" t="n">
        <v>0</v>
      </c>
      <c r="T5937" s="2" t="n">
        <v>8.635999999999999</v>
      </c>
      <c r="U5937">
        <f>D5937-C5937</f>
        <v/>
      </c>
      <c r="V5937" s="3">
        <f>IF(Q5937=0,0,T5937/Q5937)</f>
        <v/>
      </c>
    </row>
    <row r="5938">
      <c r="A5938" t="n">
        <v>5937</v>
      </c>
      <c r="B5938" t="inlineStr">
        <is>
          <t>CA-2016-103107</t>
        </is>
      </c>
      <c r="C5938" t="inlineStr">
        <is>
          <t>2016-07-04</t>
        </is>
      </c>
      <c r="D5938" t="inlineStr">
        <is>
          <t>2016-07-04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Avaya 4621SW VoIP phone</t>
        </is>
      </c>
      <c r="Q5938" s="2" t="n">
        <v>177.48</v>
      </c>
      <c r="R5938" t="n">
        <v>3</v>
      </c>
      <c r="S5938" s="3" t="n">
        <v>0.2</v>
      </c>
      <c r="T5938" s="2" t="n">
        <v>19.9665</v>
      </c>
      <c r="U5938">
        <f>D5938-C5938</f>
        <v/>
      </c>
      <c r="V5938" s="3">
        <f>IF(Q5938=0,0,T5938/Q5938)</f>
        <v/>
      </c>
    </row>
    <row r="5939">
      <c r="A5939" t="n">
        <v>5938</v>
      </c>
      <c r="B5939" t="inlineStr">
        <is>
          <t>CA-2016-103107</t>
        </is>
      </c>
      <c r="C5939" t="inlineStr">
        <is>
          <t>2016-07-04</t>
        </is>
      </c>
      <c r="D5939" t="inlineStr">
        <is>
          <t>2016-07-04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OtterBox Defender Series Case - Samsung Galaxy S4</t>
        </is>
      </c>
      <c r="Q5939" s="2" t="n">
        <v>71.976</v>
      </c>
      <c r="R5939" t="n">
        <v>3</v>
      </c>
      <c r="S5939" s="3" t="n">
        <v>0.2</v>
      </c>
      <c r="T5939" s="2" t="n">
        <v>8.997</v>
      </c>
      <c r="U5939">
        <f>D5939-C5939</f>
        <v/>
      </c>
      <c r="V5939" s="3">
        <f>IF(Q5939=0,0,T5939/Q5939)</f>
        <v/>
      </c>
    </row>
    <row r="5940">
      <c r="A5940" t="n">
        <v>5939</v>
      </c>
      <c r="B5940" t="inlineStr">
        <is>
          <t>CA-2017-122077</t>
        </is>
      </c>
      <c r="C5940" t="inlineStr">
        <is>
          <t>2017-05-19</t>
        </is>
      </c>
      <c r="D5940" t="inlineStr">
        <is>
          <t>2017-05-25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Jabra Supreme Plus Driver Edition Headset</t>
        </is>
      </c>
      <c r="Q5940" s="2" t="n">
        <v>95.992</v>
      </c>
      <c r="R5940" t="n">
        <v>1</v>
      </c>
      <c r="S5940" s="3" t="n">
        <v>0.2</v>
      </c>
      <c r="T5940" s="2" t="n">
        <v>9.5992</v>
      </c>
      <c r="U5940">
        <f>D5940-C5940</f>
        <v/>
      </c>
      <c r="V5940" s="3">
        <f>IF(Q5940=0,0,T5940/Q5940)</f>
        <v/>
      </c>
    </row>
    <row r="5941">
      <c r="A5941" t="n">
        <v>5940</v>
      </c>
      <c r="B5941" t="inlineStr">
        <is>
          <t>CA-2017-122077</t>
        </is>
      </c>
      <c r="C5941" t="inlineStr">
        <is>
          <t>2017-05-19</t>
        </is>
      </c>
      <c r="D5941" t="inlineStr">
        <is>
          <t>2017-05-25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Office Supplies</t>
        </is>
      </c>
      <c r="O5941" t="inlineStr">
        <is>
          <t>Labels</t>
        </is>
      </c>
      <c r="P5941" t="inlineStr">
        <is>
          <t>Avery 491</t>
        </is>
      </c>
      <c r="Q5941" s="2" t="n">
        <v>13.216</v>
      </c>
      <c r="R5941" t="n">
        <v>4</v>
      </c>
      <c r="S5941" s="3" t="n">
        <v>0.2</v>
      </c>
      <c r="T5941" s="2" t="n">
        <v>4.2952</v>
      </c>
      <c r="U5941">
        <f>D5941-C5941</f>
        <v/>
      </c>
      <c r="V5941" s="3">
        <f>IF(Q5941=0,0,T5941/Q5941)</f>
        <v/>
      </c>
    </row>
    <row r="5942">
      <c r="A5942" t="n">
        <v>5941</v>
      </c>
      <c r="B5942" t="inlineStr">
        <is>
          <t>CA-2017-112431</t>
        </is>
      </c>
      <c r="C5942" t="inlineStr">
        <is>
          <t>2017-10-12</t>
        </is>
      </c>
      <c r="D5942" t="inlineStr">
        <is>
          <t>2017-10-14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64 GB USB Flash Drive</t>
        </is>
      </c>
      <c r="Q5942" s="2" t="n">
        <v>435.84</v>
      </c>
      <c r="R5942" t="n">
        <v>12</v>
      </c>
      <c r="S5942" s="3" t="n">
        <v>0</v>
      </c>
      <c r="T5942" s="2" t="n">
        <v>130.752</v>
      </c>
      <c r="U5942">
        <f>D5942-C5942</f>
        <v/>
      </c>
      <c r="V5942" s="3">
        <f>IF(Q5942=0,0,T5942/Q5942)</f>
        <v/>
      </c>
    </row>
    <row r="5943">
      <c r="A5943" t="n">
        <v>5942</v>
      </c>
      <c r="B5943" t="inlineStr">
        <is>
          <t>CA-2017-112431</t>
        </is>
      </c>
      <c r="C5943" t="inlineStr">
        <is>
          <t>2017-10-12</t>
        </is>
      </c>
      <c r="D5943" t="inlineStr">
        <is>
          <t>2017-10-14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Office Supplies</t>
        </is>
      </c>
      <c r="O5943" t="inlineStr">
        <is>
          <t>Art</t>
        </is>
      </c>
      <c r="P5943" t="inlineStr">
        <is>
          <t>Newell 343</t>
        </is>
      </c>
      <c r="Q5943" s="2" t="n">
        <v>5.88</v>
      </c>
      <c r="R5943" t="n">
        <v>2</v>
      </c>
      <c r="S5943" s="3" t="n">
        <v>0</v>
      </c>
      <c r="T5943" s="2" t="n">
        <v>1.5876</v>
      </c>
      <c r="U5943">
        <f>D5943-C5943</f>
        <v/>
      </c>
      <c r="V5943" s="3">
        <f>IF(Q5943=0,0,T5943/Q5943)</f>
        <v/>
      </c>
    </row>
    <row r="5944">
      <c r="A5944" t="n">
        <v>5943</v>
      </c>
      <c r="B5944" t="inlineStr">
        <is>
          <t>CA-2016-151092</t>
        </is>
      </c>
      <c r="C5944" t="inlineStr">
        <is>
          <t>2016-08-06</t>
        </is>
      </c>
      <c r="D5944" t="inlineStr">
        <is>
          <t>2016-08-13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Technology</t>
        </is>
      </c>
      <c r="O5944" t="inlineStr">
        <is>
          <t>Phones</t>
        </is>
      </c>
      <c r="P5944" t="inlineStr">
        <is>
          <t>Panasonic KX-TG6844B Expandable Digital Cordless Telephone</t>
        </is>
      </c>
      <c r="Q5944" s="2" t="n">
        <v>211.168</v>
      </c>
      <c r="R5944" t="n">
        <v>4</v>
      </c>
      <c r="S5944" s="3" t="n">
        <v>0.2</v>
      </c>
      <c r="T5944" s="2" t="n">
        <v>18.4772</v>
      </c>
      <c r="U5944">
        <f>D5944-C5944</f>
        <v/>
      </c>
      <c r="V5944" s="3">
        <f>IF(Q5944=0,0,T5944/Q5944)</f>
        <v/>
      </c>
    </row>
    <row r="5945">
      <c r="A5945" t="n">
        <v>5944</v>
      </c>
      <c r="B5945" t="inlineStr">
        <is>
          <t>CA-2014-104178</t>
        </is>
      </c>
      <c r="C5945" t="inlineStr">
        <is>
          <t>2014-08-25</t>
        </is>
      </c>
      <c r="D5945" t="inlineStr">
        <is>
          <t>2014-08-29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Eldon 200 Class Desk Accessories, Smoke</t>
        </is>
      </c>
      <c r="Q5945" s="2" t="n">
        <v>6.28</v>
      </c>
      <c r="R5945" t="n">
        <v>1</v>
      </c>
      <c r="S5945" s="3" t="n">
        <v>0</v>
      </c>
      <c r="T5945" s="2" t="n">
        <v>2.6376</v>
      </c>
      <c r="U5945">
        <f>D5945-C5945</f>
        <v/>
      </c>
      <c r="V5945" s="3">
        <f>IF(Q5945=0,0,T5945/Q5945)</f>
        <v/>
      </c>
    </row>
    <row r="5946">
      <c r="A5946" t="n">
        <v>5945</v>
      </c>
      <c r="B5946" t="inlineStr">
        <is>
          <t>CA-2014-104178</t>
        </is>
      </c>
      <c r="C5946" t="inlineStr">
        <is>
          <t>2014-08-25</t>
        </is>
      </c>
      <c r="D5946" t="inlineStr">
        <is>
          <t>2014-08-29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Technology</t>
        </is>
      </c>
      <c r="O5946" t="inlineStr">
        <is>
          <t>Accessories</t>
        </is>
      </c>
      <c r="P5946" t="inlineStr">
        <is>
          <t>SanDisk Cruzer 32 GB USB Flash Drive</t>
        </is>
      </c>
      <c r="Q5946" s="2" t="n">
        <v>95.09999999999999</v>
      </c>
      <c r="R5946" t="n">
        <v>5</v>
      </c>
      <c r="S5946" s="3" t="n">
        <v>0</v>
      </c>
      <c r="T5946" s="2" t="n">
        <v>30.432</v>
      </c>
      <c r="U5946">
        <f>D5946-C5946</f>
        <v/>
      </c>
      <c r="V5946" s="3">
        <f>IF(Q5946=0,0,T5946/Q5946)</f>
        <v/>
      </c>
    </row>
    <row r="5947">
      <c r="A5947" t="n">
        <v>5946</v>
      </c>
      <c r="B5947" t="inlineStr">
        <is>
          <t>CA-2014-104178</t>
        </is>
      </c>
      <c r="C5947" t="inlineStr">
        <is>
          <t>2014-08-25</t>
        </is>
      </c>
      <c r="D5947" t="inlineStr">
        <is>
          <t>2014-08-29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Office Supplies</t>
        </is>
      </c>
      <c r="O5947" t="inlineStr">
        <is>
          <t>Paper</t>
        </is>
      </c>
      <c r="P5947" t="inlineStr">
        <is>
          <t>Xerox 23</t>
        </is>
      </c>
      <c r="Q5947" s="2" t="n">
        <v>25.92</v>
      </c>
      <c r="R5947" t="n">
        <v>4</v>
      </c>
      <c r="S5947" s="3" t="n">
        <v>0</v>
      </c>
      <c r="T5947" s="2" t="n">
        <v>12.4416</v>
      </c>
      <c r="U5947">
        <f>D5947-C5947</f>
        <v/>
      </c>
      <c r="V5947" s="3">
        <f>IF(Q5947=0,0,T5947/Q5947)</f>
        <v/>
      </c>
    </row>
    <row r="5948">
      <c r="A5948" t="n">
        <v>5947</v>
      </c>
      <c r="B5948" t="inlineStr">
        <is>
          <t>CA-2014-104178</t>
        </is>
      </c>
      <c r="C5948" t="inlineStr">
        <is>
          <t>2014-08-25</t>
        </is>
      </c>
      <c r="D5948" t="inlineStr">
        <is>
          <t>2014-08-29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Portable Personal File Box</t>
        </is>
      </c>
      <c r="Q5948" s="2" t="n">
        <v>48.84</v>
      </c>
      <c r="R5948" t="n">
        <v>4</v>
      </c>
      <c r="S5948" s="3" t="n">
        <v>0</v>
      </c>
      <c r="T5948" s="2" t="n">
        <v>13.1868</v>
      </c>
      <c r="U5948">
        <f>D5948-C5948</f>
        <v/>
      </c>
      <c r="V5948" s="3">
        <f>IF(Q5948=0,0,T5948/Q5948)</f>
        <v/>
      </c>
    </row>
    <row r="5949">
      <c r="A5949" t="n">
        <v>5948</v>
      </c>
      <c r="B5949" t="inlineStr">
        <is>
          <t>CA-2015-115924</t>
        </is>
      </c>
      <c r="C5949" t="inlineStr">
        <is>
          <t>2015-09-14</t>
        </is>
      </c>
      <c r="D5949" t="inlineStr">
        <is>
          <t>2015-09-18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Wilson Jones Impact Binders</t>
        </is>
      </c>
      <c r="Q5949" s="2" t="n">
        <v>25.9</v>
      </c>
      <c r="R5949" t="n">
        <v>5</v>
      </c>
      <c r="S5949" s="3" t="n">
        <v>0</v>
      </c>
      <c r="T5949" s="2" t="n">
        <v>12.691</v>
      </c>
      <c r="U5949">
        <f>D5949-C5949</f>
        <v/>
      </c>
      <c r="V5949" s="3">
        <f>IF(Q5949=0,0,T5949/Q5949)</f>
        <v/>
      </c>
    </row>
    <row r="5950">
      <c r="A5950" t="n">
        <v>5949</v>
      </c>
      <c r="B5950" t="inlineStr">
        <is>
          <t>CA-2017-161046</t>
        </is>
      </c>
      <c r="C5950" t="inlineStr">
        <is>
          <t>2017-03-05</t>
        </is>
      </c>
      <c r="D5950" t="inlineStr">
        <is>
          <t>2017-03-05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Office Supplies</t>
        </is>
      </c>
      <c r="O5950" t="inlineStr">
        <is>
          <t>Envelopes</t>
        </is>
      </c>
      <c r="P5950" t="inlineStr">
        <is>
          <t>Laser &amp; Ink Jet Business Envelopes</t>
        </is>
      </c>
      <c r="Q5950" s="2" t="n">
        <v>42.68</v>
      </c>
      <c r="R5950" t="n">
        <v>4</v>
      </c>
      <c r="S5950" s="3" t="n">
        <v>0</v>
      </c>
      <c r="T5950" s="2" t="n">
        <v>19.6328</v>
      </c>
      <c r="U5950">
        <f>D5950-C5950</f>
        <v/>
      </c>
      <c r="V5950" s="3">
        <f>IF(Q5950=0,0,T5950/Q5950)</f>
        <v/>
      </c>
    </row>
    <row r="5951">
      <c r="A5951" t="n">
        <v>5950</v>
      </c>
      <c r="B5951" t="inlineStr">
        <is>
          <t>CA-2017-161046</t>
        </is>
      </c>
      <c r="C5951" t="inlineStr">
        <is>
          <t>2017-03-05</t>
        </is>
      </c>
      <c r="D5951" t="inlineStr">
        <is>
          <t>2017-03-05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Logitech G700s Rechargeable Gaming Mouse</t>
        </is>
      </c>
      <c r="Q5951" s="2" t="n">
        <v>299.97</v>
      </c>
      <c r="R5951" t="n">
        <v>3</v>
      </c>
      <c r="S5951" s="3" t="n">
        <v>0</v>
      </c>
      <c r="T5951" s="2" t="n">
        <v>125.9874</v>
      </c>
      <c r="U5951">
        <f>D5951-C5951</f>
        <v/>
      </c>
      <c r="V5951" s="3">
        <f>IF(Q5951=0,0,T5951/Q5951)</f>
        <v/>
      </c>
    </row>
    <row r="5952">
      <c r="A5952" t="n">
        <v>5951</v>
      </c>
      <c r="B5952" t="inlineStr">
        <is>
          <t>CA-2017-161046</t>
        </is>
      </c>
      <c r="C5952" t="inlineStr">
        <is>
          <t>2017-03-05</t>
        </is>
      </c>
      <c r="D5952" t="inlineStr">
        <is>
          <t>2017-03-05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Office Supplies</t>
        </is>
      </c>
      <c r="O5952" t="inlineStr">
        <is>
          <t>Appliances</t>
        </is>
      </c>
      <c r="P5952" t="inlineStr">
        <is>
          <t>Kensington 7 Outlet MasterPiece HOMEOFFICE Power Control Center</t>
        </is>
      </c>
      <c r="Q5952" s="2" t="n">
        <v>262.24</v>
      </c>
      <c r="R5952" t="n">
        <v>2</v>
      </c>
      <c r="S5952" s="3" t="n">
        <v>0</v>
      </c>
      <c r="T5952" s="2" t="n">
        <v>78.672</v>
      </c>
      <c r="U5952">
        <f>D5952-C5952</f>
        <v/>
      </c>
      <c r="V5952" s="3">
        <f>IF(Q5952=0,0,T5952/Q5952)</f>
        <v/>
      </c>
    </row>
    <row r="5953">
      <c r="A5953" t="n">
        <v>5952</v>
      </c>
      <c r="B5953" t="inlineStr">
        <is>
          <t>CA-2017-161046</t>
        </is>
      </c>
      <c r="C5953" t="inlineStr">
        <is>
          <t>2017-03-05</t>
        </is>
      </c>
      <c r="D5953" t="inlineStr">
        <is>
          <t>2017-03-05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Office Supplies</t>
        </is>
      </c>
      <c r="O5953" t="inlineStr">
        <is>
          <t>Binders</t>
        </is>
      </c>
      <c r="P5953" t="inlineStr">
        <is>
          <t>Ibico Recycled Linen-Style Covers</t>
        </is>
      </c>
      <c r="Q5953" s="2" t="n">
        <v>234.36</v>
      </c>
      <c r="R5953" t="n">
        <v>6</v>
      </c>
      <c r="S5953" s="3" t="n">
        <v>0</v>
      </c>
      <c r="T5953" s="2" t="n">
        <v>112.4928</v>
      </c>
      <c r="U5953">
        <f>D5953-C5953</f>
        <v/>
      </c>
      <c r="V5953" s="3">
        <f>IF(Q5953=0,0,T5953/Q5953)</f>
        <v/>
      </c>
    </row>
    <row r="5954">
      <c r="A5954" t="n">
        <v>5953</v>
      </c>
      <c r="B5954" t="inlineStr">
        <is>
          <t>US-2017-141698</t>
        </is>
      </c>
      <c r="C5954" t="inlineStr">
        <is>
          <t>2017-04-15</t>
        </is>
      </c>
      <c r="D5954" t="inlineStr">
        <is>
          <t>2017-04-21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207</t>
        </is>
      </c>
      <c r="Q5954" s="2" t="n">
        <v>20.736</v>
      </c>
      <c r="R5954" t="n">
        <v>4</v>
      </c>
      <c r="S5954" s="3" t="n">
        <v>0.2</v>
      </c>
      <c r="T5954" s="2" t="n">
        <v>7.2576</v>
      </c>
      <c r="U5954">
        <f>D5954-C5954</f>
        <v/>
      </c>
      <c r="V5954" s="3">
        <f>IF(Q5954=0,0,T5954/Q5954)</f>
        <v/>
      </c>
    </row>
    <row r="5955">
      <c r="A5955" t="n">
        <v>5954</v>
      </c>
      <c r="B5955" t="inlineStr">
        <is>
          <t>US-2014-105151</t>
        </is>
      </c>
      <c r="C5955" t="inlineStr">
        <is>
          <t>2014-03-30</t>
        </is>
      </c>
      <c r="D5955" t="inlineStr">
        <is>
          <t>2014-03-31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Sanford EarthWrite Recycled Pencils, Medium Soft, #2</t>
        </is>
      </c>
      <c r="Q5955" s="2" t="n">
        <v>10.5</v>
      </c>
      <c r="R5955" t="n">
        <v>5</v>
      </c>
      <c r="S5955" s="3" t="n">
        <v>0</v>
      </c>
      <c r="T5955" s="2" t="n">
        <v>2.94</v>
      </c>
      <c r="U5955">
        <f>D5955-C5955</f>
        <v/>
      </c>
      <c r="V5955" s="3">
        <f>IF(Q5955=0,0,T5955/Q5955)</f>
        <v/>
      </c>
    </row>
    <row r="5956">
      <c r="A5956" t="n">
        <v>5955</v>
      </c>
      <c r="B5956" t="inlineStr">
        <is>
          <t>CA-2014-155796</t>
        </is>
      </c>
      <c r="C5956" t="inlineStr">
        <is>
          <t>2014-11-11</t>
        </is>
      </c>
      <c r="D5956" t="inlineStr">
        <is>
          <t>2014-11-15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Furniture</t>
        </is>
      </c>
      <c r="O5956" t="inlineStr">
        <is>
          <t>Furnishings</t>
        </is>
      </c>
      <c r="P5956" t="inlineStr">
        <is>
          <t>GE 4 Foot Flourescent Tube, 40 Watt</t>
        </is>
      </c>
      <c r="Q5956" s="2" t="n">
        <v>23.968</v>
      </c>
      <c r="R5956" t="n">
        <v>2</v>
      </c>
      <c r="S5956" s="3" t="n">
        <v>0.2</v>
      </c>
      <c r="T5956" s="2" t="n">
        <v>7.7896</v>
      </c>
      <c r="U5956">
        <f>D5956-C5956</f>
        <v/>
      </c>
      <c r="V5956" s="3">
        <f>IF(Q5956=0,0,T5956/Q5956)</f>
        <v/>
      </c>
    </row>
    <row r="5957">
      <c r="A5957" t="n">
        <v>5956</v>
      </c>
      <c r="B5957" t="inlineStr">
        <is>
          <t>CA-2014-155796</t>
        </is>
      </c>
      <c r="C5957" t="inlineStr">
        <is>
          <t>2014-11-11</t>
        </is>
      </c>
      <c r="D5957" t="inlineStr">
        <is>
          <t>2014-11-15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Furniture</t>
        </is>
      </c>
      <c r="O5957" t="inlineStr">
        <is>
          <t>Bookcases</t>
        </is>
      </c>
      <c r="P5957" t="inlineStr">
        <is>
          <t>Atlantic Metals Mobile 3-Shelf Bookcases, Custom Colors</t>
        </is>
      </c>
      <c r="Q5957" s="2" t="n">
        <v>521.96</v>
      </c>
      <c r="R5957" t="n">
        <v>4</v>
      </c>
      <c r="S5957" s="3" t="n">
        <v>0.5</v>
      </c>
      <c r="T5957" s="2" t="n">
        <v>-250.5408</v>
      </c>
      <c r="U5957">
        <f>D5957-C5957</f>
        <v/>
      </c>
      <c r="V5957" s="3">
        <f>IF(Q5957=0,0,T5957/Q5957)</f>
        <v/>
      </c>
    </row>
    <row r="5958">
      <c r="A5958" t="n">
        <v>5957</v>
      </c>
      <c r="B5958" t="inlineStr">
        <is>
          <t>CA-2016-127138</t>
        </is>
      </c>
      <c r="C5958" t="inlineStr">
        <is>
          <t>2016-03-12</t>
        </is>
      </c>
      <c r="D5958" t="inlineStr">
        <is>
          <t>2016-03-15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Office Supplies</t>
        </is>
      </c>
      <c r="O5958" t="inlineStr">
        <is>
          <t>Storage</t>
        </is>
      </c>
      <c r="P5958" t="inlineStr">
        <is>
          <t>Tennsco Stur-D-Stor Boltless Shelving, 5 Shelves, 24" Deep, Sand</t>
        </is>
      </c>
      <c r="Q5958" s="2" t="n">
        <v>676.55</v>
      </c>
      <c r="R5958" t="n">
        <v>5</v>
      </c>
      <c r="S5958" s="3" t="n">
        <v>0</v>
      </c>
      <c r="T5958" s="2" t="n">
        <v>6.7655</v>
      </c>
      <c r="U5958">
        <f>D5958-C5958</f>
        <v/>
      </c>
      <c r="V5958" s="3">
        <f>IF(Q5958=0,0,T5958/Q5958)</f>
        <v/>
      </c>
    </row>
    <row r="5959">
      <c r="A5959" t="n">
        <v>5958</v>
      </c>
      <c r="B5959" t="inlineStr">
        <is>
          <t>CA-2016-127138</t>
        </is>
      </c>
      <c r="C5959" t="inlineStr">
        <is>
          <t>2016-03-12</t>
        </is>
      </c>
      <c r="D5959" t="inlineStr">
        <is>
          <t>2016-03-15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Office Supplies</t>
        </is>
      </c>
      <c r="O5959" t="inlineStr">
        <is>
          <t>Appliances</t>
        </is>
      </c>
      <c r="P5959" t="inlineStr">
        <is>
          <t>Euro-Pro Shark Turbo Vacuum</t>
        </is>
      </c>
      <c r="Q5959" s="2" t="n">
        <v>154.9</v>
      </c>
      <c r="R5959" t="n">
        <v>5</v>
      </c>
      <c r="S5959" s="3" t="n">
        <v>0</v>
      </c>
      <c r="T5959" s="2" t="n">
        <v>40.274</v>
      </c>
      <c r="U5959">
        <f>D5959-C5959</f>
        <v/>
      </c>
      <c r="V5959" s="3">
        <f>IF(Q5959=0,0,T5959/Q5959)</f>
        <v/>
      </c>
    </row>
    <row r="5960">
      <c r="A5960" t="n">
        <v>5959</v>
      </c>
      <c r="B5960" t="inlineStr">
        <is>
          <t>CA-2016-127138</t>
        </is>
      </c>
      <c r="C5960" t="inlineStr">
        <is>
          <t>2016-03-12</t>
        </is>
      </c>
      <c r="D5960" t="inlineStr">
        <is>
          <t>2016-03-15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Office Supplies</t>
        </is>
      </c>
      <c r="O5960" t="inlineStr">
        <is>
          <t>Envelopes</t>
        </is>
      </c>
      <c r="P5960" t="inlineStr">
        <is>
          <t>Security-Tint Envelopes</t>
        </is>
      </c>
      <c r="Q5960" s="2" t="n">
        <v>30.56</v>
      </c>
      <c r="R5960" t="n">
        <v>4</v>
      </c>
      <c r="S5960" s="3" t="n">
        <v>0</v>
      </c>
      <c r="T5960" s="2" t="n">
        <v>14.9744</v>
      </c>
      <c r="U5960">
        <f>D5960-C5960</f>
        <v/>
      </c>
      <c r="V5960" s="3">
        <f>IF(Q5960=0,0,T5960/Q5960)</f>
        <v/>
      </c>
    </row>
    <row r="5961">
      <c r="A5961" t="n">
        <v>5960</v>
      </c>
      <c r="B5961" t="inlineStr">
        <is>
          <t>CA-2016-127138</t>
        </is>
      </c>
      <c r="C5961" t="inlineStr">
        <is>
          <t>2016-03-12</t>
        </is>
      </c>
      <c r="D5961" t="inlineStr">
        <is>
          <t>2016-03-15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Furniture</t>
        </is>
      </c>
      <c r="O5961" t="inlineStr">
        <is>
          <t>Chairs</t>
        </is>
      </c>
      <c r="P5961" t="inlineStr">
        <is>
          <t>Hon 4070 Series Pagoda Round Back Stacking Chairs</t>
        </is>
      </c>
      <c r="Q5961" s="2" t="n">
        <v>770.352</v>
      </c>
      <c r="R5961" t="n">
        <v>3</v>
      </c>
      <c r="S5961" s="3" t="n">
        <v>0.2</v>
      </c>
      <c r="T5961" s="2" t="n">
        <v>77.0352</v>
      </c>
      <c r="U5961">
        <f>D5961-C5961</f>
        <v/>
      </c>
      <c r="V5961" s="3">
        <f>IF(Q5961=0,0,T5961/Q5961)</f>
        <v/>
      </c>
    </row>
    <row r="5962">
      <c r="A5962" t="n">
        <v>5961</v>
      </c>
      <c r="B5962" t="inlineStr">
        <is>
          <t>CA-2017-150602</t>
        </is>
      </c>
      <c r="C5962" t="inlineStr">
        <is>
          <t>2017-02-09</t>
        </is>
      </c>
      <c r="D5962" t="inlineStr">
        <is>
          <t>2017-02-14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Furniture</t>
        </is>
      </c>
      <c r="O5962" t="inlineStr">
        <is>
          <t>Furnishings</t>
        </is>
      </c>
      <c r="P5962" t="inlineStr">
        <is>
          <t>Master Big Foot Doorstop, Beige</t>
        </is>
      </c>
      <c r="Q5962" s="2" t="n">
        <v>21.12</v>
      </c>
      <c r="R5962" t="n">
        <v>4</v>
      </c>
      <c r="S5962" s="3" t="n">
        <v>0</v>
      </c>
      <c r="T5962" s="2" t="n">
        <v>6.5472</v>
      </c>
      <c r="U5962">
        <f>D5962-C5962</f>
        <v/>
      </c>
      <c r="V5962" s="3">
        <f>IF(Q5962=0,0,T5962/Q5962)</f>
        <v/>
      </c>
    </row>
    <row r="5963">
      <c r="A5963" t="n">
        <v>5962</v>
      </c>
      <c r="B5963" t="inlineStr">
        <is>
          <t>CA-2014-140732</t>
        </is>
      </c>
      <c r="C5963" t="inlineStr">
        <is>
          <t>2014-11-11</t>
        </is>
      </c>
      <c r="D5963" t="inlineStr">
        <is>
          <t>2014-11-13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Technology</t>
        </is>
      </c>
      <c r="O5963" t="inlineStr">
        <is>
          <t>Phones</t>
        </is>
      </c>
      <c r="P5963" t="inlineStr">
        <is>
          <t>Mophie Juice Pack Helium for iPhone</t>
        </is>
      </c>
      <c r="Q5963" s="2" t="n">
        <v>575.928</v>
      </c>
      <c r="R5963" t="n">
        <v>9</v>
      </c>
      <c r="S5963" s="3" t="n">
        <v>0.2</v>
      </c>
      <c r="T5963" s="2" t="n">
        <v>57.5928</v>
      </c>
      <c r="U5963">
        <f>D5963-C5963</f>
        <v/>
      </c>
      <c r="V5963" s="3">
        <f>IF(Q5963=0,0,T5963/Q5963)</f>
        <v/>
      </c>
    </row>
    <row r="5964">
      <c r="A5964" t="n">
        <v>5963</v>
      </c>
      <c r="B5964" t="inlineStr">
        <is>
          <t>CA-2014-140732</t>
        </is>
      </c>
      <c r="C5964" t="inlineStr">
        <is>
          <t>2014-11-11</t>
        </is>
      </c>
      <c r="D5964" t="inlineStr">
        <is>
          <t>2014-11-13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Office Supplies</t>
        </is>
      </c>
      <c r="O5964" t="inlineStr">
        <is>
          <t>Appliances</t>
        </is>
      </c>
      <c r="P5964" t="inlineStr">
        <is>
          <t>Commercial WindTunnel Clean Air Upright Vacuum, Replacement Belts, Filtration Bags</t>
        </is>
      </c>
      <c r="Q5964" s="2" t="n">
        <v>7.78</v>
      </c>
      <c r="R5964" t="n">
        <v>2</v>
      </c>
      <c r="S5964" s="3" t="n">
        <v>0</v>
      </c>
      <c r="T5964" s="2" t="n">
        <v>2.0228</v>
      </c>
      <c r="U5964">
        <f>D5964-C5964</f>
        <v/>
      </c>
      <c r="V5964" s="3">
        <f>IF(Q5964=0,0,T5964/Q5964)</f>
        <v/>
      </c>
    </row>
    <row r="5965">
      <c r="A5965" t="n">
        <v>5964</v>
      </c>
      <c r="B5965" t="inlineStr">
        <is>
          <t>CA-2014-140732</t>
        </is>
      </c>
      <c r="C5965" t="inlineStr">
        <is>
          <t>2014-11-11</t>
        </is>
      </c>
      <c r="D5965" t="inlineStr">
        <is>
          <t>2014-11-13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1979</t>
        </is>
      </c>
      <c r="Q5965" s="2" t="n">
        <v>123.92</v>
      </c>
      <c r="R5965" t="n">
        <v>4</v>
      </c>
      <c r="S5965" s="3" t="n">
        <v>0</v>
      </c>
      <c r="T5965" s="2" t="n">
        <v>55.764</v>
      </c>
      <c r="U5965">
        <f>D5965-C5965</f>
        <v/>
      </c>
      <c r="V5965" s="3">
        <f>IF(Q5965=0,0,T5965/Q5965)</f>
        <v/>
      </c>
    </row>
    <row r="5966">
      <c r="A5966" t="n">
        <v>5965</v>
      </c>
      <c r="B5966" t="inlineStr">
        <is>
          <t>CA-2017-119011</t>
        </is>
      </c>
      <c r="C5966" t="inlineStr">
        <is>
          <t>2017-08-20</t>
        </is>
      </c>
      <c r="D5966" t="inlineStr">
        <is>
          <t>2017-08-25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Office Supplies</t>
        </is>
      </c>
      <c r="O5966" t="inlineStr">
        <is>
          <t>Supplies</t>
        </is>
      </c>
      <c r="P5966" t="inlineStr">
        <is>
          <t>Acme Kleencut Forged Steel Scissors</t>
        </is>
      </c>
      <c r="Q5966" s="2" t="n">
        <v>17.22</v>
      </c>
      <c r="R5966" t="n">
        <v>3</v>
      </c>
      <c r="S5966" s="3" t="n">
        <v>0</v>
      </c>
      <c r="T5966" s="2" t="n">
        <v>5.166</v>
      </c>
      <c r="U5966">
        <f>D5966-C5966</f>
        <v/>
      </c>
      <c r="V5966" s="3">
        <f>IF(Q5966=0,0,T5966/Q5966)</f>
        <v/>
      </c>
    </row>
    <row r="5967">
      <c r="A5967" t="n">
        <v>5966</v>
      </c>
      <c r="B5967" t="inlineStr">
        <is>
          <t>CA-2017-119011</t>
        </is>
      </c>
      <c r="C5967" t="inlineStr">
        <is>
          <t>2017-08-20</t>
        </is>
      </c>
      <c r="D5967" t="inlineStr">
        <is>
          <t>2017-08-25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Office Supplies</t>
        </is>
      </c>
      <c r="O5967" t="inlineStr">
        <is>
          <t>Storage</t>
        </is>
      </c>
      <c r="P5967" t="inlineStr">
        <is>
          <t>Companion Letter/Legal File, Black</t>
        </is>
      </c>
      <c r="Q5967" s="2" t="n">
        <v>226.56</v>
      </c>
      <c r="R5967" t="n">
        <v>6</v>
      </c>
      <c r="S5967" s="3" t="n">
        <v>0</v>
      </c>
      <c r="T5967" s="2" t="n">
        <v>63.4368</v>
      </c>
      <c r="U5967">
        <f>D5967-C5967</f>
        <v/>
      </c>
      <c r="V5967" s="3">
        <f>IF(Q5967=0,0,T5967/Q5967)</f>
        <v/>
      </c>
    </row>
    <row r="5968">
      <c r="A5968" t="n">
        <v>5967</v>
      </c>
      <c r="B5968" t="inlineStr">
        <is>
          <t>CA-2017-119011</t>
        </is>
      </c>
      <c r="C5968" t="inlineStr">
        <is>
          <t>2017-08-20</t>
        </is>
      </c>
      <c r="D5968" t="inlineStr">
        <is>
          <t>2017-08-25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Plantronics Encore H101 Dual Earpieces Headset</t>
        </is>
      </c>
      <c r="Q5968" s="2" t="n">
        <v>107.88</v>
      </c>
      <c r="R5968" t="n">
        <v>3</v>
      </c>
      <c r="S5968" s="3" t="n">
        <v>0.2</v>
      </c>
      <c r="T5968" s="2" t="n">
        <v>10.788</v>
      </c>
      <c r="U5968">
        <f>D5968-C5968</f>
        <v/>
      </c>
      <c r="V5968" s="3">
        <f>IF(Q5968=0,0,T5968/Q5968)</f>
        <v/>
      </c>
    </row>
    <row r="5969">
      <c r="A5969" t="n">
        <v>5968</v>
      </c>
      <c r="B5969" t="inlineStr">
        <is>
          <t>CA-2016-166912</t>
        </is>
      </c>
      <c r="C5969" t="inlineStr">
        <is>
          <t>2016-01-15</t>
        </is>
      </c>
      <c r="D5969" t="inlineStr">
        <is>
          <t>2016-01-17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1893</t>
        </is>
      </c>
      <c r="Q5969" s="2" t="n">
        <v>81.98</v>
      </c>
      <c r="R5969" t="n">
        <v>2</v>
      </c>
      <c r="S5969" s="3" t="n">
        <v>0</v>
      </c>
      <c r="T5969" s="2" t="n">
        <v>40.1702</v>
      </c>
      <c r="U5969">
        <f>D5969-C5969</f>
        <v/>
      </c>
      <c r="V5969" s="3">
        <f>IF(Q5969=0,0,T5969/Q5969)</f>
        <v/>
      </c>
    </row>
    <row r="5970">
      <c r="A5970" t="n">
        <v>5969</v>
      </c>
      <c r="B5970" t="inlineStr">
        <is>
          <t>CA-2014-141726</t>
        </is>
      </c>
      <c r="C5970" t="inlineStr">
        <is>
          <t>2014-07-20</t>
        </is>
      </c>
      <c r="D5970" t="inlineStr">
        <is>
          <t>2014-07-22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Office Supplies</t>
        </is>
      </c>
      <c r="O5970" t="inlineStr">
        <is>
          <t>Paper</t>
        </is>
      </c>
      <c r="P5970" t="inlineStr">
        <is>
          <t>Xerox 189</t>
        </is>
      </c>
      <c r="Q5970" s="2" t="n">
        <v>104.85</v>
      </c>
      <c r="R5970" t="n">
        <v>1</v>
      </c>
      <c r="S5970" s="3" t="n">
        <v>0</v>
      </c>
      <c r="T5970" s="2" t="n">
        <v>50.328</v>
      </c>
      <c r="U5970">
        <f>D5970-C5970</f>
        <v/>
      </c>
      <c r="V5970" s="3">
        <f>IF(Q5970=0,0,T5970/Q5970)</f>
        <v/>
      </c>
    </row>
    <row r="5971">
      <c r="A5971" t="n">
        <v>5970</v>
      </c>
      <c r="B5971" t="inlineStr">
        <is>
          <t>CA-2014-141726</t>
        </is>
      </c>
      <c r="C5971" t="inlineStr">
        <is>
          <t>2014-07-20</t>
        </is>
      </c>
      <c r="D5971" t="inlineStr">
        <is>
          <t>2014-07-22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Wilson Jones Custom Binder Spines &amp; Labels</t>
        </is>
      </c>
      <c r="Q5971" s="2" t="n">
        <v>8.704000000000001</v>
      </c>
      <c r="R5971" t="n">
        <v>2</v>
      </c>
      <c r="S5971" s="3" t="n">
        <v>0.2</v>
      </c>
      <c r="T5971" s="2" t="n">
        <v>3.1552</v>
      </c>
      <c r="U5971">
        <f>D5971-C5971</f>
        <v/>
      </c>
      <c r="V5971" s="3">
        <f>IF(Q5971=0,0,T5971/Q5971)</f>
        <v/>
      </c>
    </row>
    <row r="5972">
      <c r="A5972" t="n">
        <v>5971</v>
      </c>
      <c r="B5972" t="inlineStr">
        <is>
          <t>CA-2014-141726</t>
        </is>
      </c>
      <c r="C5972" t="inlineStr">
        <is>
          <t>2014-07-20</t>
        </is>
      </c>
      <c r="D5972" t="inlineStr">
        <is>
          <t>2014-07-22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Office Supplies</t>
        </is>
      </c>
      <c r="O5972" t="inlineStr">
        <is>
          <t>Paper</t>
        </is>
      </c>
      <c r="P5972" t="inlineStr">
        <is>
          <t>Xerox 1897</t>
        </is>
      </c>
      <c r="Q5972" s="2" t="n">
        <v>19.92</v>
      </c>
      <c r="R5972" t="n">
        <v>4</v>
      </c>
      <c r="S5972" s="3" t="n">
        <v>0</v>
      </c>
      <c r="T5972" s="2" t="n">
        <v>9.7608</v>
      </c>
      <c r="U5972">
        <f>D5972-C5972</f>
        <v/>
      </c>
      <c r="V5972" s="3">
        <f>IF(Q5972=0,0,T5972/Q5972)</f>
        <v/>
      </c>
    </row>
    <row r="5973">
      <c r="A5973" t="n">
        <v>5972</v>
      </c>
      <c r="B5973" t="inlineStr">
        <is>
          <t>CA-2014-141726</t>
        </is>
      </c>
      <c r="C5973" t="inlineStr">
        <is>
          <t>2014-07-20</t>
        </is>
      </c>
      <c r="D5973" t="inlineStr">
        <is>
          <t>2014-07-22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Furniture</t>
        </is>
      </c>
      <c r="O5973" t="inlineStr">
        <is>
          <t>Furnishings</t>
        </is>
      </c>
      <c r="P5973" t="inlineStr">
        <is>
          <t>Nu-Dell Leatherette Frames</t>
        </is>
      </c>
      <c r="Q5973" s="2" t="n">
        <v>43.02</v>
      </c>
      <c r="R5973" t="n">
        <v>3</v>
      </c>
      <c r="S5973" s="3" t="n">
        <v>0</v>
      </c>
      <c r="T5973" s="2" t="n">
        <v>15.4872</v>
      </c>
      <c r="U5973">
        <f>D5973-C5973</f>
        <v/>
      </c>
      <c r="V5973" s="3">
        <f>IF(Q5973=0,0,T5973/Q5973)</f>
        <v/>
      </c>
    </row>
    <row r="5974">
      <c r="A5974" t="n">
        <v>5973</v>
      </c>
      <c r="B5974" t="inlineStr">
        <is>
          <t>CA-2017-115105</t>
        </is>
      </c>
      <c r="C5974" t="inlineStr">
        <is>
          <t>2017-02-06</t>
        </is>
      </c>
      <c r="D5974" t="inlineStr">
        <is>
          <t>2017-02-11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Furniture</t>
        </is>
      </c>
      <c r="O5974" t="inlineStr">
        <is>
          <t>Bookcases</t>
        </is>
      </c>
      <c r="P5974" t="inlineStr">
        <is>
          <t>Atlantic Metals Mobile 5-Shelf Bookcases, Custom Colors</t>
        </is>
      </c>
      <c r="Q5974" s="2" t="n">
        <v>240.784</v>
      </c>
      <c r="R5974" t="n">
        <v>1</v>
      </c>
      <c r="S5974" s="3" t="n">
        <v>0.2</v>
      </c>
      <c r="T5974" s="2" t="n">
        <v>30.098</v>
      </c>
      <c r="U5974">
        <f>D5974-C5974</f>
        <v/>
      </c>
      <c r="V5974" s="3">
        <f>IF(Q5974=0,0,T5974/Q5974)</f>
        <v/>
      </c>
    </row>
    <row r="5975">
      <c r="A5975" t="n">
        <v>5974</v>
      </c>
      <c r="B5975" t="inlineStr">
        <is>
          <t>CA-2015-143980</t>
        </is>
      </c>
      <c r="C5975" t="inlineStr">
        <is>
          <t>2015-12-25</t>
        </is>
      </c>
      <c r="D5975" t="inlineStr">
        <is>
          <t>2015-12-29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Office Supplies</t>
        </is>
      </c>
      <c r="O5975" t="inlineStr">
        <is>
          <t>Appliances</t>
        </is>
      </c>
      <c r="P5975" t="inlineStr">
        <is>
          <t>Kensington 7 Outlet MasterPiece Power Center with Fax/Phone Line Protection</t>
        </is>
      </c>
      <c r="Q5975" s="2" t="n">
        <v>414.96</v>
      </c>
      <c r="R5975" t="n">
        <v>2</v>
      </c>
      <c r="S5975" s="3" t="n">
        <v>0</v>
      </c>
      <c r="T5975" s="2" t="n">
        <v>124.488</v>
      </c>
      <c r="U5975">
        <f>D5975-C5975</f>
        <v/>
      </c>
      <c r="V5975" s="3">
        <f>IF(Q5975=0,0,T5975/Q5975)</f>
        <v/>
      </c>
    </row>
    <row r="5976">
      <c r="A5976" t="n">
        <v>5975</v>
      </c>
      <c r="B5976" t="inlineStr">
        <is>
          <t>CA-2016-135636</t>
        </is>
      </c>
      <c r="C5976" t="inlineStr">
        <is>
          <t>2016-10-08</t>
        </is>
      </c>
      <c r="D5976" t="inlineStr">
        <is>
          <t>2016-10-13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Fellowes Econo/Stor Drawers</t>
        </is>
      </c>
      <c r="Q5976" s="2" t="n">
        <v>387.72</v>
      </c>
      <c r="R5976" t="n">
        <v>5</v>
      </c>
      <c r="S5976" s="3" t="n">
        <v>0.2</v>
      </c>
      <c r="T5976" s="2" t="n">
        <v>-67.851</v>
      </c>
      <c r="U5976">
        <f>D5976-C5976</f>
        <v/>
      </c>
      <c r="V5976" s="3">
        <f>IF(Q5976=0,0,T5976/Q5976)</f>
        <v/>
      </c>
    </row>
    <row r="5977">
      <c r="A5977" t="n">
        <v>5976</v>
      </c>
      <c r="B5977" t="inlineStr">
        <is>
          <t>CA-2017-102155</t>
        </is>
      </c>
      <c r="C5977" t="inlineStr">
        <is>
          <t>2017-07-13</t>
        </is>
      </c>
      <c r="D5977" t="inlineStr">
        <is>
          <t>2017-07-17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Office Supplies</t>
        </is>
      </c>
      <c r="O5977" t="inlineStr">
        <is>
          <t>Storage</t>
        </is>
      </c>
      <c r="P5977" t="inlineStr">
        <is>
          <t>Standard Rollaway File with Lock</t>
        </is>
      </c>
      <c r="Q5977" s="2" t="n">
        <v>360.38</v>
      </c>
      <c r="R5977" t="n">
        <v>2</v>
      </c>
      <c r="S5977" s="3" t="n">
        <v>0</v>
      </c>
      <c r="T5977" s="2" t="n">
        <v>93.69880000000001</v>
      </c>
      <c r="U5977">
        <f>D5977-C5977</f>
        <v/>
      </c>
      <c r="V5977" s="3">
        <f>IF(Q5977=0,0,T5977/Q5977)</f>
        <v/>
      </c>
    </row>
    <row r="5978">
      <c r="A5978" t="n">
        <v>5977</v>
      </c>
      <c r="B5978" t="inlineStr">
        <is>
          <t>CA-2017-102155</t>
        </is>
      </c>
      <c r="C5978" t="inlineStr">
        <is>
          <t>2017-07-13</t>
        </is>
      </c>
      <c r="D5978" t="inlineStr">
        <is>
          <t>2017-07-17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Strathmore Photo Mount Cards</t>
        </is>
      </c>
      <c r="Q5978" s="2" t="n">
        <v>13.56</v>
      </c>
      <c r="R5978" t="n">
        <v>2</v>
      </c>
      <c r="S5978" s="3" t="n">
        <v>0</v>
      </c>
      <c r="T5978" s="2" t="n">
        <v>6.2376</v>
      </c>
      <c r="U5978">
        <f>D5978-C5978</f>
        <v/>
      </c>
      <c r="V5978" s="3">
        <f>IF(Q5978=0,0,T5978/Q5978)</f>
        <v/>
      </c>
    </row>
    <row r="5979">
      <c r="A5979" t="n">
        <v>5978</v>
      </c>
      <c r="B5979" t="inlineStr">
        <is>
          <t>CA-2017-116953</t>
        </is>
      </c>
      <c r="C5979" t="inlineStr">
        <is>
          <t>2017-04-24</t>
        </is>
      </c>
      <c r="D5979" t="inlineStr">
        <is>
          <t>2017-04-25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Technology</t>
        </is>
      </c>
      <c r="O5979" t="inlineStr">
        <is>
          <t>Phones</t>
        </is>
      </c>
      <c r="P5979" t="inlineStr">
        <is>
          <t>AT&amp;T 841000 Phone</t>
        </is>
      </c>
      <c r="Q5979" s="2" t="n">
        <v>552</v>
      </c>
      <c r="R5979" t="n">
        <v>10</v>
      </c>
      <c r="S5979" s="3" t="n">
        <v>0.2</v>
      </c>
      <c r="T5979" s="2" t="n">
        <v>34.5</v>
      </c>
      <c r="U5979">
        <f>D5979-C5979</f>
        <v/>
      </c>
      <c r="V5979" s="3">
        <f>IF(Q5979=0,0,T5979/Q5979)</f>
        <v/>
      </c>
    </row>
    <row r="5980">
      <c r="A5980" t="n">
        <v>5979</v>
      </c>
      <c r="B5980" t="inlineStr">
        <is>
          <t>CA-2014-117765</t>
        </is>
      </c>
      <c r="C5980" t="inlineStr">
        <is>
          <t>2014-09-07</t>
        </is>
      </c>
      <c r="D5980" t="inlineStr">
        <is>
          <t>2014-09-13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KI Adjustable-Height Table</t>
        </is>
      </c>
      <c r="Q5980" s="2" t="n">
        <v>429.9</v>
      </c>
      <c r="R5980" t="n">
        <v>5</v>
      </c>
      <c r="S5980" s="3" t="n">
        <v>0</v>
      </c>
      <c r="T5980" s="2" t="n">
        <v>111.774</v>
      </c>
      <c r="U5980">
        <f>D5980-C5980</f>
        <v/>
      </c>
      <c r="V5980" s="3">
        <f>IF(Q5980=0,0,T5980/Q5980)</f>
        <v/>
      </c>
    </row>
    <row r="5981">
      <c r="A5981" t="n">
        <v>5980</v>
      </c>
      <c r="B5981" t="inlineStr">
        <is>
          <t>CA-2014-117765</t>
        </is>
      </c>
      <c r="C5981" t="inlineStr">
        <is>
          <t>2014-09-07</t>
        </is>
      </c>
      <c r="D5981" t="inlineStr">
        <is>
          <t>2014-09-13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Office Supplies</t>
        </is>
      </c>
      <c r="O5981" t="inlineStr">
        <is>
          <t>Binders</t>
        </is>
      </c>
      <c r="P5981" t="inlineStr">
        <is>
          <t>Avery Recycled Flexi-View Covers for Binding Systems</t>
        </is>
      </c>
      <c r="Q5981" s="2" t="n">
        <v>32.06</v>
      </c>
      <c r="R5981" t="n">
        <v>2</v>
      </c>
      <c r="S5981" s="3" t="n">
        <v>0</v>
      </c>
      <c r="T5981" s="2" t="n">
        <v>15.3888</v>
      </c>
      <c r="U5981">
        <f>D5981-C5981</f>
        <v/>
      </c>
      <c r="V5981" s="3">
        <f>IF(Q5981=0,0,T5981/Q5981)</f>
        <v/>
      </c>
    </row>
    <row r="5982">
      <c r="A5982" t="n">
        <v>5981</v>
      </c>
      <c r="B5982" t="inlineStr">
        <is>
          <t>CA-2014-117765</t>
        </is>
      </c>
      <c r="C5982" t="inlineStr">
        <is>
          <t>2014-09-07</t>
        </is>
      </c>
      <c r="D5982" t="inlineStr">
        <is>
          <t>2014-09-13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Furniture</t>
        </is>
      </c>
      <c r="O5982" t="inlineStr">
        <is>
          <t>Chairs</t>
        </is>
      </c>
      <c r="P5982" t="inlineStr">
        <is>
          <t>Padded Folding Chairs, Black, 4/Carton</t>
        </is>
      </c>
      <c r="Q5982" s="2" t="n">
        <v>161.96</v>
      </c>
      <c r="R5982" t="n">
        <v>2</v>
      </c>
      <c r="S5982" s="3" t="n">
        <v>0</v>
      </c>
      <c r="T5982" s="2" t="n">
        <v>45.3488</v>
      </c>
      <c r="U5982">
        <f>D5982-C5982</f>
        <v/>
      </c>
      <c r="V5982" s="3">
        <f>IF(Q5982=0,0,T5982/Q5982)</f>
        <v/>
      </c>
    </row>
    <row r="5983">
      <c r="A5983" t="n">
        <v>5982</v>
      </c>
      <c r="B5983" t="inlineStr">
        <is>
          <t>CA-2014-117765</t>
        </is>
      </c>
      <c r="C5983" t="inlineStr">
        <is>
          <t>2014-09-07</t>
        </is>
      </c>
      <c r="D5983" t="inlineStr">
        <is>
          <t>2014-09-13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Akro-Mils 12-Gallon Tote</t>
        </is>
      </c>
      <c r="Q5983" s="2" t="n">
        <v>19.86</v>
      </c>
      <c r="R5983" t="n">
        <v>2</v>
      </c>
      <c r="S5983" s="3" t="n">
        <v>0</v>
      </c>
      <c r="T5983" s="2" t="n">
        <v>5.7594</v>
      </c>
      <c r="U5983">
        <f>D5983-C5983</f>
        <v/>
      </c>
      <c r="V5983" s="3">
        <f>IF(Q5983=0,0,T5983/Q5983)</f>
        <v/>
      </c>
    </row>
    <row r="5984">
      <c r="A5984" t="n">
        <v>5983</v>
      </c>
      <c r="B5984" t="inlineStr">
        <is>
          <t>CA-2016-114895</t>
        </is>
      </c>
      <c r="C5984" t="inlineStr">
        <is>
          <t>2016-11-21</t>
        </is>
      </c>
      <c r="D5984" t="inlineStr">
        <is>
          <t>2016-11-28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1975</t>
        </is>
      </c>
      <c r="Q5984" s="2" t="n">
        <v>12.96</v>
      </c>
      <c r="R5984" t="n">
        <v>2</v>
      </c>
      <c r="S5984" s="3" t="n">
        <v>0</v>
      </c>
      <c r="T5984" s="2" t="n">
        <v>6.3504</v>
      </c>
      <c r="U5984">
        <f>D5984-C5984</f>
        <v/>
      </c>
      <c r="V5984" s="3">
        <f>IF(Q5984=0,0,T5984/Q5984)</f>
        <v/>
      </c>
    </row>
    <row r="5985">
      <c r="A5985" t="n">
        <v>5984</v>
      </c>
      <c r="B5985" t="inlineStr">
        <is>
          <t>CA-2017-112984</t>
        </is>
      </c>
      <c r="C5985" t="inlineStr">
        <is>
          <t>2017-09-16</t>
        </is>
      </c>
      <c r="D5985" t="inlineStr">
        <is>
          <t>2017-09-18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1927</t>
        </is>
      </c>
      <c r="Q5985" s="2" t="n">
        <v>20.544</v>
      </c>
      <c r="R5985" t="n">
        <v>6</v>
      </c>
      <c r="S5985" s="3" t="n">
        <v>0.2</v>
      </c>
      <c r="T5985" s="2" t="n">
        <v>6.42</v>
      </c>
      <c r="U5985">
        <f>D5985-C5985</f>
        <v/>
      </c>
      <c r="V5985" s="3">
        <f>IF(Q5985=0,0,T5985/Q5985)</f>
        <v/>
      </c>
    </row>
    <row r="5986">
      <c r="A5986" t="n">
        <v>5985</v>
      </c>
      <c r="B5986" t="inlineStr">
        <is>
          <t>CA-2016-163776</t>
        </is>
      </c>
      <c r="C5986" t="inlineStr">
        <is>
          <t>2016-07-19</t>
        </is>
      </c>
      <c r="D5986" t="inlineStr">
        <is>
          <t>2016-07-25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Furniture</t>
        </is>
      </c>
      <c r="O5986" t="inlineStr">
        <is>
          <t>Furnishings</t>
        </is>
      </c>
      <c r="P5986" t="inlineStr">
        <is>
          <t>Advantus Employee of the Month Certificate Frame, 11 x 13-1/2</t>
        </is>
      </c>
      <c r="Q5986" s="2" t="n">
        <v>185.58</v>
      </c>
      <c r="R5986" t="n">
        <v>6</v>
      </c>
      <c r="S5986" s="3" t="n">
        <v>0</v>
      </c>
      <c r="T5986" s="2" t="n">
        <v>76.0878</v>
      </c>
      <c r="U5986">
        <f>D5986-C5986</f>
        <v/>
      </c>
      <c r="V5986" s="3">
        <f>IF(Q5986=0,0,T5986/Q5986)</f>
        <v/>
      </c>
    </row>
    <row r="5987">
      <c r="A5987" t="n">
        <v>5986</v>
      </c>
      <c r="B5987" t="inlineStr">
        <is>
          <t>CA-2016-163776</t>
        </is>
      </c>
      <c r="C5987" t="inlineStr">
        <is>
          <t>2016-07-19</t>
        </is>
      </c>
      <c r="D5987" t="inlineStr">
        <is>
          <t>2016-07-25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Premium Transparent Presentation Covers, No Pattern/Clear, 8 1/2" x 11"</t>
        </is>
      </c>
      <c r="Q5987" s="2" t="n">
        <v>77.56</v>
      </c>
      <c r="R5987" t="n">
        <v>2</v>
      </c>
      <c r="S5987" s="3" t="n">
        <v>0</v>
      </c>
      <c r="T5987" s="2" t="n">
        <v>35.6776</v>
      </c>
      <c r="U5987">
        <f>D5987-C5987</f>
        <v/>
      </c>
      <c r="V5987" s="3">
        <f>IF(Q5987=0,0,T5987/Q5987)</f>
        <v/>
      </c>
    </row>
    <row r="5988">
      <c r="A5988" t="n">
        <v>5987</v>
      </c>
      <c r="B5988" t="inlineStr">
        <is>
          <t>CA-2016-163776</t>
        </is>
      </c>
      <c r="C5988" t="inlineStr">
        <is>
          <t>2016-07-19</t>
        </is>
      </c>
      <c r="D5988" t="inlineStr">
        <is>
          <t>2016-07-25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Office Supplies</t>
        </is>
      </c>
      <c r="O5988" t="inlineStr">
        <is>
          <t>Storage</t>
        </is>
      </c>
      <c r="P5988" t="inlineStr">
        <is>
          <t>Rogers Deluxe File Chest</t>
        </is>
      </c>
      <c r="Q5988" s="2" t="n">
        <v>87.92</v>
      </c>
      <c r="R5988" t="n">
        <v>4</v>
      </c>
      <c r="S5988" s="3" t="n">
        <v>0</v>
      </c>
      <c r="T5988" s="2" t="n">
        <v>0.8792</v>
      </c>
      <c r="U5988">
        <f>D5988-C5988</f>
        <v/>
      </c>
      <c r="V5988" s="3">
        <f>IF(Q5988=0,0,T5988/Q5988)</f>
        <v/>
      </c>
    </row>
    <row r="5989">
      <c r="A5989" t="n">
        <v>5988</v>
      </c>
      <c r="B5989" t="inlineStr">
        <is>
          <t>CA-2016-163776</t>
        </is>
      </c>
      <c r="C5989" t="inlineStr">
        <is>
          <t>2016-07-19</t>
        </is>
      </c>
      <c r="D5989" t="inlineStr">
        <is>
          <t>2016-07-25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Office Supplies</t>
        </is>
      </c>
      <c r="O5989" t="inlineStr">
        <is>
          <t>Paper</t>
        </is>
      </c>
      <c r="P5989" t="inlineStr">
        <is>
          <t>Xerox 1893</t>
        </is>
      </c>
      <c r="Q5989" s="2" t="n">
        <v>245.94</v>
      </c>
      <c r="R5989" t="n">
        <v>6</v>
      </c>
      <c r="S5989" s="3" t="n">
        <v>0</v>
      </c>
      <c r="T5989" s="2" t="n">
        <v>120.5106</v>
      </c>
      <c r="U5989">
        <f>D5989-C5989</f>
        <v/>
      </c>
      <c r="V5989" s="3">
        <f>IF(Q5989=0,0,T5989/Q5989)</f>
        <v/>
      </c>
    </row>
    <row r="5990">
      <c r="A5990" t="n">
        <v>5989</v>
      </c>
      <c r="B5990" t="inlineStr">
        <is>
          <t>CA-2016-163776</t>
        </is>
      </c>
      <c r="C5990" t="inlineStr">
        <is>
          <t>2016-07-19</t>
        </is>
      </c>
      <c r="D5990" t="inlineStr">
        <is>
          <t>2016-07-25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Office Supplies</t>
        </is>
      </c>
      <c r="O5990" t="inlineStr">
        <is>
          <t>Binders</t>
        </is>
      </c>
      <c r="P5990" t="inlineStr">
        <is>
          <t>Avery Printable Repositionable Plastic Tabs</t>
        </is>
      </c>
      <c r="Q5990" s="2" t="n">
        <v>8.6</v>
      </c>
      <c r="R5990" t="n">
        <v>1</v>
      </c>
      <c r="S5990" s="3" t="n">
        <v>0</v>
      </c>
      <c r="T5990" s="2" t="n">
        <v>4.042</v>
      </c>
      <c r="U5990">
        <f>D5990-C5990</f>
        <v/>
      </c>
      <c r="V5990" s="3">
        <f>IF(Q5990=0,0,T5990/Q5990)</f>
        <v/>
      </c>
    </row>
    <row r="5991">
      <c r="A5991" t="n">
        <v>5990</v>
      </c>
      <c r="B5991" t="inlineStr">
        <is>
          <t>CA-2016-163776</t>
        </is>
      </c>
      <c r="C5991" t="inlineStr">
        <is>
          <t>2016-07-19</t>
        </is>
      </c>
      <c r="D5991" t="inlineStr">
        <is>
          <t>2016-07-25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Hon 4-Shelf Metal Bookcases</t>
        </is>
      </c>
      <c r="Q5991" s="2" t="n">
        <v>504.9</v>
      </c>
      <c r="R5991" t="n">
        <v>5</v>
      </c>
      <c r="S5991" s="3" t="n">
        <v>0</v>
      </c>
      <c r="T5991" s="2" t="n">
        <v>126.225</v>
      </c>
      <c r="U5991">
        <f>D5991-C5991</f>
        <v/>
      </c>
      <c r="V5991" s="3">
        <f>IF(Q5991=0,0,T5991/Q5991)</f>
        <v/>
      </c>
    </row>
    <row r="5992">
      <c r="A5992" t="n">
        <v>5991</v>
      </c>
      <c r="B5992" t="inlineStr">
        <is>
          <t>US-2017-163300</t>
        </is>
      </c>
      <c r="C5992" t="inlineStr">
        <is>
          <t>2017-09-15</t>
        </is>
      </c>
      <c r="D5992" t="inlineStr">
        <is>
          <t>2017-09-21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Office Supplies</t>
        </is>
      </c>
      <c r="O5992" t="inlineStr">
        <is>
          <t>Binders</t>
        </is>
      </c>
      <c r="P5992" t="inlineStr">
        <is>
          <t>GBC DocuBind 200 Manual Binding Machine</t>
        </is>
      </c>
      <c r="Q5992" s="2" t="n">
        <v>2357.488</v>
      </c>
      <c r="R5992" t="n">
        <v>7</v>
      </c>
      <c r="S5992" s="3" t="n">
        <v>0.2</v>
      </c>
      <c r="T5992" s="2" t="n">
        <v>884.058</v>
      </c>
      <c r="U5992">
        <f>D5992-C5992</f>
        <v/>
      </c>
      <c r="V5992" s="3">
        <f>IF(Q5992=0,0,T5992/Q5992)</f>
        <v/>
      </c>
    </row>
    <row r="5993">
      <c r="A5993" t="n">
        <v>5992</v>
      </c>
      <c r="B5993" t="inlineStr">
        <is>
          <t>US-2017-163300</t>
        </is>
      </c>
      <c r="C5993" t="inlineStr">
        <is>
          <t>2017-09-15</t>
        </is>
      </c>
      <c r="D5993" t="inlineStr">
        <is>
          <t>2017-09-21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Panasonic KX-TG6844B Expandable Digital Cordless Telephone</t>
        </is>
      </c>
      <c r="Q5993" s="2" t="n">
        <v>369.544</v>
      </c>
      <c r="R5993" t="n">
        <v>7</v>
      </c>
      <c r="S5993" s="3" t="n">
        <v>0.2</v>
      </c>
      <c r="T5993" s="2" t="n">
        <v>32.3351</v>
      </c>
      <c r="U5993">
        <f>D5993-C5993</f>
        <v/>
      </c>
      <c r="V5993" s="3">
        <f>IF(Q5993=0,0,T5993/Q5993)</f>
        <v/>
      </c>
    </row>
    <row r="5994">
      <c r="A5994" t="n">
        <v>5993</v>
      </c>
      <c r="B5994" t="inlineStr">
        <is>
          <t>US-2017-163300</t>
        </is>
      </c>
      <c r="C5994" t="inlineStr">
        <is>
          <t>2017-09-15</t>
        </is>
      </c>
      <c r="D5994" t="inlineStr">
        <is>
          <t>2017-09-21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Global Deluxe Steno Chair</t>
        </is>
      </c>
      <c r="Q5994" s="2" t="n">
        <v>184.752</v>
      </c>
      <c r="R5994" t="n">
        <v>3</v>
      </c>
      <c r="S5994" s="3" t="n">
        <v>0.2</v>
      </c>
      <c r="T5994" s="2" t="n">
        <v>-20.7846</v>
      </c>
      <c r="U5994">
        <f>D5994-C5994</f>
        <v/>
      </c>
      <c r="V5994" s="3">
        <f>IF(Q5994=0,0,T5994/Q5994)</f>
        <v/>
      </c>
    </row>
    <row r="5995">
      <c r="A5995" t="n">
        <v>5994</v>
      </c>
      <c r="B5995" t="inlineStr">
        <is>
          <t>CA-2016-162187</t>
        </is>
      </c>
      <c r="C5995" t="inlineStr">
        <is>
          <t>2016-12-11</t>
        </is>
      </c>
      <c r="D5995" t="inlineStr">
        <is>
          <t>2016-12-11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Office Supplies</t>
        </is>
      </c>
      <c r="O5995" t="inlineStr">
        <is>
          <t>Storage</t>
        </is>
      </c>
      <c r="P5995" t="inlineStr">
        <is>
          <t>Acco Perma 4000 Stacking Storage Drawers</t>
        </is>
      </c>
      <c r="Q5995" s="2" t="n">
        <v>64.95999999999999</v>
      </c>
      <c r="R5995" t="n">
        <v>5</v>
      </c>
      <c r="S5995" s="3" t="n">
        <v>0.2</v>
      </c>
      <c r="T5995" s="2" t="n">
        <v>-4.06</v>
      </c>
      <c r="U5995">
        <f>D5995-C5995</f>
        <v/>
      </c>
      <c r="V5995" s="3">
        <f>IF(Q5995=0,0,T5995/Q5995)</f>
        <v/>
      </c>
    </row>
    <row r="5996">
      <c r="A5996" t="n">
        <v>5995</v>
      </c>
      <c r="B5996" t="inlineStr">
        <is>
          <t>CA-2016-162187</t>
        </is>
      </c>
      <c r="C5996" t="inlineStr">
        <is>
          <t>2016-12-11</t>
        </is>
      </c>
      <c r="D5996" t="inlineStr">
        <is>
          <t>2016-12-11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Office Supplies</t>
        </is>
      </c>
      <c r="O5996" t="inlineStr">
        <is>
          <t>Supplies</t>
        </is>
      </c>
      <c r="P5996" t="inlineStr">
        <is>
          <t>Elite 5" Scissors</t>
        </is>
      </c>
      <c r="Q5996" s="2" t="n">
        <v>13.52</v>
      </c>
      <c r="R5996" t="n">
        <v>2</v>
      </c>
      <c r="S5996" s="3" t="n">
        <v>0.2</v>
      </c>
      <c r="T5996" s="2" t="n">
        <v>1.69</v>
      </c>
      <c r="U5996">
        <f>D5996-C5996</f>
        <v/>
      </c>
      <c r="V5996" s="3">
        <f>IF(Q5996=0,0,T5996/Q5996)</f>
        <v/>
      </c>
    </row>
    <row r="5997">
      <c r="A5997" t="n">
        <v>5996</v>
      </c>
      <c r="B5997" t="inlineStr">
        <is>
          <t>CA-2016-162187</t>
        </is>
      </c>
      <c r="C5997" t="inlineStr">
        <is>
          <t>2016-12-11</t>
        </is>
      </c>
      <c r="D5997" t="inlineStr">
        <is>
          <t>2016-12-11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Task Swivel chair with Loop Arms, Charcoal</t>
        </is>
      </c>
      <c r="Q5997" s="2" t="n">
        <v>458.43</v>
      </c>
      <c r="R5997" t="n">
        <v>5</v>
      </c>
      <c r="S5997" s="3" t="n">
        <v>0.3</v>
      </c>
      <c r="T5997" s="2" t="n">
        <v>-137.529</v>
      </c>
      <c r="U5997">
        <f>D5997-C5997</f>
        <v/>
      </c>
      <c r="V5997" s="3">
        <f>IF(Q5997=0,0,T5997/Q5997)</f>
        <v/>
      </c>
    </row>
    <row r="5998">
      <c r="A5998" t="n">
        <v>5997</v>
      </c>
      <c r="B5998" t="inlineStr">
        <is>
          <t>CA-2016-162187</t>
        </is>
      </c>
      <c r="C5998" t="inlineStr">
        <is>
          <t>2016-12-11</t>
        </is>
      </c>
      <c r="D5998" t="inlineStr">
        <is>
          <t>2016-12-11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Office Supplies</t>
        </is>
      </c>
      <c r="O5998" t="inlineStr">
        <is>
          <t>Appliances</t>
        </is>
      </c>
      <c r="P5998" t="inlineStr">
        <is>
          <t>Belkin 325VA UPS Surge Protector, 6'</t>
        </is>
      </c>
      <c r="Q5998" s="2" t="n">
        <v>387.136</v>
      </c>
      <c r="R5998" t="n">
        <v>4</v>
      </c>
      <c r="S5998" s="3" t="n">
        <v>0.2</v>
      </c>
      <c r="T5998" s="2" t="n">
        <v>24.196</v>
      </c>
      <c r="U5998">
        <f>D5998-C5998</f>
        <v/>
      </c>
      <c r="V5998" s="3">
        <f>IF(Q5998=0,0,T5998/Q5998)</f>
        <v/>
      </c>
    </row>
    <row r="5999">
      <c r="A5999" t="n">
        <v>5998</v>
      </c>
      <c r="B5999" t="inlineStr">
        <is>
          <t>CA-2016-162187</t>
        </is>
      </c>
      <c r="C5999" t="inlineStr">
        <is>
          <t>2016-12-11</t>
        </is>
      </c>
      <c r="D5999" t="inlineStr">
        <is>
          <t>2016-12-11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Furniture</t>
        </is>
      </c>
      <c r="O5999" t="inlineStr">
        <is>
          <t>Tables</t>
        </is>
      </c>
      <c r="P5999" t="inlineStr">
        <is>
          <t>Lesro Round Back Collection Coffee Table, End Table</t>
        </is>
      </c>
      <c r="Q5999" s="2" t="n">
        <v>328.59</v>
      </c>
      <c r="R5999" t="n">
        <v>3</v>
      </c>
      <c r="S5999" s="3" t="n">
        <v>0.4</v>
      </c>
      <c r="T5999" s="2" t="n">
        <v>-147.8655</v>
      </c>
      <c r="U5999">
        <f>D5999-C5999</f>
        <v/>
      </c>
      <c r="V5999" s="3">
        <f>IF(Q5999=0,0,T5999/Q5999)</f>
        <v/>
      </c>
    </row>
    <row r="6000">
      <c r="A6000" t="n">
        <v>5999</v>
      </c>
      <c r="B6000" t="inlineStr">
        <is>
          <t>US-2014-112991</t>
        </is>
      </c>
      <c r="C6000" t="inlineStr">
        <is>
          <t>2014-12-10</t>
        </is>
      </c>
      <c r="D6000" t="inlineStr">
        <is>
          <t>2014-12-14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Furniture</t>
        </is>
      </c>
      <c r="O6000" t="inlineStr">
        <is>
          <t>Chairs</t>
        </is>
      </c>
      <c r="P6000" t="inlineStr">
        <is>
          <t>Office Star - Contemporary Swivel Chair with Padded Adjustable Arms and Flex Back</t>
        </is>
      </c>
      <c r="Q6000" s="2" t="n">
        <v>338.352</v>
      </c>
      <c r="R6000" t="n">
        <v>3</v>
      </c>
      <c r="S6000" s="3" t="n">
        <v>0.2</v>
      </c>
      <c r="T6000" s="2" t="n">
        <v>4.2294</v>
      </c>
      <c r="U6000">
        <f>D6000-C6000</f>
        <v/>
      </c>
      <c r="V6000" s="3">
        <f>IF(Q6000=0,0,T6000/Q6000)</f>
        <v/>
      </c>
    </row>
    <row r="6001">
      <c r="A6001" t="n">
        <v>6000</v>
      </c>
      <c r="B6001" t="inlineStr">
        <is>
          <t>US-2014-112991</t>
        </is>
      </c>
      <c r="C6001" t="inlineStr">
        <is>
          <t>2014-12-10</t>
        </is>
      </c>
      <c r="D6001" t="inlineStr">
        <is>
          <t>2014-12-14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1931</t>
        </is>
      </c>
      <c r="Q6001" s="2" t="n">
        <v>25.92</v>
      </c>
      <c r="R6001" t="n">
        <v>4</v>
      </c>
      <c r="S6001" s="3" t="n">
        <v>0</v>
      </c>
      <c r="T6001" s="2" t="n">
        <v>12.4416</v>
      </c>
      <c r="U6001">
        <f>D6001-C6001</f>
        <v/>
      </c>
      <c r="V6001" s="3">
        <f>IF(Q6001=0,0,T6001/Q6001)</f>
        <v/>
      </c>
    </row>
    <row r="6002">
      <c r="A6002" t="n">
        <v>6001</v>
      </c>
      <c r="B6002" t="inlineStr">
        <is>
          <t>US-2014-112991</t>
        </is>
      </c>
      <c r="C6002" t="inlineStr">
        <is>
          <t>2014-12-10</t>
        </is>
      </c>
      <c r="D6002" t="inlineStr">
        <is>
          <t>2014-12-14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Office Supplies</t>
        </is>
      </c>
      <c r="O6002" t="inlineStr">
        <is>
          <t>Paper</t>
        </is>
      </c>
      <c r="P6002" t="inlineStr">
        <is>
          <t>Xerox Color Copier Paper, 11" x 17", Ream</t>
        </is>
      </c>
      <c r="Q6002" s="2" t="n">
        <v>91.36</v>
      </c>
      <c r="R6002" t="n">
        <v>4</v>
      </c>
      <c r="S6002" s="3" t="n">
        <v>0</v>
      </c>
      <c r="T6002" s="2" t="n">
        <v>42.0256</v>
      </c>
      <c r="U6002">
        <f>D6002-C6002</f>
        <v/>
      </c>
      <c r="V6002" s="3">
        <f>IF(Q6002=0,0,T6002/Q6002)</f>
        <v/>
      </c>
    </row>
    <row r="6003">
      <c r="A6003" t="n">
        <v>6002</v>
      </c>
      <c r="B6003" t="inlineStr">
        <is>
          <t>CA-2014-124079</t>
        </is>
      </c>
      <c r="C6003" t="inlineStr">
        <is>
          <t>2014-12-13</t>
        </is>
      </c>
      <c r="D6003" t="inlineStr">
        <is>
          <t>2014-12-17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Electrix Incandescent Magnifying Lamp, Black</t>
        </is>
      </c>
      <c r="Q6003" s="2" t="n">
        <v>87.95999999999999</v>
      </c>
      <c r="R6003" t="n">
        <v>3</v>
      </c>
      <c r="S6003" s="3" t="n">
        <v>0.2</v>
      </c>
      <c r="T6003" s="2" t="n">
        <v>7.6965</v>
      </c>
      <c r="U6003">
        <f>D6003-C6003</f>
        <v/>
      </c>
      <c r="V6003" s="3">
        <f>IF(Q6003=0,0,T6003/Q6003)</f>
        <v/>
      </c>
    </row>
    <row r="6004">
      <c r="A6004" t="n">
        <v>6003</v>
      </c>
      <c r="B6004" t="inlineStr">
        <is>
          <t>CA-2014-124079</t>
        </is>
      </c>
      <c r="C6004" t="inlineStr">
        <is>
          <t>2014-12-13</t>
        </is>
      </c>
      <c r="D6004" t="inlineStr">
        <is>
          <t>2014-12-17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Cardinal Slant-D Ring Binder, Heavy Gauge Vinyl</t>
        </is>
      </c>
      <c r="Q6004" s="2" t="n">
        <v>5.214</v>
      </c>
      <c r="R6004" t="n">
        <v>2</v>
      </c>
      <c r="S6004" s="3" t="n">
        <v>0.7</v>
      </c>
      <c r="T6004" s="2" t="n">
        <v>-4.1712</v>
      </c>
      <c r="U6004">
        <f>D6004-C6004</f>
        <v/>
      </c>
      <c r="V6004" s="3">
        <f>IF(Q6004=0,0,T6004/Q6004)</f>
        <v/>
      </c>
    </row>
    <row r="6005">
      <c r="A6005" t="n">
        <v>6004</v>
      </c>
      <c r="B6005" t="inlineStr">
        <is>
          <t>US-2017-146878</t>
        </is>
      </c>
      <c r="C6005" t="inlineStr">
        <is>
          <t>2017-09-21</t>
        </is>
      </c>
      <c r="D6005" t="inlineStr">
        <is>
          <t>2017-09-27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Office Supplies</t>
        </is>
      </c>
      <c r="O6005" t="inlineStr">
        <is>
          <t>Binders</t>
        </is>
      </c>
      <c r="P6005" t="inlineStr">
        <is>
          <t>Avery Trapezoid Ring Binder, 3" Capacity, Black, 1040 sheets</t>
        </is>
      </c>
      <c r="Q6005" s="2" t="n">
        <v>12.294</v>
      </c>
      <c r="R6005" t="n">
        <v>1</v>
      </c>
      <c r="S6005" s="3" t="n">
        <v>0.7</v>
      </c>
      <c r="T6005" s="2" t="n">
        <v>-8.6058</v>
      </c>
      <c r="U6005">
        <f>D6005-C6005</f>
        <v/>
      </c>
      <c r="V6005" s="3">
        <f>IF(Q6005=0,0,T6005/Q6005)</f>
        <v/>
      </c>
    </row>
    <row r="6006">
      <c r="A6006" t="n">
        <v>6005</v>
      </c>
      <c r="B6006" t="inlineStr">
        <is>
          <t>CA-2017-107244</t>
        </is>
      </c>
      <c r="C6006" t="inlineStr">
        <is>
          <t>2017-09-07</t>
        </is>
      </c>
      <c r="D6006" t="inlineStr">
        <is>
          <t>2017-09-11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C-Line Magnetic Cubicle Keepers, Clear Polypropylene</t>
        </is>
      </c>
      <c r="Q6006" s="2" t="n">
        <v>19.76</v>
      </c>
      <c r="R6006" t="n">
        <v>4</v>
      </c>
      <c r="S6006" s="3" t="n">
        <v>0</v>
      </c>
      <c r="T6006" s="2" t="n">
        <v>8.299200000000001</v>
      </c>
      <c r="U6006">
        <f>D6006-C6006</f>
        <v/>
      </c>
      <c r="V6006" s="3">
        <f>IF(Q6006=0,0,T6006/Q6006)</f>
        <v/>
      </c>
    </row>
    <row r="6007">
      <c r="A6007" t="n">
        <v>6006</v>
      </c>
      <c r="B6007" t="inlineStr">
        <is>
          <t>CA-2015-100657</t>
        </is>
      </c>
      <c r="C6007" t="inlineStr">
        <is>
          <t>2015-11-02</t>
        </is>
      </c>
      <c r="D6007" t="inlineStr">
        <is>
          <t>2015-11-07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Global Armless Task Chair, Royal Blue</t>
        </is>
      </c>
      <c r="Q6007" s="2" t="n">
        <v>109.764</v>
      </c>
      <c r="R6007" t="n">
        <v>2</v>
      </c>
      <c r="S6007" s="3" t="n">
        <v>0.1</v>
      </c>
      <c r="T6007" s="2" t="n">
        <v>8.5372</v>
      </c>
      <c r="U6007">
        <f>D6007-C6007</f>
        <v/>
      </c>
      <c r="V6007" s="3">
        <f>IF(Q6007=0,0,T6007/Q6007)</f>
        <v/>
      </c>
    </row>
    <row r="6008">
      <c r="A6008" t="n">
        <v>6007</v>
      </c>
      <c r="B6008" t="inlineStr">
        <is>
          <t>CA-2017-129581</t>
        </is>
      </c>
      <c r="C6008" t="inlineStr">
        <is>
          <t>2017-12-11</t>
        </is>
      </c>
      <c r="D6008" t="inlineStr">
        <is>
          <t>2017-12-18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Technology</t>
        </is>
      </c>
      <c r="O6008" t="inlineStr">
        <is>
          <t>Phones</t>
        </is>
      </c>
      <c r="P6008" t="inlineStr">
        <is>
          <t>Plantronics MX500i Earset</t>
        </is>
      </c>
      <c r="Q6008" s="2" t="n">
        <v>128.85</v>
      </c>
      <c r="R6008" t="n">
        <v>3</v>
      </c>
      <c r="S6008" s="3" t="n">
        <v>0</v>
      </c>
      <c r="T6008" s="2" t="n">
        <v>3.8655</v>
      </c>
      <c r="U6008">
        <f>D6008-C6008</f>
        <v/>
      </c>
      <c r="V6008" s="3">
        <f>IF(Q6008=0,0,T6008/Q6008)</f>
        <v/>
      </c>
    </row>
    <row r="6009">
      <c r="A6009" t="n">
        <v>6008</v>
      </c>
      <c r="B6009" t="inlineStr">
        <is>
          <t>CA-2017-129028</t>
        </is>
      </c>
      <c r="C6009" t="inlineStr">
        <is>
          <t>2017-04-01</t>
        </is>
      </c>
      <c r="D6009" t="inlineStr">
        <is>
          <t>2017-04-03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Furniture</t>
        </is>
      </c>
      <c r="O6009" t="inlineStr">
        <is>
          <t>Furnishings</t>
        </is>
      </c>
      <c r="P6009" t="inlineStr">
        <is>
          <t>Deflect-o DuraMat Lighweight, Studded, Beveled Mat for Low Pile Carpeting</t>
        </is>
      </c>
      <c r="Q6009" s="2" t="n">
        <v>127.95</v>
      </c>
      <c r="R6009" t="n">
        <v>3</v>
      </c>
      <c r="S6009" s="3" t="n">
        <v>0</v>
      </c>
      <c r="T6009" s="2" t="n">
        <v>21.7515</v>
      </c>
      <c r="U6009">
        <f>D6009-C6009</f>
        <v/>
      </c>
      <c r="V6009" s="3">
        <f>IF(Q6009=0,0,T6009/Q6009)</f>
        <v/>
      </c>
    </row>
    <row r="6010">
      <c r="A6010" t="n">
        <v>6009</v>
      </c>
      <c r="B6010" t="inlineStr">
        <is>
          <t>CA-2015-135580</t>
        </is>
      </c>
      <c r="C6010" t="inlineStr">
        <is>
          <t>2015-12-30</t>
        </is>
      </c>
      <c r="D6010" t="inlineStr">
        <is>
          <t>2016-01-03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Office Supplies</t>
        </is>
      </c>
      <c r="O6010" t="inlineStr">
        <is>
          <t>Paper</t>
        </is>
      </c>
      <c r="P6010" t="inlineStr">
        <is>
          <t>Xerox 1929</t>
        </is>
      </c>
      <c r="Q6010" s="2" t="n">
        <v>68.52</v>
      </c>
      <c r="R6010" t="n">
        <v>3</v>
      </c>
      <c r="S6010" s="3" t="n">
        <v>0</v>
      </c>
      <c r="T6010" s="2" t="n">
        <v>31.5192</v>
      </c>
      <c r="U6010">
        <f>D6010-C6010</f>
        <v/>
      </c>
      <c r="V6010" s="3">
        <f>IF(Q6010=0,0,T6010/Q6010)</f>
        <v/>
      </c>
    </row>
    <row r="6011">
      <c r="A6011" t="n">
        <v>6010</v>
      </c>
      <c r="B6011" t="inlineStr">
        <is>
          <t>CA-2015-135580</t>
        </is>
      </c>
      <c r="C6011" t="inlineStr">
        <is>
          <t>2015-12-30</t>
        </is>
      </c>
      <c r="D6011" t="inlineStr">
        <is>
          <t>2016-01-03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Office Supplies</t>
        </is>
      </c>
      <c r="O6011" t="inlineStr">
        <is>
          <t>Storage</t>
        </is>
      </c>
      <c r="P6011" t="inlineStr">
        <is>
          <t>2300 Heavy-Duty Transfer File Systems by Perma</t>
        </is>
      </c>
      <c r="Q6011" s="2" t="n">
        <v>74.94</v>
      </c>
      <c r="R6011" t="n">
        <v>3</v>
      </c>
      <c r="S6011" s="3" t="n">
        <v>0</v>
      </c>
      <c r="T6011" s="2" t="n">
        <v>14.2386</v>
      </c>
      <c r="U6011">
        <f>D6011-C6011</f>
        <v/>
      </c>
      <c r="V6011" s="3">
        <f>IF(Q6011=0,0,T6011/Q6011)</f>
        <v/>
      </c>
    </row>
    <row r="6012">
      <c r="A6012" t="n">
        <v>6011</v>
      </c>
      <c r="B6012" t="inlineStr">
        <is>
          <t>CA-2015-135580</t>
        </is>
      </c>
      <c r="C6012" t="inlineStr">
        <is>
          <t>2015-12-30</t>
        </is>
      </c>
      <c r="D6012" t="inlineStr">
        <is>
          <t>2016-01-03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Zebra GX420t Direct Thermal/Thermal Transfer Printer</t>
        </is>
      </c>
      <c r="Q6012" s="2" t="n">
        <v>2548.56</v>
      </c>
      <c r="R6012" t="n">
        <v>6</v>
      </c>
      <c r="S6012" s="3" t="n">
        <v>0.2</v>
      </c>
      <c r="T6012" s="2" t="n">
        <v>286.713</v>
      </c>
      <c r="U6012">
        <f>D6012-C6012</f>
        <v/>
      </c>
      <c r="V6012" s="3">
        <f>IF(Q6012=0,0,T6012/Q6012)</f>
        <v/>
      </c>
    </row>
    <row r="6013">
      <c r="A6013" t="n">
        <v>6012</v>
      </c>
      <c r="B6013" t="inlineStr">
        <is>
          <t>CA-2015-135580</t>
        </is>
      </c>
      <c r="C6013" t="inlineStr">
        <is>
          <t>2015-12-30</t>
        </is>
      </c>
      <c r="D6013" t="inlineStr">
        <is>
          <t>2016-01-03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Tyvek Side-Opening Peel &amp; Seel Expanding Envelopes</t>
        </is>
      </c>
      <c r="Q6013" s="2" t="n">
        <v>271.44</v>
      </c>
      <c r="R6013" t="n">
        <v>3</v>
      </c>
      <c r="S6013" s="3" t="n">
        <v>0</v>
      </c>
      <c r="T6013" s="2" t="n">
        <v>122.148</v>
      </c>
      <c r="U6013">
        <f>D6013-C6013</f>
        <v/>
      </c>
      <c r="V6013" s="3">
        <f>IF(Q6013=0,0,T6013/Q6013)</f>
        <v/>
      </c>
    </row>
    <row r="6014">
      <c r="A6014" t="n">
        <v>6013</v>
      </c>
      <c r="B6014" t="inlineStr">
        <is>
          <t>CA-2015-135580</t>
        </is>
      </c>
      <c r="C6014" t="inlineStr">
        <is>
          <t>2015-12-30</t>
        </is>
      </c>
      <c r="D6014" t="inlineStr">
        <is>
          <t>2016-01-03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Cisco SPA 502G IP Phone</t>
        </is>
      </c>
      <c r="Q6014" s="2" t="n">
        <v>287.88</v>
      </c>
      <c r="R6014" t="n">
        <v>3</v>
      </c>
      <c r="S6014" s="3" t="n">
        <v>0.2</v>
      </c>
      <c r="T6014" s="2" t="n">
        <v>35.985</v>
      </c>
      <c r="U6014">
        <f>D6014-C6014</f>
        <v/>
      </c>
      <c r="V6014" s="3">
        <f>IF(Q6014=0,0,T6014/Q6014)</f>
        <v/>
      </c>
    </row>
    <row r="6015">
      <c r="A6015" t="n">
        <v>6014</v>
      </c>
      <c r="B6015" t="inlineStr">
        <is>
          <t>CA-2016-159016</t>
        </is>
      </c>
      <c r="C6015" t="inlineStr">
        <is>
          <t>2016-03-10</t>
        </is>
      </c>
      <c r="D6015" t="inlineStr">
        <is>
          <t>2016-03-11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Rediform Voice Mail Log Books</t>
        </is>
      </c>
      <c r="Q6015" s="2" t="n">
        <v>14.9</v>
      </c>
      <c r="R6015" t="n">
        <v>5</v>
      </c>
      <c r="S6015" s="3" t="n">
        <v>0</v>
      </c>
      <c r="T6015" s="2" t="n">
        <v>7.152</v>
      </c>
      <c r="U6015">
        <f>D6015-C6015</f>
        <v/>
      </c>
      <c r="V6015" s="3">
        <f>IF(Q6015=0,0,T6015/Q6015)</f>
        <v/>
      </c>
    </row>
    <row r="6016">
      <c r="A6016" t="n">
        <v>6015</v>
      </c>
      <c r="B6016" t="inlineStr">
        <is>
          <t>CA-2016-159016</t>
        </is>
      </c>
      <c r="C6016" t="inlineStr">
        <is>
          <t>2016-03-10</t>
        </is>
      </c>
      <c r="D6016" t="inlineStr">
        <is>
          <t>2016-03-11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Technology</t>
        </is>
      </c>
      <c r="O6016" t="inlineStr">
        <is>
          <t>Phones</t>
        </is>
      </c>
      <c r="P6016" t="inlineStr">
        <is>
          <t>Apple iPhone 5</t>
        </is>
      </c>
      <c r="Q6016" s="2" t="n">
        <v>4158.912</v>
      </c>
      <c r="R6016" t="n">
        <v>8</v>
      </c>
      <c r="S6016" s="3" t="n">
        <v>0.2</v>
      </c>
      <c r="T6016" s="2" t="n">
        <v>363.9048</v>
      </c>
      <c r="U6016">
        <f>D6016-C6016</f>
        <v/>
      </c>
      <c r="V6016" s="3">
        <f>IF(Q6016=0,0,T6016/Q6016)</f>
        <v/>
      </c>
    </row>
    <row r="6017">
      <c r="A6017" t="n">
        <v>6016</v>
      </c>
      <c r="B6017" t="inlineStr">
        <is>
          <t>CA-2014-102652</t>
        </is>
      </c>
      <c r="C6017" t="inlineStr">
        <is>
          <t>2014-04-06</t>
        </is>
      </c>
      <c r="D6017" t="inlineStr">
        <is>
          <t>2014-04-12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Tenex B1-RE Series Chair Mats for Low Pile Carpets</t>
        </is>
      </c>
      <c r="Q6017" s="2" t="n">
        <v>91.95999999999999</v>
      </c>
      <c r="R6017" t="n">
        <v>2</v>
      </c>
      <c r="S6017" s="3" t="n">
        <v>0</v>
      </c>
      <c r="T6017" s="2" t="n">
        <v>15.6332</v>
      </c>
      <c r="U6017">
        <f>D6017-C6017</f>
        <v/>
      </c>
      <c r="V6017" s="3">
        <f>IF(Q6017=0,0,T6017/Q6017)</f>
        <v/>
      </c>
    </row>
    <row r="6018">
      <c r="A6018" t="n">
        <v>6017</v>
      </c>
      <c r="B6018" t="inlineStr">
        <is>
          <t>CA-2014-102652</t>
        </is>
      </c>
      <c r="C6018" t="inlineStr">
        <is>
          <t>2014-04-06</t>
        </is>
      </c>
      <c r="D6018" t="inlineStr">
        <is>
          <t>2014-04-12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C-Line Cubicle Keepers Polyproplyene Holder With Velcro Backings</t>
        </is>
      </c>
      <c r="Q6018" s="2" t="n">
        <v>33.11</v>
      </c>
      <c r="R6018" t="n">
        <v>7</v>
      </c>
      <c r="S6018" s="3" t="n">
        <v>0</v>
      </c>
      <c r="T6018" s="2" t="n">
        <v>12.9129</v>
      </c>
      <c r="U6018">
        <f>D6018-C6018</f>
        <v/>
      </c>
      <c r="V6018" s="3">
        <f>IF(Q6018=0,0,T6018/Q6018)</f>
        <v/>
      </c>
    </row>
    <row r="6019">
      <c r="A6019" t="n">
        <v>6018</v>
      </c>
      <c r="B6019" t="inlineStr">
        <is>
          <t>CA-2014-102652</t>
        </is>
      </c>
      <c r="C6019" t="inlineStr">
        <is>
          <t>2014-04-06</t>
        </is>
      </c>
      <c r="D6019" t="inlineStr">
        <is>
          <t>2014-04-12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211</t>
        </is>
      </c>
      <c r="Q6019" s="2" t="n">
        <v>19.44</v>
      </c>
      <c r="R6019" t="n">
        <v>3</v>
      </c>
      <c r="S6019" s="3" t="n">
        <v>0</v>
      </c>
      <c r="T6019" s="2" t="n">
        <v>9.331200000000001</v>
      </c>
      <c r="U6019">
        <f>D6019-C6019</f>
        <v/>
      </c>
      <c r="V6019" s="3">
        <f>IF(Q6019=0,0,T6019/Q6019)</f>
        <v/>
      </c>
    </row>
    <row r="6020">
      <c r="A6020" t="n">
        <v>6019</v>
      </c>
      <c r="B6020" t="inlineStr">
        <is>
          <t>CA-2014-102652</t>
        </is>
      </c>
      <c r="C6020" t="inlineStr">
        <is>
          <t>2014-04-06</t>
        </is>
      </c>
      <c r="D6020" t="inlineStr">
        <is>
          <t>2014-04-12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Xerox 194</t>
        </is>
      </c>
      <c r="Q6020" s="2" t="n">
        <v>55.48</v>
      </c>
      <c r="R6020" t="n">
        <v>1</v>
      </c>
      <c r="S6020" s="3" t="n">
        <v>0</v>
      </c>
      <c r="T6020" s="2" t="n">
        <v>26.6304</v>
      </c>
      <c r="U6020">
        <f>D6020-C6020</f>
        <v/>
      </c>
      <c r="V6020" s="3">
        <f>IF(Q6020=0,0,T6020/Q6020)</f>
        <v/>
      </c>
    </row>
    <row r="6021">
      <c r="A6021" t="n">
        <v>6020</v>
      </c>
      <c r="B6021" t="inlineStr">
        <is>
          <t>CA-2014-152422</t>
        </is>
      </c>
      <c r="C6021" t="inlineStr">
        <is>
          <t>2014-10-05</t>
        </is>
      </c>
      <c r="D6021" t="inlineStr">
        <is>
          <t>2014-10-10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Belkin F5C206VTEL 6 Outlet Surge</t>
        </is>
      </c>
      <c r="Q6021" s="2" t="n">
        <v>91.92</v>
      </c>
      <c r="R6021" t="n">
        <v>5</v>
      </c>
      <c r="S6021" s="3" t="n">
        <v>0.2</v>
      </c>
      <c r="T6021" s="2" t="n">
        <v>11.49</v>
      </c>
      <c r="U6021">
        <f>D6021-C6021</f>
        <v/>
      </c>
      <c r="V6021" s="3">
        <f>IF(Q6021=0,0,T6021/Q6021)</f>
        <v/>
      </c>
    </row>
    <row r="6022">
      <c r="A6022" t="n">
        <v>6021</v>
      </c>
      <c r="B6022" t="inlineStr">
        <is>
          <t>US-2016-156692</t>
        </is>
      </c>
      <c r="C6022" t="inlineStr">
        <is>
          <t>2016-08-13</t>
        </is>
      </c>
      <c r="D6022" t="inlineStr">
        <is>
          <t>2016-08-13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Staple holder</t>
        </is>
      </c>
      <c r="Q6022" s="2" t="n">
        <v>17.34</v>
      </c>
      <c r="R6022" t="n">
        <v>2</v>
      </c>
      <c r="S6022" s="3" t="n">
        <v>0</v>
      </c>
      <c r="T6022" s="2" t="n">
        <v>4.6818</v>
      </c>
      <c r="U6022">
        <f>D6022-C6022</f>
        <v/>
      </c>
      <c r="V6022" s="3">
        <f>IF(Q6022=0,0,T6022/Q6022)</f>
        <v/>
      </c>
    </row>
    <row r="6023">
      <c r="A6023" t="n">
        <v>6022</v>
      </c>
      <c r="B6023" t="inlineStr">
        <is>
          <t>US-2016-156692</t>
        </is>
      </c>
      <c r="C6023" t="inlineStr">
        <is>
          <t>2016-08-13</t>
        </is>
      </c>
      <c r="D6023" t="inlineStr">
        <is>
          <t>2016-08-13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Technology</t>
        </is>
      </c>
      <c r="O6023" t="inlineStr">
        <is>
          <t>Accessories</t>
        </is>
      </c>
      <c r="P6023" t="inlineStr">
        <is>
          <t>Sony 64GB Class 10 Micro SDHC R40 Memory Card</t>
        </is>
      </c>
      <c r="Q6023" s="2" t="n">
        <v>71.98</v>
      </c>
      <c r="R6023" t="n">
        <v>2</v>
      </c>
      <c r="S6023" s="3" t="n">
        <v>0</v>
      </c>
      <c r="T6023" s="2" t="n">
        <v>15.1158</v>
      </c>
      <c r="U6023">
        <f>D6023-C6023</f>
        <v/>
      </c>
      <c r="V6023" s="3">
        <f>IF(Q6023=0,0,T6023/Q6023)</f>
        <v/>
      </c>
    </row>
    <row r="6024">
      <c r="A6024" t="n">
        <v>6023</v>
      </c>
      <c r="B6024" t="inlineStr">
        <is>
          <t>CA-2014-130869</t>
        </is>
      </c>
      <c r="C6024" t="inlineStr">
        <is>
          <t>2014-11-17</t>
        </is>
      </c>
      <c r="D6024" t="inlineStr">
        <is>
          <t>2014-11-21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Office Supplies</t>
        </is>
      </c>
      <c r="O6024" t="inlineStr">
        <is>
          <t>Envelopes</t>
        </is>
      </c>
      <c r="P6024" t="inlineStr">
        <is>
          <t>Redi-Strip #10 Envelopes, 4 1/8 x 9 1/2</t>
        </is>
      </c>
      <c r="Q6024" s="2" t="n">
        <v>7.08</v>
      </c>
      <c r="R6024" t="n">
        <v>3</v>
      </c>
      <c r="S6024" s="3" t="n">
        <v>0.2</v>
      </c>
      <c r="T6024" s="2" t="n">
        <v>2.478</v>
      </c>
      <c r="U6024">
        <f>D6024-C6024</f>
        <v/>
      </c>
      <c r="V6024" s="3">
        <f>IF(Q6024=0,0,T6024/Q6024)</f>
        <v/>
      </c>
    </row>
    <row r="6025">
      <c r="A6025" t="n">
        <v>6024</v>
      </c>
      <c r="B6025" t="inlineStr">
        <is>
          <t>US-2017-128832</t>
        </is>
      </c>
      <c r="C6025" t="inlineStr">
        <is>
          <t>2017-04-24</t>
        </is>
      </c>
      <c r="D6025" t="inlineStr">
        <is>
          <t>2017-04-27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Technology</t>
        </is>
      </c>
      <c r="O6025" t="inlineStr">
        <is>
          <t>Accessories</t>
        </is>
      </c>
      <c r="P6025" t="inlineStr">
        <is>
          <t>V7 USB Numeric Keypad</t>
        </is>
      </c>
      <c r="Q6025" s="2" t="n">
        <v>69.98</v>
      </c>
      <c r="R6025" t="n">
        <v>2</v>
      </c>
      <c r="S6025" s="3" t="n">
        <v>0</v>
      </c>
      <c r="T6025" s="2" t="n">
        <v>4.8986</v>
      </c>
      <c r="U6025">
        <f>D6025-C6025</f>
        <v/>
      </c>
      <c r="V6025" s="3">
        <f>IF(Q6025=0,0,T6025/Q6025)</f>
        <v/>
      </c>
    </row>
    <row r="6026">
      <c r="A6026" t="n">
        <v>6025</v>
      </c>
      <c r="B6026" t="inlineStr">
        <is>
          <t>CA-2017-139717</t>
        </is>
      </c>
      <c r="C6026" t="inlineStr">
        <is>
          <t>2017-08-24</t>
        </is>
      </c>
      <c r="D6026" t="inlineStr">
        <is>
          <t>2017-08-26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Office Supplies</t>
        </is>
      </c>
      <c r="O6026" t="inlineStr">
        <is>
          <t>Appliances</t>
        </is>
      </c>
      <c r="P6026" t="inlineStr">
        <is>
          <t>Avanti 1.7 Cu. Ft. Refrigerator</t>
        </is>
      </c>
      <c r="Q6026" s="2" t="n">
        <v>646.272</v>
      </c>
      <c r="R6026" t="n">
        <v>8</v>
      </c>
      <c r="S6026" s="3" t="n">
        <v>0.2</v>
      </c>
      <c r="T6026" s="2" t="n">
        <v>64.6272</v>
      </c>
      <c r="U6026">
        <f>D6026-C6026</f>
        <v/>
      </c>
      <c r="V6026" s="3">
        <f>IF(Q6026=0,0,T6026/Q6026)</f>
        <v/>
      </c>
    </row>
    <row r="6027">
      <c r="A6027" t="n">
        <v>6026</v>
      </c>
      <c r="B6027" t="inlineStr">
        <is>
          <t>CA-2017-139717</t>
        </is>
      </c>
      <c r="C6027" t="inlineStr">
        <is>
          <t>2017-08-24</t>
        </is>
      </c>
      <c r="D6027" t="inlineStr">
        <is>
          <t>2017-08-26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Office Supplies</t>
        </is>
      </c>
      <c r="O6027" t="inlineStr">
        <is>
          <t>Paper</t>
        </is>
      </c>
      <c r="P6027" t="inlineStr">
        <is>
          <t>Xerox 1966</t>
        </is>
      </c>
      <c r="Q6027" s="2" t="n">
        <v>10.368</v>
      </c>
      <c r="R6027" t="n">
        <v>2</v>
      </c>
      <c r="S6027" s="3" t="n">
        <v>0.2</v>
      </c>
      <c r="T6027" s="2" t="n">
        <v>3.7584</v>
      </c>
      <c r="U6027">
        <f>D6027-C6027</f>
        <v/>
      </c>
      <c r="V6027" s="3">
        <f>IF(Q6027=0,0,T6027/Q6027)</f>
        <v/>
      </c>
    </row>
    <row r="6028">
      <c r="A6028" t="n">
        <v>6027</v>
      </c>
      <c r="B6028" t="inlineStr">
        <is>
          <t>CA-2017-136007</t>
        </is>
      </c>
      <c r="C6028" t="inlineStr">
        <is>
          <t>2017-02-23</t>
        </is>
      </c>
      <c r="D6028" t="inlineStr">
        <is>
          <t>2017-03-02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Office Supplies</t>
        </is>
      </c>
      <c r="O6028" t="inlineStr">
        <is>
          <t>Fasteners</t>
        </is>
      </c>
      <c r="P6028" t="inlineStr">
        <is>
          <t>Alliance Rubber Bands</t>
        </is>
      </c>
      <c r="Q6028" s="2" t="n">
        <v>8.4</v>
      </c>
      <c r="R6028" t="n">
        <v>5</v>
      </c>
      <c r="S6028" s="3" t="n">
        <v>0</v>
      </c>
      <c r="T6028" s="2" t="n">
        <v>0.336</v>
      </c>
      <c r="U6028">
        <f>D6028-C6028</f>
        <v/>
      </c>
      <c r="V6028" s="3">
        <f>IF(Q6028=0,0,T6028/Q6028)</f>
        <v/>
      </c>
    </row>
    <row r="6029">
      <c r="A6029" t="n">
        <v>6028</v>
      </c>
      <c r="B6029" t="inlineStr">
        <is>
          <t>CA-2017-136007</t>
        </is>
      </c>
      <c r="C6029" t="inlineStr">
        <is>
          <t>2017-02-23</t>
        </is>
      </c>
      <c r="D6029" t="inlineStr">
        <is>
          <t>2017-03-02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Technology</t>
        </is>
      </c>
      <c r="O6029" t="inlineStr">
        <is>
          <t>Phones</t>
        </is>
      </c>
      <c r="P6029" t="inlineStr">
        <is>
          <t>invisibleSHIELD by ZAGG Smudge-Free Screen Protector</t>
        </is>
      </c>
      <c r="Q6029" s="2" t="n">
        <v>71.95999999999999</v>
      </c>
      <c r="R6029" t="n">
        <v>5</v>
      </c>
      <c r="S6029" s="3" t="n">
        <v>0.2</v>
      </c>
      <c r="T6029" s="2" t="n">
        <v>25.186</v>
      </c>
      <c r="U6029">
        <f>D6029-C6029</f>
        <v/>
      </c>
      <c r="V6029" s="3">
        <f>IF(Q6029=0,0,T6029/Q6029)</f>
        <v/>
      </c>
    </row>
    <row r="6030">
      <c r="A6030" t="n">
        <v>6029</v>
      </c>
      <c r="B6030" t="inlineStr">
        <is>
          <t>CA-2016-157364</t>
        </is>
      </c>
      <c r="C6030" t="inlineStr">
        <is>
          <t>2016-11-19</t>
        </is>
      </c>
      <c r="D6030" t="inlineStr">
        <is>
          <t>2016-11-21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Deluxe Chalkboard Eraser Cleaner</t>
        </is>
      </c>
      <c r="Q6030" s="2" t="n">
        <v>18.48</v>
      </c>
      <c r="R6030" t="n">
        <v>2</v>
      </c>
      <c r="S6030" s="3" t="n">
        <v>0.2</v>
      </c>
      <c r="T6030" s="2" t="n">
        <v>6.006</v>
      </c>
      <c r="U6030">
        <f>D6030-C6030</f>
        <v/>
      </c>
      <c r="V6030" s="3">
        <f>IF(Q6030=0,0,T6030/Q6030)</f>
        <v/>
      </c>
    </row>
    <row r="6031">
      <c r="A6031" t="n">
        <v>6030</v>
      </c>
      <c r="B6031" t="inlineStr">
        <is>
          <t>US-2016-112970</t>
        </is>
      </c>
      <c r="C6031" t="inlineStr">
        <is>
          <t>2016-11-14</t>
        </is>
      </c>
      <c r="D6031" t="inlineStr">
        <is>
          <t>2016-11-15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Office Supplies</t>
        </is>
      </c>
      <c r="O6031" t="inlineStr">
        <is>
          <t>Art</t>
        </is>
      </c>
      <c r="P6031" t="inlineStr">
        <is>
          <t>Newell 35</t>
        </is>
      </c>
      <c r="Q6031" s="2" t="n">
        <v>9.84</v>
      </c>
      <c r="R6031" t="n">
        <v>3</v>
      </c>
      <c r="S6031" s="3" t="n">
        <v>0</v>
      </c>
      <c r="T6031" s="2" t="n">
        <v>2.8536</v>
      </c>
      <c r="U6031">
        <f>D6031-C6031</f>
        <v/>
      </c>
      <c r="V6031" s="3">
        <f>IF(Q6031=0,0,T6031/Q6031)</f>
        <v/>
      </c>
    </row>
    <row r="6032">
      <c r="A6032" t="n">
        <v>6031</v>
      </c>
      <c r="B6032" t="inlineStr">
        <is>
          <t>US-2017-152492</t>
        </is>
      </c>
      <c r="C6032" t="inlineStr">
        <is>
          <t>2017-07-06</t>
        </is>
      </c>
      <c r="D6032" t="inlineStr">
        <is>
          <t>2017-07-06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Comet Stacking Armless Chair</t>
        </is>
      </c>
      <c r="Q6032" s="2" t="n">
        <v>239.24</v>
      </c>
      <c r="R6032" t="n">
        <v>1</v>
      </c>
      <c r="S6032" s="3" t="n">
        <v>0.2</v>
      </c>
      <c r="T6032" s="2" t="n">
        <v>23.924</v>
      </c>
      <c r="U6032">
        <f>D6032-C6032</f>
        <v/>
      </c>
      <c r="V6032" s="3">
        <f>IF(Q6032=0,0,T6032/Q6032)</f>
        <v/>
      </c>
    </row>
    <row r="6033">
      <c r="A6033" t="n">
        <v>6032</v>
      </c>
      <c r="B6033" t="inlineStr">
        <is>
          <t>CA-2016-101168</t>
        </is>
      </c>
      <c r="C6033" t="inlineStr">
        <is>
          <t>2016-12-25</t>
        </is>
      </c>
      <c r="D6033" t="inlineStr">
        <is>
          <t>2017-01-01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Furniture</t>
        </is>
      </c>
      <c r="O6033" t="inlineStr">
        <is>
          <t>Furnishings</t>
        </is>
      </c>
      <c r="P6033" t="inlineStr">
        <is>
          <t>Master Big Foot Doorstop, Beige</t>
        </is>
      </c>
      <c r="Q6033" s="2" t="n">
        <v>21.12</v>
      </c>
      <c r="R6033" t="n">
        <v>4</v>
      </c>
      <c r="S6033" s="3" t="n">
        <v>0</v>
      </c>
      <c r="T6033" s="2" t="n">
        <v>6.5472</v>
      </c>
      <c r="U6033">
        <f>D6033-C6033</f>
        <v/>
      </c>
      <c r="V6033" s="3">
        <f>IF(Q6033=0,0,T6033/Q6033)</f>
        <v/>
      </c>
    </row>
    <row r="6034">
      <c r="A6034" t="n">
        <v>6033</v>
      </c>
      <c r="B6034" t="inlineStr">
        <is>
          <t>CA-2017-104010</t>
        </is>
      </c>
      <c r="C6034" t="inlineStr">
        <is>
          <t>2017-04-23</t>
        </is>
      </c>
      <c r="D6034" t="inlineStr">
        <is>
          <t>2017-04-25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Office Supplies</t>
        </is>
      </c>
      <c r="O6034" t="inlineStr">
        <is>
          <t>Supplies</t>
        </is>
      </c>
      <c r="P6034" t="inlineStr">
        <is>
          <t>Fiskars Softgrip Scissors</t>
        </is>
      </c>
      <c r="Q6034" s="2" t="n">
        <v>54.9</v>
      </c>
      <c r="R6034" t="n">
        <v>5</v>
      </c>
      <c r="S6034" s="3" t="n">
        <v>0</v>
      </c>
      <c r="T6034" s="2" t="n">
        <v>15.372</v>
      </c>
      <c r="U6034">
        <f>D6034-C6034</f>
        <v/>
      </c>
      <c r="V6034" s="3">
        <f>IF(Q6034=0,0,T6034/Q6034)</f>
        <v/>
      </c>
    </row>
    <row r="6035">
      <c r="A6035" t="n">
        <v>6034</v>
      </c>
      <c r="B6035" t="inlineStr">
        <is>
          <t>CA-2015-130253</t>
        </is>
      </c>
      <c r="C6035" t="inlineStr">
        <is>
          <t>2015-12-14</t>
        </is>
      </c>
      <c r="D6035" t="inlineStr">
        <is>
          <t>2015-12-18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Master Caster Door Stop, Gray</t>
        </is>
      </c>
      <c r="Q6035" s="2" t="n">
        <v>15.24</v>
      </c>
      <c r="R6035" t="n">
        <v>3</v>
      </c>
      <c r="S6035" s="3" t="n">
        <v>0</v>
      </c>
      <c r="T6035" s="2" t="n">
        <v>5.1816</v>
      </c>
      <c r="U6035">
        <f>D6035-C6035</f>
        <v/>
      </c>
      <c r="V6035" s="3">
        <f>IF(Q6035=0,0,T6035/Q6035)</f>
        <v/>
      </c>
    </row>
    <row r="6036">
      <c r="A6036" t="n">
        <v>6035</v>
      </c>
      <c r="B6036" t="inlineStr">
        <is>
          <t>US-2015-155369</t>
        </is>
      </c>
      <c r="C6036" t="inlineStr">
        <is>
          <t>2015-04-19</t>
        </is>
      </c>
      <c r="D6036" t="inlineStr">
        <is>
          <t>2015-04-25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Fellowes Premier Superior Surge Suppressor, 10-Outlet, With Phone and Remote</t>
        </is>
      </c>
      <c r="Q6036" s="2" t="n">
        <v>19.568</v>
      </c>
      <c r="R6036" t="n">
        <v>2</v>
      </c>
      <c r="S6036" s="3" t="n">
        <v>0.8</v>
      </c>
      <c r="T6036" s="2" t="n">
        <v>-52.8336</v>
      </c>
      <c r="U6036">
        <f>D6036-C6036</f>
        <v/>
      </c>
      <c r="V6036" s="3">
        <f>IF(Q6036=0,0,T6036/Q6036)</f>
        <v/>
      </c>
    </row>
    <row r="6037">
      <c r="A6037" t="n">
        <v>6036</v>
      </c>
      <c r="B6037" t="inlineStr">
        <is>
          <t>US-2015-155369</t>
        </is>
      </c>
      <c r="C6037" t="inlineStr">
        <is>
          <t>2015-04-19</t>
        </is>
      </c>
      <c r="D6037" t="inlineStr">
        <is>
          <t>2015-04-25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Fellowes PB300 Plastic Comb Binding Machine</t>
        </is>
      </c>
      <c r="Q6037" s="2" t="n">
        <v>310.392</v>
      </c>
      <c r="R6037" t="n">
        <v>4</v>
      </c>
      <c r="S6037" s="3" t="n">
        <v>0.8</v>
      </c>
      <c r="T6037" s="2" t="n">
        <v>-512.1468</v>
      </c>
      <c r="U6037">
        <f>D6037-C6037</f>
        <v/>
      </c>
      <c r="V6037" s="3">
        <f>IF(Q6037=0,0,T6037/Q6037)</f>
        <v/>
      </c>
    </row>
    <row r="6038">
      <c r="A6038" t="n">
        <v>6037</v>
      </c>
      <c r="B6038" t="inlineStr">
        <is>
          <t>CA-2016-131205</t>
        </is>
      </c>
      <c r="C6038" t="inlineStr">
        <is>
          <t>2016-09-04</t>
        </is>
      </c>
      <c r="D6038" t="inlineStr">
        <is>
          <t>2016-09-08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Furniture</t>
        </is>
      </c>
      <c r="O6038" t="inlineStr">
        <is>
          <t>Furnishings</t>
        </is>
      </c>
      <c r="P6038" t="inlineStr">
        <is>
          <t>Coloredge Poster Frame</t>
        </is>
      </c>
      <c r="Q6038" s="2" t="n">
        <v>42.6</v>
      </c>
      <c r="R6038" t="n">
        <v>3</v>
      </c>
      <c r="S6038" s="3" t="n">
        <v>0</v>
      </c>
      <c r="T6038" s="2" t="n">
        <v>16.614</v>
      </c>
      <c r="U6038">
        <f>D6038-C6038</f>
        <v/>
      </c>
      <c r="V6038" s="3">
        <f>IF(Q6038=0,0,T6038/Q6038)</f>
        <v/>
      </c>
    </row>
    <row r="6039">
      <c r="A6039" t="n">
        <v>6038</v>
      </c>
      <c r="B6039" t="inlineStr">
        <is>
          <t>CA-2016-131205</t>
        </is>
      </c>
      <c r="C6039" t="inlineStr">
        <is>
          <t>2016-09-04</t>
        </is>
      </c>
      <c r="D6039" t="inlineStr">
        <is>
          <t>2016-09-08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Poly Designer Cover &amp; Back</t>
        </is>
      </c>
      <c r="Q6039" s="2" t="n">
        <v>113.94</v>
      </c>
      <c r="R6039" t="n">
        <v>6</v>
      </c>
      <c r="S6039" s="3" t="n">
        <v>0</v>
      </c>
      <c r="T6039" s="2" t="n">
        <v>54.6912</v>
      </c>
      <c r="U6039">
        <f>D6039-C6039</f>
        <v/>
      </c>
      <c r="V6039" s="3">
        <f>IF(Q6039=0,0,T6039/Q6039)</f>
        <v/>
      </c>
    </row>
    <row r="6040">
      <c r="A6040" t="n">
        <v>6039</v>
      </c>
      <c r="B6040" t="inlineStr">
        <is>
          <t>CA-2016-131205</t>
        </is>
      </c>
      <c r="C6040" t="inlineStr">
        <is>
          <t>2016-09-04</t>
        </is>
      </c>
      <c r="D6040" t="inlineStr">
        <is>
          <t>2016-09-08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Fellowes Neat Ideas Storage Cubes</t>
        </is>
      </c>
      <c r="Q6040" s="2" t="n">
        <v>129.92</v>
      </c>
      <c r="R6040" t="n">
        <v>4</v>
      </c>
      <c r="S6040" s="3" t="n">
        <v>0</v>
      </c>
      <c r="T6040" s="2" t="n">
        <v>5.1968</v>
      </c>
      <c r="U6040">
        <f>D6040-C6040</f>
        <v/>
      </c>
      <c r="V6040" s="3">
        <f>IF(Q6040=0,0,T6040/Q6040)</f>
        <v/>
      </c>
    </row>
    <row r="6041">
      <c r="A6041" t="n">
        <v>6040</v>
      </c>
      <c r="B6041" t="inlineStr">
        <is>
          <t>CA-2016-131205</t>
        </is>
      </c>
      <c r="C6041" t="inlineStr">
        <is>
          <t>2016-09-04</t>
        </is>
      </c>
      <c r="D6041" t="inlineStr">
        <is>
          <t>2016-09-08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Office Supplies</t>
        </is>
      </c>
      <c r="O6041" t="inlineStr">
        <is>
          <t>Art</t>
        </is>
      </c>
      <c r="P6041" t="inlineStr">
        <is>
          <t>Nontoxic Chalk</t>
        </is>
      </c>
      <c r="Q6041" s="2" t="n">
        <v>5.28</v>
      </c>
      <c r="R6041" t="n">
        <v>3</v>
      </c>
      <c r="S6041" s="3" t="n">
        <v>0</v>
      </c>
      <c r="T6041" s="2" t="n">
        <v>2.5344</v>
      </c>
      <c r="U6041">
        <f>D6041-C6041</f>
        <v/>
      </c>
      <c r="V6041" s="3">
        <f>IF(Q6041=0,0,T6041/Q6041)</f>
        <v/>
      </c>
    </row>
    <row r="6042">
      <c r="A6042" t="n">
        <v>6041</v>
      </c>
      <c r="B6042" t="inlineStr">
        <is>
          <t>CA-2017-122364</t>
        </is>
      </c>
      <c r="C6042" t="inlineStr">
        <is>
          <t>2017-09-24</t>
        </is>
      </c>
      <c r="D6042" t="inlineStr">
        <is>
          <t>2017-09-29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Technology</t>
        </is>
      </c>
      <c r="O6042" t="inlineStr">
        <is>
          <t>Phones</t>
        </is>
      </c>
      <c r="P6042" t="inlineStr">
        <is>
          <t>Wilson Electronics DB Pro Signal Booster</t>
        </is>
      </c>
      <c r="Q6042" s="2" t="n">
        <v>859.2</v>
      </c>
      <c r="R6042" t="n">
        <v>3</v>
      </c>
      <c r="S6042" s="3" t="n">
        <v>0.2</v>
      </c>
      <c r="T6042" s="2" t="n">
        <v>75.18000000000001</v>
      </c>
      <c r="U6042">
        <f>D6042-C6042</f>
        <v/>
      </c>
      <c r="V6042" s="3">
        <f>IF(Q6042=0,0,T6042/Q6042)</f>
        <v/>
      </c>
    </row>
    <row r="6043">
      <c r="A6043" t="n">
        <v>6042</v>
      </c>
      <c r="B6043" t="inlineStr">
        <is>
          <t>CA-2017-122364</t>
        </is>
      </c>
      <c r="C6043" t="inlineStr">
        <is>
          <t>2017-09-24</t>
        </is>
      </c>
      <c r="D6043" t="inlineStr">
        <is>
          <t>2017-09-29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Technology</t>
        </is>
      </c>
      <c r="O6043" t="inlineStr">
        <is>
          <t>Machines</t>
        </is>
      </c>
      <c r="P6043" t="inlineStr">
        <is>
          <t>Socket Bluetooth Cordless Hand Scanner (CHS)</t>
        </is>
      </c>
      <c r="Q6043" s="2" t="n">
        <v>506.28</v>
      </c>
      <c r="R6043" t="n">
        <v>3</v>
      </c>
      <c r="S6043" s="3" t="n">
        <v>0.2</v>
      </c>
      <c r="T6043" s="2" t="n">
        <v>177.198</v>
      </c>
      <c r="U6043">
        <f>D6043-C6043</f>
        <v/>
      </c>
      <c r="V6043" s="3">
        <f>IF(Q6043=0,0,T6043/Q6043)</f>
        <v/>
      </c>
    </row>
    <row r="6044">
      <c r="A6044" t="n">
        <v>6043</v>
      </c>
      <c r="B6044" t="inlineStr">
        <is>
          <t>CA-2016-117912</t>
        </is>
      </c>
      <c r="C6044" t="inlineStr">
        <is>
          <t>2016-02-04</t>
        </is>
      </c>
      <c r="D6044" t="inlineStr">
        <is>
          <t>2016-02-08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Nu-Dell Float Frame 11 x 14 1/2</t>
        </is>
      </c>
      <c r="Q6044" s="2" t="n">
        <v>14.368</v>
      </c>
      <c r="R6044" t="n">
        <v>2</v>
      </c>
      <c r="S6044" s="3" t="n">
        <v>0.2</v>
      </c>
      <c r="T6044" s="2" t="n">
        <v>3.9512</v>
      </c>
      <c r="U6044">
        <f>D6044-C6044</f>
        <v/>
      </c>
      <c r="V6044" s="3">
        <f>IF(Q6044=0,0,T6044/Q6044)</f>
        <v/>
      </c>
    </row>
    <row r="6045">
      <c r="A6045" t="n">
        <v>6044</v>
      </c>
      <c r="B6045" t="inlineStr">
        <is>
          <t>CA-2017-145702</t>
        </is>
      </c>
      <c r="C6045" t="inlineStr">
        <is>
          <t>2017-05-19</t>
        </is>
      </c>
      <c r="D6045" t="inlineStr">
        <is>
          <t>2017-05-24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Furniture</t>
        </is>
      </c>
      <c r="O6045" t="inlineStr">
        <is>
          <t>Chairs</t>
        </is>
      </c>
      <c r="P6045" t="inlineStr">
        <is>
          <t>Office Star - Mesh Screen back chair with Vinyl seat</t>
        </is>
      </c>
      <c r="Q6045" s="2" t="n">
        <v>314.352</v>
      </c>
      <c r="R6045" t="n">
        <v>3</v>
      </c>
      <c r="S6045" s="3" t="n">
        <v>0.2</v>
      </c>
      <c r="T6045" s="2" t="n">
        <v>-35.3646</v>
      </c>
      <c r="U6045">
        <f>D6045-C6045</f>
        <v/>
      </c>
      <c r="V6045" s="3">
        <f>IF(Q6045=0,0,T6045/Q6045)</f>
        <v/>
      </c>
    </row>
    <row r="6046">
      <c r="A6046" t="n">
        <v>6045</v>
      </c>
      <c r="B6046" t="inlineStr">
        <is>
          <t>CA-2017-145702</t>
        </is>
      </c>
      <c r="C6046" t="inlineStr">
        <is>
          <t>2017-05-19</t>
        </is>
      </c>
      <c r="D6046" t="inlineStr">
        <is>
          <t>2017-05-24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Office Supplies</t>
        </is>
      </c>
      <c r="O6046" t="inlineStr">
        <is>
          <t>Paper</t>
        </is>
      </c>
      <c r="P6046" t="inlineStr">
        <is>
          <t>Xerox 1949</t>
        </is>
      </c>
      <c r="Q6046" s="2" t="n">
        <v>27.888</v>
      </c>
      <c r="R6046" t="n">
        <v>7</v>
      </c>
      <c r="S6046" s="3" t="n">
        <v>0.2</v>
      </c>
      <c r="T6046" s="2" t="n">
        <v>10.1094</v>
      </c>
      <c r="U6046">
        <f>D6046-C6046</f>
        <v/>
      </c>
      <c r="V6046" s="3">
        <f>IF(Q6046=0,0,T6046/Q6046)</f>
        <v/>
      </c>
    </row>
    <row r="6047">
      <c r="A6047" t="n">
        <v>6046</v>
      </c>
      <c r="B6047" t="inlineStr">
        <is>
          <t>CA-2015-113215</t>
        </is>
      </c>
      <c r="C6047" t="inlineStr">
        <is>
          <t>2015-09-03</t>
        </is>
      </c>
      <c r="D6047" t="inlineStr">
        <is>
          <t>2015-09-08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GE 48" Fluorescent Tube, Cool White Energy Saver, 34 Watts, 30/Box</t>
        </is>
      </c>
      <c r="Q6047" s="2" t="n">
        <v>238.152</v>
      </c>
      <c r="R6047" t="n">
        <v>3</v>
      </c>
      <c r="S6047" s="3" t="n">
        <v>0.2</v>
      </c>
      <c r="T6047" s="2" t="n">
        <v>89.307</v>
      </c>
      <c r="U6047">
        <f>D6047-C6047</f>
        <v/>
      </c>
      <c r="V6047" s="3">
        <f>IF(Q6047=0,0,T6047/Q6047)</f>
        <v/>
      </c>
    </row>
    <row r="6048">
      <c r="A6048" t="n">
        <v>6047</v>
      </c>
      <c r="B6048" t="inlineStr">
        <is>
          <t>CA-2016-154662</t>
        </is>
      </c>
      <c r="C6048" t="inlineStr">
        <is>
          <t>2016-06-09</t>
        </is>
      </c>
      <c r="D6048" t="inlineStr">
        <is>
          <t>2016-06-16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Furniture</t>
        </is>
      </c>
      <c r="O6048" t="inlineStr">
        <is>
          <t>Tables</t>
        </is>
      </c>
      <c r="P6048" t="inlineStr">
        <is>
          <t>Bush Cubix Conference Tables, Fully Assembled</t>
        </is>
      </c>
      <c r="Q6048" s="2" t="n">
        <v>692.9400000000001</v>
      </c>
      <c r="R6048" t="n">
        <v>3</v>
      </c>
      <c r="S6048" s="3" t="n">
        <v>0</v>
      </c>
      <c r="T6048" s="2" t="n">
        <v>173.235</v>
      </c>
      <c r="U6048">
        <f>D6048-C6048</f>
        <v/>
      </c>
      <c r="V6048" s="3">
        <f>IF(Q6048=0,0,T6048/Q6048)</f>
        <v/>
      </c>
    </row>
    <row r="6049">
      <c r="A6049" t="n">
        <v>6048</v>
      </c>
      <c r="B6049" t="inlineStr">
        <is>
          <t>CA-2015-105571</t>
        </is>
      </c>
      <c r="C6049" t="inlineStr">
        <is>
          <t>2015-11-07</t>
        </is>
      </c>
      <c r="D6049" t="inlineStr">
        <is>
          <t>2015-11-11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Avery Hanging File Binders</t>
        </is>
      </c>
      <c r="Q6049" s="2" t="n">
        <v>16.146</v>
      </c>
      <c r="R6049" t="n">
        <v>9</v>
      </c>
      <c r="S6049" s="3" t="n">
        <v>0.7</v>
      </c>
      <c r="T6049" s="2" t="n">
        <v>-12.9168</v>
      </c>
      <c r="U6049">
        <f>D6049-C6049</f>
        <v/>
      </c>
      <c r="V6049" s="3">
        <f>IF(Q6049=0,0,T6049/Q6049)</f>
        <v/>
      </c>
    </row>
    <row r="6050">
      <c r="A6050" t="n">
        <v>6049</v>
      </c>
      <c r="B6050" t="inlineStr">
        <is>
          <t>CA-2015-105571</t>
        </is>
      </c>
      <c r="C6050" t="inlineStr">
        <is>
          <t>2015-11-07</t>
        </is>
      </c>
      <c r="D6050" t="inlineStr">
        <is>
          <t>2015-11-11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GBC DocuBind TL300 Electric Binding System</t>
        </is>
      </c>
      <c r="Q6050" s="2" t="n">
        <v>1345.485</v>
      </c>
      <c r="R6050" t="n">
        <v>5</v>
      </c>
      <c r="S6050" s="3" t="n">
        <v>0.7</v>
      </c>
      <c r="T6050" s="2" t="n">
        <v>-1031.5385</v>
      </c>
      <c r="U6050">
        <f>D6050-C6050</f>
        <v/>
      </c>
      <c r="V6050" s="3">
        <f>IF(Q6050=0,0,T6050/Q6050)</f>
        <v/>
      </c>
    </row>
    <row r="6051">
      <c r="A6051" t="n">
        <v>6050</v>
      </c>
      <c r="B6051" t="inlineStr">
        <is>
          <t>CA-2016-152765</t>
        </is>
      </c>
      <c r="C6051" t="inlineStr">
        <is>
          <t>2016-06-15</t>
        </is>
      </c>
      <c r="D6051" t="inlineStr">
        <is>
          <t>2016-06-18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</t>
        </is>
      </c>
      <c r="Q6051" s="2" t="n">
        <v>173.488</v>
      </c>
      <c r="R6051" t="n">
        <v>7</v>
      </c>
      <c r="S6051" s="3" t="n">
        <v>0.2</v>
      </c>
      <c r="T6051" s="2" t="n">
        <v>54.215</v>
      </c>
      <c r="U6051">
        <f>D6051-C6051</f>
        <v/>
      </c>
      <c r="V6051" s="3">
        <f>IF(Q6051=0,0,T6051/Q6051)</f>
        <v/>
      </c>
    </row>
    <row r="6052">
      <c r="A6052" t="n">
        <v>6051</v>
      </c>
      <c r="B6052" t="inlineStr">
        <is>
          <t>CA-2015-153878</t>
        </is>
      </c>
      <c r="C6052" t="inlineStr">
        <is>
          <t>2015-04-25</t>
        </is>
      </c>
      <c r="D6052" t="inlineStr">
        <is>
          <t>2015-04-30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Office Supplies</t>
        </is>
      </c>
      <c r="O6052" t="inlineStr">
        <is>
          <t>Art</t>
        </is>
      </c>
      <c r="P6052" t="inlineStr">
        <is>
          <t>Newell 324</t>
        </is>
      </c>
      <c r="Q6052" s="2" t="n">
        <v>57.75</v>
      </c>
      <c r="R6052" t="n">
        <v>5</v>
      </c>
      <c r="S6052" s="3" t="n">
        <v>0</v>
      </c>
      <c r="T6052" s="2" t="n">
        <v>16.17</v>
      </c>
      <c r="U6052">
        <f>D6052-C6052</f>
        <v/>
      </c>
      <c r="V6052" s="3">
        <f>IF(Q6052=0,0,T6052/Q6052)</f>
        <v/>
      </c>
    </row>
    <row r="6053">
      <c r="A6053" t="n">
        <v>6052</v>
      </c>
      <c r="B6053" t="inlineStr">
        <is>
          <t>CA-2015-153878</t>
        </is>
      </c>
      <c r="C6053" t="inlineStr">
        <is>
          <t>2015-04-25</t>
        </is>
      </c>
      <c r="D6053" t="inlineStr">
        <is>
          <t>2015-04-30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Office Supplies</t>
        </is>
      </c>
      <c r="O6053" t="inlineStr">
        <is>
          <t>Appliances</t>
        </is>
      </c>
      <c r="P6053" t="inlineStr">
        <is>
          <t>Belkin 5 Outlet SurgeMaster Power Centers</t>
        </is>
      </c>
      <c r="Q6053" s="2" t="n">
        <v>272.4</v>
      </c>
      <c r="R6053" t="n">
        <v>5</v>
      </c>
      <c r="S6053" s="3" t="n">
        <v>0</v>
      </c>
      <c r="T6053" s="2" t="n">
        <v>76.27200000000001</v>
      </c>
      <c r="U6053">
        <f>D6053-C6053</f>
        <v/>
      </c>
      <c r="V6053" s="3">
        <f>IF(Q6053=0,0,T6053/Q6053)</f>
        <v/>
      </c>
    </row>
    <row r="6054">
      <c r="A6054" t="n">
        <v>6053</v>
      </c>
      <c r="B6054" t="inlineStr">
        <is>
          <t>CA-2016-124016</t>
        </is>
      </c>
      <c r="C6054" t="inlineStr">
        <is>
          <t>2016-09-23</t>
        </is>
      </c>
      <c r="D6054" t="inlineStr">
        <is>
          <t>2016-09-26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Xerox 1970</t>
        </is>
      </c>
      <c r="Q6054" s="2" t="n">
        <v>11.952</v>
      </c>
      <c r="R6054" t="n">
        <v>3</v>
      </c>
      <c r="S6054" s="3" t="n">
        <v>0.2</v>
      </c>
      <c r="T6054" s="2" t="n">
        <v>4.0338</v>
      </c>
      <c r="U6054">
        <f>D6054-C6054</f>
        <v/>
      </c>
      <c r="V6054" s="3">
        <f>IF(Q6054=0,0,T6054/Q6054)</f>
        <v/>
      </c>
    </row>
    <row r="6055">
      <c r="A6055" t="n">
        <v>6054</v>
      </c>
      <c r="B6055" t="inlineStr">
        <is>
          <t>CA-2016-124016</t>
        </is>
      </c>
      <c r="C6055" t="inlineStr">
        <is>
          <t>2016-09-23</t>
        </is>
      </c>
      <c r="D6055" t="inlineStr">
        <is>
          <t>2016-09-26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Eldon 400 Class Desk Accessories, Black Carbon</t>
        </is>
      </c>
      <c r="Q6055" s="2" t="n">
        <v>28</v>
      </c>
      <c r="R6055" t="n">
        <v>4</v>
      </c>
      <c r="S6055" s="3" t="n">
        <v>0.2</v>
      </c>
      <c r="T6055" s="2" t="n">
        <v>7.7</v>
      </c>
      <c r="U6055">
        <f>D6055-C6055</f>
        <v/>
      </c>
      <c r="V6055" s="3">
        <f>IF(Q6055=0,0,T6055/Q6055)</f>
        <v/>
      </c>
    </row>
    <row r="6056">
      <c r="A6056" t="n">
        <v>6055</v>
      </c>
      <c r="B6056" t="inlineStr">
        <is>
          <t>CA-2016-124016</t>
        </is>
      </c>
      <c r="C6056" t="inlineStr">
        <is>
          <t>2016-09-23</t>
        </is>
      </c>
      <c r="D6056" t="inlineStr">
        <is>
          <t>2016-09-26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Fellowes Black Plastic Comb Bindings</t>
        </is>
      </c>
      <c r="Q6056" s="2" t="n">
        <v>12.201</v>
      </c>
      <c r="R6056" t="n">
        <v>7</v>
      </c>
      <c r="S6056" s="3" t="n">
        <v>0.7</v>
      </c>
      <c r="T6056" s="2" t="n">
        <v>-9.7608</v>
      </c>
      <c r="U6056">
        <f>D6056-C6056</f>
        <v/>
      </c>
      <c r="V6056" s="3">
        <f>IF(Q6056=0,0,T6056/Q6056)</f>
        <v/>
      </c>
    </row>
    <row r="6057">
      <c r="A6057" t="n">
        <v>6056</v>
      </c>
      <c r="B6057" t="inlineStr">
        <is>
          <t>CA-2016-113551</t>
        </is>
      </c>
      <c r="C6057" t="inlineStr">
        <is>
          <t>2016-08-18</t>
        </is>
      </c>
      <c r="D6057" t="inlineStr">
        <is>
          <t>2016-08-20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Office Supplies</t>
        </is>
      </c>
      <c r="O6057" t="inlineStr">
        <is>
          <t>Binders</t>
        </is>
      </c>
      <c r="P6057" t="inlineStr">
        <is>
          <t>GBC Wire Binding Combs</t>
        </is>
      </c>
      <c r="Q6057" s="2" t="n">
        <v>2.068</v>
      </c>
      <c r="R6057" t="n">
        <v>1</v>
      </c>
      <c r="S6057" s="3" t="n">
        <v>0.8</v>
      </c>
      <c r="T6057" s="2" t="n">
        <v>-3.4122</v>
      </c>
      <c r="U6057">
        <f>D6057-C6057</f>
        <v/>
      </c>
      <c r="V6057" s="3">
        <f>IF(Q6057=0,0,T6057/Q6057)</f>
        <v/>
      </c>
    </row>
    <row r="6058">
      <c r="A6058" t="n">
        <v>6057</v>
      </c>
      <c r="B6058" t="inlineStr">
        <is>
          <t>CA-2016-113551</t>
        </is>
      </c>
      <c r="C6058" t="inlineStr">
        <is>
          <t>2016-08-18</t>
        </is>
      </c>
      <c r="D6058" t="inlineStr">
        <is>
          <t>2016-08-20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Advantus Motivational Note Cards</t>
        </is>
      </c>
      <c r="Q6058" s="2" t="n">
        <v>83.84</v>
      </c>
      <c r="R6058" t="n">
        <v>8</v>
      </c>
      <c r="S6058" s="3" t="n">
        <v>0.2</v>
      </c>
      <c r="T6058" s="2" t="n">
        <v>30.392</v>
      </c>
      <c r="U6058">
        <f>D6058-C6058</f>
        <v/>
      </c>
      <c r="V6058" s="3">
        <f>IF(Q6058=0,0,T6058/Q6058)</f>
        <v/>
      </c>
    </row>
    <row r="6059">
      <c r="A6059" t="n">
        <v>6058</v>
      </c>
      <c r="B6059" t="inlineStr">
        <is>
          <t>CA-2014-107524</t>
        </is>
      </c>
      <c r="C6059" t="inlineStr">
        <is>
          <t>2014-03-02</t>
        </is>
      </c>
      <c r="D6059" t="inlineStr">
        <is>
          <t>2014-03-08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Office Supplies</t>
        </is>
      </c>
      <c r="O6059" t="inlineStr">
        <is>
          <t>Envelopes</t>
        </is>
      </c>
      <c r="P6059" t="inlineStr">
        <is>
          <t>Staple envelope</t>
        </is>
      </c>
      <c r="Q6059" s="2" t="n">
        <v>11.36</v>
      </c>
      <c r="R6059" t="n">
        <v>2</v>
      </c>
      <c r="S6059" s="3" t="n">
        <v>0</v>
      </c>
      <c r="T6059" s="2" t="n">
        <v>5.3392</v>
      </c>
      <c r="U6059">
        <f>D6059-C6059</f>
        <v/>
      </c>
      <c r="V6059" s="3">
        <f>IF(Q6059=0,0,T6059/Q6059)</f>
        <v/>
      </c>
    </row>
    <row r="6060">
      <c r="A6060" t="n">
        <v>6059</v>
      </c>
      <c r="B6060" t="inlineStr">
        <is>
          <t>CA-2014-107524</t>
        </is>
      </c>
      <c r="C6060" t="inlineStr">
        <is>
          <t>2014-03-02</t>
        </is>
      </c>
      <c r="D6060" t="inlineStr">
        <is>
          <t>2014-03-08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Array Parchment Paper, Assorted Colors</t>
        </is>
      </c>
      <c r="Q6060" s="2" t="n">
        <v>36.4</v>
      </c>
      <c r="R6060" t="n">
        <v>5</v>
      </c>
      <c r="S6060" s="3" t="n">
        <v>0</v>
      </c>
      <c r="T6060" s="2" t="n">
        <v>17.472</v>
      </c>
      <c r="U6060">
        <f>D6060-C6060</f>
        <v/>
      </c>
      <c r="V6060" s="3">
        <f>IF(Q6060=0,0,T6060/Q6060)</f>
        <v/>
      </c>
    </row>
    <row r="6061">
      <c r="A6061" t="n">
        <v>6060</v>
      </c>
      <c r="B6061" t="inlineStr">
        <is>
          <t>CA-2014-138072</t>
        </is>
      </c>
      <c r="C6061" t="inlineStr">
        <is>
          <t>2014-12-30</t>
        </is>
      </c>
      <c r="D6061" t="inlineStr">
        <is>
          <t>2015-01-03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Maxell Pro 80 Minute CD-R, 10/Pack</t>
        </is>
      </c>
      <c r="Q6061" s="2" t="n">
        <v>27.968</v>
      </c>
      <c r="R6061" t="n">
        <v>2</v>
      </c>
      <c r="S6061" s="3" t="n">
        <v>0.2</v>
      </c>
      <c r="T6061" s="2" t="n">
        <v>6.992</v>
      </c>
      <c r="U6061">
        <f>D6061-C6061</f>
        <v/>
      </c>
      <c r="V6061" s="3">
        <f>IF(Q6061=0,0,T6061/Q6061)</f>
        <v/>
      </c>
    </row>
    <row r="6062">
      <c r="A6062" t="n">
        <v>6061</v>
      </c>
      <c r="B6062" t="inlineStr">
        <is>
          <t>CA-2015-134201</t>
        </is>
      </c>
      <c r="C6062" t="inlineStr">
        <is>
          <t>2015-04-10</t>
        </is>
      </c>
      <c r="D6062" t="inlineStr">
        <is>
          <t>2015-04-16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Office Supplies</t>
        </is>
      </c>
      <c r="O6062" t="inlineStr">
        <is>
          <t>Storage</t>
        </is>
      </c>
      <c r="P6062" t="inlineStr">
        <is>
          <t>Steel Personal Filing/Posting Tote</t>
        </is>
      </c>
      <c r="Q6062" s="2" t="n">
        <v>142.04</v>
      </c>
      <c r="R6062" t="n">
        <v>4</v>
      </c>
      <c r="S6062" s="3" t="n">
        <v>0</v>
      </c>
      <c r="T6062" s="2" t="n">
        <v>38.3508</v>
      </c>
      <c r="U6062">
        <f>D6062-C6062</f>
        <v/>
      </c>
      <c r="V6062" s="3">
        <f>IF(Q6062=0,0,T6062/Q6062)</f>
        <v/>
      </c>
    </row>
    <row r="6063">
      <c r="A6063" t="n">
        <v>6062</v>
      </c>
      <c r="B6063" t="inlineStr">
        <is>
          <t>CA-2015-134201</t>
        </is>
      </c>
      <c r="C6063" t="inlineStr">
        <is>
          <t>2015-04-10</t>
        </is>
      </c>
      <c r="D6063" t="inlineStr">
        <is>
          <t>2015-04-16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Office Supplies</t>
        </is>
      </c>
      <c r="O6063" t="inlineStr">
        <is>
          <t>Art</t>
        </is>
      </c>
      <c r="P6063" t="inlineStr">
        <is>
          <t>Faber Castell Col-Erase Pencils</t>
        </is>
      </c>
      <c r="Q6063" s="2" t="n">
        <v>14.67</v>
      </c>
      <c r="R6063" t="n">
        <v>3</v>
      </c>
      <c r="S6063" s="3" t="n">
        <v>0</v>
      </c>
      <c r="T6063" s="2" t="n">
        <v>6.0147</v>
      </c>
      <c r="U6063">
        <f>D6063-C6063</f>
        <v/>
      </c>
      <c r="V6063" s="3">
        <f>IF(Q6063=0,0,T6063/Q6063)</f>
        <v/>
      </c>
    </row>
    <row r="6064">
      <c r="A6064" t="n">
        <v>6063</v>
      </c>
      <c r="B6064" t="inlineStr">
        <is>
          <t>CA-2015-111780</t>
        </is>
      </c>
      <c r="C6064" t="inlineStr">
        <is>
          <t>2015-12-25</t>
        </is>
      </c>
      <c r="D6064" t="inlineStr">
        <is>
          <t>2015-12-30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Technology</t>
        </is>
      </c>
      <c r="O6064" t="inlineStr">
        <is>
          <t>Copiers</t>
        </is>
      </c>
      <c r="P6064" t="inlineStr">
        <is>
          <t>Brother DCP1000 Digital 3 in 1 Multifunction Machine</t>
        </is>
      </c>
      <c r="Q6064" s="2" t="n">
        <v>1199.96</v>
      </c>
      <c r="R6064" t="n">
        <v>5</v>
      </c>
      <c r="S6064" s="3" t="n">
        <v>0.2</v>
      </c>
      <c r="T6064" s="2" t="n">
        <v>224.9925</v>
      </c>
      <c r="U6064">
        <f>D6064-C6064</f>
        <v/>
      </c>
      <c r="V6064" s="3">
        <f>IF(Q6064=0,0,T6064/Q6064)</f>
        <v/>
      </c>
    </row>
    <row r="6065">
      <c r="A6065" t="n">
        <v>6064</v>
      </c>
      <c r="B6065" t="inlineStr">
        <is>
          <t>CA-2015-111780</t>
        </is>
      </c>
      <c r="C6065" t="inlineStr">
        <is>
          <t>2015-12-25</t>
        </is>
      </c>
      <c r="D6065" t="inlineStr">
        <is>
          <t>2015-12-30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Important Message Pads, 50 4-1/4 x 5-1/2 Forms per Pad</t>
        </is>
      </c>
      <c r="Q6065" s="2" t="n">
        <v>12.6</v>
      </c>
      <c r="R6065" t="n">
        <v>3</v>
      </c>
      <c r="S6065" s="3" t="n">
        <v>0</v>
      </c>
      <c r="T6065" s="2" t="n">
        <v>6.174</v>
      </c>
      <c r="U6065">
        <f>D6065-C6065</f>
        <v/>
      </c>
      <c r="V6065" s="3">
        <f>IF(Q6065=0,0,T6065/Q6065)</f>
        <v/>
      </c>
    </row>
    <row r="6066">
      <c r="A6066" t="n">
        <v>6065</v>
      </c>
      <c r="B6066" t="inlineStr">
        <is>
          <t>CA-2015-111780</t>
        </is>
      </c>
      <c r="C6066" t="inlineStr">
        <is>
          <t>2015-12-25</t>
        </is>
      </c>
      <c r="D6066" t="inlineStr">
        <is>
          <t>2015-12-30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Great White Multi-Use Recycled Paper (20Lb. and 84 Bright)</t>
        </is>
      </c>
      <c r="Q6066" s="2" t="n">
        <v>17.94</v>
      </c>
      <c r="R6066" t="n">
        <v>3</v>
      </c>
      <c r="S6066" s="3" t="n">
        <v>0</v>
      </c>
      <c r="T6066" s="2" t="n">
        <v>8.073</v>
      </c>
      <c r="U6066">
        <f>D6066-C6066</f>
        <v/>
      </c>
      <c r="V6066" s="3">
        <f>IF(Q6066=0,0,T6066/Q6066)</f>
        <v/>
      </c>
    </row>
    <row r="6067">
      <c r="A6067" t="n">
        <v>6066</v>
      </c>
      <c r="B6067" t="inlineStr">
        <is>
          <t>CA-2015-119942</t>
        </is>
      </c>
      <c r="C6067" t="inlineStr">
        <is>
          <t>2015-04-05</t>
        </is>
      </c>
      <c r="D6067" t="inlineStr">
        <is>
          <t>2015-04-07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Office Supplies</t>
        </is>
      </c>
      <c r="O6067" t="inlineStr">
        <is>
          <t>Labels</t>
        </is>
      </c>
      <c r="P6067" t="inlineStr">
        <is>
          <t>Avery 499</t>
        </is>
      </c>
      <c r="Q6067" s="2" t="n">
        <v>23.904</v>
      </c>
      <c r="R6067" t="n">
        <v>6</v>
      </c>
      <c r="S6067" s="3" t="n">
        <v>0.2</v>
      </c>
      <c r="T6067" s="2" t="n">
        <v>7.7688</v>
      </c>
      <c r="U6067">
        <f>D6067-C6067</f>
        <v/>
      </c>
      <c r="V6067" s="3">
        <f>IF(Q6067=0,0,T6067/Q6067)</f>
        <v/>
      </c>
    </row>
    <row r="6068">
      <c r="A6068" t="n">
        <v>6067</v>
      </c>
      <c r="B6068" t="inlineStr">
        <is>
          <t>CA-2015-151547</t>
        </is>
      </c>
      <c r="C6068" t="inlineStr">
        <is>
          <t>2015-01-17</t>
        </is>
      </c>
      <c r="D6068" t="inlineStr">
        <is>
          <t>2015-01-23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Office Supplies</t>
        </is>
      </c>
      <c r="O6068" t="inlineStr">
        <is>
          <t>Supplies</t>
        </is>
      </c>
      <c r="P6068" t="inlineStr">
        <is>
          <t>Acme Hot Forged Carbon Steel Scissors with Nickel-Plated Handles, 3 7/8" Cut, 8"L</t>
        </is>
      </c>
      <c r="Q6068" s="2" t="n">
        <v>88.95999999999999</v>
      </c>
      <c r="R6068" t="n">
        <v>8</v>
      </c>
      <c r="S6068" s="3" t="n">
        <v>0.2</v>
      </c>
      <c r="T6068" s="2" t="n">
        <v>10.008</v>
      </c>
      <c r="U6068">
        <f>D6068-C6068</f>
        <v/>
      </c>
      <c r="V6068" s="3">
        <f>IF(Q6068=0,0,T6068/Q6068)</f>
        <v/>
      </c>
    </row>
    <row r="6069">
      <c r="A6069" t="n">
        <v>6068</v>
      </c>
      <c r="B6069" t="inlineStr">
        <is>
          <t>CA-2017-166695</t>
        </is>
      </c>
      <c r="C6069" t="inlineStr">
        <is>
          <t>2017-05-20</t>
        </is>
      </c>
      <c r="D6069" t="inlineStr">
        <is>
          <t>2017-05-24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Furniture</t>
        </is>
      </c>
      <c r="O6069" t="inlineStr">
        <is>
          <t>Chairs</t>
        </is>
      </c>
      <c r="P6069" t="inlineStr">
        <is>
          <t>Global Geo Office Task Chair, Gray</t>
        </is>
      </c>
      <c r="Q6069" s="2" t="n">
        <v>518.272</v>
      </c>
      <c r="R6069" t="n">
        <v>8</v>
      </c>
      <c r="S6069" s="3" t="n">
        <v>0.2</v>
      </c>
      <c r="T6069" s="2" t="n">
        <v>-97.176</v>
      </c>
      <c r="U6069">
        <f>D6069-C6069</f>
        <v/>
      </c>
      <c r="V6069" s="3">
        <f>IF(Q6069=0,0,T6069/Q6069)</f>
        <v/>
      </c>
    </row>
    <row r="6070">
      <c r="A6070" t="n">
        <v>6069</v>
      </c>
      <c r="B6070" t="inlineStr">
        <is>
          <t>CA-2017-166695</t>
        </is>
      </c>
      <c r="C6070" t="inlineStr">
        <is>
          <t>2017-05-20</t>
        </is>
      </c>
      <c r="D6070" t="inlineStr">
        <is>
          <t>2017-05-24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Furniture</t>
        </is>
      </c>
      <c r="O6070" t="inlineStr">
        <is>
          <t>Furnishings</t>
        </is>
      </c>
      <c r="P6070" t="inlineStr">
        <is>
          <t>G.E. Halogen Desk Lamp Bulbs</t>
        </is>
      </c>
      <c r="Q6070" s="2" t="n">
        <v>6.98</v>
      </c>
      <c r="R6070" t="n">
        <v>1</v>
      </c>
      <c r="S6070" s="3" t="n">
        <v>0</v>
      </c>
      <c r="T6070" s="2" t="n">
        <v>3.3504</v>
      </c>
      <c r="U6070">
        <f>D6070-C6070</f>
        <v/>
      </c>
      <c r="V6070" s="3">
        <f>IF(Q6070=0,0,T6070/Q6070)</f>
        <v/>
      </c>
    </row>
    <row r="6071">
      <c r="A6071" t="n">
        <v>6070</v>
      </c>
      <c r="B6071" t="inlineStr">
        <is>
          <t>CA-2017-166695</t>
        </is>
      </c>
      <c r="C6071" t="inlineStr">
        <is>
          <t>2017-05-20</t>
        </is>
      </c>
      <c r="D6071" t="inlineStr">
        <is>
          <t>2017-05-24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Technology</t>
        </is>
      </c>
      <c r="O6071" t="inlineStr">
        <is>
          <t>Machines</t>
        </is>
      </c>
      <c r="P6071" t="inlineStr">
        <is>
          <t>Okidata B400 Printer</t>
        </is>
      </c>
      <c r="Q6071" s="2" t="n">
        <v>343.2</v>
      </c>
      <c r="R6071" t="n">
        <v>1</v>
      </c>
      <c r="S6071" s="3" t="n">
        <v>0.2</v>
      </c>
      <c r="T6071" s="2" t="n">
        <v>38.61</v>
      </c>
      <c r="U6071">
        <f>D6071-C6071</f>
        <v/>
      </c>
      <c r="V6071" s="3">
        <f>IF(Q6071=0,0,T6071/Q6071)</f>
        <v/>
      </c>
    </row>
    <row r="6072">
      <c r="A6072" t="n">
        <v>6071</v>
      </c>
      <c r="B6072" t="inlineStr">
        <is>
          <t>CA-2017-167542</t>
        </is>
      </c>
      <c r="C6072" t="inlineStr">
        <is>
          <t>2017-08-13</t>
        </is>
      </c>
      <c r="D6072" t="inlineStr">
        <is>
          <t>2017-08-20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Office Supplies</t>
        </is>
      </c>
      <c r="O6072" t="inlineStr">
        <is>
          <t>Labels</t>
        </is>
      </c>
      <c r="P6072" t="inlineStr">
        <is>
          <t>Avery 486</t>
        </is>
      </c>
      <c r="Q6072" s="2" t="n">
        <v>17.544</v>
      </c>
      <c r="R6072" t="n">
        <v>3</v>
      </c>
      <c r="S6072" s="3" t="n">
        <v>0.2</v>
      </c>
      <c r="T6072" s="2" t="n">
        <v>5.9211</v>
      </c>
      <c r="U6072">
        <f>D6072-C6072</f>
        <v/>
      </c>
      <c r="V6072" s="3">
        <f>IF(Q6072=0,0,T6072/Q6072)</f>
        <v/>
      </c>
    </row>
    <row r="6073">
      <c r="A6073" t="n">
        <v>6072</v>
      </c>
      <c r="B6073" t="inlineStr">
        <is>
          <t>CA-2015-120901</t>
        </is>
      </c>
      <c r="C6073" t="inlineStr">
        <is>
          <t>2015-12-31</t>
        </is>
      </c>
      <c r="D6073" t="inlineStr">
        <is>
          <t>2016-01-04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Fellowes Stor/Drawer Steel Plus Storage Drawers</t>
        </is>
      </c>
      <c r="Q6073" s="2" t="n">
        <v>152.688</v>
      </c>
      <c r="R6073" t="n">
        <v>2</v>
      </c>
      <c r="S6073" s="3" t="n">
        <v>0.2</v>
      </c>
      <c r="T6073" s="2" t="n">
        <v>-26.7204</v>
      </c>
      <c r="U6073">
        <f>D6073-C6073</f>
        <v/>
      </c>
      <c r="V6073" s="3">
        <f>IF(Q6073=0,0,T6073/Q6073)</f>
        <v/>
      </c>
    </row>
    <row r="6074">
      <c r="A6074" t="n">
        <v>6073</v>
      </c>
      <c r="B6074" t="inlineStr">
        <is>
          <t>CA-2015-120901</t>
        </is>
      </c>
      <c r="C6074" t="inlineStr">
        <is>
          <t>2015-12-31</t>
        </is>
      </c>
      <c r="D6074" t="inlineStr">
        <is>
          <t>2016-01-04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Office Supplies</t>
        </is>
      </c>
      <c r="O6074" t="inlineStr">
        <is>
          <t>Fasteners</t>
        </is>
      </c>
      <c r="P6074" t="inlineStr">
        <is>
          <t>Stockwell Push Pins</t>
        </is>
      </c>
      <c r="Q6074" s="2" t="n">
        <v>3.488</v>
      </c>
      <c r="R6074" t="n">
        <v>2</v>
      </c>
      <c r="S6074" s="3" t="n">
        <v>0.2</v>
      </c>
      <c r="T6074" s="2" t="n">
        <v>0.5668</v>
      </c>
      <c r="U6074">
        <f>D6074-C6074</f>
        <v/>
      </c>
      <c r="V6074" s="3">
        <f>IF(Q6074=0,0,T6074/Q6074)</f>
        <v/>
      </c>
    </row>
    <row r="6075">
      <c r="A6075" t="n">
        <v>6074</v>
      </c>
      <c r="B6075" t="inlineStr">
        <is>
          <t>CA-2015-120901</t>
        </is>
      </c>
      <c r="C6075" t="inlineStr">
        <is>
          <t>2015-12-31</t>
        </is>
      </c>
      <c r="D6075" t="inlineStr">
        <is>
          <t>2016-01-04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Office Supplies</t>
        </is>
      </c>
      <c r="O6075" t="inlineStr">
        <is>
          <t>Supplies</t>
        </is>
      </c>
      <c r="P6075" t="inlineStr">
        <is>
          <t>Staple remover</t>
        </is>
      </c>
      <c r="Q6075" s="2" t="n">
        <v>5.888</v>
      </c>
      <c r="R6075" t="n">
        <v>2</v>
      </c>
      <c r="S6075" s="3" t="n">
        <v>0.2</v>
      </c>
      <c r="T6075" s="2" t="n">
        <v>-1.3248</v>
      </c>
      <c r="U6075">
        <f>D6075-C6075</f>
        <v/>
      </c>
      <c r="V6075" s="3">
        <f>IF(Q6075=0,0,T6075/Q6075)</f>
        <v/>
      </c>
    </row>
    <row r="6076">
      <c r="A6076" t="n">
        <v>6075</v>
      </c>
      <c r="B6076" t="inlineStr">
        <is>
          <t>CA-2017-121398</t>
        </is>
      </c>
      <c r="C6076" t="inlineStr">
        <is>
          <t>2017-12-25</t>
        </is>
      </c>
      <c r="D6076" t="inlineStr">
        <is>
          <t>2017-12-29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Office Supplies</t>
        </is>
      </c>
      <c r="O6076" t="inlineStr">
        <is>
          <t>Binders</t>
        </is>
      </c>
      <c r="P6076" t="inlineStr">
        <is>
          <t>GBC DocuBind P50 Personal Binding Machine</t>
        </is>
      </c>
      <c r="Q6076" s="2" t="n">
        <v>153.552</v>
      </c>
      <c r="R6076" t="n">
        <v>3</v>
      </c>
      <c r="S6076" s="3" t="n">
        <v>0.2</v>
      </c>
      <c r="T6076" s="2" t="n">
        <v>51.8238</v>
      </c>
      <c r="U6076">
        <f>D6076-C6076</f>
        <v/>
      </c>
      <c r="V6076" s="3">
        <f>IF(Q6076=0,0,T6076/Q6076)</f>
        <v/>
      </c>
    </row>
    <row r="6077">
      <c r="A6077" t="n">
        <v>6076</v>
      </c>
      <c r="B6077" t="inlineStr">
        <is>
          <t>CA-2017-121398</t>
        </is>
      </c>
      <c r="C6077" t="inlineStr">
        <is>
          <t>2017-12-25</t>
        </is>
      </c>
      <c r="D6077" t="inlineStr">
        <is>
          <t>2017-12-29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Tennsco Stur-D-Stor Boltless Shelving, 5 Shelves, 24" Deep, Sand</t>
        </is>
      </c>
      <c r="Q6077" s="2" t="n">
        <v>270.62</v>
      </c>
      <c r="R6077" t="n">
        <v>2</v>
      </c>
      <c r="S6077" s="3" t="n">
        <v>0</v>
      </c>
      <c r="T6077" s="2" t="n">
        <v>2.7062</v>
      </c>
      <c r="U6077">
        <f>D6077-C6077</f>
        <v/>
      </c>
      <c r="V6077" s="3">
        <f>IF(Q6077=0,0,T6077/Q6077)</f>
        <v/>
      </c>
    </row>
    <row r="6078">
      <c r="A6078" t="n">
        <v>6077</v>
      </c>
      <c r="B6078" t="inlineStr">
        <is>
          <t>CA-2016-151561</t>
        </is>
      </c>
      <c r="C6078" t="inlineStr">
        <is>
          <t>2016-09-01</t>
        </is>
      </c>
      <c r="D6078" t="inlineStr">
        <is>
          <t>2016-09-07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Enermax Aurora Lite Keyboard</t>
        </is>
      </c>
      <c r="Q6078" s="2" t="n">
        <v>468.9</v>
      </c>
      <c r="R6078" t="n">
        <v>6</v>
      </c>
      <c r="S6078" s="3" t="n">
        <v>0</v>
      </c>
      <c r="T6078" s="2" t="n">
        <v>206.316</v>
      </c>
      <c r="U6078">
        <f>D6078-C6078</f>
        <v/>
      </c>
      <c r="V6078" s="3">
        <f>IF(Q6078=0,0,T6078/Q6078)</f>
        <v/>
      </c>
    </row>
    <row r="6079">
      <c r="A6079" t="n">
        <v>6078</v>
      </c>
      <c r="B6079" t="inlineStr">
        <is>
          <t>CA-2016-151561</t>
        </is>
      </c>
      <c r="C6079" t="inlineStr">
        <is>
          <t>2016-09-01</t>
        </is>
      </c>
      <c r="D6079" t="inlineStr">
        <is>
          <t>2016-09-07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Technology</t>
        </is>
      </c>
      <c r="O6079" t="inlineStr">
        <is>
          <t>Accessories</t>
        </is>
      </c>
      <c r="P6079" t="inlineStr">
        <is>
          <t>Memorex Mini Travel Drive 64 GB USB 2.0 Flash Drive</t>
        </is>
      </c>
      <c r="Q6079" s="2" t="n">
        <v>72.48</v>
      </c>
      <c r="R6079" t="n">
        <v>2</v>
      </c>
      <c r="S6079" s="3" t="n">
        <v>0</v>
      </c>
      <c r="T6079" s="2" t="n">
        <v>30.4416</v>
      </c>
      <c r="U6079">
        <f>D6079-C6079</f>
        <v/>
      </c>
      <c r="V6079" s="3">
        <f>IF(Q6079=0,0,T6079/Q6079)</f>
        <v/>
      </c>
    </row>
    <row r="6080">
      <c r="A6080" t="n">
        <v>6079</v>
      </c>
      <c r="B6080" t="inlineStr">
        <is>
          <t>CA-2016-151561</t>
        </is>
      </c>
      <c r="C6080" t="inlineStr">
        <is>
          <t>2016-09-01</t>
        </is>
      </c>
      <c r="D6080" t="inlineStr">
        <is>
          <t>2016-09-07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Office Supplies</t>
        </is>
      </c>
      <c r="O6080" t="inlineStr">
        <is>
          <t>Supplies</t>
        </is>
      </c>
      <c r="P6080" t="inlineStr">
        <is>
          <t>Acme Value Line Scissors</t>
        </is>
      </c>
      <c r="Q6080" s="2" t="n">
        <v>10.95</v>
      </c>
      <c r="R6080" t="n">
        <v>3</v>
      </c>
      <c r="S6080" s="3" t="n">
        <v>0</v>
      </c>
      <c r="T6080" s="2" t="n">
        <v>3.285</v>
      </c>
      <c r="U6080">
        <f>D6080-C6080</f>
        <v/>
      </c>
      <c r="V6080" s="3">
        <f>IF(Q6080=0,0,T6080/Q6080)</f>
        <v/>
      </c>
    </row>
    <row r="6081">
      <c r="A6081" t="n">
        <v>6080</v>
      </c>
      <c r="B6081" t="inlineStr">
        <is>
          <t>CA-2016-151561</t>
        </is>
      </c>
      <c r="C6081" t="inlineStr">
        <is>
          <t>2016-09-01</t>
        </is>
      </c>
      <c r="D6081" t="inlineStr">
        <is>
          <t>2016-09-07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Furniture</t>
        </is>
      </c>
      <c r="O6081" t="inlineStr">
        <is>
          <t>Furnishings</t>
        </is>
      </c>
      <c r="P6081" t="inlineStr">
        <is>
          <t>Howard Miller 14-1/2" Diameter Chrome Round Wall Clock</t>
        </is>
      </c>
      <c r="Q6081" s="2" t="n">
        <v>191.82</v>
      </c>
      <c r="R6081" t="n">
        <v>3</v>
      </c>
      <c r="S6081" s="3" t="n">
        <v>0</v>
      </c>
      <c r="T6081" s="2" t="n">
        <v>61.3824</v>
      </c>
      <c r="U6081">
        <f>D6081-C6081</f>
        <v/>
      </c>
      <c r="V6081" s="3">
        <f>IF(Q6081=0,0,T6081/Q6081)</f>
        <v/>
      </c>
    </row>
    <row r="6082">
      <c r="A6082" t="n">
        <v>6081</v>
      </c>
      <c r="B6082" t="inlineStr">
        <is>
          <t>CA-2017-154676</t>
        </is>
      </c>
      <c r="C6082" t="inlineStr">
        <is>
          <t>2017-08-05</t>
        </is>
      </c>
      <c r="D6082" t="inlineStr">
        <is>
          <t>2017-08-08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Tennsco Lockers, Sand</t>
        </is>
      </c>
      <c r="Q6082" s="2" t="n">
        <v>151.056</v>
      </c>
      <c r="R6082" t="n">
        <v>9</v>
      </c>
      <c r="S6082" s="3" t="n">
        <v>0.2</v>
      </c>
      <c r="T6082" s="2" t="n">
        <v>7.5528</v>
      </c>
      <c r="U6082">
        <f>D6082-C6082</f>
        <v/>
      </c>
      <c r="V6082" s="3">
        <f>IF(Q6082=0,0,T6082/Q6082)</f>
        <v/>
      </c>
    </row>
    <row r="6083">
      <c r="A6083" t="n">
        <v>6082</v>
      </c>
      <c r="B6083" t="inlineStr">
        <is>
          <t>US-2014-165589</t>
        </is>
      </c>
      <c r="C6083" t="inlineStr">
        <is>
          <t>2014-02-18</t>
        </is>
      </c>
      <c r="D6083" t="inlineStr">
        <is>
          <t>2014-02-18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Furniture</t>
        </is>
      </c>
      <c r="O6083" t="inlineStr">
        <is>
          <t>Furnishings</t>
        </is>
      </c>
      <c r="P6083" t="inlineStr">
        <is>
          <t>DAX Copper Panel Document Frame, 5 x 7 Size</t>
        </is>
      </c>
      <c r="Q6083" s="2" t="n">
        <v>25.16</v>
      </c>
      <c r="R6083" t="n">
        <v>5</v>
      </c>
      <c r="S6083" s="3" t="n">
        <v>0.6</v>
      </c>
      <c r="T6083" s="2" t="n">
        <v>-11.322</v>
      </c>
      <c r="U6083">
        <f>D6083-C6083</f>
        <v/>
      </c>
      <c r="V6083" s="3">
        <f>IF(Q6083=0,0,T6083/Q6083)</f>
        <v/>
      </c>
    </row>
    <row r="6084">
      <c r="A6084" t="n">
        <v>6083</v>
      </c>
      <c r="B6084" t="inlineStr">
        <is>
          <t>US-2016-132577</t>
        </is>
      </c>
      <c r="C6084" t="inlineStr">
        <is>
          <t>2016-11-22</t>
        </is>
      </c>
      <c r="D6084" t="inlineStr">
        <is>
          <t>2016-11-27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Wilson Jones Impact Binders</t>
        </is>
      </c>
      <c r="Q6084" s="2" t="n">
        <v>6.216</v>
      </c>
      <c r="R6084" t="n">
        <v>6</v>
      </c>
      <c r="S6084" s="3" t="n">
        <v>0.8</v>
      </c>
      <c r="T6084" s="2" t="n">
        <v>-9.6348</v>
      </c>
      <c r="U6084">
        <f>D6084-C6084</f>
        <v/>
      </c>
      <c r="V6084" s="3">
        <f>IF(Q6084=0,0,T6084/Q6084)</f>
        <v/>
      </c>
    </row>
    <row r="6085">
      <c r="A6085" t="n">
        <v>6084</v>
      </c>
      <c r="B6085" t="inlineStr">
        <is>
          <t>US-2016-132577</t>
        </is>
      </c>
      <c r="C6085" t="inlineStr">
        <is>
          <t>2016-11-22</t>
        </is>
      </c>
      <c r="D6085" t="inlineStr">
        <is>
          <t>2016-11-27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348</t>
        </is>
      </c>
      <c r="Q6085" s="2" t="n">
        <v>23.616</v>
      </c>
      <c r="R6085" t="n">
        <v>9</v>
      </c>
      <c r="S6085" s="3" t="n">
        <v>0.2</v>
      </c>
      <c r="T6085" s="2" t="n">
        <v>2.6568</v>
      </c>
      <c r="U6085">
        <f>D6085-C6085</f>
        <v/>
      </c>
      <c r="V6085" s="3">
        <f>IF(Q6085=0,0,T6085/Q6085)</f>
        <v/>
      </c>
    </row>
    <row r="6086">
      <c r="A6086" t="n">
        <v>6085</v>
      </c>
      <c r="B6086" t="inlineStr">
        <is>
          <t>US-2016-132577</t>
        </is>
      </c>
      <c r="C6086" t="inlineStr">
        <is>
          <t>2016-11-22</t>
        </is>
      </c>
      <c r="D6086" t="inlineStr">
        <is>
          <t>2016-11-27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Technology</t>
        </is>
      </c>
      <c r="O6086" t="inlineStr">
        <is>
          <t>Accessories</t>
        </is>
      </c>
      <c r="P6086" t="inlineStr">
        <is>
          <t>KeyTronic KT800P2 - Keyboard - Black</t>
        </is>
      </c>
      <c r="Q6086" s="2" t="n">
        <v>24.032</v>
      </c>
      <c r="R6086" t="n">
        <v>2</v>
      </c>
      <c r="S6086" s="3" t="n">
        <v>0.2</v>
      </c>
      <c r="T6086" s="2" t="n">
        <v>-0.6008</v>
      </c>
      <c r="U6086">
        <f>D6086-C6086</f>
        <v/>
      </c>
      <c r="V6086" s="3">
        <f>IF(Q6086=0,0,T6086/Q6086)</f>
        <v/>
      </c>
    </row>
    <row r="6087">
      <c r="A6087" t="n">
        <v>6086</v>
      </c>
      <c r="B6087" t="inlineStr">
        <is>
          <t>US-2016-132577</t>
        </is>
      </c>
      <c r="C6087" t="inlineStr">
        <is>
          <t>2016-11-22</t>
        </is>
      </c>
      <c r="D6087" t="inlineStr">
        <is>
          <t>2016-11-27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494</t>
        </is>
      </c>
      <c r="Q6087" s="2" t="n">
        <v>2.088</v>
      </c>
      <c r="R6087" t="n">
        <v>1</v>
      </c>
      <c r="S6087" s="3" t="n">
        <v>0.2</v>
      </c>
      <c r="T6087" s="2" t="n">
        <v>0.6786</v>
      </c>
      <c r="U6087">
        <f>D6087-C6087</f>
        <v/>
      </c>
      <c r="V6087" s="3">
        <f>IF(Q6087=0,0,T6087/Q6087)</f>
        <v/>
      </c>
    </row>
    <row r="6088">
      <c r="A6088" t="n">
        <v>6087</v>
      </c>
      <c r="B6088" t="inlineStr">
        <is>
          <t>US-2016-132577</t>
        </is>
      </c>
      <c r="C6088" t="inlineStr">
        <is>
          <t>2016-11-22</t>
        </is>
      </c>
      <c r="D6088" t="inlineStr">
        <is>
          <t>2016-11-27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Accohide Poly Flexible Ring Binders</t>
        </is>
      </c>
      <c r="Q6088" s="2" t="n">
        <v>4.488</v>
      </c>
      <c r="R6088" t="n">
        <v>6</v>
      </c>
      <c r="S6088" s="3" t="n">
        <v>0.8</v>
      </c>
      <c r="T6088" s="2" t="n">
        <v>-6.732</v>
      </c>
      <c r="U6088">
        <f>D6088-C6088</f>
        <v/>
      </c>
      <c r="V6088" s="3">
        <f>IF(Q6088=0,0,T6088/Q6088)</f>
        <v/>
      </c>
    </row>
    <row r="6089">
      <c r="A6089" t="n">
        <v>6088</v>
      </c>
      <c r="B6089" t="inlineStr">
        <is>
          <t>CA-2015-114048</t>
        </is>
      </c>
      <c r="C6089" t="inlineStr">
        <is>
          <t>2015-12-14</t>
        </is>
      </c>
      <c r="D6089" t="inlineStr">
        <is>
          <t>2015-12-18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Furniture</t>
        </is>
      </c>
      <c r="O6089" t="inlineStr">
        <is>
          <t>Furnishings</t>
        </is>
      </c>
      <c r="P6089" t="inlineStr">
        <is>
          <t>Staple-based wall hangings</t>
        </is>
      </c>
      <c r="Q6089" s="2" t="n">
        <v>29.22</v>
      </c>
      <c r="R6089" t="n">
        <v>3</v>
      </c>
      <c r="S6089" s="3" t="n">
        <v>0</v>
      </c>
      <c r="T6089" s="2" t="n">
        <v>12.8568</v>
      </c>
      <c r="U6089">
        <f>D6089-C6089</f>
        <v/>
      </c>
      <c r="V6089" s="3">
        <f>IF(Q6089=0,0,T6089/Q6089)</f>
        <v/>
      </c>
    </row>
    <row r="6090">
      <c r="A6090" t="n">
        <v>6089</v>
      </c>
      <c r="B6090" t="inlineStr">
        <is>
          <t>CA-2015-137281</t>
        </is>
      </c>
      <c r="C6090" t="inlineStr">
        <is>
          <t>2015-06-13</t>
        </is>
      </c>
      <c r="D6090" t="inlineStr">
        <is>
          <t>2015-06-17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Xerox 202</t>
        </is>
      </c>
      <c r="Q6090" s="2" t="n">
        <v>6.48</v>
      </c>
      <c r="R6090" t="n">
        <v>1</v>
      </c>
      <c r="S6090" s="3" t="n">
        <v>0</v>
      </c>
      <c r="T6090" s="2" t="n">
        <v>3.1104</v>
      </c>
      <c r="U6090">
        <f>D6090-C6090</f>
        <v/>
      </c>
      <c r="V6090" s="3">
        <f>IF(Q6090=0,0,T6090/Q6090)</f>
        <v/>
      </c>
    </row>
    <row r="6091">
      <c r="A6091" t="n">
        <v>6090</v>
      </c>
      <c r="B6091" t="inlineStr">
        <is>
          <t>US-2017-162068</t>
        </is>
      </c>
      <c r="C6091" t="inlineStr">
        <is>
          <t>2017-12-28</t>
        </is>
      </c>
      <c r="D6091" t="inlineStr">
        <is>
          <t>2017-12-31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Avery Reinforcements for Hole-Punch Pages</t>
        </is>
      </c>
      <c r="Q6091" s="2" t="n">
        <v>1.188</v>
      </c>
      <c r="R6091" t="n">
        <v>2</v>
      </c>
      <c r="S6091" s="3" t="n">
        <v>0.7</v>
      </c>
      <c r="T6091" s="2" t="n">
        <v>-0.99</v>
      </c>
      <c r="U6091">
        <f>D6091-C6091</f>
        <v/>
      </c>
      <c r="V6091" s="3">
        <f>IF(Q6091=0,0,T6091/Q6091)</f>
        <v/>
      </c>
    </row>
    <row r="6092">
      <c r="A6092" t="n">
        <v>6091</v>
      </c>
      <c r="B6092" t="inlineStr">
        <is>
          <t>CA-2017-100111</t>
        </is>
      </c>
      <c r="C6092" t="inlineStr">
        <is>
          <t>2017-09-20</t>
        </is>
      </c>
      <c r="D6092" t="inlineStr">
        <is>
          <t>2017-09-26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Furniture</t>
        </is>
      </c>
      <c r="O6092" t="inlineStr">
        <is>
          <t>Chairs</t>
        </is>
      </c>
      <c r="P6092" t="inlineStr">
        <is>
          <t>Hon Valutask Swivel Chairs</t>
        </is>
      </c>
      <c r="Q6092" s="2" t="n">
        <v>272.646</v>
      </c>
      <c r="R6092" t="n">
        <v>3</v>
      </c>
      <c r="S6092" s="3" t="n">
        <v>0.1</v>
      </c>
      <c r="T6092" s="2" t="n">
        <v>18.1764</v>
      </c>
      <c r="U6092">
        <f>D6092-C6092</f>
        <v/>
      </c>
      <c r="V6092" s="3">
        <f>IF(Q6092=0,0,T6092/Q6092)</f>
        <v/>
      </c>
    </row>
    <row r="6093">
      <c r="A6093" t="n">
        <v>6092</v>
      </c>
      <c r="B6093" t="inlineStr">
        <is>
          <t>CA-2017-100111</t>
        </is>
      </c>
      <c r="C6093" t="inlineStr">
        <is>
          <t>2017-09-20</t>
        </is>
      </c>
      <c r="D6093" t="inlineStr">
        <is>
          <t>2017-09-26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Technology</t>
        </is>
      </c>
      <c r="O6093" t="inlineStr">
        <is>
          <t>Accessories</t>
        </is>
      </c>
      <c r="P6093" t="inlineStr">
        <is>
          <t>Logitech Wireless Boombox Speaker - portable - wireless, wired</t>
        </is>
      </c>
      <c r="Q6093" s="2" t="n">
        <v>212.8</v>
      </c>
      <c r="R6093" t="n">
        <v>2</v>
      </c>
      <c r="S6093" s="3" t="n">
        <v>0</v>
      </c>
      <c r="T6093" s="2" t="n">
        <v>95.76000000000001</v>
      </c>
      <c r="U6093">
        <f>D6093-C6093</f>
        <v/>
      </c>
      <c r="V6093" s="3">
        <f>IF(Q6093=0,0,T6093/Q6093)</f>
        <v/>
      </c>
    </row>
    <row r="6094">
      <c r="A6094" t="n">
        <v>6093</v>
      </c>
      <c r="B6094" t="inlineStr">
        <is>
          <t>CA-2017-100111</t>
        </is>
      </c>
      <c r="C6094" t="inlineStr">
        <is>
          <t>2017-09-20</t>
        </is>
      </c>
      <c r="D6094" t="inlineStr">
        <is>
          <t>2017-09-26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TOPS "Important Message" Pads, Canary, 4-1/4 x 5-1/2, 50 Sheets per Pad</t>
        </is>
      </c>
      <c r="Q6094" s="2" t="n">
        <v>38.52</v>
      </c>
      <c r="R6094" t="n">
        <v>9</v>
      </c>
      <c r="S6094" s="3" t="n">
        <v>0</v>
      </c>
      <c r="T6094" s="2" t="n">
        <v>18.1044</v>
      </c>
      <c r="U6094">
        <f>D6094-C6094</f>
        <v/>
      </c>
      <c r="V6094" s="3">
        <f>IF(Q6094=0,0,T6094/Q6094)</f>
        <v/>
      </c>
    </row>
    <row r="6095">
      <c r="A6095" t="n">
        <v>6094</v>
      </c>
      <c r="B6095" t="inlineStr">
        <is>
          <t>CA-2017-100111</t>
        </is>
      </c>
      <c r="C6095" t="inlineStr">
        <is>
          <t>2017-09-20</t>
        </is>
      </c>
      <c r="D6095" t="inlineStr">
        <is>
          <t>2017-09-26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SanDisk Cruzer 64 GB USB Flash Drive</t>
        </is>
      </c>
      <c r="Q6095" s="2" t="n">
        <v>72.64</v>
      </c>
      <c r="R6095" t="n">
        <v>2</v>
      </c>
      <c r="S6095" s="3" t="n">
        <v>0</v>
      </c>
      <c r="T6095" s="2" t="n">
        <v>21.792</v>
      </c>
      <c r="U6095">
        <f>D6095-C6095</f>
        <v/>
      </c>
      <c r="V6095" s="3">
        <f>IF(Q6095=0,0,T6095/Q6095)</f>
        <v/>
      </c>
    </row>
    <row r="6096">
      <c r="A6096" t="n">
        <v>6095</v>
      </c>
      <c r="B6096" t="inlineStr">
        <is>
          <t>CA-2017-100111</t>
        </is>
      </c>
      <c r="C6096" t="inlineStr">
        <is>
          <t>2017-09-20</t>
        </is>
      </c>
      <c r="D6096" t="inlineStr">
        <is>
          <t>2017-09-26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SimpliFile Personal File, Black Granite, 15w x 6-15/16d x 11-1/4h</t>
        </is>
      </c>
      <c r="Q6096" s="2" t="n">
        <v>45.4</v>
      </c>
      <c r="R6096" t="n">
        <v>4</v>
      </c>
      <c r="S6096" s="3" t="n">
        <v>0</v>
      </c>
      <c r="T6096" s="2" t="n">
        <v>12.712</v>
      </c>
      <c r="U6096">
        <f>D6096-C6096</f>
        <v/>
      </c>
      <c r="V6096" s="3">
        <f>IF(Q6096=0,0,T6096/Q6096)</f>
        <v/>
      </c>
    </row>
    <row r="6097">
      <c r="A6097" t="n">
        <v>6096</v>
      </c>
      <c r="B6097" t="inlineStr">
        <is>
          <t>CA-2017-100111</t>
        </is>
      </c>
      <c r="C6097" t="inlineStr">
        <is>
          <t>2017-09-20</t>
        </is>
      </c>
      <c r="D6097" t="inlineStr">
        <is>
          <t>2017-09-26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Office Supplies</t>
        </is>
      </c>
      <c r="O6097" t="inlineStr">
        <is>
          <t>Paper</t>
        </is>
      </c>
      <c r="P6097" t="inlineStr">
        <is>
          <t>Adams Phone Message Book, 200 Message Capacity, 8 1/16” x 11”</t>
        </is>
      </c>
      <c r="Q6097" s="2" t="n">
        <v>13.76</v>
      </c>
      <c r="R6097" t="n">
        <v>2</v>
      </c>
      <c r="S6097" s="3" t="n">
        <v>0</v>
      </c>
      <c r="T6097" s="2" t="n">
        <v>6.3296</v>
      </c>
      <c r="U6097">
        <f>D6097-C6097</f>
        <v/>
      </c>
      <c r="V6097" s="3">
        <f>IF(Q6097=0,0,T6097/Q6097)</f>
        <v/>
      </c>
    </row>
    <row r="6098">
      <c r="A6098" t="n">
        <v>6097</v>
      </c>
      <c r="B6098" t="inlineStr">
        <is>
          <t>CA-2017-100111</t>
        </is>
      </c>
      <c r="C6098" t="inlineStr">
        <is>
          <t>2017-09-20</t>
        </is>
      </c>
      <c r="D6098" t="inlineStr">
        <is>
          <t>2017-09-26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Global Leather Task Chair, Black</t>
        </is>
      </c>
      <c r="Q6098" s="2" t="n">
        <v>80.991</v>
      </c>
      <c r="R6098" t="n">
        <v>1</v>
      </c>
      <c r="S6098" s="3" t="n">
        <v>0.1</v>
      </c>
      <c r="T6098" s="2" t="n">
        <v>8.0991</v>
      </c>
      <c r="U6098">
        <f>D6098-C6098</f>
        <v/>
      </c>
      <c r="V6098" s="3">
        <f>IF(Q6098=0,0,T6098/Q6098)</f>
        <v/>
      </c>
    </row>
    <row r="6099">
      <c r="A6099" t="n">
        <v>6098</v>
      </c>
      <c r="B6099" t="inlineStr">
        <is>
          <t>CA-2017-100111</t>
        </is>
      </c>
      <c r="C6099" t="inlineStr">
        <is>
          <t>2017-09-20</t>
        </is>
      </c>
      <c r="D6099" t="inlineStr">
        <is>
          <t>2017-09-26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Office Supplies</t>
        </is>
      </c>
      <c r="O6099" t="inlineStr">
        <is>
          <t>Binders</t>
        </is>
      </c>
      <c r="P6099" t="inlineStr">
        <is>
          <t>Pressboard Covers with Storage Hooks, 9 1/2" x 11", Light Blue</t>
        </is>
      </c>
      <c r="Q6099" s="2" t="n">
        <v>11.784</v>
      </c>
      <c r="R6099" t="n">
        <v>3</v>
      </c>
      <c r="S6099" s="3" t="n">
        <v>0.2</v>
      </c>
      <c r="T6099" s="2" t="n">
        <v>3.9771</v>
      </c>
      <c r="U6099">
        <f>D6099-C6099</f>
        <v/>
      </c>
      <c r="V6099" s="3">
        <f>IF(Q6099=0,0,T6099/Q6099)</f>
        <v/>
      </c>
    </row>
    <row r="6100">
      <c r="A6100" t="n">
        <v>6099</v>
      </c>
      <c r="B6100" t="inlineStr">
        <is>
          <t>CA-2017-100111</t>
        </is>
      </c>
      <c r="C6100" t="inlineStr">
        <is>
          <t>2017-09-20</t>
        </is>
      </c>
      <c r="D6100" t="inlineStr">
        <is>
          <t>2017-09-26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Office Supplies</t>
        </is>
      </c>
      <c r="O6100" t="inlineStr">
        <is>
          <t>Fasteners</t>
        </is>
      </c>
      <c r="P6100" t="inlineStr">
        <is>
          <t>Advantus Push Pins</t>
        </is>
      </c>
      <c r="Q6100" s="2" t="n">
        <v>4.36</v>
      </c>
      <c r="R6100" t="n">
        <v>2</v>
      </c>
      <c r="S6100" s="3" t="n">
        <v>0</v>
      </c>
      <c r="T6100" s="2" t="n">
        <v>1.7876</v>
      </c>
      <c r="U6100">
        <f>D6100-C6100</f>
        <v/>
      </c>
      <c r="V6100" s="3">
        <f>IF(Q6100=0,0,T6100/Q6100)</f>
        <v/>
      </c>
    </row>
    <row r="6101">
      <c r="A6101" t="n">
        <v>6100</v>
      </c>
      <c r="B6101" t="inlineStr">
        <is>
          <t>CA-2017-100111</t>
        </is>
      </c>
      <c r="C6101" t="inlineStr">
        <is>
          <t>2017-09-20</t>
        </is>
      </c>
      <c r="D6101" t="inlineStr">
        <is>
          <t>2017-09-26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Furniture</t>
        </is>
      </c>
      <c r="O6101" t="inlineStr">
        <is>
          <t>Chairs</t>
        </is>
      </c>
      <c r="P6101" t="inlineStr">
        <is>
          <t>Hon 4070 Series Pagoda Armless Upholstered Stacking Chairs</t>
        </is>
      </c>
      <c r="Q6101" s="2" t="n">
        <v>2888.127</v>
      </c>
      <c r="R6101" t="n">
        <v>11</v>
      </c>
      <c r="S6101" s="3" t="n">
        <v>0.1</v>
      </c>
      <c r="T6101" s="2" t="n">
        <v>609.7157</v>
      </c>
      <c r="U6101">
        <f>D6101-C6101</f>
        <v/>
      </c>
      <c r="V6101" s="3">
        <f>IF(Q6101=0,0,T6101/Q6101)</f>
        <v/>
      </c>
    </row>
    <row r="6102">
      <c r="A6102" t="n">
        <v>6101</v>
      </c>
      <c r="B6102" t="inlineStr">
        <is>
          <t>CA-2017-100111</t>
        </is>
      </c>
      <c r="C6102" t="inlineStr">
        <is>
          <t>2017-09-20</t>
        </is>
      </c>
      <c r="D6102" t="inlineStr">
        <is>
          <t>2017-09-26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Technology</t>
        </is>
      </c>
      <c r="O6102" t="inlineStr">
        <is>
          <t>Phones</t>
        </is>
      </c>
      <c r="P6102" t="inlineStr">
        <is>
          <t>Apple iPhone 5</t>
        </is>
      </c>
      <c r="Q6102" s="2" t="n">
        <v>1299.66</v>
      </c>
      <c r="R6102" t="n">
        <v>2</v>
      </c>
      <c r="S6102" s="3" t="n">
        <v>0</v>
      </c>
      <c r="T6102" s="2" t="n">
        <v>350.9082</v>
      </c>
      <c r="U6102">
        <f>D6102-C6102</f>
        <v/>
      </c>
      <c r="V6102" s="3">
        <f>IF(Q6102=0,0,T6102/Q6102)</f>
        <v/>
      </c>
    </row>
    <row r="6103">
      <c r="A6103" t="n">
        <v>6102</v>
      </c>
      <c r="B6103" t="inlineStr">
        <is>
          <t>CA-2017-100111</t>
        </is>
      </c>
      <c r="C6103" t="inlineStr">
        <is>
          <t>2017-09-20</t>
        </is>
      </c>
      <c r="D6103" t="inlineStr">
        <is>
          <t>2017-09-26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Global Troy Executive Leather Low-Back Tilter</t>
        </is>
      </c>
      <c r="Q6103" s="2" t="n">
        <v>2254.41</v>
      </c>
      <c r="R6103" t="n">
        <v>5</v>
      </c>
      <c r="S6103" s="3" t="n">
        <v>0.1</v>
      </c>
      <c r="T6103" s="2" t="n">
        <v>375.735</v>
      </c>
      <c r="U6103">
        <f>D6103-C6103</f>
        <v/>
      </c>
      <c r="V6103" s="3">
        <f>IF(Q6103=0,0,T6103/Q6103)</f>
        <v/>
      </c>
    </row>
    <row r="6104">
      <c r="A6104" t="n">
        <v>6103</v>
      </c>
      <c r="B6104" t="inlineStr">
        <is>
          <t>CA-2017-100111</t>
        </is>
      </c>
      <c r="C6104" t="inlineStr">
        <is>
          <t>2017-09-20</t>
        </is>
      </c>
      <c r="D6104" t="inlineStr">
        <is>
          <t>2017-09-26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Technology</t>
        </is>
      </c>
      <c r="O6104" t="inlineStr">
        <is>
          <t>Phones</t>
        </is>
      </c>
      <c r="P6104" t="inlineStr">
        <is>
          <t>Plantronics Cordless Phone Headset with In-line Volume - M214C</t>
        </is>
      </c>
      <c r="Q6104" s="2" t="n">
        <v>104.85</v>
      </c>
      <c r="R6104" t="n">
        <v>3</v>
      </c>
      <c r="S6104" s="3" t="n">
        <v>0</v>
      </c>
      <c r="T6104" s="2" t="n">
        <v>28.3095</v>
      </c>
      <c r="U6104">
        <f>D6104-C6104</f>
        <v/>
      </c>
      <c r="V6104" s="3">
        <f>IF(Q6104=0,0,T6104/Q6104)</f>
        <v/>
      </c>
    </row>
    <row r="6105">
      <c r="A6105" t="n">
        <v>6104</v>
      </c>
      <c r="B6105" t="inlineStr">
        <is>
          <t>CA-2017-100111</t>
        </is>
      </c>
      <c r="C6105" t="inlineStr">
        <is>
          <t>2017-09-20</t>
        </is>
      </c>
      <c r="D6105" t="inlineStr">
        <is>
          <t>2017-09-26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 LS21 Speaker System - PC Multimedia - 2.1-CH - Wired</t>
        </is>
      </c>
      <c r="Q6105" s="2" t="n">
        <v>59.97</v>
      </c>
      <c r="R6105" t="n">
        <v>3</v>
      </c>
      <c r="S6105" s="3" t="n">
        <v>0</v>
      </c>
      <c r="T6105" s="2" t="n">
        <v>20.3898</v>
      </c>
      <c r="U6105">
        <f>D6105-C6105</f>
        <v/>
      </c>
      <c r="V6105" s="3">
        <f>IF(Q6105=0,0,T6105/Q6105)</f>
        <v/>
      </c>
    </row>
    <row r="6106">
      <c r="A6106" t="n">
        <v>6105</v>
      </c>
      <c r="B6106" t="inlineStr">
        <is>
          <t>US-2017-132381</t>
        </is>
      </c>
      <c r="C6106" t="inlineStr">
        <is>
          <t>2017-08-22</t>
        </is>
      </c>
      <c r="D6106" t="inlineStr">
        <is>
          <t>2017-08-24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Furniture</t>
        </is>
      </c>
      <c r="O6106" t="inlineStr">
        <is>
          <t>Tables</t>
        </is>
      </c>
      <c r="P6106" t="inlineStr">
        <is>
          <t>Bevis Boat-Shaped Conference Table</t>
        </is>
      </c>
      <c r="Q6106" s="2" t="n">
        <v>314.532</v>
      </c>
      <c r="R6106" t="n">
        <v>2</v>
      </c>
      <c r="S6106" s="3" t="n">
        <v>0.4</v>
      </c>
      <c r="T6106" s="2" t="n">
        <v>-83.87520000000001</v>
      </c>
      <c r="U6106">
        <f>D6106-C6106</f>
        <v/>
      </c>
      <c r="V6106" s="3">
        <f>IF(Q6106=0,0,T6106/Q6106)</f>
        <v/>
      </c>
    </row>
    <row r="6107">
      <c r="A6107" t="n">
        <v>6106</v>
      </c>
      <c r="B6107" t="inlineStr">
        <is>
          <t>CA-2015-147011</t>
        </is>
      </c>
      <c r="C6107" t="inlineStr">
        <is>
          <t>2015-06-18</t>
        </is>
      </c>
      <c r="D6107" t="inlineStr">
        <is>
          <t>2015-06-22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Office Supplies</t>
        </is>
      </c>
      <c r="O6107" t="inlineStr">
        <is>
          <t>Art</t>
        </is>
      </c>
      <c r="P6107" t="inlineStr">
        <is>
          <t>Dixon Prang Watercolor Pencils, 10-Color Set with Brush</t>
        </is>
      </c>
      <c r="Q6107" s="2" t="n">
        <v>13.632</v>
      </c>
      <c r="R6107" t="n">
        <v>4</v>
      </c>
      <c r="S6107" s="3" t="n">
        <v>0.2</v>
      </c>
      <c r="T6107" s="2" t="n">
        <v>3.5784</v>
      </c>
      <c r="U6107">
        <f>D6107-C6107</f>
        <v/>
      </c>
      <c r="V6107" s="3">
        <f>IF(Q6107=0,0,T6107/Q6107)</f>
        <v/>
      </c>
    </row>
    <row r="6108">
      <c r="A6108" t="n">
        <v>6107</v>
      </c>
      <c r="B6108" t="inlineStr">
        <is>
          <t>CA-2014-120852</t>
        </is>
      </c>
      <c r="C6108" t="inlineStr">
        <is>
          <t>2014-12-20</t>
        </is>
      </c>
      <c r="D6108" t="inlineStr">
        <is>
          <t>2014-12-25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Office Supplies</t>
        </is>
      </c>
      <c r="O6108" t="inlineStr">
        <is>
          <t>Appliances</t>
        </is>
      </c>
      <c r="P6108" t="inlineStr">
        <is>
          <t>Belkin Premiere Surge Master II 8-outlet surge protector</t>
        </is>
      </c>
      <c r="Q6108" s="2" t="n">
        <v>19.432</v>
      </c>
      <c r="R6108" t="n">
        <v>2</v>
      </c>
      <c r="S6108" s="3" t="n">
        <v>0.8</v>
      </c>
      <c r="T6108" s="2" t="n">
        <v>-49.5516</v>
      </c>
      <c r="U6108">
        <f>D6108-C6108</f>
        <v/>
      </c>
      <c r="V6108" s="3">
        <f>IF(Q6108=0,0,T6108/Q6108)</f>
        <v/>
      </c>
    </row>
    <row r="6109">
      <c r="A6109" t="n">
        <v>6108</v>
      </c>
      <c r="B6109" t="inlineStr">
        <is>
          <t>CA-2014-120852</t>
        </is>
      </c>
      <c r="C6109" t="inlineStr">
        <is>
          <t>2014-12-20</t>
        </is>
      </c>
      <c r="D6109" t="inlineStr">
        <is>
          <t>2014-12-25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Technology</t>
        </is>
      </c>
      <c r="O6109" t="inlineStr">
        <is>
          <t>Accessories</t>
        </is>
      </c>
      <c r="P6109" t="inlineStr">
        <is>
          <t>Logitech Desktop MK120 Mouse and keyboard Combo</t>
        </is>
      </c>
      <c r="Q6109" s="2" t="n">
        <v>65.44</v>
      </c>
      <c r="R6109" t="n">
        <v>5</v>
      </c>
      <c r="S6109" s="3" t="n">
        <v>0.2</v>
      </c>
      <c r="T6109" s="2" t="n">
        <v>-8.18</v>
      </c>
      <c r="U6109">
        <f>D6109-C6109</f>
        <v/>
      </c>
      <c r="V6109" s="3">
        <f>IF(Q6109=0,0,T6109/Q6109)</f>
        <v/>
      </c>
    </row>
    <row r="6110">
      <c r="A6110" t="n">
        <v>6109</v>
      </c>
      <c r="B6110" t="inlineStr">
        <is>
          <t>CA-2016-150007</t>
        </is>
      </c>
      <c r="C6110" t="inlineStr">
        <is>
          <t>2016-09-11</t>
        </is>
      </c>
      <c r="D6110" t="inlineStr">
        <is>
          <t>2016-09-16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Office Supplies</t>
        </is>
      </c>
      <c r="O6110" t="inlineStr">
        <is>
          <t>Labels</t>
        </is>
      </c>
      <c r="P6110" t="inlineStr">
        <is>
          <t>Smead Alpha-Z Color-Coded Name Labels First Letter Starter Set</t>
        </is>
      </c>
      <c r="Q6110" s="2" t="n">
        <v>6</v>
      </c>
      <c r="R6110" t="n">
        <v>2</v>
      </c>
      <c r="S6110" s="3" t="n">
        <v>0.2</v>
      </c>
      <c r="T6110" s="2" t="n">
        <v>2.1</v>
      </c>
      <c r="U6110">
        <f>D6110-C6110</f>
        <v/>
      </c>
      <c r="V6110" s="3">
        <f>IF(Q6110=0,0,T6110/Q6110)</f>
        <v/>
      </c>
    </row>
    <row r="6111">
      <c r="A6111" t="n">
        <v>6110</v>
      </c>
      <c r="B6111" t="inlineStr">
        <is>
          <t>CA-2016-150007</t>
        </is>
      </c>
      <c r="C6111" t="inlineStr">
        <is>
          <t>2016-09-11</t>
        </is>
      </c>
      <c r="D6111" t="inlineStr">
        <is>
          <t>2016-09-16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Insertable Tab Indexes For Data Binders</t>
        </is>
      </c>
      <c r="Q6111" s="2" t="n">
        <v>1.908</v>
      </c>
      <c r="R6111" t="n">
        <v>3</v>
      </c>
      <c r="S6111" s="3" t="n">
        <v>0.8</v>
      </c>
      <c r="T6111" s="2" t="n">
        <v>-3.2436</v>
      </c>
      <c r="U6111">
        <f>D6111-C6111</f>
        <v/>
      </c>
      <c r="V6111" s="3">
        <f>IF(Q6111=0,0,T6111/Q6111)</f>
        <v/>
      </c>
    </row>
    <row r="6112">
      <c r="A6112" t="n">
        <v>6111</v>
      </c>
      <c r="B6112" t="inlineStr">
        <is>
          <t>CA-2016-124590</t>
        </is>
      </c>
      <c r="C6112" t="inlineStr">
        <is>
          <t>2016-11-12</t>
        </is>
      </c>
      <c r="D6112" t="inlineStr">
        <is>
          <t>2016-11-16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Global Leather and Oak Executive Chair, Black</t>
        </is>
      </c>
      <c r="Q6112" s="2" t="n">
        <v>1474.802</v>
      </c>
      <c r="R6112" t="n">
        <v>7</v>
      </c>
      <c r="S6112" s="3" t="n">
        <v>0.3</v>
      </c>
      <c r="T6112" s="2" t="n">
        <v>-21.0686</v>
      </c>
      <c r="U6112">
        <f>D6112-C6112</f>
        <v/>
      </c>
      <c r="V6112" s="3">
        <f>IF(Q6112=0,0,T6112/Q6112)</f>
        <v/>
      </c>
    </row>
    <row r="6113">
      <c r="A6113" t="n">
        <v>6112</v>
      </c>
      <c r="B6113" t="inlineStr">
        <is>
          <t>CA-2016-124590</t>
        </is>
      </c>
      <c r="C6113" t="inlineStr">
        <is>
          <t>2016-11-12</t>
        </is>
      </c>
      <c r="D6113" t="inlineStr">
        <is>
          <t>2016-11-16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Office Supplies</t>
        </is>
      </c>
      <c r="O6113" t="inlineStr">
        <is>
          <t>Appliances</t>
        </is>
      </c>
      <c r="P6113" t="inlineStr">
        <is>
          <t>Holmes Replacement Filter for HEPA Air Cleaner, Very Large Room, HEPA Filter</t>
        </is>
      </c>
      <c r="Q6113" s="2" t="n">
        <v>110.096</v>
      </c>
      <c r="R6113" t="n">
        <v>2</v>
      </c>
      <c r="S6113" s="3" t="n">
        <v>0.2</v>
      </c>
      <c r="T6113" s="2" t="n">
        <v>33.0288</v>
      </c>
      <c r="U6113">
        <f>D6113-C6113</f>
        <v/>
      </c>
      <c r="V6113" s="3">
        <f>IF(Q6113=0,0,T6113/Q6113)</f>
        <v/>
      </c>
    </row>
    <row r="6114">
      <c r="A6114" t="n">
        <v>6113</v>
      </c>
      <c r="B6114" t="inlineStr">
        <is>
          <t>CA-2016-124590</t>
        </is>
      </c>
      <c r="C6114" t="inlineStr">
        <is>
          <t>2016-11-12</t>
        </is>
      </c>
      <c r="D6114" t="inlineStr">
        <is>
          <t>2016-11-16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Office Supplies</t>
        </is>
      </c>
      <c r="O6114" t="inlineStr">
        <is>
          <t>Fasteners</t>
        </is>
      </c>
      <c r="P6114" t="inlineStr">
        <is>
          <t>OIC Bulk Pack Metal Binder Clips</t>
        </is>
      </c>
      <c r="Q6114" s="2" t="n">
        <v>16.752</v>
      </c>
      <c r="R6114" t="n">
        <v>6</v>
      </c>
      <c r="S6114" s="3" t="n">
        <v>0.2</v>
      </c>
      <c r="T6114" s="2" t="n">
        <v>5.4444</v>
      </c>
      <c r="U6114">
        <f>D6114-C6114</f>
        <v/>
      </c>
      <c r="V6114" s="3">
        <f>IF(Q6114=0,0,T6114/Q6114)</f>
        <v/>
      </c>
    </row>
    <row r="6115">
      <c r="A6115" t="n">
        <v>6114</v>
      </c>
      <c r="B6115" t="inlineStr">
        <is>
          <t>CA-2016-124590</t>
        </is>
      </c>
      <c r="C6115" t="inlineStr">
        <is>
          <t>2016-11-12</t>
        </is>
      </c>
      <c r="D6115" t="inlineStr">
        <is>
          <t>2016-11-16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Deluxe Fabric Upholstered Stacking Chairs, Rounded Back</t>
        </is>
      </c>
      <c r="Q6115" s="2" t="n">
        <v>1537.074</v>
      </c>
      <c r="R6115" t="n">
        <v>9</v>
      </c>
      <c r="S6115" s="3" t="n">
        <v>0.3</v>
      </c>
      <c r="T6115" s="2" t="n">
        <v>0</v>
      </c>
      <c r="U6115">
        <f>D6115-C6115</f>
        <v/>
      </c>
      <c r="V6115" s="3">
        <f>IF(Q6115=0,0,T6115/Q6115)</f>
        <v/>
      </c>
    </row>
    <row r="6116">
      <c r="A6116" t="n">
        <v>6115</v>
      </c>
      <c r="B6116" t="inlineStr">
        <is>
          <t>CA-2016-124590</t>
        </is>
      </c>
      <c r="C6116" t="inlineStr">
        <is>
          <t>2016-11-12</t>
        </is>
      </c>
      <c r="D6116" t="inlineStr">
        <is>
          <t>2016-11-16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Furniture</t>
        </is>
      </c>
      <c r="O6116" t="inlineStr">
        <is>
          <t>Chairs</t>
        </is>
      </c>
      <c r="P6116" t="inlineStr">
        <is>
          <t>Hon 4070 Series Pagoda Round Back Stacking Chairs</t>
        </is>
      </c>
      <c r="Q6116" s="2" t="n">
        <v>449.372</v>
      </c>
      <c r="R6116" t="n">
        <v>2</v>
      </c>
      <c r="S6116" s="3" t="n">
        <v>0.3</v>
      </c>
      <c r="T6116" s="2" t="n">
        <v>-12.8392</v>
      </c>
      <c r="U6116">
        <f>D6116-C6116</f>
        <v/>
      </c>
      <c r="V6116" s="3">
        <f>IF(Q6116=0,0,T6116/Q6116)</f>
        <v/>
      </c>
    </row>
    <row r="6117">
      <c r="A6117" t="n">
        <v>6116</v>
      </c>
      <c r="B6117" t="inlineStr">
        <is>
          <t>CA-2016-133802</t>
        </is>
      </c>
      <c r="C6117" t="inlineStr">
        <is>
          <t>2016-03-14</t>
        </is>
      </c>
      <c r="D6117" t="inlineStr">
        <is>
          <t>2016-03-20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Wilson Jones Leather-Like Binders with DublLock Round Rings</t>
        </is>
      </c>
      <c r="Q6117" s="2" t="n">
        <v>41.904</v>
      </c>
      <c r="R6117" t="n">
        <v>6</v>
      </c>
      <c r="S6117" s="3" t="n">
        <v>0.2</v>
      </c>
      <c r="T6117" s="2" t="n">
        <v>14.1426</v>
      </c>
      <c r="U6117">
        <f>D6117-C6117</f>
        <v/>
      </c>
      <c r="V6117" s="3">
        <f>IF(Q6117=0,0,T6117/Q6117)</f>
        <v/>
      </c>
    </row>
    <row r="6118">
      <c r="A6118" t="n">
        <v>6117</v>
      </c>
      <c r="B6118" t="inlineStr">
        <is>
          <t>US-2016-113677</t>
        </is>
      </c>
      <c r="C6118" t="inlineStr">
        <is>
          <t>2016-11-13</t>
        </is>
      </c>
      <c r="D6118" t="inlineStr">
        <is>
          <t>2016-11-19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Xiaomi Mi3</t>
        </is>
      </c>
      <c r="Q6118" s="2" t="n">
        <v>2279.96</v>
      </c>
      <c r="R6118" t="n">
        <v>4</v>
      </c>
      <c r="S6118" s="3" t="n">
        <v>0</v>
      </c>
      <c r="T6118" s="2" t="n">
        <v>592.7896</v>
      </c>
      <c r="U6118">
        <f>D6118-C6118</f>
        <v/>
      </c>
      <c r="V6118" s="3">
        <f>IF(Q6118=0,0,T6118/Q6118)</f>
        <v/>
      </c>
    </row>
    <row r="6119">
      <c r="A6119" t="n">
        <v>6118</v>
      </c>
      <c r="B6119" t="inlineStr">
        <is>
          <t>US-2016-113677</t>
        </is>
      </c>
      <c r="C6119" t="inlineStr">
        <is>
          <t>2016-11-13</t>
        </is>
      </c>
      <c r="D6119" t="inlineStr">
        <is>
          <t>2016-11-19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Avery 499</t>
        </is>
      </c>
      <c r="Q6119" s="2" t="n">
        <v>14.94</v>
      </c>
      <c r="R6119" t="n">
        <v>3</v>
      </c>
      <c r="S6119" s="3" t="n">
        <v>0</v>
      </c>
      <c r="T6119" s="2" t="n">
        <v>6.8724</v>
      </c>
      <c r="U6119">
        <f>D6119-C6119</f>
        <v/>
      </c>
      <c r="V6119" s="3">
        <f>IF(Q6119=0,0,T6119/Q6119)</f>
        <v/>
      </c>
    </row>
    <row r="6120">
      <c r="A6120" t="n">
        <v>6119</v>
      </c>
      <c r="B6120" t="inlineStr">
        <is>
          <t>CA-2017-143378</t>
        </is>
      </c>
      <c r="C6120" t="inlineStr">
        <is>
          <t>2017-09-19</t>
        </is>
      </c>
      <c r="D6120" t="inlineStr">
        <is>
          <t>2017-09-25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Mophie Juice Pack Helium for iPhone</t>
        </is>
      </c>
      <c r="Q6120" s="2" t="n">
        <v>191.976</v>
      </c>
      <c r="R6120" t="n">
        <v>3</v>
      </c>
      <c r="S6120" s="3" t="n">
        <v>0.2</v>
      </c>
      <c r="T6120" s="2" t="n">
        <v>19.1976</v>
      </c>
      <c r="U6120">
        <f>D6120-C6120</f>
        <v/>
      </c>
      <c r="V6120" s="3">
        <f>IF(Q6120=0,0,T6120/Q6120)</f>
        <v/>
      </c>
    </row>
    <row r="6121">
      <c r="A6121" t="n">
        <v>6120</v>
      </c>
      <c r="B6121" t="inlineStr">
        <is>
          <t>CA-2017-143378</t>
        </is>
      </c>
      <c r="C6121" t="inlineStr">
        <is>
          <t>2017-09-19</t>
        </is>
      </c>
      <c r="D6121" t="inlineStr">
        <is>
          <t>2017-09-25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Peel-Off China Markers</t>
        </is>
      </c>
      <c r="Q6121" s="2" t="n">
        <v>23.832</v>
      </c>
      <c r="R6121" t="n">
        <v>3</v>
      </c>
      <c r="S6121" s="3" t="n">
        <v>0.2</v>
      </c>
      <c r="T6121" s="2" t="n">
        <v>6.5538</v>
      </c>
      <c r="U6121">
        <f>D6121-C6121</f>
        <v/>
      </c>
      <c r="V6121" s="3">
        <f>IF(Q6121=0,0,T6121/Q6121)</f>
        <v/>
      </c>
    </row>
    <row r="6122">
      <c r="A6122" t="n">
        <v>6121</v>
      </c>
      <c r="B6122" t="inlineStr">
        <is>
          <t>CA-2017-143378</t>
        </is>
      </c>
      <c r="C6122" t="inlineStr">
        <is>
          <t>2017-09-19</t>
        </is>
      </c>
      <c r="D6122" t="inlineStr">
        <is>
          <t>2017-09-25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Furniture</t>
        </is>
      </c>
      <c r="O6122" t="inlineStr">
        <is>
          <t>Furnishings</t>
        </is>
      </c>
      <c r="P6122" t="inlineStr">
        <is>
          <t>Howard Miller 14-1/2" Diameter Chrome Round Wall Clock</t>
        </is>
      </c>
      <c r="Q6122" s="2" t="n">
        <v>409.216</v>
      </c>
      <c r="R6122" t="n">
        <v>8</v>
      </c>
      <c r="S6122" s="3" t="n">
        <v>0.2</v>
      </c>
      <c r="T6122" s="2" t="n">
        <v>61.3824</v>
      </c>
      <c r="U6122">
        <f>D6122-C6122</f>
        <v/>
      </c>
      <c r="V6122" s="3">
        <f>IF(Q6122=0,0,T6122/Q6122)</f>
        <v/>
      </c>
    </row>
    <row r="6123">
      <c r="A6123" t="n">
        <v>6122</v>
      </c>
      <c r="B6123" t="inlineStr">
        <is>
          <t>CA-2017-143378</t>
        </is>
      </c>
      <c r="C6123" t="inlineStr">
        <is>
          <t>2017-09-19</t>
        </is>
      </c>
      <c r="D6123" t="inlineStr">
        <is>
          <t>2017-09-25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Furniture</t>
        </is>
      </c>
      <c r="O6123" t="inlineStr">
        <is>
          <t>Bookcases</t>
        </is>
      </c>
      <c r="P6123" t="inlineStr">
        <is>
          <t>O'Sullivan 4-Shelf Bookcase in Odessa Pine</t>
        </is>
      </c>
      <c r="Q6123" s="2" t="n">
        <v>72.58799999999999</v>
      </c>
      <c r="R6123" t="n">
        <v>2</v>
      </c>
      <c r="S6123" s="3" t="n">
        <v>0.7</v>
      </c>
      <c r="T6123" s="2" t="n">
        <v>-128.2388</v>
      </c>
      <c r="U6123">
        <f>D6123-C6123</f>
        <v/>
      </c>
      <c r="V6123" s="3">
        <f>IF(Q6123=0,0,T6123/Q6123)</f>
        <v/>
      </c>
    </row>
    <row r="6124">
      <c r="A6124" t="n">
        <v>6123</v>
      </c>
      <c r="B6124" t="inlineStr">
        <is>
          <t>CA-2017-152660</t>
        </is>
      </c>
      <c r="C6124" t="inlineStr">
        <is>
          <t>2017-12-04</t>
        </is>
      </c>
      <c r="D6124" t="inlineStr">
        <is>
          <t>2017-12-09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Office Supplies</t>
        </is>
      </c>
      <c r="O6124" t="inlineStr">
        <is>
          <t>Storage</t>
        </is>
      </c>
      <c r="P6124" t="inlineStr">
        <is>
          <t>Advantus Rolling Drawer Organizers</t>
        </is>
      </c>
      <c r="Q6124" s="2" t="n">
        <v>61.568</v>
      </c>
      <c r="R6124" t="n">
        <v>2</v>
      </c>
      <c r="S6124" s="3" t="n">
        <v>0.2</v>
      </c>
      <c r="T6124" s="2" t="n">
        <v>4.6176</v>
      </c>
      <c r="U6124">
        <f>D6124-C6124</f>
        <v/>
      </c>
      <c r="V6124" s="3">
        <f>IF(Q6124=0,0,T6124/Q6124)</f>
        <v/>
      </c>
    </row>
    <row r="6125">
      <c r="A6125" t="n">
        <v>6124</v>
      </c>
      <c r="B6125" t="inlineStr">
        <is>
          <t>CA-2015-142139</t>
        </is>
      </c>
      <c r="C6125" t="inlineStr">
        <is>
          <t>2015-08-31</t>
        </is>
      </c>
      <c r="D6125" t="inlineStr">
        <is>
          <t>2015-09-05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Office Supplies</t>
        </is>
      </c>
      <c r="O6125" t="inlineStr">
        <is>
          <t>Paper</t>
        </is>
      </c>
      <c r="P6125" t="inlineStr">
        <is>
          <t>Message Book, Phone, Wirebound Standard Line Memo, 2 3/4" X 5"</t>
        </is>
      </c>
      <c r="Q6125" s="2" t="n">
        <v>20.96</v>
      </c>
      <c r="R6125" t="n">
        <v>4</v>
      </c>
      <c r="S6125" s="3" t="n">
        <v>0.2</v>
      </c>
      <c r="T6125" s="2" t="n">
        <v>6.812</v>
      </c>
      <c r="U6125">
        <f>D6125-C6125</f>
        <v/>
      </c>
      <c r="V6125" s="3">
        <f>IF(Q6125=0,0,T6125/Q6125)</f>
        <v/>
      </c>
    </row>
    <row r="6126">
      <c r="A6126" t="n">
        <v>6125</v>
      </c>
      <c r="B6126" t="inlineStr">
        <is>
          <t>CA-2017-145772</t>
        </is>
      </c>
      <c r="C6126" t="inlineStr">
        <is>
          <t>2017-06-03</t>
        </is>
      </c>
      <c r="D6126" t="inlineStr">
        <is>
          <t>2017-06-07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Kingston Digital DataTraveler 16GB USB 2.0</t>
        </is>
      </c>
      <c r="Q6126" s="2" t="n">
        <v>44.75</v>
      </c>
      <c r="R6126" t="n">
        <v>5</v>
      </c>
      <c r="S6126" s="3" t="n">
        <v>0</v>
      </c>
      <c r="T6126" s="2" t="n">
        <v>8.5025</v>
      </c>
      <c r="U6126">
        <f>D6126-C6126</f>
        <v/>
      </c>
      <c r="V6126" s="3">
        <f>IF(Q6126=0,0,T6126/Q6126)</f>
        <v/>
      </c>
    </row>
    <row r="6127">
      <c r="A6127" t="n">
        <v>6126</v>
      </c>
      <c r="B6127" t="inlineStr">
        <is>
          <t>CA-2017-145772</t>
        </is>
      </c>
      <c r="C6127" t="inlineStr">
        <is>
          <t>2017-06-03</t>
        </is>
      </c>
      <c r="D6127" t="inlineStr">
        <is>
          <t>2017-06-07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Office Supplies</t>
        </is>
      </c>
      <c r="O6127" t="inlineStr">
        <is>
          <t>Paper</t>
        </is>
      </c>
      <c r="P6127" t="inlineStr">
        <is>
          <t>Xerox 1947</t>
        </is>
      </c>
      <c r="Q6127" s="2" t="n">
        <v>11.96</v>
      </c>
      <c r="R6127" t="n">
        <v>2</v>
      </c>
      <c r="S6127" s="3" t="n">
        <v>0</v>
      </c>
      <c r="T6127" s="2" t="n">
        <v>5.382</v>
      </c>
      <c r="U6127">
        <f>D6127-C6127</f>
        <v/>
      </c>
      <c r="V6127" s="3">
        <f>IF(Q6127=0,0,T6127/Q6127)</f>
        <v/>
      </c>
    </row>
    <row r="6128">
      <c r="A6128" t="n">
        <v>6127</v>
      </c>
      <c r="B6128" t="inlineStr">
        <is>
          <t>CA-2017-145772</t>
        </is>
      </c>
      <c r="C6128" t="inlineStr">
        <is>
          <t>2017-06-03</t>
        </is>
      </c>
      <c r="D6128" t="inlineStr">
        <is>
          <t>2017-06-07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Office Supplies</t>
        </is>
      </c>
      <c r="O6128" t="inlineStr">
        <is>
          <t>Binders</t>
        </is>
      </c>
      <c r="P6128" t="inlineStr">
        <is>
          <t>UniKeep View Case Binders</t>
        </is>
      </c>
      <c r="Q6128" s="2" t="n">
        <v>3.912</v>
      </c>
      <c r="R6128" t="n">
        <v>1</v>
      </c>
      <c r="S6128" s="3" t="n">
        <v>0.2</v>
      </c>
      <c r="T6128" s="2" t="n">
        <v>1.2714</v>
      </c>
      <c r="U6128">
        <f>D6128-C6128</f>
        <v/>
      </c>
      <c r="V6128" s="3">
        <f>IF(Q6128=0,0,T6128/Q6128)</f>
        <v/>
      </c>
    </row>
    <row r="6129">
      <c r="A6129" t="n">
        <v>6128</v>
      </c>
      <c r="B6129" t="inlineStr">
        <is>
          <t>CA-2016-124100</t>
        </is>
      </c>
      <c r="C6129" t="inlineStr">
        <is>
          <t>2016-03-31</t>
        </is>
      </c>
      <c r="D6129" t="inlineStr">
        <is>
          <t>2016-04-06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Value Steno Chair, Gray</t>
        </is>
      </c>
      <c r="Q6129" s="2" t="n">
        <v>327.996</v>
      </c>
      <c r="R6129" t="n">
        <v>6</v>
      </c>
      <c r="S6129" s="3" t="n">
        <v>0.1</v>
      </c>
      <c r="T6129" s="2" t="n">
        <v>54.666</v>
      </c>
      <c r="U6129">
        <f>D6129-C6129</f>
        <v/>
      </c>
      <c r="V6129" s="3">
        <f>IF(Q6129=0,0,T6129/Q6129)</f>
        <v/>
      </c>
    </row>
    <row r="6130">
      <c r="A6130" t="n">
        <v>6129</v>
      </c>
      <c r="B6130" t="inlineStr">
        <is>
          <t>US-2014-158400</t>
        </is>
      </c>
      <c r="C6130" t="inlineStr">
        <is>
          <t>2014-10-25</t>
        </is>
      </c>
      <c r="D6130" t="inlineStr">
        <is>
          <t>2014-10-28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Office Supplies</t>
        </is>
      </c>
      <c r="O6130" t="inlineStr">
        <is>
          <t>Binders</t>
        </is>
      </c>
      <c r="P6130" t="inlineStr">
        <is>
          <t>GBC VeloBind Cover Sets</t>
        </is>
      </c>
      <c r="Q6130" s="2" t="n">
        <v>49.408</v>
      </c>
      <c r="R6130" t="n">
        <v>4</v>
      </c>
      <c r="S6130" s="3" t="n">
        <v>0.2</v>
      </c>
      <c r="T6130" s="2" t="n">
        <v>18.528</v>
      </c>
      <c r="U6130">
        <f>D6130-C6130</f>
        <v/>
      </c>
      <c r="V6130" s="3">
        <f>IF(Q6130=0,0,T6130/Q6130)</f>
        <v/>
      </c>
    </row>
    <row r="6131">
      <c r="A6131" t="n">
        <v>6130</v>
      </c>
      <c r="B6131" t="inlineStr">
        <is>
          <t>CA-2017-162033</t>
        </is>
      </c>
      <c r="C6131" t="inlineStr">
        <is>
          <t>2017-03-26</t>
        </is>
      </c>
      <c r="D6131" t="inlineStr">
        <is>
          <t>2017-04-02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Technology</t>
        </is>
      </c>
      <c r="O6131" t="inlineStr">
        <is>
          <t>Accessories</t>
        </is>
      </c>
      <c r="P6131" t="inlineStr">
        <is>
          <t>Memorex Froggy Flash Drive 8 GB</t>
        </is>
      </c>
      <c r="Q6131" s="2" t="n">
        <v>53.25</v>
      </c>
      <c r="R6131" t="n">
        <v>3</v>
      </c>
      <c r="S6131" s="3" t="n">
        <v>0</v>
      </c>
      <c r="T6131" s="2" t="n">
        <v>20.7675</v>
      </c>
      <c r="U6131">
        <f>D6131-C6131</f>
        <v/>
      </c>
      <c r="V6131" s="3">
        <f>IF(Q6131=0,0,T6131/Q6131)</f>
        <v/>
      </c>
    </row>
    <row r="6132">
      <c r="A6132" t="n">
        <v>6131</v>
      </c>
      <c r="B6132" t="inlineStr">
        <is>
          <t>CA-2017-162033</t>
        </is>
      </c>
      <c r="C6132" t="inlineStr">
        <is>
          <t>2017-03-26</t>
        </is>
      </c>
      <c r="D6132" t="inlineStr">
        <is>
          <t>2017-04-02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Office Supplies</t>
        </is>
      </c>
      <c r="O6132" t="inlineStr">
        <is>
          <t>Fasteners</t>
        </is>
      </c>
      <c r="P6132" t="inlineStr">
        <is>
          <t>Staples</t>
        </is>
      </c>
      <c r="Q6132" s="2" t="n">
        <v>3.76</v>
      </c>
      <c r="R6132" t="n">
        <v>2</v>
      </c>
      <c r="S6132" s="3" t="n">
        <v>0</v>
      </c>
      <c r="T6132" s="2" t="n">
        <v>1.316</v>
      </c>
      <c r="U6132">
        <f>D6132-C6132</f>
        <v/>
      </c>
      <c r="V6132" s="3">
        <f>IF(Q6132=0,0,T6132/Q6132)</f>
        <v/>
      </c>
    </row>
    <row r="6133">
      <c r="A6133" t="n">
        <v>6132</v>
      </c>
      <c r="B6133" t="inlineStr">
        <is>
          <t>CA-2014-163447</t>
        </is>
      </c>
      <c r="C6133" t="inlineStr">
        <is>
          <t>2014-12-27</t>
        </is>
      </c>
      <c r="D6133" t="inlineStr">
        <is>
          <t>2014-12-31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Furniture</t>
        </is>
      </c>
      <c r="O6133" t="inlineStr">
        <is>
          <t>Chairs</t>
        </is>
      </c>
      <c r="P6133" t="inlineStr">
        <is>
          <t>Global Push Button Manager's Chair, Indigo</t>
        </is>
      </c>
      <c r="Q6133" s="2" t="n">
        <v>767.2140000000001</v>
      </c>
      <c r="R6133" t="n">
        <v>14</v>
      </c>
      <c r="S6133" s="3" t="n">
        <v>0.1</v>
      </c>
      <c r="T6133" s="2" t="n">
        <v>161.9674</v>
      </c>
      <c r="U6133">
        <f>D6133-C6133</f>
        <v/>
      </c>
      <c r="V6133" s="3">
        <f>IF(Q6133=0,0,T6133/Q6133)</f>
        <v/>
      </c>
    </row>
    <row r="6134">
      <c r="A6134" t="n">
        <v>6133</v>
      </c>
      <c r="B6134" t="inlineStr">
        <is>
          <t>CA-2017-145737</t>
        </is>
      </c>
      <c r="C6134" t="inlineStr">
        <is>
          <t>2017-09-15</t>
        </is>
      </c>
      <c r="D6134" t="inlineStr">
        <is>
          <t>2017-09-20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Xerox 1893</t>
        </is>
      </c>
      <c r="Q6134" s="2" t="n">
        <v>163.96</v>
      </c>
      <c r="R6134" t="n">
        <v>5</v>
      </c>
      <c r="S6134" s="3" t="n">
        <v>0.2</v>
      </c>
      <c r="T6134" s="2" t="n">
        <v>59.4355</v>
      </c>
      <c r="U6134">
        <f>D6134-C6134</f>
        <v/>
      </c>
      <c r="V6134" s="3">
        <f>IF(Q6134=0,0,T6134/Q6134)</f>
        <v/>
      </c>
    </row>
    <row r="6135">
      <c r="A6135" t="n">
        <v>6134</v>
      </c>
      <c r="B6135" t="inlineStr">
        <is>
          <t>CA-2016-148096</t>
        </is>
      </c>
      <c r="C6135" t="inlineStr">
        <is>
          <t>2016-08-16</t>
        </is>
      </c>
      <c r="D6135" t="inlineStr">
        <is>
          <t>2016-08-19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Furniture</t>
        </is>
      </c>
      <c r="O6135" t="inlineStr">
        <is>
          <t>Tables</t>
        </is>
      </c>
      <c r="P6135" t="inlineStr">
        <is>
          <t>Barricks 18" x 48" Non-Folding Utility Table with Bottom Storage Shelf</t>
        </is>
      </c>
      <c r="Q6135" s="2" t="n">
        <v>161.28</v>
      </c>
      <c r="R6135" t="n">
        <v>2</v>
      </c>
      <c r="S6135" s="3" t="n">
        <v>0.2</v>
      </c>
      <c r="T6135" s="2" t="n">
        <v>12.096</v>
      </c>
      <c r="U6135">
        <f>D6135-C6135</f>
        <v/>
      </c>
      <c r="V6135" s="3">
        <f>IF(Q6135=0,0,T6135/Q6135)</f>
        <v/>
      </c>
    </row>
    <row r="6136">
      <c r="A6136" t="n">
        <v>6135</v>
      </c>
      <c r="B6136" t="inlineStr">
        <is>
          <t>CA-2016-146766</t>
        </is>
      </c>
      <c r="C6136" t="inlineStr">
        <is>
          <t>2016-11-04</t>
        </is>
      </c>
      <c r="D6136" t="inlineStr">
        <is>
          <t>2016-11-04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Office Supplies</t>
        </is>
      </c>
      <c r="O6136" t="inlineStr">
        <is>
          <t>Art</t>
        </is>
      </c>
      <c r="P6136" t="inlineStr">
        <is>
          <t>Boston Heavy-Duty Trimline Electric Pencil Sharpeners</t>
        </is>
      </c>
      <c r="Q6136" s="2" t="n">
        <v>192.8</v>
      </c>
      <c r="R6136" t="n">
        <v>4</v>
      </c>
      <c r="S6136" s="3" t="n">
        <v>0</v>
      </c>
      <c r="T6136" s="2" t="n">
        <v>55.912</v>
      </c>
      <c r="U6136">
        <f>D6136-C6136</f>
        <v/>
      </c>
      <c r="V6136" s="3">
        <f>IF(Q6136=0,0,T6136/Q6136)</f>
        <v/>
      </c>
    </row>
    <row r="6137">
      <c r="A6137" t="n">
        <v>6136</v>
      </c>
      <c r="B6137" t="inlineStr">
        <is>
          <t>CA-2015-105613</t>
        </is>
      </c>
      <c r="C6137" t="inlineStr">
        <is>
          <t>2015-10-18</t>
        </is>
      </c>
      <c r="D6137" t="inlineStr">
        <is>
          <t>2015-10-22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Technology</t>
        </is>
      </c>
      <c r="O6137" t="inlineStr">
        <is>
          <t>Accessories</t>
        </is>
      </c>
      <c r="P6137" t="inlineStr">
        <is>
          <t>Verbatim Slim CD and DVD Storage Cases, 50/Pack</t>
        </is>
      </c>
      <c r="Q6137" s="2" t="n">
        <v>27.696</v>
      </c>
      <c r="R6137" t="n">
        <v>3</v>
      </c>
      <c r="S6137" s="3" t="n">
        <v>0.2</v>
      </c>
      <c r="T6137" s="2" t="n">
        <v>3.462</v>
      </c>
      <c r="U6137">
        <f>D6137-C6137</f>
        <v/>
      </c>
      <c r="V6137" s="3">
        <f>IF(Q6137=0,0,T6137/Q6137)</f>
        <v/>
      </c>
    </row>
    <row r="6138">
      <c r="A6138" t="n">
        <v>6137</v>
      </c>
      <c r="B6138" t="inlineStr">
        <is>
          <t>CA-2015-105613</t>
        </is>
      </c>
      <c r="C6138" t="inlineStr">
        <is>
          <t>2015-10-18</t>
        </is>
      </c>
      <c r="D6138" t="inlineStr">
        <is>
          <t>2015-10-22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Office Supplies</t>
        </is>
      </c>
      <c r="O6138" t="inlineStr">
        <is>
          <t>Appliances</t>
        </is>
      </c>
      <c r="P6138" t="inlineStr">
        <is>
          <t>Tripp Lite Isotel 6 Outlet Surge Protector with Fax/Modem Protection</t>
        </is>
      </c>
      <c r="Q6138" s="2" t="n">
        <v>73.164</v>
      </c>
      <c r="R6138" t="n">
        <v>6</v>
      </c>
      <c r="S6138" s="3" t="n">
        <v>0.8</v>
      </c>
      <c r="T6138" s="2" t="n">
        <v>-186.5682</v>
      </c>
      <c r="U6138">
        <f>D6138-C6138</f>
        <v/>
      </c>
      <c r="V6138" s="3">
        <f>IF(Q6138=0,0,T6138/Q6138)</f>
        <v/>
      </c>
    </row>
    <row r="6139">
      <c r="A6139" t="n">
        <v>6138</v>
      </c>
      <c r="B6139" t="inlineStr">
        <is>
          <t>US-2016-142251</t>
        </is>
      </c>
      <c r="C6139" t="inlineStr">
        <is>
          <t>2016-10-31</t>
        </is>
      </c>
      <c r="D6139" t="inlineStr">
        <is>
          <t>2016-11-04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1898</t>
        </is>
      </c>
      <c r="Q6139" s="2" t="n">
        <v>32.064</v>
      </c>
      <c r="R6139" t="n">
        <v>6</v>
      </c>
      <c r="S6139" s="3" t="n">
        <v>0.2</v>
      </c>
      <c r="T6139" s="2" t="n">
        <v>11.2224</v>
      </c>
      <c r="U6139">
        <f>D6139-C6139</f>
        <v/>
      </c>
      <c r="V6139" s="3">
        <f>IF(Q6139=0,0,T6139/Q6139)</f>
        <v/>
      </c>
    </row>
    <row r="6140">
      <c r="A6140" t="n">
        <v>6139</v>
      </c>
      <c r="B6140" t="inlineStr">
        <is>
          <t>CA-2014-131247</t>
        </is>
      </c>
      <c r="C6140" t="inlineStr">
        <is>
          <t>2014-03-30</t>
        </is>
      </c>
      <c r="D6140" t="inlineStr">
        <is>
          <t>2014-04-04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Furniture</t>
        </is>
      </c>
      <c r="O6140" t="inlineStr">
        <is>
          <t>Bookcases</t>
        </is>
      </c>
      <c r="P6140" t="inlineStr">
        <is>
          <t>O'Sullivan Living Dimensions 2-Shelf Bookcases</t>
        </is>
      </c>
      <c r="Q6140" s="2" t="n">
        <v>205.666</v>
      </c>
      <c r="R6140" t="n">
        <v>2</v>
      </c>
      <c r="S6140" s="3" t="n">
        <v>0.15</v>
      </c>
      <c r="T6140" s="2" t="n">
        <v>-12.098</v>
      </c>
      <c r="U6140">
        <f>D6140-C6140</f>
        <v/>
      </c>
      <c r="V6140" s="3">
        <f>IF(Q6140=0,0,T6140/Q6140)</f>
        <v/>
      </c>
    </row>
    <row r="6141">
      <c r="A6141" t="n">
        <v>6140</v>
      </c>
      <c r="B6141" t="inlineStr">
        <is>
          <t>US-2015-113593</t>
        </is>
      </c>
      <c r="C6141" t="inlineStr">
        <is>
          <t>2015-04-18</t>
        </is>
      </c>
      <c r="D6141" t="inlineStr">
        <is>
          <t>2015-04-20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Office Supplies</t>
        </is>
      </c>
      <c r="O6141" t="inlineStr">
        <is>
          <t>Storage</t>
        </is>
      </c>
      <c r="P6141" t="inlineStr">
        <is>
          <t>Advantus Rolling Drawer Organizers</t>
        </is>
      </c>
      <c r="Q6141" s="2" t="n">
        <v>115.44</v>
      </c>
      <c r="R6141" t="n">
        <v>3</v>
      </c>
      <c r="S6141" s="3" t="n">
        <v>0</v>
      </c>
      <c r="T6141" s="2" t="n">
        <v>30.0144</v>
      </c>
      <c r="U6141">
        <f>D6141-C6141</f>
        <v/>
      </c>
      <c r="V6141" s="3">
        <f>IF(Q6141=0,0,T6141/Q6141)</f>
        <v/>
      </c>
    </row>
    <row r="6142">
      <c r="A6142" t="n">
        <v>6141</v>
      </c>
      <c r="B6142" t="inlineStr">
        <is>
          <t>CA-2017-121083</t>
        </is>
      </c>
      <c r="C6142" t="inlineStr">
        <is>
          <t>2017-07-09</t>
        </is>
      </c>
      <c r="D6142" t="inlineStr">
        <is>
          <t>2017-07-15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Xerox 1914</t>
        </is>
      </c>
      <c r="Q6142" s="2" t="n">
        <v>274.8</v>
      </c>
      <c r="R6142" t="n">
        <v>5</v>
      </c>
      <c r="S6142" s="3" t="n">
        <v>0</v>
      </c>
      <c r="T6142" s="2" t="n">
        <v>134.652</v>
      </c>
      <c r="U6142">
        <f>D6142-C6142</f>
        <v/>
      </c>
      <c r="V6142" s="3">
        <f>IF(Q6142=0,0,T6142/Q6142)</f>
        <v/>
      </c>
    </row>
    <row r="6143">
      <c r="A6143" t="n">
        <v>6142</v>
      </c>
      <c r="B6143" t="inlineStr">
        <is>
          <t>CA-2017-121083</t>
        </is>
      </c>
      <c r="C6143" t="inlineStr">
        <is>
          <t>2017-07-09</t>
        </is>
      </c>
      <c r="D6143" t="inlineStr">
        <is>
          <t>2017-07-15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Office Supplies</t>
        </is>
      </c>
      <c r="O6143" t="inlineStr">
        <is>
          <t>Storage</t>
        </is>
      </c>
      <c r="P6143" t="inlineStr">
        <is>
          <t>Tennsco Industrial Shelving</t>
        </is>
      </c>
      <c r="Q6143" s="2" t="n">
        <v>195.64</v>
      </c>
      <c r="R6143" t="n">
        <v>4</v>
      </c>
      <c r="S6143" s="3" t="n">
        <v>0</v>
      </c>
      <c r="T6143" s="2" t="n">
        <v>3.9128</v>
      </c>
      <c r="U6143">
        <f>D6143-C6143</f>
        <v/>
      </c>
      <c r="V6143" s="3">
        <f>IF(Q6143=0,0,T6143/Q6143)</f>
        <v/>
      </c>
    </row>
    <row r="6144">
      <c r="A6144" t="n">
        <v>6143</v>
      </c>
      <c r="B6144" t="inlineStr">
        <is>
          <t>CA-2017-121083</t>
        </is>
      </c>
      <c r="C6144" t="inlineStr">
        <is>
          <t>2017-07-09</t>
        </is>
      </c>
      <c r="D6144" t="inlineStr">
        <is>
          <t>2017-07-15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Technology</t>
        </is>
      </c>
      <c r="O6144" t="inlineStr">
        <is>
          <t>Phones</t>
        </is>
      </c>
      <c r="P6144" t="inlineStr">
        <is>
          <t>Digium D40 VoIP phone</t>
        </is>
      </c>
      <c r="Q6144" s="2" t="n">
        <v>257.98</v>
      </c>
      <c r="R6144" t="n">
        <v>2</v>
      </c>
      <c r="S6144" s="3" t="n">
        <v>0</v>
      </c>
      <c r="T6144" s="2" t="n">
        <v>74.8142</v>
      </c>
      <c r="U6144">
        <f>D6144-C6144</f>
        <v/>
      </c>
      <c r="V6144" s="3">
        <f>IF(Q6144=0,0,T6144/Q6144)</f>
        <v/>
      </c>
    </row>
    <row r="6145">
      <c r="A6145" t="n">
        <v>6144</v>
      </c>
      <c r="B6145" t="inlineStr">
        <is>
          <t>CA-2017-121083</t>
        </is>
      </c>
      <c r="C6145" t="inlineStr">
        <is>
          <t>2017-07-09</t>
        </is>
      </c>
      <c r="D6145" t="inlineStr">
        <is>
          <t>2017-07-15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Prismacolor Color Pencil Set</t>
        </is>
      </c>
      <c r="Q6145" s="2" t="n">
        <v>119.04</v>
      </c>
      <c r="R6145" t="n">
        <v>6</v>
      </c>
      <c r="S6145" s="3" t="n">
        <v>0</v>
      </c>
      <c r="T6145" s="2" t="n">
        <v>48.8064</v>
      </c>
      <c r="U6145">
        <f>D6145-C6145</f>
        <v/>
      </c>
      <c r="V6145" s="3">
        <f>IF(Q6145=0,0,T6145/Q6145)</f>
        <v/>
      </c>
    </row>
    <row r="6146">
      <c r="A6146" t="n">
        <v>6145</v>
      </c>
      <c r="B6146" t="inlineStr">
        <is>
          <t>CA-2017-151190</t>
        </is>
      </c>
      <c r="C6146" t="inlineStr">
        <is>
          <t>2017-06-27</t>
        </is>
      </c>
      <c r="D6146" t="inlineStr">
        <is>
          <t>2017-07-01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Office Supplies</t>
        </is>
      </c>
      <c r="O6146" t="inlineStr">
        <is>
          <t>Paper</t>
        </is>
      </c>
      <c r="P6146" t="inlineStr">
        <is>
          <t>Wirebound Message Books, Four 2 3/4 x 5 White Forms per Page</t>
        </is>
      </c>
      <c r="Q6146" s="2" t="n">
        <v>20.07</v>
      </c>
      <c r="R6146" t="n">
        <v>3</v>
      </c>
      <c r="S6146" s="3" t="n">
        <v>0</v>
      </c>
      <c r="T6146" s="2" t="n">
        <v>9.232200000000001</v>
      </c>
      <c r="U6146">
        <f>D6146-C6146</f>
        <v/>
      </c>
      <c r="V6146" s="3">
        <f>IF(Q6146=0,0,T6146/Q6146)</f>
        <v/>
      </c>
    </row>
    <row r="6147">
      <c r="A6147" t="n">
        <v>6146</v>
      </c>
      <c r="B6147" t="inlineStr">
        <is>
          <t>CA-2014-133543</t>
        </is>
      </c>
      <c r="C6147" t="inlineStr">
        <is>
          <t>2014-12-22</t>
        </is>
      </c>
      <c r="D6147" t="inlineStr">
        <is>
          <t>2014-12-26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s="2" t="n">
        <v>11.76</v>
      </c>
      <c r="R6147" t="n">
        <v>4</v>
      </c>
      <c r="S6147" s="3" t="n">
        <v>0</v>
      </c>
      <c r="T6147" s="2" t="n">
        <v>3.1752</v>
      </c>
      <c r="U6147">
        <f>D6147-C6147</f>
        <v/>
      </c>
      <c r="V6147" s="3">
        <f>IF(Q6147=0,0,T6147/Q6147)</f>
        <v/>
      </c>
    </row>
    <row r="6148">
      <c r="A6148" t="n">
        <v>6147</v>
      </c>
      <c r="B6148" t="inlineStr">
        <is>
          <t>CA-2017-105130</t>
        </is>
      </c>
      <c r="C6148" t="inlineStr">
        <is>
          <t>2017-11-21</t>
        </is>
      </c>
      <c r="D6148" t="inlineStr">
        <is>
          <t>2017-11-25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Office Supplies</t>
        </is>
      </c>
      <c r="O6148" t="inlineStr">
        <is>
          <t>Art</t>
        </is>
      </c>
      <c r="P6148" t="inlineStr">
        <is>
          <t>Newell 332</t>
        </is>
      </c>
      <c r="Q6148" s="2" t="n">
        <v>11.76</v>
      </c>
      <c r="R6148" t="n">
        <v>4</v>
      </c>
      <c r="S6148" s="3" t="n">
        <v>0</v>
      </c>
      <c r="T6148" s="2" t="n">
        <v>3.1752</v>
      </c>
      <c r="U6148">
        <f>D6148-C6148</f>
        <v/>
      </c>
      <c r="V6148" s="3">
        <f>IF(Q6148=0,0,T6148/Q6148)</f>
        <v/>
      </c>
    </row>
    <row r="6149">
      <c r="A6149" t="n">
        <v>6148</v>
      </c>
      <c r="B6149" t="inlineStr">
        <is>
          <t>CA-2017-105130</t>
        </is>
      </c>
      <c r="C6149" t="inlineStr">
        <is>
          <t>2017-11-21</t>
        </is>
      </c>
      <c r="D6149" t="inlineStr">
        <is>
          <t>2017-11-25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Canvas Sectional Post Binders</t>
        </is>
      </c>
      <c r="Q6149" s="2" t="n">
        <v>40.736</v>
      </c>
      <c r="R6149" t="n">
        <v>2</v>
      </c>
      <c r="S6149" s="3" t="n">
        <v>0.2</v>
      </c>
      <c r="T6149" s="2" t="n">
        <v>14.7668</v>
      </c>
      <c r="U6149">
        <f>D6149-C6149</f>
        <v/>
      </c>
      <c r="V6149" s="3">
        <f>IF(Q6149=0,0,T6149/Q6149)</f>
        <v/>
      </c>
    </row>
    <row r="6150">
      <c r="A6150" t="n">
        <v>6149</v>
      </c>
      <c r="B6150" t="inlineStr">
        <is>
          <t>CA-2016-161928</t>
        </is>
      </c>
      <c r="C6150" t="inlineStr">
        <is>
          <t>2016-06-27</t>
        </is>
      </c>
      <c r="D6150" t="inlineStr">
        <is>
          <t>2016-06-29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Ooma Telo VoIP Home Phone System</t>
        </is>
      </c>
      <c r="Q6150" s="2" t="n">
        <v>201.584</v>
      </c>
      <c r="R6150" t="n">
        <v>2</v>
      </c>
      <c r="S6150" s="3" t="n">
        <v>0.2</v>
      </c>
      <c r="T6150" s="2" t="n">
        <v>12.599</v>
      </c>
      <c r="U6150">
        <f>D6150-C6150</f>
        <v/>
      </c>
      <c r="V6150" s="3">
        <f>IF(Q6150=0,0,T6150/Q6150)</f>
        <v/>
      </c>
    </row>
    <row r="6151">
      <c r="A6151" t="n">
        <v>6150</v>
      </c>
      <c r="B6151" t="inlineStr">
        <is>
          <t>CA-2017-101322</t>
        </is>
      </c>
      <c r="C6151" t="inlineStr">
        <is>
          <t>2017-12-28</t>
        </is>
      </c>
      <c r="D6151" t="inlineStr">
        <is>
          <t>2017-12-31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Novimex Turbo Task Chair</t>
        </is>
      </c>
      <c r="Q6151" s="2" t="n">
        <v>340.704</v>
      </c>
      <c r="R6151" t="n">
        <v>6</v>
      </c>
      <c r="S6151" s="3" t="n">
        <v>0.2</v>
      </c>
      <c r="T6151" s="2" t="n">
        <v>-34.0704</v>
      </c>
      <c r="U6151">
        <f>D6151-C6151</f>
        <v/>
      </c>
      <c r="V6151" s="3">
        <f>IF(Q6151=0,0,T6151/Q6151)</f>
        <v/>
      </c>
    </row>
    <row r="6152">
      <c r="A6152" t="n">
        <v>6151</v>
      </c>
      <c r="B6152" t="inlineStr">
        <is>
          <t>US-2016-106600</t>
        </is>
      </c>
      <c r="C6152" t="inlineStr">
        <is>
          <t>2016-04-08</t>
        </is>
      </c>
      <c r="D6152" t="inlineStr">
        <is>
          <t>2016-04-11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Hon Metal Bookcases, Black</t>
        </is>
      </c>
      <c r="Q6152" s="2" t="n">
        <v>354.9</v>
      </c>
      <c r="R6152" t="n">
        <v>5</v>
      </c>
      <c r="S6152" s="3" t="n">
        <v>0</v>
      </c>
      <c r="T6152" s="2" t="n">
        <v>88.72499999999999</v>
      </c>
      <c r="U6152">
        <f>D6152-C6152</f>
        <v/>
      </c>
      <c r="V6152" s="3">
        <f>IF(Q6152=0,0,T6152/Q6152)</f>
        <v/>
      </c>
    </row>
    <row r="6153">
      <c r="A6153" t="n">
        <v>6152</v>
      </c>
      <c r="B6153" t="inlineStr">
        <is>
          <t>CA-2014-111871</t>
        </is>
      </c>
      <c r="C6153" t="inlineStr">
        <is>
          <t>2014-03-18</t>
        </is>
      </c>
      <c r="D6153" t="inlineStr">
        <is>
          <t>2014-03-21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Furniture</t>
        </is>
      </c>
      <c r="O6153" t="inlineStr">
        <is>
          <t>Bookcases</t>
        </is>
      </c>
      <c r="P6153" t="inlineStr">
        <is>
          <t>Bush Heritage Pine Collection 5-Shelf Bookcase, Albany Pine Finish, *Special Order</t>
        </is>
      </c>
      <c r="Q6153" s="2" t="n">
        <v>1198.33</v>
      </c>
      <c r="R6153" t="n">
        <v>10</v>
      </c>
      <c r="S6153" s="3" t="n">
        <v>0.15</v>
      </c>
      <c r="T6153" s="2" t="n">
        <v>70.48999999999999</v>
      </c>
      <c r="U6153">
        <f>D6153-C6153</f>
        <v/>
      </c>
      <c r="V6153" s="3">
        <f>IF(Q6153=0,0,T6153/Q6153)</f>
        <v/>
      </c>
    </row>
    <row r="6154">
      <c r="A6154" t="n">
        <v>6153</v>
      </c>
      <c r="B6154" t="inlineStr">
        <is>
          <t>CA-2017-139437</t>
        </is>
      </c>
      <c r="C6154" t="inlineStr">
        <is>
          <t>2017-07-03</t>
        </is>
      </c>
      <c r="D6154" t="inlineStr">
        <is>
          <t>2017-07-08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Rogers Deluxe File Chest</t>
        </is>
      </c>
      <c r="Q6154" s="2" t="n">
        <v>87.92</v>
      </c>
      <c r="R6154" t="n">
        <v>4</v>
      </c>
      <c r="S6154" s="3" t="n">
        <v>0</v>
      </c>
      <c r="T6154" s="2" t="n">
        <v>0.8792</v>
      </c>
      <c r="U6154">
        <f>D6154-C6154</f>
        <v/>
      </c>
      <c r="V6154" s="3">
        <f>IF(Q6154=0,0,T6154/Q6154)</f>
        <v/>
      </c>
    </row>
    <row r="6155">
      <c r="A6155" t="n">
        <v>6154</v>
      </c>
      <c r="B6155" t="inlineStr">
        <is>
          <t>CA-2017-151484</t>
        </is>
      </c>
      <c r="C6155" t="inlineStr">
        <is>
          <t>2017-04-20</t>
        </is>
      </c>
      <c r="D6155" t="inlineStr">
        <is>
          <t>2017-04-23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Computer Room Manger, 14"</t>
        </is>
      </c>
      <c r="Q6155" s="2" t="n">
        <v>51.968</v>
      </c>
      <c r="R6155" t="n">
        <v>2</v>
      </c>
      <c r="S6155" s="3" t="n">
        <v>0.2</v>
      </c>
      <c r="T6155" s="2" t="n">
        <v>10.3936</v>
      </c>
      <c r="U6155">
        <f>D6155-C6155</f>
        <v/>
      </c>
      <c r="V6155" s="3">
        <f>IF(Q6155=0,0,T6155/Q6155)</f>
        <v/>
      </c>
    </row>
    <row r="6156">
      <c r="A6156" t="n">
        <v>6155</v>
      </c>
      <c r="B6156" t="inlineStr">
        <is>
          <t>CA-2017-151484</t>
        </is>
      </c>
      <c r="C6156" t="inlineStr">
        <is>
          <t>2017-04-20</t>
        </is>
      </c>
      <c r="D6156" t="inlineStr">
        <is>
          <t>2017-04-23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Sortfiler Multipurpose Personal File Organizer, Black</t>
        </is>
      </c>
      <c r="Q6156" s="2" t="n">
        <v>51.336</v>
      </c>
      <c r="R6156" t="n">
        <v>3</v>
      </c>
      <c r="S6156" s="3" t="n">
        <v>0.2</v>
      </c>
      <c r="T6156" s="2" t="n">
        <v>5.7753</v>
      </c>
      <c r="U6156">
        <f>D6156-C6156</f>
        <v/>
      </c>
      <c r="V6156" s="3">
        <f>IF(Q6156=0,0,T6156/Q6156)</f>
        <v/>
      </c>
    </row>
    <row r="6157">
      <c r="A6157" t="n">
        <v>6156</v>
      </c>
      <c r="B6157" t="inlineStr">
        <is>
          <t>CA-2017-151484</t>
        </is>
      </c>
      <c r="C6157" t="inlineStr">
        <is>
          <t>2017-04-20</t>
        </is>
      </c>
      <c r="D6157" t="inlineStr">
        <is>
          <t>2017-04-23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Deluxe Rollaway Locking File with Drawer</t>
        </is>
      </c>
      <c r="Q6157" s="2" t="n">
        <v>332.704</v>
      </c>
      <c r="R6157" t="n">
        <v>1</v>
      </c>
      <c r="S6157" s="3" t="n">
        <v>0.2</v>
      </c>
      <c r="T6157" s="2" t="n">
        <v>33.2704</v>
      </c>
      <c r="U6157">
        <f>D6157-C6157</f>
        <v/>
      </c>
      <c r="V6157" s="3">
        <f>IF(Q6157=0,0,T6157/Q6157)</f>
        <v/>
      </c>
    </row>
    <row r="6158">
      <c r="A6158" t="n">
        <v>6157</v>
      </c>
      <c r="B6158" t="inlineStr">
        <is>
          <t>CA-2017-151484</t>
        </is>
      </c>
      <c r="C6158" t="inlineStr">
        <is>
          <t>2017-04-20</t>
        </is>
      </c>
      <c r="D6158" t="inlineStr">
        <is>
          <t>2017-04-23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Furniture</t>
        </is>
      </c>
      <c r="O6158" t="inlineStr">
        <is>
          <t>Furnishings</t>
        </is>
      </c>
      <c r="P6158" t="inlineStr">
        <is>
          <t>Executive Impressions 12" Wall Clock</t>
        </is>
      </c>
      <c r="Q6158" s="2" t="n">
        <v>42.408</v>
      </c>
      <c r="R6158" t="n">
        <v>3</v>
      </c>
      <c r="S6158" s="3" t="n">
        <v>0.2</v>
      </c>
      <c r="T6158" s="2" t="n">
        <v>9.5418</v>
      </c>
      <c r="U6158">
        <f>D6158-C6158</f>
        <v/>
      </c>
      <c r="V6158" s="3">
        <f>IF(Q6158=0,0,T6158/Q6158)</f>
        <v/>
      </c>
    </row>
    <row r="6159">
      <c r="A6159" t="n">
        <v>6158</v>
      </c>
      <c r="B6159" t="inlineStr">
        <is>
          <t>CA-2016-104150</t>
        </is>
      </c>
      <c r="C6159" t="inlineStr">
        <is>
          <t>2016-08-03</t>
        </is>
      </c>
      <c r="D6159" t="inlineStr">
        <is>
          <t>2016-08-05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Office Supplies</t>
        </is>
      </c>
      <c r="O6159" t="inlineStr">
        <is>
          <t>Envelopes</t>
        </is>
      </c>
      <c r="P6159" t="inlineStr">
        <is>
          <t>Tyvek  Top-Opening Peel &amp; Seel Envelopes, Plain White</t>
        </is>
      </c>
      <c r="Q6159" s="2" t="n">
        <v>81.54000000000001</v>
      </c>
      <c r="R6159" t="n">
        <v>3</v>
      </c>
      <c r="S6159" s="3" t="n">
        <v>0</v>
      </c>
      <c r="T6159" s="2" t="n">
        <v>38.3238</v>
      </c>
      <c r="U6159">
        <f>D6159-C6159</f>
        <v/>
      </c>
      <c r="V6159" s="3">
        <f>IF(Q6159=0,0,T6159/Q6159)</f>
        <v/>
      </c>
    </row>
    <row r="6160">
      <c r="A6160" t="n">
        <v>6159</v>
      </c>
      <c r="B6160" t="inlineStr">
        <is>
          <t>CA-2016-104150</t>
        </is>
      </c>
      <c r="C6160" t="inlineStr">
        <is>
          <t>2016-08-03</t>
        </is>
      </c>
      <c r="D6160" t="inlineStr">
        <is>
          <t>2016-08-05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Sony Micro Vault Click 4 GB USB 2.0 Flash Drive</t>
        </is>
      </c>
      <c r="Q6160" s="2" t="n">
        <v>167.28</v>
      </c>
      <c r="R6160" t="n">
        <v>12</v>
      </c>
      <c r="S6160" s="3" t="n">
        <v>0</v>
      </c>
      <c r="T6160" s="2" t="n">
        <v>23.4192</v>
      </c>
      <c r="U6160">
        <f>D6160-C6160</f>
        <v/>
      </c>
      <c r="V6160" s="3">
        <f>IF(Q6160=0,0,T6160/Q6160)</f>
        <v/>
      </c>
    </row>
    <row r="6161">
      <c r="A6161" t="n">
        <v>6160</v>
      </c>
      <c r="B6161" t="inlineStr">
        <is>
          <t>CA-2016-161025</t>
        </is>
      </c>
      <c r="C6161" t="inlineStr">
        <is>
          <t>2016-12-03</t>
        </is>
      </c>
      <c r="D6161" t="inlineStr">
        <is>
          <t>2016-12-09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Fellowes Staxonsteel Drawer Files</t>
        </is>
      </c>
      <c r="Q6161" s="2" t="n">
        <v>772.6799999999999</v>
      </c>
      <c r="R6161" t="n">
        <v>4</v>
      </c>
      <c r="S6161" s="3" t="n">
        <v>0</v>
      </c>
      <c r="T6161" s="2" t="n">
        <v>108.1752</v>
      </c>
      <c r="U6161">
        <f>D6161-C6161</f>
        <v/>
      </c>
      <c r="V6161" s="3">
        <f>IF(Q6161=0,0,T6161/Q6161)</f>
        <v/>
      </c>
    </row>
    <row r="6162">
      <c r="A6162" t="n">
        <v>6161</v>
      </c>
      <c r="B6162" t="inlineStr">
        <is>
          <t>CA-2014-103989</t>
        </is>
      </c>
      <c r="C6162" t="inlineStr">
        <is>
          <t>2014-03-19</t>
        </is>
      </c>
      <c r="D6162" t="inlineStr">
        <is>
          <t>2014-03-21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Technology</t>
        </is>
      </c>
      <c r="O6162" t="inlineStr">
        <is>
          <t>Phones</t>
        </is>
      </c>
      <c r="P6162" t="inlineStr">
        <is>
          <t>Cisco 8x8 Inc. 6753i IP Business Phone System</t>
        </is>
      </c>
      <c r="Q6162" s="2" t="n">
        <v>323.976</v>
      </c>
      <c r="R6162" t="n">
        <v>3</v>
      </c>
      <c r="S6162" s="3" t="n">
        <v>0.2</v>
      </c>
      <c r="T6162" s="2" t="n">
        <v>28.3479</v>
      </c>
      <c r="U6162">
        <f>D6162-C6162</f>
        <v/>
      </c>
      <c r="V6162" s="3">
        <f>IF(Q6162=0,0,T6162/Q6162)</f>
        <v/>
      </c>
    </row>
    <row r="6163">
      <c r="A6163" t="n">
        <v>6162</v>
      </c>
      <c r="B6163" t="inlineStr">
        <is>
          <t>CA-2014-103989</t>
        </is>
      </c>
      <c r="C6163" t="inlineStr">
        <is>
          <t>2014-03-19</t>
        </is>
      </c>
      <c r="D6163" t="inlineStr">
        <is>
          <t>2014-03-21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Office Supplies</t>
        </is>
      </c>
      <c r="O6163" t="inlineStr">
        <is>
          <t>Labels</t>
        </is>
      </c>
      <c r="P6163" t="inlineStr">
        <is>
          <t>Avery 501</t>
        </is>
      </c>
      <c r="Q6163" s="2" t="n">
        <v>11.808</v>
      </c>
      <c r="R6163" t="n">
        <v>4</v>
      </c>
      <c r="S6163" s="3" t="n">
        <v>0.2</v>
      </c>
      <c r="T6163" s="2" t="n">
        <v>3.9852</v>
      </c>
      <c r="U6163">
        <f>D6163-C6163</f>
        <v/>
      </c>
      <c r="V6163" s="3">
        <f>IF(Q6163=0,0,T6163/Q6163)</f>
        <v/>
      </c>
    </row>
    <row r="6164">
      <c r="A6164" t="n">
        <v>6163</v>
      </c>
      <c r="B6164" t="inlineStr">
        <is>
          <t>CA-2014-103989</t>
        </is>
      </c>
      <c r="C6164" t="inlineStr">
        <is>
          <t>2014-03-19</t>
        </is>
      </c>
      <c r="D6164" t="inlineStr">
        <is>
          <t>2014-03-21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Office Supplies</t>
        </is>
      </c>
      <c r="O6164" t="inlineStr">
        <is>
          <t>Storage</t>
        </is>
      </c>
      <c r="P6164" t="inlineStr">
        <is>
          <t>Crate-A-Files</t>
        </is>
      </c>
      <c r="Q6164" s="2" t="n">
        <v>26.16</v>
      </c>
      <c r="R6164" t="n">
        <v>3</v>
      </c>
      <c r="S6164" s="3" t="n">
        <v>0.2</v>
      </c>
      <c r="T6164" s="2" t="n">
        <v>1.962</v>
      </c>
      <c r="U6164">
        <f>D6164-C6164</f>
        <v/>
      </c>
      <c r="V6164" s="3">
        <f>IF(Q6164=0,0,T6164/Q6164)</f>
        <v/>
      </c>
    </row>
    <row r="6165">
      <c r="A6165" t="n">
        <v>6164</v>
      </c>
      <c r="B6165" t="inlineStr">
        <is>
          <t>CA-2014-103989</t>
        </is>
      </c>
      <c r="C6165" t="inlineStr">
        <is>
          <t>2014-03-19</t>
        </is>
      </c>
      <c r="D6165" t="inlineStr">
        <is>
          <t>2014-03-21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Office Supplies</t>
        </is>
      </c>
      <c r="O6165" t="inlineStr">
        <is>
          <t>Binders</t>
        </is>
      </c>
      <c r="P6165" t="inlineStr">
        <is>
          <t>Avery Flip-Chart Easel Binder, Black</t>
        </is>
      </c>
      <c r="Q6165" s="2" t="n">
        <v>33.57</v>
      </c>
      <c r="R6165" t="n">
        <v>5</v>
      </c>
      <c r="S6165" s="3" t="n">
        <v>0.7</v>
      </c>
      <c r="T6165" s="2" t="n">
        <v>-25.737</v>
      </c>
      <c r="U6165">
        <f>D6165-C6165</f>
        <v/>
      </c>
      <c r="V6165" s="3">
        <f>IF(Q6165=0,0,T6165/Q6165)</f>
        <v/>
      </c>
    </row>
    <row r="6166">
      <c r="A6166" t="n">
        <v>6165</v>
      </c>
      <c r="B6166" t="inlineStr">
        <is>
          <t>CA-2014-103989</t>
        </is>
      </c>
      <c r="C6166" t="inlineStr">
        <is>
          <t>2014-03-19</t>
        </is>
      </c>
      <c r="D6166" t="inlineStr">
        <is>
          <t>2014-03-21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Eldon Wave Desk Accessories</t>
        </is>
      </c>
      <c r="Q6166" s="2" t="n">
        <v>4.992</v>
      </c>
      <c r="R6166" t="n">
        <v>3</v>
      </c>
      <c r="S6166" s="3" t="n">
        <v>0.2</v>
      </c>
      <c r="T6166" s="2" t="n">
        <v>1.3728</v>
      </c>
      <c r="U6166">
        <f>D6166-C6166</f>
        <v/>
      </c>
      <c r="V6166" s="3">
        <f>IF(Q6166=0,0,T6166/Q6166)</f>
        <v/>
      </c>
    </row>
    <row r="6167">
      <c r="A6167" t="n">
        <v>6166</v>
      </c>
      <c r="B6167" t="inlineStr">
        <is>
          <t>CA-2014-103989</t>
        </is>
      </c>
      <c r="C6167" t="inlineStr">
        <is>
          <t>2014-03-19</t>
        </is>
      </c>
      <c r="D6167" t="inlineStr">
        <is>
          <t>2014-03-21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Furniture</t>
        </is>
      </c>
      <c r="O6167" t="inlineStr">
        <is>
          <t>Furnishings</t>
        </is>
      </c>
      <c r="P6167" t="inlineStr">
        <is>
          <t>Document Clip Frames</t>
        </is>
      </c>
      <c r="Q6167" s="2" t="n">
        <v>20.016</v>
      </c>
      <c r="R6167" t="n">
        <v>3</v>
      </c>
      <c r="S6167" s="3" t="n">
        <v>0.2</v>
      </c>
      <c r="T6167" s="2" t="n">
        <v>5.5044</v>
      </c>
      <c r="U6167">
        <f>D6167-C6167</f>
        <v/>
      </c>
      <c r="V6167" s="3">
        <f>IF(Q6167=0,0,T6167/Q6167)</f>
        <v/>
      </c>
    </row>
    <row r="6168">
      <c r="A6168" t="n">
        <v>6167</v>
      </c>
      <c r="B6168" t="inlineStr">
        <is>
          <t>CA-2014-103989</t>
        </is>
      </c>
      <c r="C6168" t="inlineStr">
        <is>
          <t>2014-03-19</t>
        </is>
      </c>
      <c r="D6168" t="inlineStr">
        <is>
          <t>2014-03-21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Logitech Wireless Boombox Speaker - portable - wireless, wired</t>
        </is>
      </c>
      <c r="Q6168" s="2" t="n">
        <v>170.24</v>
      </c>
      <c r="R6168" t="n">
        <v>2</v>
      </c>
      <c r="S6168" s="3" t="n">
        <v>0.2</v>
      </c>
      <c r="T6168" s="2" t="n">
        <v>53.2</v>
      </c>
      <c r="U6168">
        <f>D6168-C6168</f>
        <v/>
      </c>
      <c r="V6168" s="3">
        <f>IF(Q6168=0,0,T6168/Q6168)</f>
        <v/>
      </c>
    </row>
    <row r="6169">
      <c r="A6169" t="n">
        <v>6168</v>
      </c>
      <c r="B6169" t="inlineStr">
        <is>
          <t>CA-2015-142433</t>
        </is>
      </c>
      <c r="C6169" t="inlineStr">
        <is>
          <t>2015-04-20</t>
        </is>
      </c>
      <c r="D6169" t="inlineStr">
        <is>
          <t>2015-04-25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Xerox 1916</t>
        </is>
      </c>
      <c r="Q6169" s="2" t="n">
        <v>117.456</v>
      </c>
      <c r="R6169" t="n">
        <v>3</v>
      </c>
      <c r="S6169" s="3" t="n">
        <v>0.2</v>
      </c>
      <c r="T6169" s="2" t="n">
        <v>44.046</v>
      </c>
      <c r="U6169">
        <f>D6169-C6169</f>
        <v/>
      </c>
      <c r="V6169" s="3">
        <f>IF(Q6169=0,0,T6169/Q6169)</f>
        <v/>
      </c>
    </row>
    <row r="6170">
      <c r="A6170" t="n">
        <v>6169</v>
      </c>
      <c r="B6170" t="inlineStr">
        <is>
          <t>CA-2015-132815</t>
        </is>
      </c>
      <c r="C6170" t="inlineStr">
        <is>
          <t>2015-09-19</t>
        </is>
      </c>
      <c r="D6170" t="inlineStr">
        <is>
          <t>2015-09-22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Personal Creations Ink Jet Cards and Labels</t>
        </is>
      </c>
      <c r="Q6170" s="2" t="n">
        <v>22.96</v>
      </c>
      <c r="R6170" t="n">
        <v>2</v>
      </c>
      <c r="S6170" s="3" t="n">
        <v>0</v>
      </c>
      <c r="T6170" s="2" t="n">
        <v>11.2504</v>
      </c>
      <c r="U6170">
        <f>D6170-C6170</f>
        <v/>
      </c>
      <c r="V6170" s="3">
        <f>IF(Q6170=0,0,T6170/Q6170)</f>
        <v/>
      </c>
    </row>
    <row r="6171">
      <c r="A6171" t="n">
        <v>6170</v>
      </c>
      <c r="B6171" t="inlineStr">
        <is>
          <t>CA-2014-101266</t>
        </is>
      </c>
      <c r="C6171" t="inlineStr">
        <is>
          <t>2014-08-27</t>
        </is>
      </c>
      <c r="D6171" t="inlineStr">
        <is>
          <t>2014-08-30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1898</t>
        </is>
      </c>
      <c r="Q6171" s="2" t="n">
        <v>13.36</v>
      </c>
      <c r="R6171" t="n">
        <v>2</v>
      </c>
      <c r="S6171" s="3" t="n">
        <v>0</v>
      </c>
      <c r="T6171" s="2" t="n">
        <v>6.4128</v>
      </c>
      <c r="U6171">
        <f>D6171-C6171</f>
        <v/>
      </c>
      <c r="V6171" s="3">
        <f>IF(Q6171=0,0,T6171/Q6171)</f>
        <v/>
      </c>
    </row>
    <row r="6172">
      <c r="A6172" t="n">
        <v>6171</v>
      </c>
      <c r="B6172" t="inlineStr">
        <is>
          <t>CA-2016-141523</t>
        </is>
      </c>
      <c r="C6172" t="inlineStr">
        <is>
          <t>2016-12-19</t>
        </is>
      </c>
      <c r="D6172" t="inlineStr">
        <is>
          <t>2016-12-24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Office Supplies</t>
        </is>
      </c>
      <c r="O6172" t="inlineStr">
        <is>
          <t>Binders</t>
        </is>
      </c>
      <c r="P6172" t="inlineStr">
        <is>
          <t>GBC Laser Imprintable Binding System Covers, Desert Sand</t>
        </is>
      </c>
      <c r="Q6172" s="2" t="n">
        <v>34.248</v>
      </c>
      <c r="R6172" t="n">
        <v>3</v>
      </c>
      <c r="S6172" s="3" t="n">
        <v>0.2</v>
      </c>
      <c r="T6172" s="2" t="n">
        <v>11.5587</v>
      </c>
      <c r="U6172">
        <f>D6172-C6172</f>
        <v/>
      </c>
      <c r="V6172" s="3">
        <f>IF(Q6172=0,0,T6172/Q6172)</f>
        <v/>
      </c>
    </row>
    <row r="6173">
      <c r="A6173" t="n">
        <v>6172</v>
      </c>
      <c r="B6173" t="inlineStr">
        <is>
          <t>CA-2016-141523</t>
        </is>
      </c>
      <c r="C6173" t="inlineStr">
        <is>
          <t>2016-12-19</t>
        </is>
      </c>
      <c r="D6173" t="inlineStr">
        <is>
          <t>2016-12-24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Newell 326</t>
        </is>
      </c>
      <c r="Q6173" s="2" t="n">
        <v>3.52</v>
      </c>
      <c r="R6173" t="n">
        <v>2</v>
      </c>
      <c r="S6173" s="3" t="n">
        <v>0</v>
      </c>
      <c r="T6173" s="2" t="n">
        <v>1.0208</v>
      </c>
      <c r="U6173">
        <f>D6173-C6173</f>
        <v/>
      </c>
      <c r="V6173" s="3">
        <f>IF(Q6173=0,0,T6173/Q6173)</f>
        <v/>
      </c>
    </row>
    <row r="6174">
      <c r="A6174" t="n">
        <v>6173</v>
      </c>
      <c r="B6174" t="inlineStr">
        <is>
          <t>US-2014-106299</t>
        </is>
      </c>
      <c r="C6174" t="inlineStr">
        <is>
          <t>2014-08-02</t>
        </is>
      </c>
      <c r="D6174" t="inlineStr">
        <is>
          <t>2014-08-08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Office Supplies</t>
        </is>
      </c>
      <c r="O6174" t="inlineStr">
        <is>
          <t>Binders</t>
        </is>
      </c>
      <c r="P6174" t="inlineStr">
        <is>
          <t>Wilson Jones 14 Line Acrylic Coated Pressboard Data Binders</t>
        </is>
      </c>
      <c r="Q6174" s="2" t="n">
        <v>26.7</v>
      </c>
      <c r="R6174" t="n">
        <v>5</v>
      </c>
      <c r="S6174" s="3" t="n">
        <v>0</v>
      </c>
      <c r="T6174" s="2" t="n">
        <v>12.549</v>
      </c>
      <c r="U6174">
        <f>D6174-C6174</f>
        <v/>
      </c>
      <c r="V6174" s="3">
        <f>IF(Q6174=0,0,T6174/Q6174)</f>
        <v/>
      </c>
    </row>
    <row r="6175">
      <c r="A6175" t="n">
        <v>6174</v>
      </c>
      <c r="B6175" t="inlineStr">
        <is>
          <t>US-2014-106299</t>
        </is>
      </c>
      <c r="C6175" t="inlineStr">
        <is>
          <t>2014-08-02</t>
        </is>
      </c>
      <c r="D6175" t="inlineStr">
        <is>
          <t>2014-08-08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Technology</t>
        </is>
      </c>
      <c r="O6175" t="inlineStr">
        <is>
          <t>Accessories</t>
        </is>
      </c>
      <c r="P6175" t="inlineStr">
        <is>
          <t>Memorex Micro Travel Drive 4 GB</t>
        </is>
      </c>
      <c r="Q6175" s="2" t="n">
        <v>21.2</v>
      </c>
      <c r="R6175" t="n">
        <v>2</v>
      </c>
      <c r="S6175" s="3" t="n">
        <v>0</v>
      </c>
      <c r="T6175" s="2" t="n">
        <v>9.116</v>
      </c>
      <c r="U6175">
        <f>D6175-C6175</f>
        <v/>
      </c>
      <c r="V6175" s="3">
        <f>IF(Q6175=0,0,T6175/Q6175)</f>
        <v/>
      </c>
    </row>
    <row r="6176">
      <c r="A6176" t="n">
        <v>6175</v>
      </c>
      <c r="B6176" t="inlineStr">
        <is>
          <t>US-2014-106299</t>
        </is>
      </c>
      <c r="C6176" t="inlineStr">
        <is>
          <t>2014-08-02</t>
        </is>
      </c>
      <c r="D6176" t="inlineStr">
        <is>
          <t>2014-08-08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Office Supplies</t>
        </is>
      </c>
      <c r="O6176" t="inlineStr">
        <is>
          <t>Storage</t>
        </is>
      </c>
      <c r="P6176" t="inlineStr">
        <is>
          <t>Smead Adjustable Mobile File Trolley with Lockable Top</t>
        </is>
      </c>
      <c r="Q6176" s="2" t="n">
        <v>838.38</v>
      </c>
      <c r="R6176" t="n">
        <v>2</v>
      </c>
      <c r="S6176" s="3" t="n">
        <v>0</v>
      </c>
      <c r="T6176" s="2" t="n">
        <v>226.3626</v>
      </c>
      <c r="U6176">
        <f>D6176-C6176</f>
        <v/>
      </c>
      <c r="V6176" s="3">
        <f>IF(Q6176=0,0,T6176/Q6176)</f>
        <v/>
      </c>
    </row>
    <row r="6177">
      <c r="A6177" t="n">
        <v>6176</v>
      </c>
      <c r="B6177" t="inlineStr">
        <is>
          <t>CA-2015-158421</t>
        </is>
      </c>
      <c r="C6177" t="inlineStr">
        <is>
          <t>2015-09-21</t>
        </is>
      </c>
      <c r="D6177" t="inlineStr">
        <is>
          <t>2015-09-26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Furniture</t>
        </is>
      </c>
      <c r="O6177" t="inlineStr">
        <is>
          <t>Chairs</t>
        </is>
      </c>
      <c r="P6177" t="inlineStr">
        <is>
          <t>Global Comet Stacking Arm Chair</t>
        </is>
      </c>
      <c r="Q6177" s="2" t="n">
        <v>1690.04</v>
      </c>
      <c r="R6177" t="n">
        <v>4</v>
      </c>
      <c r="S6177" s="3" t="n">
        <v>0</v>
      </c>
      <c r="T6177" s="2" t="n">
        <v>422.51</v>
      </c>
      <c r="U6177">
        <f>D6177-C6177</f>
        <v/>
      </c>
      <c r="V6177" s="3">
        <f>IF(Q6177=0,0,T6177/Q6177)</f>
        <v/>
      </c>
    </row>
    <row r="6178">
      <c r="A6178" t="n">
        <v>6177</v>
      </c>
      <c r="B6178" t="inlineStr">
        <is>
          <t>CA-2015-158421</t>
        </is>
      </c>
      <c r="C6178" t="inlineStr">
        <is>
          <t>2015-09-21</t>
        </is>
      </c>
      <c r="D6178" t="inlineStr">
        <is>
          <t>2015-09-26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Recycled Eldon Regeneration Jumbo File</t>
        </is>
      </c>
      <c r="Q6178" s="2" t="n">
        <v>85.95999999999999</v>
      </c>
      <c r="R6178" t="n">
        <v>7</v>
      </c>
      <c r="S6178" s="3" t="n">
        <v>0</v>
      </c>
      <c r="T6178" s="2" t="n">
        <v>24.0688</v>
      </c>
      <c r="U6178">
        <f>D6178-C6178</f>
        <v/>
      </c>
      <c r="V6178" s="3">
        <f>IF(Q6178=0,0,T6178/Q6178)</f>
        <v/>
      </c>
    </row>
    <row r="6179">
      <c r="A6179" t="n">
        <v>6178</v>
      </c>
      <c r="B6179" t="inlineStr">
        <is>
          <t>CA-2015-158421</t>
        </is>
      </c>
      <c r="C6179" t="inlineStr">
        <is>
          <t>2015-09-21</t>
        </is>
      </c>
      <c r="D6179" t="inlineStr">
        <is>
          <t>2015-09-26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Office Supplies</t>
        </is>
      </c>
      <c r="O6179" t="inlineStr">
        <is>
          <t>Envelopes</t>
        </is>
      </c>
      <c r="P6179" t="inlineStr">
        <is>
          <t>Tyvek Interoffice Envelopes, 9 1/2" x 12 1/2", 100/Box</t>
        </is>
      </c>
      <c r="Q6179" s="2" t="n">
        <v>121.96</v>
      </c>
      <c r="R6179" t="n">
        <v>2</v>
      </c>
      <c r="S6179" s="3" t="n">
        <v>0</v>
      </c>
      <c r="T6179" s="2" t="n">
        <v>57.3212</v>
      </c>
      <c r="U6179">
        <f>D6179-C6179</f>
        <v/>
      </c>
      <c r="V6179" s="3">
        <f>IF(Q6179=0,0,T6179/Q6179)</f>
        <v/>
      </c>
    </row>
    <row r="6180">
      <c r="A6180" t="n">
        <v>6179</v>
      </c>
      <c r="B6180" t="inlineStr">
        <is>
          <t>CA-2015-158421</t>
        </is>
      </c>
      <c r="C6180" t="inlineStr">
        <is>
          <t>2015-09-21</t>
        </is>
      </c>
      <c r="D6180" t="inlineStr">
        <is>
          <t>2015-09-26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193</t>
        </is>
      </c>
      <c r="Q6180" s="2" t="n">
        <v>23.92</v>
      </c>
      <c r="R6180" t="n">
        <v>4</v>
      </c>
      <c r="S6180" s="3" t="n">
        <v>0</v>
      </c>
      <c r="T6180" s="2" t="n">
        <v>11.7208</v>
      </c>
      <c r="U6180">
        <f>D6180-C6180</f>
        <v/>
      </c>
      <c r="V6180" s="3">
        <f>IF(Q6180=0,0,T6180/Q6180)</f>
        <v/>
      </c>
    </row>
    <row r="6181">
      <c r="A6181" t="n">
        <v>6180</v>
      </c>
      <c r="B6181" t="inlineStr">
        <is>
          <t>CA-2015-158421</t>
        </is>
      </c>
      <c r="C6181" t="inlineStr">
        <is>
          <t>2015-09-21</t>
        </is>
      </c>
      <c r="D6181" t="inlineStr">
        <is>
          <t>2015-09-26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Fellowes Bankers Box Stor/Drawer Steel Plus</t>
        </is>
      </c>
      <c r="Q6181" s="2" t="n">
        <v>63.96</v>
      </c>
      <c r="R6181" t="n">
        <v>2</v>
      </c>
      <c r="S6181" s="3" t="n">
        <v>0</v>
      </c>
      <c r="T6181" s="2" t="n">
        <v>6.396</v>
      </c>
      <c r="U6181">
        <f>D6181-C6181</f>
        <v/>
      </c>
      <c r="V6181" s="3">
        <f>IF(Q6181=0,0,T6181/Q6181)</f>
        <v/>
      </c>
    </row>
    <row r="6182">
      <c r="A6182" t="n">
        <v>6181</v>
      </c>
      <c r="B6182" t="inlineStr">
        <is>
          <t>CA-2015-158421</t>
        </is>
      </c>
      <c r="C6182" t="inlineStr">
        <is>
          <t>2015-09-21</t>
        </is>
      </c>
      <c r="D6182" t="inlineStr">
        <is>
          <t>2015-09-26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HTC One Mini</t>
        </is>
      </c>
      <c r="Q6182" s="2" t="n">
        <v>629.95</v>
      </c>
      <c r="R6182" t="n">
        <v>5</v>
      </c>
      <c r="S6182" s="3" t="n">
        <v>0</v>
      </c>
      <c r="T6182" s="2" t="n">
        <v>176.386</v>
      </c>
      <c r="U6182">
        <f>D6182-C6182</f>
        <v/>
      </c>
      <c r="V6182" s="3">
        <f>IF(Q6182=0,0,T6182/Q6182)</f>
        <v/>
      </c>
    </row>
    <row r="6183">
      <c r="A6183" t="n">
        <v>6182</v>
      </c>
      <c r="B6183" t="inlineStr">
        <is>
          <t>CA-2015-158421</t>
        </is>
      </c>
      <c r="C6183" t="inlineStr">
        <is>
          <t>2015-09-21</t>
        </is>
      </c>
      <c r="D6183" t="inlineStr">
        <is>
          <t>2015-09-26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Grandstream GXP1160 VoIP phone</t>
        </is>
      </c>
      <c r="Q6183" s="2" t="n">
        <v>113.73</v>
      </c>
      <c r="R6183" t="n">
        <v>3</v>
      </c>
      <c r="S6183" s="3" t="n">
        <v>0</v>
      </c>
      <c r="T6183" s="2" t="n">
        <v>32.9817</v>
      </c>
      <c r="U6183">
        <f>D6183-C6183</f>
        <v/>
      </c>
      <c r="V6183" s="3">
        <f>IF(Q6183=0,0,T6183/Q6183)</f>
        <v/>
      </c>
    </row>
    <row r="6184">
      <c r="A6184" t="n">
        <v>6183</v>
      </c>
      <c r="B6184" t="inlineStr">
        <is>
          <t>CA-2015-158421</t>
        </is>
      </c>
      <c r="C6184" t="inlineStr">
        <is>
          <t>2015-09-21</t>
        </is>
      </c>
      <c r="D6184" t="inlineStr">
        <is>
          <t>2015-09-26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Angle-D Binders with Locking Rings, Label Holders</t>
        </is>
      </c>
      <c r="Q6184" s="2" t="n">
        <v>14.6</v>
      </c>
      <c r="R6184" t="n">
        <v>2</v>
      </c>
      <c r="S6184" s="3" t="n">
        <v>0</v>
      </c>
      <c r="T6184" s="2" t="n">
        <v>6.862</v>
      </c>
      <c r="U6184">
        <f>D6184-C6184</f>
        <v/>
      </c>
      <c r="V6184" s="3">
        <f>IF(Q6184=0,0,T6184/Q6184)</f>
        <v/>
      </c>
    </row>
    <row r="6185">
      <c r="A6185" t="n">
        <v>6184</v>
      </c>
      <c r="B6185" t="inlineStr">
        <is>
          <t>CA-2015-158421</t>
        </is>
      </c>
      <c r="C6185" t="inlineStr">
        <is>
          <t>2015-09-21</t>
        </is>
      </c>
      <c r="D6185" t="inlineStr">
        <is>
          <t>2015-09-26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Stur-D-Stor Shelving, Vertical 5-Shelf: 72"H x 36"W x 18 1/2"D</t>
        </is>
      </c>
      <c r="Q6185" s="2" t="n">
        <v>887.84</v>
      </c>
      <c r="R6185" t="n">
        <v>8</v>
      </c>
      <c r="S6185" s="3" t="n">
        <v>0</v>
      </c>
      <c r="T6185" s="2" t="n">
        <v>17.7568</v>
      </c>
      <c r="U6185">
        <f>D6185-C6185</f>
        <v/>
      </c>
      <c r="V6185" s="3">
        <f>IF(Q6185=0,0,T6185/Q6185)</f>
        <v/>
      </c>
    </row>
    <row r="6186">
      <c r="A6186" t="n">
        <v>6185</v>
      </c>
      <c r="B6186" t="inlineStr">
        <is>
          <t>CA-2016-143609</t>
        </is>
      </c>
      <c r="C6186" t="inlineStr">
        <is>
          <t>2016-12-11</t>
        </is>
      </c>
      <c r="D6186" t="inlineStr">
        <is>
          <t>2016-12-13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Furniture</t>
        </is>
      </c>
      <c r="O6186" t="inlineStr">
        <is>
          <t>Chairs</t>
        </is>
      </c>
      <c r="P6186" t="inlineStr">
        <is>
          <t>Global Fabric Manager's Chair, Dark Gray</t>
        </is>
      </c>
      <c r="Q6186" s="2" t="n">
        <v>403.92</v>
      </c>
      <c r="R6186" t="n">
        <v>5</v>
      </c>
      <c r="S6186" s="3" t="n">
        <v>0.2</v>
      </c>
      <c r="T6186" s="2" t="n">
        <v>25.245</v>
      </c>
      <c r="U6186">
        <f>D6186-C6186</f>
        <v/>
      </c>
      <c r="V6186" s="3">
        <f>IF(Q6186=0,0,T6186/Q6186)</f>
        <v/>
      </c>
    </row>
    <row r="6187">
      <c r="A6187" t="n">
        <v>6186</v>
      </c>
      <c r="B6187" t="inlineStr">
        <is>
          <t>CA-2015-138331</t>
        </is>
      </c>
      <c r="C6187" t="inlineStr">
        <is>
          <t>2015-08-07</t>
        </is>
      </c>
      <c r="D6187" t="inlineStr">
        <is>
          <t>2015-08-12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Stanley Contemporary Battery Pencil Sharpeners</t>
        </is>
      </c>
      <c r="Q6187" s="2" t="n">
        <v>106.8</v>
      </c>
      <c r="R6187" t="n">
        <v>10</v>
      </c>
      <c r="S6187" s="3" t="n">
        <v>0.2</v>
      </c>
      <c r="T6187" s="2" t="n">
        <v>10.68</v>
      </c>
      <c r="U6187">
        <f>D6187-C6187</f>
        <v/>
      </c>
      <c r="V6187" s="3">
        <f>IF(Q6187=0,0,T6187/Q6187)</f>
        <v/>
      </c>
    </row>
    <row r="6188">
      <c r="A6188" t="n">
        <v>6187</v>
      </c>
      <c r="B6188" t="inlineStr">
        <is>
          <t>CA-2015-138954</t>
        </is>
      </c>
      <c r="C6188" t="inlineStr">
        <is>
          <t>2015-11-15</t>
        </is>
      </c>
      <c r="D6188" t="inlineStr">
        <is>
          <t>2015-11-17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Eldon Mobile Mega Data Cart  Mega Stackable  Add-On Trays</t>
        </is>
      </c>
      <c r="Q6188" s="2" t="n">
        <v>70.95</v>
      </c>
      <c r="R6188" t="n">
        <v>3</v>
      </c>
      <c r="S6188" s="3" t="n">
        <v>0</v>
      </c>
      <c r="T6188" s="2" t="n">
        <v>20.5755</v>
      </c>
      <c r="U6188">
        <f>D6188-C6188</f>
        <v/>
      </c>
      <c r="V6188" s="3">
        <f>IF(Q6188=0,0,T6188/Q6188)</f>
        <v/>
      </c>
    </row>
    <row r="6189">
      <c r="A6189" t="n">
        <v>6188</v>
      </c>
      <c r="B6189" t="inlineStr">
        <is>
          <t>CA-2015-138954</t>
        </is>
      </c>
      <c r="C6189" t="inlineStr">
        <is>
          <t>2015-11-15</t>
        </is>
      </c>
      <c r="D6189" t="inlineStr">
        <is>
          <t>2015-11-17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Cardinal Holdit Data Disk Pockets</t>
        </is>
      </c>
      <c r="Q6189" s="2" t="n">
        <v>34.944</v>
      </c>
      <c r="R6189" t="n">
        <v>6</v>
      </c>
      <c r="S6189" s="3" t="n">
        <v>0.2</v>
      </c>
      <c r="T6189" s="2" t="n">
        <v>11.7936</v>
      </c>
      <c r="U6189">
        <f>D6189-C6189</f>
        <v/>
      </c>
      <c r="V6189" s="3">
        <f>IF(Q6189=0,0,T6189/Q6189)</f>
        <v/>
      </c>
    </row>
    <row r="6190">
      <c r="A6190" t="n">
        <v>6189</v>
      </c>
      <c r="B6190" t="inlineStr">
        <is>
          <t>CA-2015-138954</t>
        </is>
      </c>
      <c r="C6190" t="inlineStr">
        <is>
          <t>2015-11-15</t>
        </is>
      </c>
      <c r="D6190" t="inlineStr">
        <is>
          <t>2015-11-17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Office Supplies</t>
        </is>
      </c>
      <c r="O6190" t="inlineStr">
        <is>
          <t>Art</t>
        </is>
      </c>
      <c r="P6190" t="inlineStr">
        <is>
          <t>Newell 319</t>
        </is>
      </c>
      <c r="Q6190" s="2" t="n">
        <v>119.04</v>
      </c>
      <c r="R6190" t="n">
        <v>6</v>
      </c>
      <c r="S6190" s="3" t="n">
        <v>0</v>
      </c>
      <c r="T6190" s="2" t="n">
        <v>35.712</v>
      </c>
      <c r="U6190">
        <f>D6190-C6190</f>
        <v/>
      </c>
      <c r="V6190" s="3">
        <f>IF(Q6190=0,0,T6190/Q6190)</f>
        <v/>
      </c>
    </row>
    <row r="6191">
      <c r="A6191" t="n">
        <v>6190</v>
      </c>
      <c r="B6191" t="inlineStr">
        <is>
          <t>CA-2017-157903</t>
        </is>
      </c>
      <c r="C6191" t="inlineStr">
        <is>
          <t>2017-04-04</t>
        </is>
      </c>
      <c r="D6191" t="inlineStr">
        <is>
          <t>2017-04-08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Technology</t>
        </is>
      </c>
      <c r="O6191" t="inlineStr">
        <is>
          <t>Phones</t>
        </is>
      </c>
      <c r="P6191" t="inlineStr">
        <is>
          <t>Cisco SPA 502G IP Phone</t>
        </is>
      </c>
      <c r="Q6191" s="2" t="n">
        <v>383.84</v>
      </c>
      <c r="R6191" t="n">
        <v>4</v>
      </c>
      <c r="S6191" s="3" t="n">
        <v>0.2</v>
      </c>
      <c r="T6191" s="2" t="n">
        <v>47.98</v>
      </c>
      <c r="U6191">
        <f>D6191-C6191</f>
        <v/>
      </c>
      <c r="V6191" s="3">
        <f>IF(Q6191=0,0,T6191/Q6191)</f>
        <v/>
      </c>
    </row>
    <row r="6192">
      <c r="A6192" t="n">
        <v>6191</v>
      </c>
      <c r="B6192" t="inlineStr">
        <is>
          <t>CA-2016-157259</t>
        </is>
      </c>
      <c r="C6192" t="inlineStr">
        <is>
          <t>2016-12-24</t>
        </is>
      </c>
      <c r="D6192" t="inlineStr">
        <is>
          <t>2016-12-28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Furniture</t>
        </is>
      </c>
      <c r="O6192" t="inlineStr">
        <is>
          <t>Furnishings</t>
        </is>
      </c>
      <c r="P6192" t="inlineStr">
        <is>
          <t>Luxo Adjustable Task Clamp Lamp</t>
        </is>
      </c>
      <c r="Q6192" s="2" t="n">
        <v>799.5599999999999</v>
      </c>
      <c r="R6192" t="n">
        <v>9</v>
      </c>
      <c r="S6192" s="3" t="n">
        <v>0</v>
      </c>
      <c r="T6192" s="2" t="n">
        <v>207.8856</v>
      </c>
      <c r="U6192">
        <f>D6192-C6192</f>
        <v/>
      </c>
      <c r="V6192" s="3">
        <f>IF(Q6192=0,0,T6192/Q6192)</f>
        <v/>
      </c>
    </row>
    <row r="6193">
      <c r="A6193" t="n">
        <v>6192</v>
      </c>
      <c r="B6193" t="inlineStr">
        <is>
          <t>CA-2017-107986</t>
        </is>
      </c>
      <c r="C6193" t="inlineStr">
        <is>
          <t>2017-12-13</t>
        </is>
      </c>
      <c r="D6193" t="inlineStr">
        <is>
          <t>2017-12-13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Office Supplies</t>
        </is>
      </c>
      <c r="O6193" t="inlineStr">
        <is>
          <t>Storage</t>
        </is>
      </c>
      <c r="P6193" t="inlineStr">
        <is>
          <t>Sterilite Officeware Hinged File Box</t>
        </is>
      </c>
      <c r="Q6193" s="2" t="n">
        <v>31.44</v>
      </c>
      <c r="R6193" t="n">
        <v>3</v>
      </c>
      <c r="S6193" s="3" t="n">
        <v>0</v>
      </c>
      <c r="T6193" s="2" t="n">
        <v>8.488799999999999</v>
      </c>
      <c r="U6193">
        <f>D6193-C6193</f>
        <v/>
      </c>
      <c r="V6193" s="3">
        <f>IF(Q6193=0,0,T6193/Q6193)</f>
        <v/>
      </c>
    </row>
    <row r="6194">
      <c r="A6194" t="n">
        <v>6193</v>
      </c>
      <c r="B6194" t="inlineStr">
        <is>
          <t>CA-2017-104927</t>
        </is>
      </c>
      <c r="C6194" t="inlineStr">
        <is>
          <t>2017-12-22</t>
        </is>
      </c>
      <c r="D6194" t="inlineStr">
        <is>
          <t>2017-12-26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1931</t>
        </is>
      </c>
      <c r="Q6194" s="2" t="n">
        <v>25.92</v>
      </c>
      <c r="R6194" t="n">
        <v>5</v>
      </c>
      <c r="S6194" s="3" t="n">
        <v>0.2</v>
      </c>
      <c r="T6194" s="2" t="n">
        <v>9.071999999999999</v>
      </c>
      <c r="U6194">
        <f>D6194-C6194</f>
        <v/>
      </c>
      <c r="V6194" s="3">
        <f>IF(Q6194=0,0,T6194/Q6194)</f>
        <v/>
      </c>
    </row>
    <row r="6195">
      <c r="A6195" t="n">
        <v>6194</v>
      </c>
      <c r="B6195" t="inlineStr">
        <is>
          <t>CA-2017-104927</t>
        </is>
      </c>
      <c r="C6195" t="inlineStr">
        <is>
          <t>2017-12-22</t>
        </is>
      </c>
      <c r="D6195" t="inlineStr">
        <is>
          <t>2017-12-26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Office Supplies</t>
        </is>
      </c>
      <c r="O6195" t="inlineStr">
        <is>
          <t>Binders</t>
        </is>
      </c>
      <c r="P6195" t="inlineStr">
        <is>
          <t>Cardinal HOLDit! Binder Insert Strips,Extra Strips</t>
        </is>
      </c>
      <c r="Q6195" s="2" t="n">
        <v>6.33</v>
      </c>
      <c r="R6195" t="n">
        <v>5</v>
      </c>
      <c r="S6195" s="3" t="n">
        <v>0.8</v>
      </c>
      <c r="T6195" s="2" t="n">
        <v>-9.811500000000001</v>
      </c>
      <c r="U6195">
        <f>D6195-C6195</f>
        <v/>
      </c>
      <c r="V6195" s="3">
        <f>IF(Q6195=0,0,T6195/Q6195)</f>
        <v/>
      </c>
    </row>
    <row r="6196">
      <c r="A6196" t="n">
        <v>6195</v>
      </c>
      <c r="B6196" t="inlineStr">
        <is>
          <t>CA-2017-104927</t>
        </is>
      </c>
      <c r="C6196" t="inlineStr">
        <is>
          <t>2017-12-22</t>
        </is>
      </c>
      <c r="D6196" t="inlineStr">
        <is>
          <t>2017-12-26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Xerox 1887</t>
        </is>
      </c>
      <c r="Q6196" s="2" t="n">
        <v>75.88</v>
      </c>
      <c r="R6196" t="n">
        <v>5</v>
      </c>
      <c r="S6196" s="3" t="n">
        <v>0.2</v>
      </c>
      <c r="T6196" s="2" t="n">
        <v>26.558</v>
      </c>
      <c r="U6196">
        <f>D6196-C6196</f>
        <v/>
      </c>
      <c r="V6196" s="3">
        <f>IF(Q6196=0,0,T6196/Q6196)</f>
        <v/>
      </c>
    </row>
    <row r="6197">
      <c r="A6197" t="n">
        <v>6196</v>
      </c>
      <c r="B6197" t="inlineStr">
        <is>
          <t>CA-2017-113453</t>
        </is>
      </c>
      <c r="C6197" t="inlineStr">
        <is>
          <t>2017-10-21</t>
        </is>
      </c>
      <c r="D6197" t="inlineStr">
        <is>
          <t>2017-10-28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Mitel MiVoice 5330e IP Phone</t>
        </is>
      </c>
      <c r="Q6197" s="2" t="n">
        <v>329.988</v>
      </c>
      <c r="R6197" t="n">
        <v>2</v>
      </c>
      <c r="S6197" s="3" t="n">
        <v>0.4</v>
      </c>
      <c r="T6197" s="2" t="n">
        <v>-76.99720000000001</v>
      </c>
      <c r="U6197">
        <f>D6197-C6197</f>
        <v/>
      </c>
      <c r="V6197" s="3">
        <f>IF(Q6197=0,0,T6197/Q6197)</f>
        <v/>
      </c>
    </row>
    <row r="6198">
      <c r="A6198" t="n">
        <v>6197</v>
      </c>
      <c r="B6198" t="inlineStr">
        <is>
          <t>CA-2017-113453</t>
        </is>
      </c>
      <c r="C6198" t="inlineStr">
        <is>
          <t>2017-10-21</t>
        </is>
      </c>
      <c r="D6198" t="inlineStr">
        <is>
          <t>2017-10-28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Office Supplies</t>
        </is>
      </c>
      <c r="O6198" t="inlineStr">
        <is>
          <t>Storage</t>
        </is>
      </c>
      <c r="P6198" t="inlineStr">
        <is>
          <t>Acco Perma 2700 Stacking Storage Drawers</t>
        </is>
      </c>
      <c r="Q6198" s="2" t="n">
        <v>71.376</v>
      </c>
      <c r="R6198" t="n">
        <v>3</v>
      </c>
      <c r="S6198" s="3" t="n">
        <v>0.2</v>
      </c>
      <c r="T6198" s="2" t="n">
        <v>-4.461</v>
      </c>
      <c r="U6198">
        <f>D6198-C6198</f>
        <v/>
      </c>
      <c r="V6198" s="3">
        <f>IF(Q6198=0,0,T6198/Q6198)</f>
        <v/>
      </c>
    </row>
    <row r="6199">
      <c r="A6199" t="n">
        <v>6198</v>
      </c>
      <c r="B6199" t="inlineStr">
        <is>
          <t>CA-2015-149909</t>
        </is>
      </c>
      <c r="C6199" t="inlineStr">
        <is>
          <t>2015-11-13</t>
        </is>
      </c>
      <c r="D6199" t="inlineStr">
        <is>
          <t>2015-11-17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Black Print Carbonless Snap-Off Rapid Letter, 8 1/2" x 7"</t>
        </is>
      </c>
      <c r="Q6199" s="2" t="n">
        <v>63.77</v>
      </c>
      <c r="R6199" t="n">
        <v>7</v>
      </c>
      <c r="S6199" s="3" t="n">
        <v>0</v>
      </c>
      <c r="T6199" s="2" t="n">
        <v>28.6965</v>
      </c>
      <c r="U6199">
        <f>D6199-C6199</f>
        <v/>
      </c>
      <c r="V6199" s="3">
        <f>IF(Q6199=0,0,T6199/Q6199)</f>
        <v/>
      </c>
    </row>
    <row r="6200">
      <c r="A6200" t="n">
        <v>6199</v>
      </c>
      <c r="B6200" t="inlineStr">
        <is>
          <t>CA-2015-149909</t>
        </is>
      </c>
      <c r="C6200" t="inlineStr">
        <is>
          <t>2015-11-13</t>
        </is>
      </c>
      <c r="D6200" t="inlineStr">
        <is>
          <t>2015-11-17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Technology</t>
        </is>
      </c>
      <c r="O6200" t="inlineStr">
        <is>
          <t>Phones</t>
        </is>
      </c>
      <c r="P6200" t="inlineStr">
        <is>
          <t>Spigen Samsung Galaxy S5 Case Wallet</t>
        </is>
      </c>
      <c r="Q6200" s="2" t="n">
        <v>50.97</v>
      </c>
      <c r="R6200" t="n">
        <v>3</v>
      </c>
      <c r="S6200" s="3" t="n">
        <v>0</v>
      </c>
      <c r="T6200" s="2" t="n">
        <v>13.2522</v>
      </c>
      <c r="U6200">
        <f>D6200-C6200</f>
        <v/>
      </c>
      <c r="V6200" s="3">
        <f>IF(Q6200=0,0,T6200/Q6200)</f>
        <v/>
      </c>
    </row>
    <row r="6201">
      <c r="A6201" t="n">
        <v>6200</v>
      </c>
      <c r="B6201" t="inlineStr">
        <is>
          <t>CA-2015-149909</t>
        </is>
      </c>
      <c r="C6201" t="inlineStr">
        <is>
          <t>2015-11-13</t>
        </is>
      </c>
      <c r="D6201" t="inlineStr">
        <is>
          <t>2015-11-17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Office Supplies</t>
        </is>
      </c>
      <c r="O6201" t="inlineStr">
        <is>
          <t>Paper</t>
        </is>
      </c>
      <c r="P6201" t="inlineStr">
        <is>
          <t>Xerox 1910</t>
        </is>
      </c>
      <c r="Q6201" s="2" t="n">
        <v>96.08</v>
      </c>
      <c r="R6201" t="n">
        <v>2</v>
      </c>
      <c r="S6201" s="3" t="n">
        <v>0</v>
      </c>
      <c r="T6201" s="2" t="n">
        <v>46.1184</v>
      </c>
      <c r="U6201">
        <f>D6201-C6201</f>
        <v/>
      </c>
      <c r="V6201" s="3">
        <f>IF(Q6201=0,0,T6201/Q6201)</f>
        <v/>
      </c>
    </row>
    <row r="6202">
      <c r="A6202" t="n">
        <v>6201</v>
      </c>
      <c r="B6202" t="inlineStr">
        <is>
          <t>CA-2015-146675</t>
        </is>
      </c>
      <c r="C6202" t="inlineStr">
        <is>
          <t>2015-04-16</t>
        </is>
      </c>
      <c r="D6202" t="inlineStr">
        <is>
          <t>2015-04-20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Technology</t>
        </is>
      </c>
      <c r="O6202" t="inlineStr">
        <is>
          <t>Copiers</t>
        </is>
      </c>
      <c r="P6202" t="inlineStr">
        <is>
          <t>Canon PC940 Copier</t>
        </is>
      </c>
      <c r="Q6202" s="2" t="n">
        <v>1439.968</v>
      </c>
      <c r="R6202" t="n">
        <v>4</v>
      </c>
      <c r="S6202" s="3" t="n">
        <v>0.2</v>
      </c>
      <c r="T6202" s="2" t="n">
        <v>485.9892</v>
      </c>
      <c r="U6202">
        <f>D6202-C6202</f>
        <v/>
      </c>
      <c r="V6202" s="3">
        <f>IF(Q6202=0,0,T6202/Q6202)</f>
        <v/>
      </c>
    </row>
    <row r="6203">
      <c r="A6203" t="n">
        <v>6202</v>
      </c>
      <c r="B6203" t="inlineStr">
        <is>
          <t>CA-2015-146675</t>
        </is>
      </c>
      <c r="C6203" t="inlineStr">
        <is>
          <t>2015-04-16</t>
        </is>
      </c>
      <c r="D6203" t="inlineStr">
        <is>
          <t>2015-04-20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Technology</t>
        </is>
      </c>
      <c r="O6203" t="inlineStr">
        <is>
          <t>Accessories</t>
        </is>
      </c>
      <c r="P6203" t="inlineStr">
        <is>
          <t>Logitech Keyboard K120</t>
        </is>
      </c>
      <c r="Q6203" s="2" t="n">
        <v>43.56</v>
      </c>
      <c r="R6203" t="n">
        <v>3</v>
      </c>
      <c r="S6203" s="3" t="n">
        <v>0.2</v>
      </c>
      <c r="T6203" s="2" t="n">
        <v>-4.9005</v>
      </c>
      <c r="U6203">
        <f>D6203-C6203</f>
        <v/>
      </c>
      <c r="V6203" s="3">
        <f>IF(Q6203=0,0,T6203/Q6203)</f>
        <v/>
      </c>
    </row>
    <row r="6204">
      <c r="A6204" t="n">
        <v>6203</v>
      </c>
      <c r="B6204" t="inlineStr">
        <is>
          <t>CA-2016-118332</t>
        </is>
      </c>
      <c r="C6204" t="inlineStr">
        <is>
          <t>2016-12-16</t>
        </is>
      </c>
      <c r="D6204" t="inlineStr">
        <is>
          <t>2016-12-23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Furniture</t>
        </is>
      </c>
      <c r="O6204" t="inlineStr">
        <is>
          <t>Chairs</t>
        </is>
      </c>
      <c r="P6204" t="inlineStr">
        <is>
          <t>Office Star - Contemporary Swivel Chair with Padded Adjustable Arms and Flex Back</t>
        </is>
      </c>
      <c r="Q6204" s="2" t="n">
        <v>563.92</v>
      </c>
      <c r="R6204" t="n">
        <v>5</v>
      </c>
      <c r="S6204" s="3" t="n">
        <v>0.2</v>
      </c>
      <c r="T6204" s="2" t="n">
        <v>7.049</v>
      </c>
      <c r="U6204">
        <f>D6204-C6204</f>
        <v/>
      </c>
      <c r="V6204" s="3">
        <f>IF(Q6204=0,0,T6204/Q6204)</f>
        <v/>
      </c>
    </row>
    <row r="6205">
      <c r="A6205" t="n">
        <v>6204</v>
      </c>
      <c r="B6205" t="inlineStr">
        <is>
          <t>CA-2016-133669</t>
        </is>
      </c>
      <c r="C6205" t="inlineStr">
        <is>
          <t>2016-10-21</t>
        </is>
      </c>
      <c r="D6205" t="inlineStr">
        <is>
          <t>2016-10-27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Panasonic KX TS208W Corded phone</t>
        </is>
      </c>
      <c r="Q6205" s="2" t="n">
        <v>235.152</v>
      </c>
      <c r="R6205" t="n">
        <v>8</v>
      </c>
      <c r="S6205" s="3" t="n">
        <v>0.4</v>
      </c>
      <c r="T6205" s="2" t="n">
        <v>-47.0304</v>
      </c>
      <c r="U6205">
        <f>D6205-C6205</f>
        <v/>
      </c>
      <c r="V6205" s="3">
        <f>IF(Q6205=0,0,T6205/Q6205)</f>
        <v/>
      </c>
    </row>
    <row r="6206">
      <c r="A6206" t="n">
        <v>6205</v>
      </c>
      <c r="B6206" t="inlineStr">
        <is>
          <t>CA-2017-145660</t>
        </is>
      </c>
      <c r="C6206" t="inlineStr">
        <is>
          <t>2017-12-01</t>
        </is>
      </c>
      <c r="D6206" t="inlineStr">
        <is>
          <t>2017-12-03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Magna Visual Magnetic Picture Hangers</t>
        </is>
      </c>
      <c r="Q6206" s="2" t="n">
        <v>7.712</v>
      </c>
      <c r="R6206" t="n">
        <v>2</v>
      </c>
      <c r="S6206" s="3" t="n">
        <v>0.2</v>
      </c>
      <c r="T6206" s="2" t="n">
        <v>1.7352</v>
      </c>
      <c r="U6206">
        <f>D6206-C6206</f>
        <v/>
      </c>
      <c r="V6206" s="3">
        <f>IF(Q6206=0,0,T6206/Q6206)</f>
        <v/>
      </c>
    </row>
    <row r="6207">
      <c r="A6207" t="n">
        <v>6206</v>
      </c>
      <c r="B6207" t="inlineStr">
        <is>
          <t>CA-2016-133697</t>
        </is>
      </c>
      <c r="C6207" t="inlineStr">
        <is>
          <t>2016-10-20</t>
        </is>
      </c>
      <c r="D6207" t="inlineStr">
        <is>
          <t>2016-10-24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Black Print Carbonless Snap-Off Rapid Letter, 8 1/2" x 7"</t>
        </is>
      </c>
      <c r="Q6207" s="2" t="n">
        <v>51.016</v>
      </c>
      <c r="R6207" t="n">
        <v>7</v>
      </c>
      <c r="S6207" s="3" t="n">
        <v>0.2</v>
      </c>
      <c r="T6207" s="2" t="n">
        <v>15.9425</v>
      </c>
      <c r="U6207">
        <f>D6207-C6207</f>
        <v/>
      </c>
      <c r="V6207" s="3">
        <f>IF(Q6207=0,0,T6207/Q6207)</f>
        <v/>
      </c>
    </row>
    <row r="6208">
      <c r="A6208" t="n">
        <v>6207</v>
      </c>
      <c r="B6208" t="inlineStr">
        <is>
          <t>CA-2016-133697</t>
        </is>
      </c>
      <c r="C6208" t="inlineStr">
        <is>
          <t>2016-10-20</t>
        </is>
      </c>
      <c r="D6208" t="inlineStr">
        <is>
          <t>2016-10-24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Office Supplies</t>
        </is>
      </c>
      <c r="O6208" t="inlineStr">
        <is>
          <t>Fasteners</t>
        </is>
      </c>
      <c r="P6208" t="inlineStr">
        <is>
          <t>Staples</t>
        </is>
      </c>
      <c r="Q6208" s="2" t="n">
        <v>25.248</v>
      </c>
      <c r="R6208" t="n">
        <v>4</v>
      </c>
      <c r="S6208" s="3" t="n">
        <v>0.2</v>
      </c>
      <c r="T6208" s="2" t="n">
        <v>7.89</v>
      </c>
      <c r="U6208">
        <f>D6208-C6208</f>
        <v/>
      </c>
      <c r="V6208" s="3">
        <f>IF(Q6208=0,0,T6208/Q6208)</f>
        <v/>
      </c>
    </row>
    <row r="6209">
      <c r="A6209" t="n">
        <v>6208</v>
      </c>
      <c r="B6209" t="inlineStr">
        <is>
          <t>CA-2016-133697</t>
        </is>
      </c>
      <c r="C6209" t="inlineStr">
        <is>
          <t>2016-10-20</t>
        </is>
      </c>
      <c r="D6209" t="inlineStr">
        <is>
          <t>2016-10-24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Office Star - Ergonomically Designed Knee Chair</t>
        </is>
      </c>
      <c r="Q6209" s="2" t="n">
        <v>56.686</v>
      </c>
      <c r="R6209" t="n">
        <v>1</v>
      </c>
      <c r="S6209" s="3" t="n">
        <v>0.3</v>
      </c>
      <c r="T6209" s="2" t="n">
        <v>-14.5764</v>
      </c>
      <c r="U6209">
        <f>D6209-C6209</f>
        <v/>
      </c>
      <c r="V6209" s="3">
        <f>IF(Q6209=0,0,T6209/Q6209)</f>
        <v/>
      </c>
    </row>
    <row r="6210">
      <c r="A6210" t="n">
        <v>6209</v>
      </c>
      <c r="B6210" t="inlineStr">
        <is>
          <t>CA-2017-148138</t>
        </is>
      </c>
      <c r="C6210" t="inlineStr">
        <is>
          <t>2017-09-29</t>
        </is>
      </c>
      <c r="D6210" t="inlineStr">
        <is>
          <t>2017-10-03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Office Supplies</t>
        </is>
      </c>
      <c r="O6210" t="inlineStr">
        <is>
          <t>Storage</t>
        </is>
      </c>
      <c r="P6210" t="inlineStr">
        <is>
          <t>Fellowes Bankers Box Stor/Drawer Steel Plus</t>
        </is>
      </c>
      <c r="Q6210" s="2" t="n">
        <v>51.168</v>
      </c>
      <c r="R6210" t="n">
        <v>2</v>
      </c>
      <c r="S6210" s="3" t="n">
        <v>0.2</v>
      </c>
      <c r="T6210" s="2" t="n">
        <v>-6.396</v>
      </c>
      <c r="U6210">
        <f>D6210-C6210</f>
        <v/>
      </c>
      <c r="V6210" s="3">
        <f>IF(Q6210=0,0,T6210/Q6210)</f>
        <v/>
      </c>
    </row>
    <row r="6211">
      <c r="A6211" t="n">
        <v>6210</v>
      </c>
      <c r="B6211" t="inlineStr">
        <is>
          <t>CA-2017-119809</t>
        </is>
      </c>
      <c r="C6211" t="inlineStr">
        <is>
          <t>2017-08-18</t>
        </is>
      </c>
      <c r="D6211" t="inlineStr">
        <is>
          <t>2017-08-25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Office Supplies</t>
        </is>
      </c>
      <c r="O6211" t="inlineStr">
        <is>
          <t>Binders</t>
        </is>
      </c>
      <c r="P6211" t="inlineStr">
        <is>
          <t>Fellowes PB300 Plastic Comb Binding Machine</t>
        </is>
      </c>
      <c r="Q6211" s="2" t="n">
        <v>2793.528</v>
      </c>
      <c r="R6211" t="n">
        <v>9</v>
      </c>
      <c r="S6211" s="3" t="n">
        <v>0.2</v>
      </c>
      <c r="T6211" s="2" t="n">
        <v>942.8157</v>
      </c>
      <c r="U6211">
        <f>D6211-C6211</f>
        <v/>
      </c>
      <c r="V6211" s="3">
        <f>IF(Q6211=0,0,T6211/Q6211)</f>
        <v/>
      </c>
    </row>
    <row r="6212">
      <c r="A6212" t="n">
        <v>6211</v>
      </c>
      <c r="B6212" t="inlineStr">
        <is>
          <t>CA-2017-119809</t>
        </is>
      </c>
      <c r="C6212" t="inlineStr">
        <is>
          <t>2017-08-18</t>
        </is>
      </c>
      <c r="D6212" t="inlineStr">
        <is>
          <t>2017-08-25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Letter Size Cart</t>
        </is>
      </c>
      <c r="Q6212" s="2" t="n">
        <v>1000.02</v>
      </c>
      <c r="R6212" t="n">
        <v>7</v>
      </c>
      <c r="S6212" s="3" t="n">
        <v>0</v>
      </c>
      <c r="T6212" s="2" t="n">
        <v>290.0058</v>
      </c>
      <c r="U6212">
        <f>D6212-C6212</f>
        <v/>
      </c>
      <c r="V6212" s="3">
        <f>IF(Q6212=0,0,T6212/Q6212)</f>
        <v/>
      </c>
    </row>
    <row r="6213">
      <c r="A6213" t="n">
        <v>6212</v>
      </c>
      <c r="B6213" t="inlineStr">
        <is>
          <t>CA-2017-119809</t>
        </is>
      </c>
      <c r="C6213" t="inlineStr">
        <is>
          <t>2017-08-18</t>
        </is>
      </c>
      <c r="D6213" t="inlineStr">
        <is>
          <t>2017-08-25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Contract Clock, 14", Brown</t>
        </is>
      </c>
      <c r="Q6213" s="2" t="n">
        <v>65.94</v>
      </c>
      <c r="R6213" t="n">
        <v>3</v>
      </c>
      <c r="S6213" s="3" t="n">
        <v>0</v>
      </c>
      <c r="T6213" s="2" t="n">
        <v>22.4196</v>
      </c>
      <c r="U6213">
        <f>D6213-C6213</f>
        <v/>
      </c>
      <c r="V6213" s="3">
        <f>IF(Q6213=0,0,T6213/Q6213)</f>
        <v/>
      </c>
    </row>
    <row r="6214">
      <c r="A6214" t="n">
        <v>6213</v>
      </c>
      <c r="B6214" t="inlineStr">
        <is>
          <t>CA-2017-149944</t>
        </is>
      </c>
      <c r="C6214" t="inlineStr">
        <is>
          <t>2017-11-12</t>
        </is>
      </c>
      <c r="D6214" t="inlineStr">
        <is>
          <t>2017-11-16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Office Supplies</t>
        </is>
      </c>
      <c r="O6214" t="inlineStr">
        <is>
          <t>Fasteners</t>
        </is>
      </c>
      <c r="P6214" t="inlineStr">
        <is>
          <t>Staples</t>
        </is>
      </c>
      <c r="Q6214" s="2" t="n">
        <v>18.24</v>
      </c>
      <c r="R6214" t="n">
        <v>3</v>
      </c>
      <c r="S6214" s="3" t="n">
        <v>0</v>
      </c>
      <c r="T6214" s="2" t="n">
        <v>9.119999999999999</v>
      </c>
      <c r="U6214">
        <f>D6214-C6214</f>
        <v/>
      </c>
      <c r="V6214" s="3">
        <f>IF(Q6214=0,0,T6214/Q6214)</f>
        <v/>
      </c>
    </row>
    <row r="6215">
      <c r="A6215" t="n">
        <v>6214</v>
      </c>
      <c r="B6215" t="inlineStr">
        <is>
          <t>CA-2017-149944</t>
        </is>
      </c>
      <c r="C6215" t="inlineStr">
        <is>
          <t>2017-11-12</t>
        </is>
      </c>
      <c r="D6215" t="inlineStr">
        <is>
          <t>2017-11-16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Office Supplies</t>
        </is>
      </c>
      <c r="O6215" t="inlineStr">
        <is>
          <t>Appliances</t>
        </is>
      </c>
      <c r="P6215" t="inlineStr">
        <is>
          <t>Fellowes Superior 10 Outlet Split Surge Protector</t>
        </is>
      </c>
      <c r="Q6215" s="2" t="n">
        <v>76.12</v>
      </c>
      <c r="R6215" t="n">
        <v>2</v>
      </c>
      <c r="S6215" s="3" t="n">
        <v>0</v>
      </c>
      <c r="T6215" s="2" t="n">
        <v>22.0748</v>
      </c>
      <c r="U6215">
        <f>D6215-C6215</f>
        <v/>
      </c>
      <c r="V6215" s="3">
        <f>IF(Q6215=0,0,T6215/Q6215)</f>
        <v/>
      </c>
    </row>
    <row r="6216">
      <c r="A6216" t="n">
        <v>6215</v>
      </c>
      <c r="B6216" t="inlineStr">
        <is>
          <t>CA-2014-128538</t>
        </is>
      </c>
      <c r="C6216" t="inlineStr">
        <is>
          <t>2014-10-11</t>
        </is>
      </c>
      <c r="D6216" t="inlineStr">
        <is>
          <t>2014-10-15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Office Supplies</t>
        </is>
      </c>
      <c r="O6216" t="inlineStr">
        <is>
          <t>Envelopes</t>
        </is>
      </c>
      <c r="P6216" t="inlineStr">
        <is>
          <t>#10- 4 1/8" x 9 1/2" Security-Tint Envelopes</t>
        </is>
      </c>
      <c r="Q6216" s="2" t="n">
        <v>7.64</v>
      </c>
      <c r="R6216" t="n">
        <v>1</v>
      </c>
      <c r="S6216" s="3" t="n">
        <v>0</v>
      </c>
      <c r="T6216" s="2" t="n">
        <v>3.7436</v>
      </c>
      <c r="U6216">
        <f>D6216-C6216</f>
        <v/>
      </c>
      <c r="V6216" s="3">
        <f>IF(Q6216=0,0,T6216/Q6216)</f>
        <v/>
      </c>
    </row>
    <row r="6217">
      <c r="A6217" t="n">
        <v>6216</v>
      </c>
      <c r="B6217" t="inlineStr">
        <is>
          <t>CA-2015-161711</t>
        </is>
      </c>
      <c r="C6217" t="inlineStr">
        <is>
          <t>2015-11-28</t>
        </is>
      </c>
      <c r="D6217" t="inlineStr">
        <is>
          <t>2015-12-03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Furniture</t>
        </is>
      </c>
      <c r="O6217" t="inlineStr">
        <is>
          <t>Furnishings</t>
        </is>
      </c>
      <c r="P6217" t="inlineStr">
        <is>
          <t>Executive Impressions 14" Two-Color Numerals Wall Clock</t>
        </is>
      </c>
      <c r="Q6217" s="2" t="n">
        <v>68.16</v>
      </c>
      <c r="R6217" t="n">
        <v>3</v>
      </c>
      <c r="S6217" s="3" t="n">
        <v>0</v>
      </c>
      <c r="T6217" s="2" t="n">
        <v>27.9456</v>
      </c>
      <c r="U6217">
        <f>D6217-C6217</f>
        <v/>
      </c>
      <c r="V6217" s="3">
        <f>IF(Q6217=0,0,T6217/Q6217)</f>
        <v/>
      </c>
    </row>
    <row r="6218">
      <c r="A6218" t="n">
        <v>6217</v>
      </c>
      <c r="B6218" t="inlineStr">
        <is>
          <t>CA-2015-161711</t>
        </is>
      </c>
      <c r="C6218" t="inlineStr">
        <is>
          <t>2015-11-28</t>
        </is>
      </c>
      <c r="D6218" t="inlineStr">
        <is>
          <t>2015-12-03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Staple envelope</t>
        </is>
      </c>
      <c r="Q6218" s="2" t="n">
        <v>62.24</v>
      </c>
      <c r="R6218" t="n">
        <v>8</v>
      </c>
      <c r="S6218" s="3" t="n">
        <v>0</v>
      </c>
      <c r="T6218" s="2" t="n">
        <v>29.2528</v>
      </c>
      <c r="U6218">
        <f>D6218-C6218</f>
        <v/>
      </c>
      <c r="V6218" s="3">
        <f>IF(Q6218=0,0,T6218/Q6218)</f>
        <v/>
      </c>
    </row>
    <row r="6219">
      <c r="A6219" t="n">
        <v>6218</v>
      </c>
      <c r="B6219" t="inlineStr">
        <is>
          <t>US-2015-129553</t>
        </is>
      </c>
      <c r="C6219" t="inlineStr">
        <is>
          <t>2015-07-27</t>
        </is>
      </c>
      <c r="D6219" t="inlineStr">
        <is>
          <t>2015-08-02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Mediabridge Sport Armband iPhone 5s</t>
        </is>
      </c>
      <c r="Q6219" s="2" t="n">
        <v>29.97</v>
      </c>
      <c r="R6219" t="n">
        <v>3</v>
      </c>
      <c r="S6219" s="3" t="n">
        <v>0</v>
      </c>
      <c r="T6219" s="2" t="n">
        <v>0.2997</v>
      </c>
      <c r="U6219">
        <f>D6219-C6219</f>
        <v/>
      </c>
      <c r="V6219" s="3">
        <f>IF(Q6219=0,0,T6219/Q6219)</f>
        <v/>
      </c>
    </row>
    <row r="6220">
      <c r="A6220" t="n">
        <v>6219</v>
      </c>
      <c r="B6220" t="inlineStr">
        <is>
          <t>CA-2016-160220</t>
        </is>
      </c>
      <c r="C6220" t="inlineStr">
        <is>
          <t>2016-10-20</t>
        </is>
      </c>
      <c r="D6220" t="inlineStr">
        <is>
          <t>2016-10-26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iKross Bluetooth Portable Keyboard + Cell Phone Stand Holder + Brush for Apple iPhone 5S 5C 5, 4S 4</t>
        </is>
      </c>
      <c r="Q6220" s="2" t="n">
        <v>125.7</v>
      </c>
      <c r="R6220" t="n">
        <v>6</v>
      </c>
      <c r="S6220" s="3" t="n">
        <v>0</v>
      </c>
      <c r="T6220" s="2" t="n">
        <v>35.196</v>
      </c>
      <c r="U6220">
        <f>D6220-C6220</f>
        <v/>
      </c>
      <c r="V6220" s="3">
        <f>IF(Q6220=0,0,T6220/Q6220)</f>
        <v/>
      </c>
    </row>
    <row r="6221">
      <c r="A6221" t="n">
        <v>6220</v>
      </c>
      <c r="B6221" t="inlineStr">
        <is>
          <t>CA-2016-160220</t>
        </is>
      </c>
      <c r="C6221" t="inlineStr">
        <is>
          <t>2016-10-20</t>
        </is>
      </c>
      <c r="D6221" t="inlineStr">
        <is>
          <t>2016-10-26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Technology</t>
        </is>
      </c>
      <c r="O6221" t="inlineStr">
        <is>
          <t>Phones</t>
        </is>
      </c>
      <c r="P6221" t="inlineStr">
        <is>
          <t>Pyle PMP37LED</t>
        </is>
      </c>
      <c r="Q6221" s="2" t="n">
        <v>191.98</v>
      </c>
      <c r="R6221" t="n">
        <v>2</v>
      </c>
      <c r="S6221" s="3" t="n">
        <v>0</v>
      </c>
      <c r="T6221" s="2" t="n">
        <v>51.8346</v>
      </c>
      <c r="U6221">
        <f>D6221-C6221</f>
        <v/>
      </c>
      <c r="V6221" s="3">
        <f>IF(Q6221=0,0,T6221/Q6221)</f>
        <v/>
      </c>
    </row>
    <row r="6222">
      <c r="A6222" t="n">
        <v>6221</v>
      </c>
      <c r="B6222" t="inlineStr">
        <is>
          <t>CA-2016-160220</t>
        </is>
      </c>
      <c r="C6222" t="inlineStr">
        <is>
          <t>2016-10-20</t>
        </is>
      </c>
      <c r="D6222" t="inlineStr">
        <is>
          <t>2016-10-26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Woodgrain Magazine Files by Perma</t>
        </is>
      </c>
      <c r="Q6222" s="2" t="n">
        <v>20.86</v>
      </c>
      <c r="R6222" t="n">
        <v>7</v>
      </c>
      <c r="S6222" s="3" t="n">
        <v>0</v>
      </c>
      <c r="T6222" s="2" t="n">
        <v>1.4602</v>
      </c>
      <c r="U6222">
        <f>D6222-C6222</f>
        <v/>
      </c>
      <c r="V6222" s="3">
        <f>IF(Q6222=0,0,T6222/Q6222)</f>
        <v/>
      </c>
    </row>
    <row r="6223">
      <c r="A6223" t="n">
        <v>6222</v>
      </c>
      <c r="B6223" t="inlineStr">
        <is>
          <t>US-2017-157224</t>
        </is>
      </c>
      <c r="C6223" t="inlineStr">
        <is>
          <t>2017-09-14</t>
        </is>
      </c>
      <c r="D6223" t="inlineStr">
        <is>
          <t>2017-09-18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Office Supplies</t>
        </is>
      </c>
      <c r="O6223" t="inlineStr">
        <is>
          <t>Labels</t>
        </is>
      </c>
      <c r="P6223" t="inlineStr">
        <is>
          <t>Avery 48</t>
        </is>
      </c>
      <c r="Q6223" s="2" t="n">
        <v>56.7</v>
      </c>
      <c r="R6223" t="n">
        <v>9</v>
      </c>
      <c r="S6223" s="3" t="n">
        <v>0</v>
      </c>
      <c r="T6223" s="2" t="n">
        <v>26.082</v>
      </c>
      <c r="U6223">
        <f>D6223-C6223</f>
        <v/>
      </c>
      <c r="V6223" s="3">
        <f>IF(Q6223=0,0,T6223/Q6223)</f>
        <v/>
      </c>
    </row>
    <row r="6224">
      <c r="A6224" t="n">
        <v>6223</v>
      </c>
      <c r="B6224" t="inlineStr">
        <is>
          <t>CA-2017-140627</t>
        </is>
      </c>
      <c r="C6224" t="inlineStr">
        <is>
          <t>2017-12-23</t>
        </is>
      </c>
      <c r="D6224" t="inlineStr">
        <is>
          <t>2017-12-27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Furniture</t>
        </is>
      </c>
      <c r="O6224" t="inlineStr">
        <is>
          <t>Furnishings</t>
        </is>
      </c>
      <c r="P6224" t="inlineStr">
        <is>
          <t>Executive Impressions 14" Two-Color Numerals Wall Clock</t>
        </is>
      </c>
      <c r="Q6224" s="2" t="n">
        <v>72.70399999999999</v>
      </c>
      <c r="R6224" t="n">
        <v>4</v>
      </c>
      <c r="S6224" s="3" t="n">
        <v>0.2</v>
      </c>
      <c r="T6224" s="2" t="n">
        <v>19.0848</v>
      </c>
      <c r="U6224">
        <f>D6224-C6224</f>
        <v/>
      </c>
      <c r="V6224" s="3">
        <f>IF(Q6224=0,0,T6224/Q6224)</f>
        <v/>
      </c>
    </row>
    <row r="6225">
      <c r="A6225" t="n">
        <v>6224</v>
      </c>
      <c r="B6225" t="inlineStr">
        <is>
          <t>CA-2017-140627</t>
        </is>
      </c>
      <c r="C6225" t="inlineStr">
        <is>
          <t>2017-12-23</t>
        </is>
      </c>
      <c r="D6225" t="inlineStr">
        <is>
          <t>2017-12-27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Office Supplies</t>
        </is>
      </c>
      <c r="O6225" t="inlineStr">
        <is>
          <t>Art</t>
        </is>
      </c>
      <c r="P6225" t="inlineStr">
        <is>
          <t>Pencil and Crayon Sharpener</t>
        </is>
      </c>
      <c r="Q6225" s="2" t="n">
        <v>12.264</v>
      </c>
      <c r="R6225" t="n">
        <v>7</v>
      </c>
      <c r="S6225" s="3" t="n">
        <v>0.2</v>
      </c>
      <c r="T6225" s="2" t="n">
        <v>1.0731</v>
      </c>
      <c r="U6225">
        <f>D6225-C6225</f>
        <v/>
      </c>
      <c r="V6225" s="3">
        <f>IF(Q6225=0,0,T6225/Q6225)</f>
        <v/>
      </c>
    </row>
    <row r="6226">
      <c r="A6226" t="n">
        <v>6225</v>
      </c>
      <c r="B6226" t="inlineStr">
        <is>
          <t>CA-2017-140627</t>
        </is>
      </c>
      <c r="C6226" t="inlineStr">
        <is>
          <t>2017-12-23</t>
        </is>
      </c>
      <c r="D6226" t="inlineStr">
        <is>
          <t>2017-12-27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Safco Industrial Wire Shelving System</t>
        </is>
      </c>
      <c r="Q6226" s="2" t="n">
        <v>218.352</v>
      </c>
      <c r="R6226" t="n">
        <v>3</v>
      </c>
      <c r="S6226" s="3" t="n">
        <v>0.2</v>
      </c>
      <c r="T6226" s="2" t="n">
        <v>-54.588</v>
      </c>
      <c r="U6226">
        <f>D6226-C6226</f>
        <v/>
      </c>
      <c r="V6226" s="3">
        <f>IF(Q6226=0,0,T6226/Q6226)</f>
        <v/>
      </c>
    </row>
    <row r="6227">
      <c r="A6227" t="n">
        <v>6226</v>
      </c>
      <c r="B6227" t="inlineStr">
        <is>
          <t>CA-2015-133445</t>
        </is>
      </c>
      <c r="C6227" t="inlineStr">
        <is>
          <t>2015-10-05</t>
        </is>
      </c>
      <c r="D6227" t="inlineStr">
        <is>
          <t>2015-10-09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Bush Cubix Collection Bookcases, Fully Assembled</t>
        </is>
      </c>
      <c r="Q6227" s="2" t="n">
        <v>66.294</v>
      </c>
      <c r="R6227" t="n">
        <v>1</v>
      </c>
      <c r="S6227" s="3" t="n">
        <v>0.7</v>
      </c>
      <c r="T6227" s="2" t="n">
        <v>-103.8606</v>
      </c>
      <c r="U6227">
        <f>D6227-C6227</f>
        <v/>
      </c>
      <c r="V6227" s="3">
        <f>IF(Q6227=0,0,T6227/Q6227)</f>
        <v/>
      </c>
    </row>
    <row r="6228">
      <c r="A6228" t="n">
        <v>6227</v>
      </c>
      <c r="B6228" t="inlineStr">
        <is>
          <t>CA-2015-133445</t>
        </is>
      </c>
      <c r="C6228" t="inlineStr">
        <is>
          <t>2015-10-05</t>
        </is>
      </c>
      <c r="D6228" t="inlineStr">
        <is>
          <t>2015-10-09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Highback Leather Tilter in Burgundy</t>
        </is>
      </c>
      <c r="Q6228" s="2" t="n">
        <v>291.168</v>
      </c>
      <c r="R6228" t="n">
        <v>4</v>
      </c>
      <c r="S6228" s="3" t="n">
        <v>0.2</v>
      </c>
      <c r="T6228" s="2" t="n">
        <v>-14.5584</v>
      </c>
      <c r="U6228">
        <f>D6228-C6228</f>
        <v/>
      </c>
      <c r="V6228" s="3">
        <f>IF(Q6228=0,0,T6228/Q6228)</f>
        <v/>
      </c>
    </row>
    <row r="6229">
      <c r="A6229" t="n">
        <v>6228</v>
      </c>
      <c r="B6229" t="inlineStr">
        <is>
          <t>CA-2014-148782</t>
        </is>
      </c>
      <c r="C6229" t="inlineStr">
        <is>
          <t>2014-11-02</t>
        </is>
      </c>
      <c r="D6229" t="inlineStr">
        <is>
          <t>2014-11-07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Logitech B530 USB Headset - headset - Full size, Binaural</t>
        </is>
      </c>
      <c r="Q6229" s="2" t="n">
        <v>88.776</v>
      </c>
      <c r="R6229" t="n">
        <v>3</v>
      </c>
      <c r="S6229" s="3" t="n">
        <v>0.2</v>
      </c>
      <c r="T6229" s="2" t="n">
        <v>7.7679</v>
      </c>
      <c r="U6229">
        <f>D6229-C6229</f>
        <v/>
      </c>
      <c r="V6229" s="3">
        <f>IF(Q6229=0,0,T6229/Q6229)</f>
        <v/>
      </c>
    </row>
    <row r="6230">
      <c r="A6230" t="n">
        <v>6229</v>
      </c>
      <c r="B6230" t="inlineStr">
        <is>
          <t>CA-2016-148208</t>
        </is>
      </c>
      <c r="C6230" t="inlineStr">
        <is>
          <t>2016-01-22</t>
        </is>
      </c>
      <c r="D6230" t="inlineStr">
        <is>
          <t>2016-01-27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Technology</t>
        </is>
      </c>
      <c r="O6230" t="inlineStr">
        <is>
          <t>Phones</t>
        </is>
      </c>
      <c r="P6230" t="inlineStr">
        <is>
          <t>Panasonic Kx-TS550</t>
        </is>
      </c>
      <c r="Q6230" s="2" t="n">
        <v>110.376</v>
      </c>
      <c r="R6230" t="n">
        <v>4</v>
      </c>
      <c r="S6230" s="3" t="n">
        <v>0.4</v>
      </c>
      <c r="T6230" s="2" t="n">
        <v>-20.2356</v>
      </c>
      <c r="U6230">
        <f>D6230-C6230</f>
        <v/>
      </c>
      <c r="V6230" s="3">
        <f>IF(Q6230=0,0,T6230/Q6230)</f>
        <v/>
      </c>
    </row>
    <row r="6231">
      <c r="A6231" t="n">
        <v>6230</v>
      </c>
      <c r="B6231" t="inlineStr">
        <is>
          <t>CA-2016-148208</t>
        </is>
      </c>
      <c r="C6231" t="inlineStr">
        <is>
          <t>2016-01-22</t>
        </is>
      </c>
      <c r="D6231" t="inlineStr">
        <is>
          <t>2016-01-27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Technology</t>
        </is>
      </c>
      <c r="O6231" t="inlineStr">
        <is>
          <t>Accessories</t>
        </is>
      </c>
      <c r="P6231" t="inlineStr">
        <is>
          <t>Verbatim 25 GB 6x Blu-ray Single Layer Recordable Disc, 25/Pack</t>
        </is>
      </c>
      <c r="Q6231" s="2" t="n">
        <v>55.176</v>
      </c>
      <c r="R6231" t="n">
        <v>3</v>
      </c>
      <c r="S6231" s="3" t="n">
        <v>0.2</v>
      </c>
      <c r="T6231" s="2" t="n">
        <v>15.8631</v>
      </c>
      <c r="U6231">
        <f>D6231-C6231</f>
        <v/>
      </c>
      <c r="V6231" s="3">
        <f>IF(Q6231=0,0,T6231/Q6231)</f>
        <v/>
      </c>
    </row>
    <row r="6232">
      <c r="A6232" t="n">
        <v>6231</v>
      </c>
      <c r="B6232" t="inlineStr">
        <is>
          <t>CA-2017-127656</t>
        </is>
      </c>
      <c r="C6232" t="inlineStr">
        <is>
          <t>2017-07-11</t>
        </is>
      </c>
      <c r="D6232" t="inlineStr">
        <is>
          <t>2017-07-17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Office Supplies</t>
        </is>
      </c>
      <c r="O6232" t="inlineStr">
        <is>
          <t>Art</t>
        </is>
      </c>
      <c r="P6232" t="inlineStr">
        <is>
          <t>Staples in misc. colors</t>
        </is>
      </c>
      <c r="Q6232" s="2" t="n">
        <v>30.32</v>
      </c>
      <c r="R6232" t="n">
        <v>4</v>
      </c>
      <c r="S6232" s="3" t="n">
        <v>0</v>
      </c>
      <c r="T6232" s="2" t="n">
        <v>11.8248</v>
      </c>
      <c r="U6232">
        <f>D6232-C6232</f>
        <v/>
      </c>
      <c r="V6232" s="3">
        <f>IF(Q6232=0,0,T6232/Q6232)</f>
        <v/>
      </c>
    </row>
    <row r="6233">
      <c r="A6233" t="n">
        <v>6232</v>
      </c>
      <c r="B6233" t="inlineStr">
        <is>
          <t>US-2017-142188</t>
        </is>
      </c>
      <c r="C6233" t="inlineStr">
        <is>
          <t>2017-09-11</t>
        </is>
      </c>
      <c r="D6233" t="inlineStr">
        <is>
          <t>2017-09-11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Furniture</t>
        </is>
      </c>
      <c r="O6233" t="inlineStr">
        <is>
          <t>Chairs</t>
        </is>
      </c>
      <c r="P6233" t="inlineStr">
        <is>
          <t>Office Star - Contemporary Task Swivel Chair</t>
        </is>
      </c>
      <c r="Q6233" s="2" t="n">
        <v>177.568</v>
      </c>
      <c r="R6233" t="n">
        <v>2</v>
      </c>
      <c r="S6233" s="3" t="n">
        <v>0.2</v>
      </c>
      <c r="T6233" s="2" t="n">
        <v>8.878399999999999</v>
      </c>
      <c r="U6233">
        <f>D6233-C6233</f>
        <v/>
      </c>
      <c r="V6233" s="3">
        <f>IF(Q6233=0,0,T6233/Q6233)</f>
        <v/>
      </c>
    </row>
    <row r="6234">
      <c r="A6234" t="n">
        <v>6233</v>
      </c>
      <c r="B6234" t="inlineStr">
        <is>
          <t>US-2017-142188</t>
        </is>
      </c>
      <c r="C6234" t="inlineStr">
        <is>
          <t>2017-09-11</t>
        </is>
      </c>
      <c r="D6234" t="inlineStr">
        <is>
          <t>2017-09-11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225</t>
        </is>
      </c>
      <c r="Q6234" s="2" t="n">
        <v>19.44</v>
      </c>
      <c r="R6234" t="n">
        <v>3</v>
      </c>
      <c r="S6234" s="3" t="n">
        <v>0</v>
      </c>
      <c r="T6234" s="2" t="n">
        <v>9.331200000000001</v>
      </c>
      <c r="U6234">
        <f>D6234-C6234</f>
        <v/>
      </c>
      <c r="V6234" s="3">
        <f>IF(Q6234=0,0,T6234/Q6234)</f>
        <v/>
      </c>
    </row>
    <row r="6235">
      <c r="A6235" t="n">
        <v>6234</v>
      </c>
      <c r="B6235" t="inlineStr">
        <is>
          <t>US-2017-142188</t>
        </is>
      </c>
      <c r="C6235" t="inlineStr">
        <is>
          <t>2017-09-11</t>
        </is>
      </c>
      <c r="D6235" t="inlineStr">
        <is>
          <t>2017-09-11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Office Supplies</t>
        </is>
      </c>
      <c r="O6235" t="inlineStr">
        <is>
          <t>Paper</t>
        </is>
      </c>
      <c r="P6235" t="inlineStr">
        <is>
          <t>Xerox 1894</t>
        </is>
      </c>
      <c r="Q6235" s="2" t="n">
        <v>71.28</v>
      </c>
      <c r="R6235" t="n">
        <v>11</v>
      </c>
      <c r="S6235" s="3" t="n">
        <v>0</v>
      </c>
      <c r="T6235" s="2" t="n">
        <v>34.2144</v>
      </c>
      <c r="U6235">
        <f>D6235-C6235</f>
        <v/>
      </c>
      <c r="V6235" s="3">
        <f>IF(Q6235=0,0,T6235/Q6235)</f>
        <v/>
      </c>
    </row>
    <row r="6236">
      <c r="A6236" t="n">
        <v>6235</v>
      </c>
      <c r="B6236" t="inlineStr">
        <is>
          <t>US-2017-142188</t>
        </is>
      </c>
      <c r="C6236" t="inlineStr">
        <is>
          <t>2017-09-11</t>
        </is>
      </c>
      <c r="D6236" t="inlineStr">
        <is>
          <t>2017-09-11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Ibico Ibimaster 300 Manual Binding System</t>
        </is>
      </c>
      <c r="Q6236" s="2" t="n">
        <v>1471.96</v>
      </c>
      <c r="R6236" t="n">
        <v>5</v>
      </c>
      <c r="S6236" s="3" t="n">
        <v>0.2</v>
      </c>
      <c r="T6236" s="2" t="n">
        <v>459.9875</v>
      </c>
      <c r="U6236">
        <f>D6236-C6236</f>
        <v/>
      </c>
      <c r="V6236" s="3">
        <f>IF(Q6236=0,0,T6236/Q6236)</f>
        <v/>
      </c>
    </row>
    <row r="6237">
      <c r="A6237" t="n">
        <v>6236</v>
      </c>
      <c r="B6237" t="inlineStr">
        <is>
          <t>US-2017-142188</t>
        </is>
      </c>
      <c r="C6237" t="inlineStr">
        <is>
          <t>2017-09-11</t>
        </is>
      </c>
      <c r="D6237" t="inlineStr">
        <is>
          <t>2017-09-11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iOttie XL Car Mount</t>
        </is>
      </c>
      <c r="Q6237" s="2" t="n">
        <v>79.95999999999999</v>
      </c>
      <c r="R6237" t="n">
        <v>5</v>
      </c>
      <c r="S6237" s="3" t="n">
        <v>0.2</v>
      </c>
      <c r="T6237" s="2" t="n">
        <v>-17.991</v>
      </c>
      <c r="U6237">
        <f>D6237-C6237</f>
        <v/>
      </c>
      <c r="V6237" s="3">
        <f>IF(Q6237=0,0,T6237/Q6237)</f>
        <v/>
      </c>
    </row>
    <row r="6238">
      <c r="A6238" t="n">
        <v>6237</v>
      </c>
      <c r="B6238" t="inlineStr">
        <is>
          <t>CA-2016-144400</t>
        </is>
      </c>
      <c r="C6238" t="inlineStr">
        <is>
          <t>2016-02-23</t>
        </is>
      </c>
      <c r="D6238" t="inlineStr">
        <is>
          <t>2016-02-27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Office Supplies</t>
        </is>
      </c>
      <c r="O6238" t="inlineStr">
        <is>
          <t>Envelopes</t>
        </is>
      </c>
      <c r="P6238" t="inlineStr">
        <is>
          <t>Recycled Interoffice Envelopes with String and Button Closure, 10 x 13</t>
        </is>
      </c>
      <c r="Q6238" s="2" t="n">
        <v>57.576</v>
      </c>
      <c r="R6238" t="n">
        <v>3</v>
      </c>
      <c r="S6238" s="3" t="n">
        <v>0.2</v>
      </c>
      <c r="T6238" s="2" t="n">
        <v>21.591</v>
      </c>
      <c r="U6238">
        <f>D6238-C6238</f>
        <v/>
      </c>
      <c r="V6238" s="3">
        <f>IF(Q6238=0,0,T6238/Q6238)</f>
        <v/>
      </c>
    </row>
    <row r="6239">
      <c r="A6239" t="n">
        <v>6238</v>
      </c>
      <c r="B6239" t="inlineStr">
        <is>
          <t>US-2016-155180</t>
        </is>
      </c>
      <c r="C6239" t="inlineStr">
        <is>
          <t>2016-01-22</t>
        </is>
      </c>
      <c r="D6239" t="inlineStr">
        <is>
          <t>2016-01-29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Wilson Jones data.warehouse D-Ring Binders with DublLock</t>
        </is>
      </c>
      <c r="Q6239" s="2" t="n">
        <v>26.336</v>
      </c>
      <c r="R6239" t="n">
        <v>4</v>
      </c>
      <c r="S6239" s="3" t="n">
        <v>0.2</v>
      </c>
      <c r="T6239" s="2" t="n">
        <v>9.217599999999999</v>
      </c>
      <c r="U6239">
        <f>D6239-C6239</f>
        <v/>
      </c>
      <c r="V6239" s="3">
        <f>IF(Q6239=0,0,T6239/Q6239)</f>
        <v/>
      </c>
    </row>
    <row r="6240">
      <c r="A6240" t="n">
        <v>6239</v>
      </c>
      <c r="B6240" t="inlineStr">
        <is>
          <t>CA-2015-134075</t>
        </is>
      </c>
      <c r="C6240" t="inlineStr">
        <is>
          <t>2015-12-12</t>
        </is>
      </c>
      <c r="D6240" t="inlineStr">
        <is>
          <t>2015-12-16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Eldon Cleatmat Chair Mats for Medium Pile Carpets</t>
        </is>
      </c>
      <c r="Q6240" s="2" t="n">
        <v>166.5</v>
      </c>
      <c r="R6240" t="n">
        <v>3</v>
      </c>
      <c r="S6240" s="3" t="n">
        <v>0</v>
      </c>
      <c r="T6240" s="2" t="n">
        <v>21.645</v>
      </c>
      <c r="U6240">
        <f>D6240-C6240</f>
        <v/>
      </c>
      <c r="V6240" s="3">
        <f>IF(Q6240=0,0,T6240/Q6240)</f>
        <v/>
      </c>
    </row>
    <row r="6241">
      <c r="A6241" t="n">
        <v>6240</v>
      </c>
      <c r="B6241" t="inlineStr">
        <is>
          <t>CA-2015-134075</t>
        </is>
      </c>
      <c r="C6241" t="inlineStr">
        <is>
          <t>2015-12-12</t>
        </is>
      </c>
      <c r="D6241" t="inlineStr">
        <is>
          <t>2015-12-16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Office Supplies</t>
        </is>
      </c>
      <c r="O6241" t="inlineStr">
        <is>
          <t>Storage</t>
        </is>
      </c>
      <c r="P6241" t="inlineStr">
        <is>
          <t>Standard Rollaway File with Lock</t>
        </is>
      </c>
      <c r="Q6241" s="2" t="n">
        <v>360.38</v>
      </c>
      <c r="R6241" t="n">
        <v>2</v>
      </c>
      <c r="S6241" s="3" t="n">
        <v>0</v>
      </c>
      <c r="T6241" s="2" t="n">
        <v>93.69880000000001</v>
      </c>
      <c r="U6241">
        <f>D6241-C6241</f>
        <v/>
      </c>
      <c r="V6241" s="3">
        <f>IF(Q6241=0,0,T6241/Q6241)</f>
        <v/>
      </c>
    </row>
    <row r="6242">
      <c r="A6242" t="n">
        <v>6241</v>
      </c>
      <c r="B6242" t="inlineStr">
        <is>
          <t>US-2016-131912</t>
        </is>
      </c>
      <c r="C6242" t="inlineStr">
        <is>
          <t>2016-10-29</t>
        </is>
      </c>
      <c r="D6242" t="inlineStr">
        <is>
          <t>2016-11-01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Office Supplies</t>
        </is>
      </c>
      <c r="O6242" t="inlineStr">
        <is>
          <t>Binders</t>
        </is>
      </c>
      <c r="P6242" t="inlineStr">
        <is>
          <t>XtraLife ClearVue Slant-D Ring Binder, White, 3"</t>
        </is>
      </c>
      <c r="Q6242" s="2" t="n">
        <v>11.744</v>
      </c>
      <c r="R6242" t="n">
        <v>1</v>
      </c>
      <c r="S6242" s="3" t="n">
        <v>0.2</v>
      </c>
      <c r="T6242" s="2" t="n">
        <v>3.8168</v>
      </c>
      <c r="U6242">
        <f>D6242-C6242</f>
        <v/>
      </c>
      <c r="V6242" s="3">
        <f>IF(Q6242=0,0,T6242/Q6242)</f>
        <v/>
      </c>
    </row>
    <row r="6243">
      <c r="A6243" t="n">
        <v>6242</v>
      </c>
      <c r="B6243" t="inlineStr">
        <is>
          <t>CA-2017-141572</t>
        </is>
      </c>
      <c r="C6243" t="inlineStr">
        <is>
          <t>2017-05-28</t>
        </is>
      </c>
      <c r="D6243" t="inlineStr">
        <is>
          <t>2017-05-31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Advantus Employee of the Month Certificate Frame, 11 x 13-1/2</t>
        </is>
      </c>
      <c r="Q6243" s="2" t="n">
        <v>247.44</v>
      </c>
      <c r="R6243" t="n">
        <v>8</v>
      </c>
      <c r="S6243" s="3" t="n">
        <v>0</v>
      </c>
      <c r="T6243" s="2" t="n">
        <v>101.4504</v>
      </c>
      <c r="U6243">
        <f>D6243-C6243</f>
        <v/>
      </c>
      <c r="V6243" s="3">
        <f>IF(Q6243=0,0,T6243/Q6243)</f>
        <v/>
      </c>
    </row>
    <row r="6244">
      <c r="A6244" t="n">
        <v>6243</v>
      </c>
      <c r="B6244" t="inlineStr">
        <is>
          <t>CA-2014-134621</t>
        </is>
      </c>
      <c r="C6244" t="inlineStr">
        <is>
          <t>2014-12-21</t>
        </is>
      </c>
      <c r="D6244" t="inlineStr">
        <is>
          <t>2014-12-28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Plastic Spiral Binding Combs</t>
        </is>
      </c>
      <c r="Q6244" s="2" t="n">
        <v>18.24</v>
      </c>
      <c r="R6244" t="n">
        <v>2</v>
      </c>
      <c r="S6244" s="3" t="n">
        <v>0.7</v>
      </c>
      <c r="T6244" s="2" t="n">
        <v>-14.592</v>
      </c>
      <c r="U6244">
        <f>D6244-C6244</f>
        <v/>
      </c>
      <c r="V6244" s="3">
        <f>IF(Q6244=0,0,T6244/Q6244)</f>
        <v/>
      </c>
    </row>
    <row r="6245">
      <c r="A6245" t="n">
        <v>6244</v>
      </c>
      <c r="B6245" t="inlineStr">
        <is>
          <t>CA-2016-165561</t>
        </is>
      </c>
      <c r="C6245" t="inlineStr">
        <is>
          <t>2016-11-24</t>
        </is>
      </c>
      <c r="D6245" t="inlineStr">
        <is>
          <t>2016-11-28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Office Supplies</t>
        </is>
      </c>
      <c r="O6245" t="inlineStr">
        <is>
          <t>Supplies</t>
        </is>
      </c>
      <c r="P6245" t="inlineStr">
        <is>
          <t>Elite 5" Scissors</t>
        </is>
      </c>
      <c r="Q6245" s="2" t="n">
        <v>25.35</v>
      </c>
      <c r="R6245" t="n">
        <v>3</v>
      </c>
      <c r="S6245" s="3" t="n">
        <v>0</v>
      </c>
      <c r="T6245" s="2" t="n">
        <v>7.605</v>
      </c>
      <c r="U6245">
        <f>D6245-C6245</f>
        <v/>
      </c>
      <c r="V6245" s="3">
        <f>IF(Q6245=0,0,T6245/Q6245)</f>
        <v/>
      </c>
    </row>
    <row r="6246">
      <c r="A6246" t="n">
        <v>6245</v>
      </c>
      <c r="B6246" t="inlineStr">
        <is>
          <t>CA-2015-112305</t>
        </is>
      </c>
      <c r="C6246" t="inlineStr">
        <is>
          <t>2015-11-20</t>
        </is>
      </c>
      <c r="D6246" t="inlineStr">
        <is>
          <t>2015-11-25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Office Supplies</t>
        </is>
      </c>
      <c r="O6246" t="inlineStr">
        <is>
          <t>Art</t>
        </is>
      </c>
      <c r="P6246" t="inlineStr">
        <is>
          <t>Newell 334</t>
        </is>
      </c>
      <c r="Q6246" s="2" t="n">
        <v>119.04</v>
      </c>
      <c r="R6246" t="n">
        <v>6</v>
      </c>
      <c r="S6246" s="3" t="n">
        <v>0</v>
      </c>
      <c r="T6246" s="2" t="n">
        <v>30.9504</v>
      </c>
      <c r="U6246">
        <f>D6246-C6246</f>
        <v/>
      </c>
      <c r="V6246" s="3">
        <f>IF(Q6246=0,0,T6246/Q6246)</f>
        <v/>
      </c>
    </row>
    <row r="6247">
      <c r="A6247" t="n">
        <v>6246</v>
      </c>
      <c r="B6247" t="inlineStr">
        <is>
          <t>CA-2015-112305</t>
        </is>
      </c>
      <c r="C6247" t="inlineStr">
        <is>
          <t>2015-11-20</t>
        </is>
      </c>
      <c r="D6247" t="inlineStr">
        <is>
          <t>2015-11-25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Expressions Wood Desk Accessories, Oak</t>
        </is>
      </c>
      <c r="Q6247" s="2" t="n">
        <v>22.14</v>
      </c>
      <c r="R6247" t="n">
        <v>3</v>
      </c>
      <c r="S6247" s="3" t="n">
        <v>0</v>
      </c>
      <c r="T6247" s="2" t="n">
        <v>6.4206</v>
      </c>
      <c r="U6247">
        <f>D6247-C6247</f>
        <v/>
      </c>
      <c r="V6247" s="3">
        <f>IF(Q6247=0,0,T6247/Q6247)</f>
        <v/>
      </c>
    </row>
    <row r="6248">
      <c r="A6248" t="n">
        <v>6247</v>
      </c>
      <c r="B6248" t="inlineStr">
        <is>
          <t>CA-2015-112305</t>
        </is>
      </c>
      <c r="C6248" t="inlineStr">
        <is>
          <t>2015-11-20</t>
        </is>
      </c>
      <c r="D6248" t="inlineStr">
        <is>
          <t>2015-11-25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Technology</t>
        </is>
      </c>
      <c r="O6248" t="inlineStr">
        <is>
          <t>Accessories</t>
        </is>
      </c>
      <c r="P6248" t="inlineStr">
        <is>
          <t>AmazonBasics 3-Button USB Wired Mouse</t>
        </is>
      </c>
      <c r="Q6248" s="2" t="n">
        <v>13.98</v>
      </c>
      <c r="R6248" t="n">
        <v>2</v>
      </c>
      <c r="S6248" s="3" t="n">
        <v>0</v>
      </c>
      <c r="T6248" s="2" t="n">
        <v>6.0114</v>
      </c>
      <c r="U6248">
        <f>D6248-C6248</f>
        <v/>
      </c>
      <c r="V6248" s="3">
        <f>IF(Q6248=0,0,T6248/Q6248)</f>
        <v/>
      </c>
    </row>
    <row r="6249">
      <c r="A6249" t="n">
        <v>6248</v>
      </c>
      <c r="B6249" t="inlineStr">
        <is>
          <t>CA-2017-121580</t>
        </is>
      </c>
      <c r="C6249" t="inlineStr">
        <is>
          <t>2017-05-29</t>
        </is>
      </c>
      <c r="D6249" t="inlineStr">
        <is>
          <t>2017-06-04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Office Supplies</t>
        </is>
      </c>
      <c r="O6249" t="inlineStr">
        <is>
          <t>Binders</t>
        </is>
      </c>
      <c r="P6249" t="inlineStr">
        <is>
          <t>Satellite Sectional Post Binders</t>
        </is>
      </c>
      <c r="Q6249" s="2" t="n">
        <v>43.41</v>
      </c>
      <c r="R6249" t="n">
        <v>1</v>
      </c>
      <c r="S6249" s="3" t="n">
        <v>0</v>
      </c>
      <c r="T6249" s="2" t="n">
        <v>19.9686</v>
      </c>
      <c r="U6249">
        <f>D6249-C6249</f>
        <v/>
      </c>
      <c r="V6249" s="3">
        <f>IF(Q6249=0,0,T6249/Q6249)</f>
        <v/>
      </c>
    </row>
    <row r="6250">
      <c r="A6250" t="n">
        <v>6249</v>
      </c>
      <c r="B6250" t="inlineStr">
        <is>
          <t>CA-2017-121580</t>
        </is>
      </c>
      <c r="C6250" t="inlineStr">
        <is>
          <t>2017-05-29</t>
        </is>
      </c>
      <c r="D6250" t="inlineStr">
        <is>
          <t>2017-06-04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Eldon Wave Desk Accessories</t>
        </is>
      </c>
      <c r="Q6250" s="2" t="n">
        <v>6.24</v>
      </c>
      <c r="R6250" t="n">
        <v>3</v>
      </c>
      <c r="S6250" s="3" t="n">
        <v>0</v>
      </c>
      <c r="T6250" s="2" t="n">
        <v>2.6208</v>
      </c>
      <c r="U6250">
        <f>D6250-C6250</f>
        <v/>
      </c>
      <c r="V6250" s="3">
        <f>IF(Q6250=0,0,T6250/Q6250)</f>
        <v/>
      </c>
    </row>
    <row r="6251">
      <c r="A6251" t="n">
        <v>6250</v>
      </c>
      <c r="B6251" t="inlineStr">
        <is>
          <t>CA-2017-121580</t>
        </is>
      </c>
      <c r="C6251" t="inlineStr">
        <is>
          <t>2017-05-29</t>
        </is>
      </c>
      <c r="D6251" t="inlineStr">
        <is>
          <t>2017-06-04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Office Supplies</t>
        </is>
      </c>
      <c r="O6251" t="inlineStr">
        <is>
          <t>Appliances</t>
        </is>
      </c>
      <c r="P6251" t="inlineStr">
        <is>
          <t>Hoover Commercial Lightweight Upright Vacuum with E-Z Empty Dirt Cup</t>
        </is>
      </c>
      <c r="Q6251" s="2" t="n">
        <v>465.16</v>
      </c>
      <c r="R6251" t="n">
        <v>2</v>
      </c>
      <c r="S6251" s="3" t="n">
        <v>0</v>
      </c>
      <c r="T6251" s="2" t="n">
        <v>120.9416</v>
      </c>
      <c r="U6251">
        <f>D6251-C6251</f>
        <v/>
      </c>
      <c r="V6251" s="3">
        <f>IF(Q6251=0,0,T6251/Q6251)</f>
        <v/>
      </c>
    </row>
    <row r="6252">
      <c r="A6252" t="n">
        <v>6251</v>
      </c>
      <c r="B6252" t="inlineStr">
        <is>
          <t>CA-2017-121580</t>
        </is>
      </c>
      <c r="C6252" t="inlineStr">
        <is>
          <t>2017-05-29</t>
        </is>
      </c>
      <c r="D6252" t="inlineStr">
        <is>
          <t>2017-06-04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Adams Telephone Message Book w/Frequently-Called Numbers Space, 400 Messages per Book</t>
        </is>
      </c>
      <c r="Q6252" s="2" t="n">
        <v>7.98</v>
      </c>
      <c r="R6252" t="n">
        <v>1</v>
      </c>
      <c r="S6252" s="3" t="n">
        <v>0</v>
      </c>
      <c r="T6252" s="2" t="n">
        <v>3.99</v>
      </c>
      <c r="U6252">
        <f>D6252-C6252</f>
        <v/>
      </c>
      <c r="V6252" s="3">
        <f>IF(Q6252=0,0,T6252/Q6252)</f>
        <v/>
      </c>
    </row>
    <row r="6253">
      <c r="A6253" t="n">
        <v>6252</v>
      </c>
      <c r="B6253" t="inlineStr">
        <is>
          <t>CA-2014-101147</t>
        </is>
      </c>
      <c r="C6253" t="inlineStr">
        <is>
          <t>2014-12-02</t>
        </is>
      </c>
      <c r="D6253" t="inlineStr">
        <is>
          <t>2014-12-04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Office Supplies</t>
        </is>
      </c>
      <c r="O6253" t="inlineStr">
        <is>
          <t>Appliances</t>
        </is>
      </c>
      <c r="P6253" t="inlineStr">
        <is>
          <t>Staple holder</t>
        </is>
      </c>
      <c r="Q6253" s="2" t="n">
        <v>2.394</v>
      </c>
      <c r="R6253" t="n">
        <v>1</v>
      </c>
      <c r="S6253" s="3" t="n">
        <v>0.8</v>
      </c>
      <c r="T6253" s="2" t="n">
        <v>-6.3441</v>
      </c>
      <c r="U6253">
        <f>D6253-C6253</f>
        <v/>
      </c>
      <c r="V6253" s="3">
        <f>IF(Q6253=0,0,T6253/Q6253)</f>
        <v/>
      </c>
    </row>
    <row r="6254">
      <c r="A6254" t="n">
        <v>6253</v>
      </c>
      <c r="B6254" t="inlineStr">
        <is>
          <t>CA-2014-165806</t>
        </is>
      </c>
      <c r="C6254" t="inlineStr">
        <is>
          <t>2014-04-07</t>
        </is>
      </c>
      <c r="D6254" t="inlineStr">
        <is>
          <t>2014-04-07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226</t>
        </is>
      </c>
      <c r="Q6254" s="2" t="n">
        <v>58.32</v>
      </c>
      <c r="R6254" t="n">
        <v>9</v>
      </c>
      <c r="S6254" s="3" t="n">
        <v>0</v>
      </c>
      <c r="T6254" s="2" t="n">
        <v>27.9936</v>
      </c>
      <c r="U6254">
        <f>D6254-C6254</f>
        <v/>
      </c>
      <c r="V6254" s="3">
        <f>IF(Q6254=0,0,T6254/Q6254)</f>
        <v/>
      </c>
    </row>
    <row r="6255">
      <c r="A6255" t="n">
        <v>6254</v>
      </c>
      <c r="B6255" t="inlineStr">
        <is>
          <t>CA-2014-165806</t>
        </is>
      </c>
      <c r="C6255" t="inlineStr">
        <is>
          <t>2014-04-07</t>
        </is>
      </c>
      <c r="D6255" t="inlineStr">
        <is>
          <t>2014-04-07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RCA Visys Integrated PBX 8-Line Router</t>
        </is>
      </c>
      <c r="Q6255" s="2" t="n">
        <v>200.97</v>
      </c>
      <c r="R6255" t="n">
        <v>3</v>
      </c>
      <c r="S6255" s="3" t="n">
        <v>0</v>
      </c>
      <c r="T6255" s="2" t="n">
        <v>50.2425</v>
      </c>
      <c r="U6255">
        <f>D6255-C6255</f>
        <v/>
      </c>
      <c r="V6255" s="3">
        <f>IF(Q6255=0,0,T6255/Q6255)</f>
        <v/>
      </c>
    </row>
    <row r="6256">
      <c r="A6256" t="n">
        <v>6255</v>
      </c>
      <c r="B6256" t="inlineStr">
        <is>
          <t>CA-2015-151624</t>
        </is>
      </c>
      <c r="C6256" t="inlineStr">
        <is>
          <t>2015-09-08</t>
        </is>
      </c>
      <c r="D6256" t="inlineStr">
        <is>
          <t>2015-09-14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Furniture</t>
        </is>
      </c>
      <c r="O6256" t="inlineStr">
        <is>
          <t>Furnishings</t>
        </is>
      </c>
      <c r="P6256" t="inlineStr">
        <is>
          <t>Acrylic Self-Standing Desk Frames</t>
        </is>
      </c>
      <c r="Q6256" s="2" t="n">
        <v>21.36</v>
      </c>
      <c r="R6256" t="n">
        <v>8</v>
      </c>
      <c r="S6256" s="3" t="n">
        <v>0</v>
      </c>
      <c r="T6256" s="2" t="n">
        <v>8.1168</v>
      </c>
      <c r="U6256">
        <f>D6256-C6256</f>
        <v/>
      </c>
      <c r="V6256" s="3">
        <f>IF(Q6256=0,0,T6256/Q6256)</f>
        <v/>
      </c>
    </row>
    <row r="6257">
      <c r="A6257" t="n">
        <v>6256</v>
      </c>
      <c r="B6257" t="inlineStr">
        <is>
          <t>CA-2017-139444</t>
        </is>
      </c>
      <c r="C6257" t="inlineStr">
        <is>
          <t>2017-09-09</t>
        </is>
      </c>
      <c r="D6257" t="inlineStr">
        <is>
          <t>2017-09-15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Office Supplies</t>
        </is>
      </c>
      <c r="O6257" t="inlineStr">
        <is>
          <t>Labels</t>
        </is>
      </c>
      <c r="P6257" t="inlineStr">
        <is>
          <t>Avery 511</t>
        </is>
      </c>
      <c r="Q6257" s="2" t="n">
        <v>9.856</v>
      </c>
      <c r="R6257" t="n">
        <v>4</v>
      </c>
      <c r="S6257" s="3" t="n">
        <v>0.2</v>
      </c>
      <c r="T6257" s="2" t="n">
        <v>3.4496</v>
      </c>
      <c r="U6257">
        <f>D6257-C6257</f>
        <v/>
      </c>
      <c r="V6257" s="3">
        <f>IF(Q6257=0,0,T6257/Q6257)</f>
        <v/>
      </c>
    </row>
    <row r="6258">
      <c r="A6258" t="n">
        <v>6257</v>
      </c>
      <c r="B6258" t="inlineStr">
        <is>
          <t>CA-2015-133977</t>
        </is>
      </c>
      <c r="C6258" t="inlineStr">
        <is>
          <t>2015-09-06</t>
        </is>
      </c>
      <c r="D6258" t="inlineStr">
        <is>
          <t>2015-09-08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GBC Plasticlear Binding Covers</t>
        </is>
      </c>
      <c r="Q6258" s="2" t="n">
        <v>3.444</v>
      </c>
      <c r="R6258" t="n">
        <v>1</v>
      </c>
      <c r="S6258" s="3" t="n">
        <v>0.7</v>
      </c>
      <c r="T6258" s="2" t="n">
        <v>-2.5256</v>
      </c>
      <c r="U6258">
        <f>D6258-C6258</f>
        <v/>
      </c>
      <c r="V6258" s="3">
        <f>IF(Q6258=0,0,T6258/Q6258)</f>
        <v/>
      </c>
    </row>
    <row r="6259">
      <c r="A6259" t="n">
        <v>6258</v>
      </c>
      <c r="B6259" t="inlineStr">
        <is>
          <t>CA-2017-141425</t>
        </is>
      </c>
      <c r="C6259" t="inlineStr">
        <is>
          <t>2017-11-02</t>
        </is>
      </c>
      <c r="D6259" t="inlineStr">
        <is>
          <t>2017-11-06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Office Supplies</t>
        </is>
      </c>
      <c r="O6259" t="inlineStr">
        <is>
          <t>Supplies</t>
        </is>
      </c>
      <c r="P6259" t="inlineStr">
        <is>
          <t>Premier Automatic Letter Opener</t>
        </is>
      </c>
      <c r="Q6259" s="2" t="n">
        <v>384.592</v>
      </c>
      <c r="R6259" t="n">
        <v>2</v>
      </c>
      <c r="S6259" s="3" t="n">
        <v>0.2</v>
      </c>
      <c r="T6259" s="2" t="n">
        <v>-81.72580000000001</v>
      </c>
      <c r="U6259">
        <f>D6259-C6259</f>
        <v/>
      </c>
      <c r="V6259" s="3">
        <f>IF(Q6259=0,0,T6259/Q6259)</f>
        <v/>
      </c>
    </row>
    <row r="6260">
      <c r="A6260" t="n">
        <v>6259</v>
      </c>
      <c r="B6260" t="inlineStr">
        <is>
          <t>CA-2015-133536</t>
        </is>
      </c>
      <c r="C6260" t="inlineStr">
        <is>
          <t>2015-03-28</t>
        </is>
      </c>
      <c r="D6260" t="inlineStr">
        <is>
          <t>2015-03-30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Office Supplies</t>
        </is>
      </c>
      <c r="O6260" t="inlineStr">
        <is>
          <t>Envelopes</t>
        </is>
      </c>
      <c r="P6260" t="inlineStr">
        <is>
          <t>Security-Tint Envelopes</t>
        </is>
      </c>
      <c r="Q6260" s="2" t="n">
        <v>22.92</v>
      </c>
      <c r="R6260" t="n">
        <v>3</v>
      </c>
      <c r="S6260" s="3" t="n">
        <v>0</v>
      </c>
      <c r="T6260" s="2" t="n">
        <v>11.2308</v>
      </c>
      <c r="U6260">
        <f>D6260-C6260</f>
        <v/>
      </c>
      <c r="V6260" s="3">
        <f>IF(Q6260=0,0,T6260/Q6260)</f>
        <v/>
      </c>
    </row>
    <row r="6261">
      <c r="A6261" t="n">
        <v>6260</v>
      </c>
      <c r="B6261" t="inlineStr">
        <is>
          <t>CA-2015-150441</t>
        </is>
      </c>
      <c r="C6261" t="inlineStr">
        <is>
          <t>2015-08-13</t>
        </is>
      </c>
      <c r="D6261" t="inlineStr">
        <is>
          <t>2015-08-17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Avery Round Ring Poly Binders</t>
        </is>
      </c>
      <c r="Q6261" s="2" t="n">
        <v>11.36</v>
      </c>
      <c r="R6261" t="n">
        <v>4</v>
      </c>
      <c r="S6261" s="3" t="n">
        <v>0</v>
      </c>
      <c r="T6261" s="2" t="n">
        <v>5.5664</v>
      </c>
      <c r="U6261">
        <f>D6261-C6261</f>
        <v/>
      </c>
      <c r="V6261" s="3">
        <f>IF(Q6261=0,0,T6261/Q6261)</f>
        <v/>
      </c>
    </row>
    <row r="6262">
      <c r="A6262" t="n">
        <v>6261</v>
      </c>
      <c r="B6262" t="inlineStr">
        <is>
          <t>CA-2015-162607</t>
        </is>
      </c>
      <c r="C6262" t="inlineStr">
        <is>
          <t>2015-05-12</t>
        </is>
      </c>
      <c r="D6262" t="inlineStr">
        <is>
          <t>2015-05-18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Prestige Round Ring Binders</t>
        </is>
      </c>
      <c r="Q6262" s="2" t="n">
        <v>14.592</v>
      </c>
      <c r="R6262" t="n">
        <v>3</v>
      </c>
      <c r="S6262" s="3" t="n">
        <v>0.2</v>
      </c>
      <c r="T6262" s="2" t="n">
        <v>4.9248</v>
      </c>
      <c r="U6262">
        <f>D6262-C6262</f>
        <v/>
      </c>
      <c r="V6262" s="3">
        <f>IF(Q6262=0,0,T6262/Q6262)</f>
        <v/>
      </c>
    </row>
    <row r="6263">
      <c r="A6263" t="n">
        <v>6262</v>
      </c>
      <c r="B6263" t="inlineStr">
        <is>
          <t>CA-2017-103506</t>
        </is>
      </c>
      <c r="C6263" t="inlineStr">
        <is>
          <t>2017-07-23</t>
        </is>
      </c>
      <c r="D6263" t="inlineStr">
        <is>
          <t>2017-07-27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Office Supplies</t>
        </is>
      </c>
      <c r="O6263" t="inlineStr">
        <is>
          <t>Labels</t>
        </is>
      </c>
      <c r="P6263" t="inlineStr">
        <is>
          <t>Avery Address/Shipping Labels for Typewriters, 4" x 2"</t>
        </is>
      </c>
      <c r="Q6263" s="2" t="n">
        <v>41.4</v>
      </c>
      <c r="R6263" t="n">
        <v>4</v>
      </c>
      <c r="S6263" s="3" t="n">
        <v>0</v>
      </c>
      <c r="T6263" s="2" t="n">
        <v>19.872</v>
      </c>
      <c r="U6263">
        <f>D6263-C6263</f>
        <v/>
      </c>
      <c r="V6263" s="3">
        <f>IF(Q6263=0,0,T6263/Q6263)</f>
        <v/>
      </c>
    </row>
    <row r="6264">
      <c r="A6264" t="n">
        <v>6263</v>
      </c>
      <c r="B6264" t="inlineStr">
        <is>
          <t>CA-2016-132479</t>
        </is>
      </c>
      <c r="C6264" t="inlineStr">
        <is>
          <t>2016-09-24</t>
        </is>
      </c>
      <c r="D6264" t="inlineStr">
        <is>
          <t>2016-09-26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GBC ProClick 150 Presentation Binding System</t>
        </is>
      </c>
      <c r="Q6264" s="2" t="n">
        <v>442.372</v>
      </c>
      <c r="R6264" t="n">
        <v>7</v>
      </c>
      <c r="S6264" s="3" t="n">
        <v>0.8</v>
      </c>
      <c r="T6264" s="2" t="n">
        <v>-729.9138</v>
      </c>
      <c r="U6264">
        <f>D6264-C6264</f>
        <v/>
      </c>
      <c r="V6264" s="3">
        <f>IF(Q6264=0,0,T6264/Q6264)</f>
        <v/>
      </c>
    </row>
    <row r="6265">
      <c r="A6265" t="n">
        <v>6264</v>
      </c>
      <c r="B6265" t="inlineStr">
        <is>
          <t>CA-2017-160724</t>
        </is>
      </c>
      <c r="C6265" t="inlineStr">
        <is>
          <t>2017-05-05</t>
        </is>
      </c>
      <c r="D6265" t="inlineStr">
        <is>
          <t>2017-05-10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Ibico Covers for Plastic or Wire Binding Elements</t>
        </is>
      </c>
      <c r="Q6265" s="2" t="n">
        <v>34.5</v>
      </c>
      <c r="R6265" t="n">
        <v>3</v>
      </c>
      <c r="S6265" s="3" t="n">
        <v>0</v>
      </c>
      <c r="T6265" s="2" t="n">
        <v>15.525</v>
      </c>
      <c r="U6265">
        <f>D6265-C6265</f>
        <v/>
      </c>
      <c r="V6265" s="3">
        <f>IF(Q6265=0,0,T6265/Q6265)</f>
        <v/>
      </c>
    </row>
    <row r="6266">
      <c r="A6266" t="n">
        <v>6265</v>
      </c>
      <c r="B6266" t="inlineStr">
        <is>
          <t>US-2016-115952</t>
        </is>
      </c>
      <c r="C6266" t="inlineStr">
        <is>
          <t>2016-10-06</t>
        </is>
      </c>
      <c r="D6266" t="inlineStr">
        <is>
          <t>2016-10-06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Binding System Hidden Tab Executive Style Index Sets</t>
        </is>
      </c>
      <c r="Q6266" s="2" t="n">
        <v>28.85</v>
      </c>
      <c r="R6266" t="n">
        <v>5</v>
      </c>
      <c r="S6266" s="3" t="n">
        <v>0</v>
      </c>
      <c r="T6266" s="2" t="n">
        <v>14.425</v>
      </c>
      <c r="U6266">
        <f>D6266-C6266</f>
        <v/>
      </c>
      <c r="V6266" s="3">
        <f>IF(Q6266=0,0,T6266/Q6266)</f>
        <v/>
      </c>
    </row>
    <row r="6267">
      <c r="A6267" t="n">
        <v>6266</v>
      </c>
      <c r="B6267" t="inlineStr">
        <is>
          <t>CA-2014-146731</t>
        </is>
      </c>
      <c r="C6267" t="inlineStr">
        <is>
          <t>2014-11-03</t>
        </is>
      </c>
      <c r="D6267" t="inlineStr">
        <is>
          <t>2014-11-08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Ampad Evidence Wirebond Steno Books, 6" x 9"</t>
        </is>
      </c>
      <c r="Q6267" s="2" t="n">
        <v>3.488</v>
      </c>
      <c r="R6267" t="n">
        <v>2</v>
      </c>
      <c r="S6267" s="3" t="n">
        <v>0.2</v>
      </c>
      <c r="T6267" s="2" t="n">
        <v>1.1772</v>
      </c>
      <c r="U6267">
        <f>D6267-C6267</f>
        <v/>
      </c>
      <c r="V6267" s="3">
        <f>IF(Q6267=0,0,T6267/Q6267)</f>
        <v/>
      </c>
    </row>
    <row r="6268">
      <c r="A6268" t="n">
        <v>6267</v>
      </c>
      <c r="B6268" t="inlineStr">
        <is>
          <t>CA-2014-146731</t>
        </is>
      </c>
      <c r="C6268" t="inlineStr">
        <is>
          <t>2014-11-03</t>
        </is>
      </c>
      <c r="D6268" t="inlineStr">
        <is>
          <t>2014-11-08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1884</t>
        </is>
      </c>
      <c r="Q6268" s="2" t="n">
        <v>143.856</v>
      </c>
      <c r="R6268" t="n">
        <v>9</v>
      </c>
      <c r="S6268" s="3" t="n">
        <v>0.2</v>
      </c>
      <c r="T6268" s="2" t="n">
        <v>48.5514</v>
      </c>
      <c r="U6268">
        <f>D6268-C6268</f>
        <v/>
      </c>
      <c r="V6268" s="3">
        <f>IF(Q6268=0,0,T6268/Q6268)</f>
        <v/>
      </c>
    </row>
    <row r="6269">
      <c r="A6269" t="n">
        <v>6268</v>
      </c>
      <c r="B6269" t="inlineStr">
        <is>
          <t>CA-2015-115392</t>
        </is>
      </c>
      <c r="C6269" t="inlineStr">
        <is>
          <t>2015-10-01</t>
        </is>
      </c>
      <c r="D6269" t="inlineStr">
        <is>
          <t>2015-10-04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Cisco SPA301</t>
        </is>
      </c>
      <c r="Q6269" s="2" t="n">
        <v>311.98</v>
      </c>
      <c r="R6269" t="n">
        <v>2</v>
      </c>
      <c r="S6269" s="3" t="n">
        <v>0</v>
      </c>
      <c r="T6269" s="2" t="n">
        <v>93.59399999999999</v>
      </c>
      <c r="U6269">
        <f>D6269-C6269</f>
        <v/>
      </c>
      <c r="V6269" s="3">
        <f>IF(Q6269=0,0,T6269/Q6269)</f>
        <v/>
      </c>
    </row>
    <row r="6270">
      <c r="A6270" t="n">
        <v>6269</v>
      </c>
      <c r="B6270" t="inlineStr">
        <is>
          <t>CA-2015-115392</t>
        </is>
      </c>
      <c r="C6270" t="inlineStr">
        <is>
          <t>2015-10-01</t>
        </is>
      </c>
      <c r="D6270" t="inlineStr">
        <is>
          <t>2015-10-04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Office Supplies</t>
        </is>
      </c>
      <c r="O6270" t="inlineStr">
        <is>
          <t>Binders</t>
        </is>
      </c>
      <c r="P6270" t="inlineStr">
        <is>
          <t>Avery Non-Stick Binders</t>
        </is>
      </c>
      <c r="Q6270" s="2" t="n">
        <v>22.45</v>
      </c>
      <c r="R6270" t="n">
        <v>5</v>
      </c>
      <c r="S6270" s="3" t="n">
        <v>0</v>
      </c>
      <c r="T6270" s="2" t="n">
        <v>10.327</v>
      </c>
      <c r="U6270">
        <f>D6270-C6270</f>
        <v/>
      </c>
      <c r="V6270" s="3">
        <f>IF(Q6270=0,0,T6270/Q6270)</f>
        <v/>
      </c>
    </row>
    <row r="6271">
      <c r="A6271" t="n">
        <v>6270</v>
      </c>
      <c r="B6271" t="inlineStr">
        <is>
          <t>CA-2017-102379</t>
        </is>
      </c>
      <c r="C6271" t="inlineStr">
        <is>
          <t>2017-12-02</t>
        </is>
      </c>
      <c r="D6271" t="inlineStr">
        <is>
          <t>2017-12-06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Technology</t>
        </is>
      </c>
      <c r="O6271" t="inlineStr">
        <is>
          <t>Phones</t>
        </is>
      </c>
      <c r="P6271" t="inlineStr">
        <is>
          <t>Anker Astro 15000mAh USB Portable Charger</t>
        </is>
      </c>
      <c r="Q6271" s="2" t="n">
        <v>39.992</v>
      </c>
      <c r="R6271" t="n">
        <v>1</v>
      </c>
      <c r="S6271" s="3" t="n">
        <v>0.2</v>
      </c>
      <c r="T6271" s="2" t="n">
        <v>-7.9984</v>
      </c>
      <c r="U6271">
        <f>D6271-C6271</f>
        <v/>
      </c>
      <c r="V6271" s="3">
        <f>IF(Q6271=0,0,T6271/Q6271)</f>
        <v/>
      </c>
    </row>
    <row r="6272">
      <c r="A6272" t="n">
        <v>6271</v>
      </c>
      <c r="B6272" t="inlineStr">
        <is>
          <t>CA-2017-102379</t>
        </is>
      </c>
      <c r="C6272" t="inlineStr">
        <is>
          <t>2017-12-02</t>
        </is>
      </c>
      <c r="D6272" t="inlineStr">
        <is>
          <t>2017-12-06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Furniture</t>
        </is>
      </c>
      <c r="O6272" t="inlineStr">
        <is>
          <t>Chairs</t>
        </is>
      </c>
      <c r="P6272" t="inlineStr">
        <is>
          <t>Office Star - Mid Back Dual function Ergonomic High Back Chair with 2-Way Adjustable Arms</t>
        </is>
      </c>
      <c r="Q6272" s="2" t="n">
        <v>1159.056</v>
      </c>
      <c r="R6272" t="n">
        <v>9</v>
      </c>
      <c r="S6272" s="3" t="n">
        <v>0.2</v>
      </c>
      <c r="T6272" s="2" t="n">
        <v>43.4646</v>
      </c>
      <c r="U6272">
        <f>D6272-C6272</f>
        <v/>
      </c>
      <c r="V6272" s="3">
        <f>IF(Q6272=0,0,T6272/Q6272)</f>
        <v/>
      </c>
    </row>
    <row r="6273">
      <c r="A6273" t="n">
        <v>6272</v>
      </c>
      <c r="B6273" t="inlineStr">
        <is>
          <t>CA-2017-102379</t>
        </is>
      </c>
      <c r="C6273" t="inlineStr">
        <is>
          <t>2017-12-02</t>
        </is>
      </c>
      <c r="D6273" t="inlineStr">
        <is>
          <t>2017-12-06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Office Supplies</t>
        </is>
      </c>
      <c r="O6273" t="inlineStr">
        <is>
          <t>Art</t>
        </is>
      </c>
      <c r="P6273" t="inlineStr">
        <is>
          <t>Panasonic KP-380BK Classic Electric Pencil Sharpener</t>
        </is>
      </c>
      <c r="Q6273" s="2" t="n">
        <v>179.9</v>
      </c>
      <c r="R6273" t="n">
        <v>5</v>
      </c>
      <c r="S6273" s="3" t="n">
        <v>0</v>
      </c>
      <c r="T6273" s="2" t="n">
        <v>44.975</v>
      </c>
      <c r="U6273">
        <f>D6273-C6273</f>
        <v/>
      </c>
      <c r="V6273" s="3">
        <f>IF(Q6273=0,0,T6273/Q6273)</f>
        <v/>
      </c>
    </row>
    <row r="6274">
      <c r="A6274" t="n">
        <v>6273</v>
      </c>
      <c r="B6274" t="inlineStr">
        <is>
          <t>CA-2017-149706</t>
        </is>
      </c>
      <c r="C6274" t="inlineStr">
        <is>
          <t>2017-12-11</t>
        </is>
      </c>
      <c r="D6274" t="inlineStr">
        <is>
          <t>2017-12-12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Enermax Briskie RF Wireless Keyboard and Mouse Combo</t>
        </is>
      </c>
      <c r="Q6274" s="2" t="n">
        <v>116.312</v>
      </c>
      <c r="R6274" t="n">
        <v>7</v>
      </c>
      <c r="S6274" s="3" t="n">
        <v>0.2</v>
      </c>
      <c r="T6274" s="2" t="n">
        <v>23.2624</v>
      </c>
      <c r="U6274">
        <f>D6274-C6274</f>
        <v/>
      </c>
      <c r="V6274" s="3">
        <f>IF(Q6274=0,0,T6274/Q6274)</f>
        <v/>
      </c>
    </row>
    <row r="6275">
      <c r="A6275" t="n">
        <v>6274</v>
      </c>
      <c r="B6275" t="inlineStr">
        <is>
          <t>US-2016-139087</t>
        </is>
      </c>
      <c r="C6275" t="inlineStr">
        <is>
          <t>2016-07-17</t>
        </is>
      </c>
      <c r="D6275" t="inlineStr">
        <is>
          <t>2016-07-22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Eldon Image Series Black Desk Accessories</t>
        </is>
      </c>
      <c r="Q6275" s="2" t="n">
        <v>12.42</v>
      </c>
      <c r="R6275" t="n">
        <v>3</v>
      </c>
      <c r="S6275" s="3" t="n">
        <v>0</v>
      </c>
      <c r="T6275" s="2" t="n">
        <v>4.4712</v>
      </c>
      <c r="U6275">
        <f>D6275-C6275</f>
        <v/>
      </c>
      <c r="V6275" s="3">
        <f>IF(Q6275=0,0,T6275/Q6275)</f>
        <v/>
      </c>
    </row>
    <row r="6276">
      <c r="A6276" t="n">
        <v>6275</v>
      </c>
      <c r="B6276" t="inlineStr">
        <is>
          <t>US-2016-139087</t>
        </is>
      </c>
      <c r="C6276" t="inlineStr">
        <is>
          <t>2016-07-17</t>
        </is>
      </c>
      <c r="D6276" t="inlineStr">
        <is>
          <t>2016-07-22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Technology</t>
        </is>
      </c>
      <c r="O6276" t="inlineStr">
        <is>
          <t>Accessories</t>
        </is>
      </c>
      <c r="P6276" t="inlineStr">
        <is>
          <t>First Data TMFD35 PIN Pad</t>
        </is>
      </c>
      <c r="Q6276" s="2" t="n">
        <v>428.4</v>
      </c>
      <c r="R6276" t="n">
        <v>3</v>
      </c>
      <c r="S6276" s="3" t="n">
        <v>0</v>
      </c>
      <c r="T6276" s="2" t="n">
        <v>89.964</v>
      </c>
      <c r="U6276">
        <f>D6276-C6276</f>
        <v/>
      </c>
      <c r="V6276" s="3">
        <f>IF(Q6276=0,0,T6276/Q6276)</f>
        <v/>
      </c>
    </row>
    <row r="6277">
      <c r="A6277" t="n">
        <v>6276</v>
      </c>
      <c r="B6277" t="inlineStr">
        <is>
          <t>US-2016-139087</t>
        </is>
      </c>
      <c r="C6277" t="inlineStr">
        <is>
          <t>2016-07-17</t>
        </is>
      </c>
      <c r="D6277" t="inlineStr">
        <is>
          <t>2016-07-22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Eldon 300 Class Desk Accessories, Black</t>
        </is>
      </c>
      <c r="Q6277" s="2" t="n">
        <v>24.75</v>
      </c>
      <c r="R6277" t="n">
        <v>5</v>
      </c>
      <c r="S6277" s="3" t="n">
        <v>0</v>
      </c>
      <c r="T6277" s="2" t="n">
        <v>10.89</v>
      </c>
      <c r="U6277">
        <f>D6277-C6277</f>
        <v/>
      </c>
      <c r="V6277" s="3">
        <f>IF(Q6277=0,0,T6277/Q6277)</f>
        <v/>
      </c>
    </row>
    <row r="6278">
      <c r="A6278" t="n">
        <v>6277</v>
      </c>
      <c r="B6278" t="inlineStr">
        <is>
          <t>US-2016-139087</t>
        </is>
      </c>
      <c r="C6278" t="inlineStr">
        <is>
          <t>2016-07-17</t>
        </is>
      </c>
      <c r="D6278" t="inlineStr">
        <is>
          <t>2016-07-22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Round Specialty Laser Printer Labels</t>
        </is>
      </c>
      <c r="Q6278" s="2" t="n">
        <v>87.70999999999999</v>
      </c>
      <c r="R6278" t="n">
        <v>7</v>
      </c>
      <c r="S6278" s="3" t="n">
        <v>0</v>
      </c>
      <c r="T6278" s="2" t="n">
        <v>41.2237</v>
      </c>
      <c r="U6278">
        <f>D6278-C6278</f>
        <v/>
      </c>
      <c r="V6278" s="3">
        <f>IF(Q6278=0,0,T6278/Q6278)</f>
        <v/>
      </c>
    </row>
    <row r="6279">
      <c r="A6279" t="n">
        <v>6278</v>
      </c>
      <c r="B6279" t="inlineStr">
        <is>
          <t>US-2016-139087</t>
        </is>
      </c>
      <c r="C6279" t="inlineStr">
        <is>
          <t>2016-07-17</t>
        </is>
      </c>
      <c r="D6279" t="inlineStr">
        <is>
          <t>2016-07-22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Office Supplies</t>
        </is>
      </c>
      <c r="O6279" t="inlineStr">
        <is>
          <t>Storage</t>
        </is>
      </c>
      <c r="P6279" t="inlineStr">
        <is>
          <t>Home/Office Personal File Carts</t>
        </is>
      </c>
      <c r="Q6279" s="2" t="n">
        <v>69.52</v>
      </c>
      <c r="R6279" t="n">
        <v>2</v>
      </c>
      <c r="S6279" s="3" t="n">
        <v>0</v>
      </c>
      <c r="T6279" s="2" t="n">
        <v>17.38</v>
      </c>
      <c r="U6279">
        <f>D6279-C6279</f>
        <v/>
      </c>
      <c r="V6279" s="3">
        <f>IF(Q6279=0,0,T6279/Q6279)</f>
        <v/>
      </c>
    </row>
    <row r="6280">
      <c r="A6280" t="n">
        <v>6279</v>
      </c>
      <c r="B6280" t="inlineStr">
        <is>
          <t>US-2016-139087</t>
        </is>
      </c>
      <c r="C6280" t="inlineStr">
        <is>
          <t>2016-07-17</t>
        </is>
      </c>
      <c r="D6280" t="inlineStr">
        <is>
          <t>2016-07-22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Technology</t>
        </is>
      </c>
      <c r="O6280" t="inlineStr">
        <is>
          <t>Phones</t>
        </is>
      </c>
      <c r="P6280" t="inlineStr">
        <is>
          <t>Cyber Acoustics AC-202b Speech Recognition Stereo Headset</t>
        </is>
      </c>
      <c r="Q6280" s="2" t="n">
        <v>20.784</v>
      </c>
      <c r="R6280" t="n">
        <v>2</v>
      </c>
      <c r="S6280" s="3" t="n">
        <v>0.2</v>
      </c>
      <c r="T6280" s="2" t="n">
        <v>-4.6764</v>
      </c>
      <c r="U6280">
        <f>D6280-C6280</f>
        <v/>
      </c>
      <c r="V6280" s="3">
        <f>IF(Q6280=0,0,T6280/Q6280)</f>
        <v/>
      </c>
    </row>
    <row r="6281">
      <c r="A6281" t="n">
        <v>6280</v>
      </c>
      <c r="B6281" t="inlineStr">
        <is>
          <t>US-2016-139087</t>
        </is>
      </c>
      <c r="C6281" t="inlineStr">
        <is>
          <t>2016-07-17</t>
        </is>
      </c>
      <c r="D6281" t="inlineStr">
        <is>
          <t>2016-07-22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Pressboard Data Binder, Crimson, 12" X 8 1/2"</t>
        </is>
      </c>
      <c r="Q6281" s="2" t="n">
        <v>12.816</v>
      </c>
      <c r="R6281" t="n">
        <v>3</v>
      </c>
      <c r="S6281" s="3" t="n">
        <v>0.2</v>
      </c>
      <c r="T6281" s="2" t="n">
        <v>4.1652</v>
      </c>
      <c r="U6281">
        <f>D6281-C6281</f>
        <v/>
      </c>
      <c r="V6281" s="3">
        <f>IF(Q6281=0,0,T6281/Q6281)</f>
        <v/>
      </c>
    </row>
    <row r="6282">
      <c r="A6282" t="n">
        <v>6281</v>
      </c>
      <c r="B6282" t="inlineStr">
        <is>
          <t>CA-2017-152226</t>
        </is>
      </c>
      <c r="C6282" t="inlineStr">
        <is>
          <t>2017-05-12</t>
        </is>
      </c>
      <c r="D6282" t="inlineStr">
        <is>
          <t>2017-05-16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Office Supplies</t>
        </is>
      </c>
      <c r="O6282" t="inlineStr">
        <is>
          <t>Labels</t>
        </is>
      </c>
      <c r="P6282" t="inlineStr">
        <is>
          <t>Avery 501</t>
        </is>
      </c>
      <c r="Q6282" s="2" t="n">
        <v>5.904</v>
      </c>
      <c r="R6282" t="n">
        <v>2</v>
      </c>
      <c r="S6282" s="3" t="n">
        <v>0.2</v>
      </c>
      <c r="T6282" s="2" t="n">
        <v>1.9926</v>
      </c>
      <c r="U6282">
        <f>D6282-C6282</f>
        <v/>
      </c>
      <c r="V6282" s="3">
        <f>IF(Q6282=0,0,T6282/Q6282)</f>
        <v/>
      </c>
    </row>
    <row r="6283">
      <c r="A6283" t="n">
        <v>6282</v>
      </c>
      <c r="B6283" t="inlineStr">
        <is>
          <t>CA-2015-116484</t>
        </is>
      </c>
      <c r="C6283" t="inlineStr">
        <is>
          <t>2015-11-20</t>
        </is>
      </c>
      <c r="D6283" t="inlineStr">
        <is>
          <t>2015-11-26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Ultra Commercial Grade Dual Valve Door Closer</t>
        </is>
      </c>
      <c r="Q6283" s="2" t="n">
        <v>63.824</v>
      </c>
      <c r="R6283" t="n">
        <v>2</v>
      </c>
      <c r="S6283" s="3" t="n">
        <v>0.2</v>
      </c>
      <c r="T6283" s="2" t="n">
        <v>9.573600000000001</v>
      </c>
      <c r="U6283">
        <f>D6283-C6283</f>
        <v/>
      </c>
      <c r="V6283" s="3">
        <f>IF(Q6283=0,0,T6283/Q6283)</f>
        <v/>
      </c>
    </row>
    <row r="6284">
      <c r="A6284" t="n">
        <v>6283</v>
      </c>
      <c r="B6284" t="inlineStr">
        <is>
          <t>CA-2015-116484</t>
        </is>
      </c>
      <c r="C6284" t="inlineStr">
        <is>
          <t>2015-11-20</t>
        </is>
      </c>
      <c r="D6284" t="inlineStr">
        <is>
          <t>2015-11-26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Office Supplies</t>
        </is>
      </c>
      <c r="O6284" t="inlineStr">
        <is>
          <t>Storage</t>
        </is>
      </c>
      <c r="P6284" t="inlineStr">
        <is>
          <t>Belkin 19" Center-Weighted Shelf, Gray</t>
        </is>
      </c>
      <c r="Q6284" s="2" t="n">
        <v>141.552</v>
      </c>
      <c r="R6284" t="n">
        <v>3</v>
      </c>
      <c r="S6284" s="3" t="n">
        <v>0.2</v>
      </c>
      <c r="T6284" s="2" t="n">
        <v>-26.541</v>
      </c>
      <c r="U6284">
        <f>D6284-C6284</f>
        <v/>
      </c>
      <c r="V6284" s="3">
        <f>IF(Q6284=0,0,T6284/Q6284)</f>
        <v/>
      </c>
    </row>
    <row r="6285">
      <c r="A6285" t="n">
        <v>6284</v>
      </c>
      <c r="B6285" t="inlineStr">
        <is>
          <t>CA-2016-100944</t>
        </is>
      </c>
      <c r="C6285" t="inlineStr">
        <is>
          <t>2016-09-24</t>
        </is>
      </c>
      <c r="D6285" t="inlineStr">
        <is>
          <t>2016-09-28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Office Supplies</t>
        </is>
      </c>
      <c r="O6285" t="inlineStr">
        <is>
          <t>Envelopes</t>
        </is>
      </c>
      <c r="P6285" t="inlineStr">
        <is>
          <t>Tyvek Interoffice Envelopes, 9 1/2" x 12 1/2", 100/Box</t>
        </is>
      </c>
      <c r="Q6285" s="2" t="n">
        <v>304.9</v>
      </c>
      <c r="R6285" t="n">
        <v>5</v>
      </c>
      <c r="S6285" s="3" t="n">
        <v>0</v>
      </c>
      <c r="T6285" s="2" t="n">
        <v>143.303</v>
      </c>
      <c r="U6285">
        <f>D6285-C6285</f>
        <v/>
      </c>
      <c r="V6285" s="3">
        <f>IF(Q6285=0,0,T6285/Q6285)</f>
        <v/>
      </c>
    </row>
    <row r="6286">
      <c r="A6286" t="n">
        <v>6285</v>
      </c>
      <c r="B6286" t="inlineStr">
        <is>
          <t>CA-2016-100944</t>
        </is>
      </c>
      <c r="C6286" t="inlineStr">
        <is>
          <t>2016-09-24</t>
        </is>
      </c>
      <c r="D6286" t="inlineStr">
        <is>
          <t>2016-09-28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Hon Olson Stacker Stools</t>
        </is>
      </c>
      <c r="Q6286" s="2" t="n">
        <v>563.24</v>
      </c>
      <c r="R6286" t="n">
        <v>5</v>
      </c>
      <c r="S6286" s="3" t="n">
        <v>0.2</v>
      </c>
      <c r="T6286" s="2" t="n">
        <v>56.324</v>
      </c>
      <c r="U6286">
        <f>D6286-C6286</f>
        <v/>
      </c>
      <c r="V6286" s="3">
        <f>IF(Q6286=0,0,T6286/Q6286)</f>
        <v/>
      </c>
    </row>
    <row r="6287">
      <c r="A6287" t="n">
        <v>6286</v>
      </c>
      <c r="B6287" t="inlineStr">
        <is>
          <t>CA-2016-125080</t>
        </is>
      </c>
      <c r="C6287" t="inlineStr">
        <is>
          <t>2016-10-21</t>
        </is>
      </c>
      <c r="D6287" t="inlineStr">
        <is>
          <t>2016-10-26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Furniture</t>
        </is>
      </c>
      <c r="O6287" t="inlineStr">
        <is>
          <t>Tables</t>
        </is>
      </c>
      <c r="P6287" t="inlineStr">
        <is>
          <t>Chromcraft Bull-Nose Wood 48" x 96" Rectangular Conference Tables</t>
        </is>
      </c>
      <c r="Q6287" s="2" t="n">
        <v>661.176</v>
      </c>
      <c r="R6287" t="n">
        <v>2</v>
      </c>
      <c r="S6287" s="3" t="n">
        <v>0.4</v>
      </c>
      <c r="T6287" s="2" t="n">
        <v>-231.4116</v>
      </c>
      <c r="U6287">
        <f>D6287-C6287</f>
        <v/>
      </c>
      <c r="V6287" s="3">
        <f>IF(Q6287=0,0,T6287/Q6287)</f>
        <v/>
      </c>
    </row>
    <row r="6288">
      <c r="A6288" t="n">
        <v>6287</v>
      </c>
      <c r="B6288" t="inlineStr">
        <is>
          <t>CA-2016-121020</t>
        </is>
      </c>
      <c r="C6288" t="inlineStr">
        <is>
          <t>2016-10-24</t>
        </is>
      </c>
      <c r="D6288" t="inlineStr">
        <is>
          <t>2016-10-31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Technology</t>
        </is>
      </c>
      <c r="O6288" t="inlineStr">
        <is>
          <t>Phones</t>
        </is>
      </c>
      <c r="P6288" t="inlineStr">
        <is>
          <t>Apple iPhone 5C</t>
        </is>
      </c>
      <c r="Q6288" s="2" t="n">
        <v>239.976</v>
      </c>
      <c r="R6288" t="n">
        <v>3</v>
      </c>
      <c r="S6288" s="3" t="n">
        <v>0.2</v>
      </c>
      <c r="T6288" s="2" t="n">
        <v>17.9982</v>
      </c>
      <c r="U6288">
        <f>D6288-C6288</f>
        <v/>
      </c>
      <c r="V6288" s="3">
        <f>IF(Q6288=0,0,T6288/Q6288)</f>
        <v/>
      </c>
    </row>
    <row r="6289">
      <c r="A6289" t="n">
        <v>6288</v>
      </c>
      <c r="B6289" t="inlineStr">
        <is>
          <t>CA-2014-100090</t>
        </is>
      </c>
      <c r="C6289" t="inlineStr">
        <is>
          <t>2014-07-08</t>
        </is>
      </c>
      <c r="D6289" t="inlineStr">
        <is>
          <t>2014-07-12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Hon 2111 Invitation Series Corner Table</t>
        </is>
      </c>
      <c r="Q6289" s="2" t="n">
        <v>502.488</v>
      </c>
      <c r="R6289" t="n">
        <v>3</v>
      </c>
      <c r="S6289" s="3" t="n">
        <v>0.2</v>
      </c>
      <c r="T6289" s="2" t="n">
        <v>-87.9354</v>
      </c>
      <c r="U6289">
        <f>D6289-C6289</f>
        <v/>
      </c>
      <c r="V6289" s="3">
        <f>IF(Q6289=0,0,T6289/Q6289)</f>
        <v/>
      </c>
    </row>
    <row r="6290">
      <c r="A6290" t="n">
        <v>6289</v>
      </c>
      <c r="B6290" t="inlineStr">
        <is>
          <t>CA-2014-100090</t>
        </is>
      </c>
      <c r="C6290" t="inlineStr">
        <is>
          <t>2014-07-08</t>
        </is>
      </c>
      <c r="D6290" t="inlineStr">
        <is>
          <t>2014-07-12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Ledger-Size, Piano-Hinge Binder, 2", Blue</t>
        </is>
      </c>
      <c r="Q6290" s="2" t="n">
        <v>196.704</v>
      </c>
      <c r="R6290" t="n">
        <v>6</v>
      </c>
      <c r="S6290" s="3" t="n">
        <v>0.2</v>
      </c>
      <c r="T6290" s="2" t="n">
        <v>68.8464</v>
      </c>
      <c r="U6290">
        <f>D6290-C6290</f>
        <v/>
      </c>
      <c r="V6290" s="3">
        <f>IF(Q6290=0,0,T6290/Q6290)</f>
        <v/>
      </c>
    </row>
    <row r="6291">
      <c r="A6291" t="n">
        <v>6290</v>
      </c>
      <c r="B6291" t="inlineStr">
        <is>
          <t>US-2015-139675</t>
        </is>
      </c>
      <c r="C6291" t="inlineStr">
        <is>
          <t>2015-03-13</t>
        </is>
      </c>
      <c r="D6291" t="inlineStr">
        <is>
          <t>2015-03-18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Global Deluxe High-Back Manager's Chair</t>
        </is>
      </c>
      <c r="Q6291" s="2" t="n">
        <v>915.136</v>
      </c>
      <c r="R6291" t="n">
        <v>4</v>
      </c>
      <c r="S6291" s="3" t="n">
        <v>0.2</v>
      </c>
      <c r="T6291" s="2" t="n">
        <v>102.9528</v>
      </c>
      <c r="U6291">
        <f>D6291-C6291</f>
        <v/>
      </c>
      <c r="V6291" s="3">
        <f>IF(Q6291=0,0,T6291/Q6291)</f>
        <v/>
      </c>
    </row>
    <row r="6292">
      <c r="A6292" t="n">
        <v>6291</v>
      </c>
      <c r="B6292" t="inlineStr">
        <is>
          <t>US-2015-139675</t>
        </is>
      </c>
      <c r="C6292" t="inlineStr">
        <is>
          <t>2015-03-13</t>
        </is>
      </c>
      <c r="D6292" t="inlineStr">
        <is>
          <t>2015-03-18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Furniture</t>
        </is>
      </c>
      <c r="O6292" t="inlineStr">
        <is>
          <t>Furnishings</t>
        </is>
      </c>
      <c r="P6292" t="inlineStr">
        <is>
          <t>Dana Halogen Swing-Arm Architect Lamp</t>
        </is>
      </c>
      <c r="Q6292" s="2" t="n">
        <v>327.76</v>
      </c>
      <c r="R6292" t="n">
        <v>8</v>
      </c>
      <c r="S6292" s="3" t="n">
        <v>0</v>
      </c>
      <c r="T6292" s="2" t="n">
        <v>91.7728</v>
      </c>
      <c r="U6292">
        <f>D6292-C6292</f>
        <v/>
      </c>
      <c r="V6292" s="3">
        <f>IF(Q6292=0,0,T6292/Q6292)</f>
        <v/>
      </c>
    </row>
    <row r="6293">
      <c r="A6293" t="n">
        <v>6292</v>
      </c>
      <c r="B6293" t="inlineStr">
        <is>
          <t>CA-2017-143756</t>
        </is>
      </c>
      <c r="C6293" t="inlineStr">
        <is>
          <t>2017-12-02</t>
        </is>
      </c>
      <c r="D6293" t="inlineStr">
        <is>
          <t>2017-12-05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Furniture</t>
        </is>
      </c>
      <c r="O6293" t="inlineStr">
        <is>
          <t>Chairs</t>
        </is>
      </c>
      <c r="P6293" t="inlineStr">
        <is>
          <t>Office Star - Professional Matrix Back Chair with 2-to-1 Synchro Tilt and Mesh Fabric Seat</t>
        </is>
      </c>
      <c r="Q6293" s="2" t="n">
        <v>701.96</v>
      </c>
      <c r="R6293" t="n">
        <v>2</v>
      </c>
      <c r="S6293" s="3" t="n">
        <v>0</v>
      </c>
      <c r="T6293" s="2" t="n">
        <v>168.4704</v>
      </c>
      <c r="U6293">
        <f>D6293-C6293</f>
        <v/>
      </c>
      <c r="V6293" s="3">
        <f>IF(Q6293=0,0,T6293/Q6293)</f>
        <v/>
      </c>
    </row>
    <row r="6294">
      <c r="A6294" t="n">
        <v>6293</v>
      </c>
      <c r="B6294" t="inlineStr">
        <is>
          <t>CA-2015-151253</t>
        </is>
      </c>
      <c r="C6294" t="inlineStr">
        <is>
          <t>2015-04-22</t>
        </is>
      </c>
      <c r="D6294" t="inlineStr">
        <is>
          <t>2015-04-26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Technology</t>
        </is>
      </c>
      <c r="O6294" t="inlineStr">
        <is>
          <t>Phones</t>
        </is>
      </c>
      <c r="P6294" t="inlineStr">
        <is>
          <t>Logitech B530 USB Headset - headset - Full size, Binaural</t>
        </is>
      </c>
      <c r="Q6294" s="2" t="n">
        <v>88.776</v>
      </c>
      <c r="R6294" t="n">
        <v>3</v>
      </c>
      <c r="S6294" s="3" t="n">
        <v>0.2</v>
      </c>
      <c r="T6294" s="2" t="n">
        <v>7.7679</v>
      </c>
      <c r="U6294">
        <f>D6294-C6294</f>
        <v/>
      </c>
      <c r="V6294" s="3">
        <f>IF(Q6294=0,0,T6294/Q6294)</f>
        <v/>
      </c>
    </row>
    <row r="6295">
      <c r="A6295" t="n">
        <v>6294</v>
      </c>
      <c r="B6295" t="inlineStr">
        <is>
          <t>CA-2015-151253</t>
        </is>
      </c>
      <c r="C6295" t="inlineStr">
        <is>
          <t>2015-04-22</t>
        </is>
      </c>
      <c r="D6295" t="inlineStr">
        <is>
          <t>2015-04-26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Office Supplies</t>
        </is>
      </c>
      <c r="O6295" t="inlineStr">
        <is>
          <t>Art</t>
        </is>
      </c>
      <c r="P6295" t="inlineStr">
        <is>
          <t>Boston 1730 StandUp Electric Pencil Sharpener</t>
        </is>
      </c>
      <c r="Q6295" s="2" t="n">
        <v>64.14</v>
      </c>
      <c r="R6295" t="n">
        <v>3</v>
      </c>
      <c r="S6295" s="3" t="n">
        <v>0</v>
      </c>
      <c r="T6295" s="2" t="n">
        <v>16.6764</v>
      </c>
      <c r="U6295">
        <f>D6295-C6295</f>
        <v/>
      </c>
      <c r="V6295" s="3">
        <f>IF(Q6295=0,0,T6295/Q6295)</f>
        <v/>
      </c>
    </row>
    <row r="6296">
      <c r="A6296" t="n">
        <v>6295</v>
      </c>
      <c r="B6296" t="inlineStr">
        <is>
          <t>CA-2014-141152</t>
        </is>
      </c>
      <c r="C6296" t="inlineStr">
        <is>
          <t>2014-09-16</t>
        </is>
      </c>
      <c r="D6296" t="inlineStr">
        <is>
          <t>2014-09-19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Avery Trapezoid Extra Heavy Duty 4" Binders</t>
        </is>
      </c>
      <c r="Q6296" s="2" t="n">
        <v>33.552</v>
      </c>
      <c r="R6296" t="n">
        <v>1</v>
      </c>
      <c r="S6296" s="3" t="n">
        <v>0.2</v>
      </c>
      <c r="T6296" s="2" t="n">
        <v>12.582</v>
      </c>
      <c r="U6296">
        <f>D6296-C6296</f>
        <v/>
      </c>
      <c r="V6296" s="3">
        <f>IF(Q6296=0,0,T6296/Q6296)</f>
        <v/>
      </c>
    </row>
    <row r="6297">
      <c r="A6297" t="n">
        <v>6296</v>
      </c>
      <c r="B6297" t="inlineStr">
        <is>
          <t>CA-2014-141313</t>
        </is>
      </c>
      <c r="C6297" t="inlineStr">
        <is>
          <t>2014-12-28</t>
        </is>
      </c>
      <c r="D6297" t="inlineStr">
        <is>
          <t>2015-01-01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Hoover Upright Vacuum With Dirt Cup</t>
        </is>
      </c>
      <c r="Q6297" s="2" t="n">
        <v>1737.18</v>
      </c>
      <c r="R6297" t="n">
        <v>6</v>
      </c>
      <c r="S6297" s="3" t="n">
        <v>0</v>
      </c>
      <c r="T6297" s="2" t="n">
        <v>503.7822</v>
      </c>
      <c r="U6297">
        <f>D6297-C6297</f>
        <v/>
      </c>
      <c r="V6297" s="3">
        <f>IF(Q6297=0,0,T6297/Q6297)</f>
        <v/>
      </c>
    </row>
    <row r="6298">
      <c r="A6298" t="n">
        <v>6297</v>
      </c>
      <c r="B6298" t="inlineStr">
        <is>
          <t>CA-2014-141313</t>
        </is>
      </c>
      <c r="C6298" t="inlineStr">
        <is>
          <t>2014-12-28</t>
        </is>
      </c>
      <c r="D6298" t="inlineStr">
        <is>
          <t>2015-01-01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Office Supplies</t>
        </is>
      </c>
      <c r="O6298" t="inlineStr">
        <is>
          <t>Storage</t>
        </is>
      </c>
      <c r="P6298" t="inlineStr">
        <is>
          <t>Fellowes Strictly Business Drawer File, Letter/Legal Size</t>
        </is>
      </c>
      <c r="Q6298" s="2" t="n">
        <v>704.25</v>
      </c>
      <c r="R6298" t="n">
        <v>5</v>
      </c>
      <c r="S6298" s="3" t="n">
        <v>0</v>
      </c>
      <c r="T6298" s="2" t="n">
        <v>84.51000000000001</v>
      </c>
      <c r="U6298">
        <f>D6298-C6298</f>
        <v/>
      </c>
      <c r="V6298" s="3">
        <f>IF(Q6298=0,0,T6298/Q6298)</f>
        <v/>
      </c>
    </row>
    <row r="6299">
      <c r="A6299" t="n">
        <v>6298</v>
      </c>
      <c r="B6299" t="inlineStr">
        <is>
          <t>CA-2014-141313</t>
        </is>
      </c>
      <c r="C6299" t="inlineStr">
        <is>
          <t>2014-12-28</t>
        </is>
      </c>
      <c r="D6299" t="inlineStr">
        <is>
          <t>2015-01-01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Office Supplies</t>
        </is>
      </c>
      <c r="O6299" t="inlineStr">
        <is>
          <t>Paper</t>
        </is>
      </c>
      <c r="P6299" t="inlineStr">
        <is>
          <t>Xerox 1906</t>
        </is>
      </c>
      <c r="Q6299" s="2" t="n">
        <v>141.76</v>
      </c>
      <c r="R6299" t="n">
        <v>4</v>
      </c>
      <c r="S6299" s="3" t="n">
        <v>0</v>
      </c>
      <c r="T6299" s="2" t="n">
        <v>66.6272</v>
      </c>
      <c r="U6299">
        <f>D6299-C6299</f>
        <v/>
      </c>
      <c r="V6299" s="3">
        <f>IF(Q6299=0,0,T6299/Q6299)</f>
        <v/>
      </c>
    </row>
    <row r="6300">
      <c r="A6300" t="n">
        <v>6299</v>
      </c>
      <c r="B6300" t="inlineStr">
        <is>
          <t>CA-2014-169852</t>
        </is>
      </c>
      <c r="C6300" t="inlineStr">
        <is>
          <t>2014-10-21</t>
        </is>
      </c>
      <c r="D6300" t="inlineStr">
        <is>
          <t>2014-10-26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Plastic Binding Combs</t>
        </is>
      </c>
      <c r="Q6300" s="2" t="n">
        <v>36.36</v>
      </c>
      <c r="R6300" t="n">
        <v>3</v>
      </c>
      <c r="S6300" s="3" t="n">
        <v>0.2</v>
      </c>
      <c r="T6300" s="2" t="n">
        <v>12.2715</v>
      </c>
      <c r="U6300">
        <f>D6300-C6300</f>
        <v/>
      </c>
      <c r="V6300" s="3">
        <f>IF(Q6300=0,0,T6300/Q6300)</f>
        <v/>
      </c>
    </row>
    <row r="6301">
      <c r="A6301" t="n">
        <v>6300</v>
      </c>
      <c r="B6301" t="inlineStr">
        <is>
          <t>CA-2017-107314</t>
        </is>
      </c>
      <c r="C6301" t="inlineStr">
        <is>
          <t>2017-11-30</t>
        </is>
      </c>
      <c r="D6301" t="inlineStr">
        <is>
          <t>2017-12-03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Furniture</t>
        </is>
      </c>
      <c r="O6301" t="inlineStr">
        <is>
          <t>Furnishings</t>
        </is>
      </c>
      <c r="P6301" t="inlineStr">
        <is>
          <t>Contemporary Borderless Frame</t>
        </is>
      </c>
      <c r="Q6301" s="2" t="n">
        <v>25.83</v>
      </c>
      <c r="R6301" t="n">
        <v>3</v>
      </c>
      <c r="S6301" s="3" t="n">
        <v>0</v>
      </c>
      <c r="T6301" s="2" t="n">
        <v>9.5571</v>
      </c>
      <c r="U6301">
        <f>D6301-C6301</f>
        <v/>
      </c>
      <c r="V6301" s="3">
        <f>IF(Q6301=0,0,T6301/Q6301)</f>
        <v/>
      </c>
    </row>
    <row r="6302">
      <c r="A6302" t="n">
        <v>6301</v>
      </c>
      <c r="B6302" t="inlineStr">
        <is>
          <t>US-2014-161305</t>
        </is>
      </c>
      <c r="C6302" t="inlineStr">
        <is>
          <t>2014-06-06</t>
        </is>
      </c>
      <c r="D6302" t="inlineStr">
        <is>
          <t>2014-06-12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Avery Trapezoid Ring Binder, 3" Capacity, Black, 1040 sheets</t>
        </is>
      </c>
      <c r="Q6302" s="2" t="n">
        <v>24.588</v>
      </c>
      <c r="R6302" t="n">
        <v>3</v>
      </c>
      <c r="S6302" s="3" t="n">
        <v>0.8</v>
      </c>
      <c r="T6302" s="2" t="n">
        <v>-38.1114</v>
      </c>
      <c r="U6302">
        <f>D6302-C6302</f>
        <v/>
      </c>
      <c r="V6302" s="3">
        <f>IF(Q6302=0,0,T6302/Q6302)</f>
        <v/>
      </c>
    </row>
    <row r="6303">
      <c r="A6303" t="n">
        <v>6302</v>
      </c>
      <c r="B6303" t="inlineStr">
        <is>
          <t>US-2014-161305</t>
        </is>
      </c>
      <c r="C6303" t="inlineStr">
        <is>
          <t>2014-06-06</t>
        </is>
      </c>
      <c r="D6303" t="inlineStr">
        <is>
          <t>2014-06-12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Office Supplies</t>
        </is>
      </c>
      <c r="O6303" t="inlineStr">
        <is>
          <t>Envelopes</t>
        </is>
      </c>
      <c r="P6303" t="inlineStr">
        <is>
          <t>#10- 4 1/8" x 9 1/2" Recycled Envelopes</t>
        </is>
      </c>
      <c r="Q6303" s="2" t="n">
        <v>13.984</v>
      </c>
      <c r="R6303" t="n">
        <v>2</v>
      </c>
      <c r="S6303" s="3" t="n">
        <v>0.2</v>
      </c>
      <c r="T6303" s="2" t="n">
        <v>4.7196</v>
      </c>
      <c r="U6303">
        <f>D6303-C6303</f>
        <v/>
      </c>
      <c r="V6303" s="3">
        <f>IF(Q6303=0,0,T6303/Q6303)</f>
        <v/>
      </c>
    </row>
    <row r="6304">
      <c r="A6304" t="n">
        <v>6303</v>
      </c>
      <c r="B6304" t="inlineStr">
        <is>
          <t>CA-2017-166919</t>
        </is>
      </c>
      <c r="C6304" t="inlineStr">
        <is>
          <t>2017-11-23</t>
        </is>
      </c>
      <c r="D6304" t="inlineStr">
        <is>
          <t>2017-11-27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Technology</t>
        </is>
      </c>
      <c r="O6304" t="inlineStr">
        <is>
          <t>Phones</t>
        </is>
      </c>
      <c r="P6304" t="inlineStr">
        <is>
          <t>Panasonic KX TS208W Corded phone</t>
        </is>
      </c>
      <c r="Q6304" s="2" t="n">
        <v>195.96</v>
      </c>
      <c r="R6304" t="n">
        <v>5</v>
      </c>
      <c r="S6304" s="3" t="n">
        <v>0.2</v>
      </c>
      <c r="T6304" s="2" t="n">
        <v>19.596</v>
      </c>
      <c r="U6304">
        <f>D6304-C6304</f>
        <v/>
      </c>
      <c r="V6304" s="3">
        <f>IF(Q6304=0,0,T6304/Q6304)</f>
        <v/>
      </c>
    </row>
    <row r="6305">
      <c r="A6305" t="n">
        <v>6304</v>
      </c>
      <c r="B6305" t="inlineStr">
        <is>
          <t>CA-2017-162712</t>
        </is>
      </c>
      <c r="C6305" t="inlineStr">
        <is>
          <t>2017-06-18</t>
        </is>
      </c>
      <c r="D6305" t="inlineStr">
        <is>
          <t>2017-06-20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1925</t>
        </is>
      </c>
      <c r="Q6305" s="2" t="n">
        <v>74.352</v>
      </c>
      <c r="R6305" t="n">
        <v>3</v>
      </c>
      <c r="S6305" s="3" t="n">
        <v>0.2</v>
      </c>
      <c r="T6305" s="2" t="n">
        <v>23.235</v>
      </c>
      <c r="U6305">
        <f>D6305-C6305</f>
        <v/>
      </c>
      <c r="V6305" s="3">
        <f>IF(Q6305=0,0,T6305/Q6305)</f>
        <v/>
      </c>
    </row>
    <row r="6306">
      <c r="A6306" t="n">
        <v>6305</v>
      </c>
      <c r="B6306" t="inlineStr">
        <is>
          <t>CA-2017-107552</t>
        </is>
      </c>
      <c r="C6306" t="inlineStr">
        <is>
          <t>2017-05-05</t>
        </is>
      </c>
      <c r="D6306" t="inlineStr">
        <is>
          <t>2017-05-05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Xerox 1923</t>
        </is>
      </c>
      <c r="Q6306" s="2" t="n">
        <v>6.68</v>
      </c>
      <c r="R6306" t="n">
        <v>1</v>
      </c>
      <c r="S6306" s="3" t="n">
        <v>0</v>
      </c>
      <c r="T6306" s="2" t="n">
        <v>3.2064</v>
      </c>
      <c r="U6306">
        <f>D6306-C6306</f>
        <v/>
      </c>
      <c r="V6306" s="3">
        <f>IF(Q6306=0,0,T6306/Q6306)</f>
        <v/>
      </c>
    </row>
    <row r="6307">
      <c r="A6307" t="n">
        <v>6306</v>
      </c>
      <c r="B6307" t="inlineStr">
        <is>
          <t>CA-2016-163328</t>
        </is>
      </c>
      <c r="C6307" t="inlineStr">
        <is>
          <t>2016-11-04</t>
        </is>
      </c>
      <c r="D6307" t="inlineStr">
        <is>
          <t>2016-11-06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Office Supplies</t>
        </is>
      </c>
      <c r="O6307" t="inlineStr">
        <is>
          <t>Supplies</t>
        </is>
      </c>
      <c r="P6307" t="inlineStr">
        <is>
          <t>Serrated Blade or Curved Handle Hand Letter Openers</t>
        </is>
      </c>
      <c r="Q6307" s="2" t="n">
        <v>17.584</v>
      </c>
      <c r="R6307" t="n">
        <v>7</v>
      </c>
      <c r="S6307" s="3" t="n">
        <v>0.2</v>
      </c>
      <c r="T6307" s="2" t="n">
        <v>-4.1762</v>
      </c>
      <c r="U6307">
        <f>D6307-C6307</f>
        <v/>
      </c>
      <c r="V6307" s="3">
        <f>IF(Q6307=0,0,T6307/Q6307)</f>
        <v/>
      </c>
    </row>
    <row r="6308">
      <c r="A6308" t="n">
        <v>6307</v>
      </c>
      <c r="B6308" t="inlineStr">
        <is>
          <t>CA-2016-163328</t>
        </is>
      </c>
      <c r="C6308" t="inlineStr">
        <is>
          <t>2016-11-04</t>
        </is>
      </c>
      <c r="D6308" t="inlineStr">
        <is>
          <t>2016-11-06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Furniture</t>
        </is>
      </c>
      <c r="O6308" t="inlineStr">
        <is>
          <t>Chairs</t>
        </is>
      </c>
      <c r="P6308" t="inlineStr">
        <is>
          <t>Office Star - Contemporary Task Swivel chair with Loop Arms, Charcoal</t>
        </is>
      </c>
      <c r="Q6308" s="2" t="n">
        <v>104.784</v>
      </c>
      <c r="R6308" t="n">
        <v>1</v>
      </c>
      <c r="S6308" s="3" t="n">
        <v>0.2</v>
      </c>
      <c r="T6308" s="2" t="n">
        <v>-14.4078</v>
      </c>
      <c r="U6308">
        <f>D6308-C6308</f>
        <v/>
      </c>
      <c r="V6308" s="3">
        <f>IF(Q6308=0,0,T6308/Q6308)</f>
        <v/>
      </c>
    </row>
    <row r="6309">
      <c r="A6309" t="n">
        <v>6308</v>
      </c>
      <c r="B6309" t="inlineStr">
        <is>
          <t>CA-2016-163328</t>
        </is>
      </c>
      <c r="C6309" t="inlineStr">
        <is>
          <t>2016-11-04</t>
        </is>
      </c>
      <c r="D6309" t="inlineStr">
        <is>
          <t>2016-11-06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Southworth 25% Cotton Premium Laser Paper and Envelopes</t>
        </is>
      </c>
      <c r="Q6309" s="2" t="n">
        <v>47.952</v>
      </c>
      <c r="R6309" t="n">
        <v>3</v>
      </c>
      <c r="S6309" s="3" t="n">
        <v>0.2</v>
      </c>
      <c r="T6309" s="2" t="n">
        <v>16.7832</v>
      </c>
      <c r="U6309">
        <f>D6309-C6309</f>
        <v/>
      </c>
      <c r="V6309" s="3">
        <f>IF(Q6309=0,0,T6309/Q6309)</f>
        <v/>
      </c>
    </row>
    <row r="6310">
      <c r="A6310" t="n">
        <v>6309</v>
      </c>
      <c r="B6310" t="inlineStr">
        <is>
          <t>CA-2016-163328</t>
        </is>
      </c>
      <c r="C6310" t="inlineStr">
        <is>
          <t>2016-11-04</t>
        </is>
      </c>
      <c r="D6310" t="inlineStr">
        <is>
          <t>2016-11-06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Furniture</t>
        </is>
      </c>
      <c r="O6310" t="inlineStr">
        <is>
          <t>Chairs</t>
        </is>
      </c>
      <c r="P6310" t="inlineStr">
        <is>
          <t>Global Enterprise Series Seating High-Back Swivel/Tilt Chairs</t>
        </is>
      </c>
      <c r="Q6310" s="2" t="n">
        <v>650.352</v>
      </c>
      <c r="R6310" t="n">
        <v>3</v>
      </c>
      <c r="S6310" s="3" t="n">
        <v>0.2</v>
      </c>
      <c r="T6310" s="2" t="n">
        <v>-97.5528</v>
      </c>
      <c r="U6310">
        <f>D6310-C6310</f>
        <v/>
      </c>
      <c r="V6310" s="3">
        <f>IF(Q6310=0,0,T6310/Q6310)</f>
        <v/>
      </c>
    </row>
    <row r="6311">
      <c r="A6311" t="n">
        <v>6310</v>
      </c>
      <c r="B6311" t="inlineStr">
        <is>
          <t>CA-2016-163328</t>
        </is>
      </c>
      <c r="C6311" t="inlineStr">
        <is>
          <t>2016-11-04</t>
        </is>
      </c>
      <c r="D6311" t="inlineStr">
        <is>
          <t>2016-11-06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Office Supplies</t>
        </is>
      </c>
      <c r="O6311" t="inlineStr">
        <is>
          <t>Labels</t>
        </is>
      </c>
      <c r="P6311" t="inlineStr">
        <is>
          <t>Dot Matrix Printer Tape Reel Labels, White, 5000/Box</t>
        </is>
      </c>
      <c r="Q6311" s="2" t="n">
        <v>629.184</v>
      </c>
      <c r="R6311" t="n">
        <v>8</v>
      </c>
      <c r="S6311" s="3" t="n">
        <v>0.2</v>
      </c>
      <c r="T6311" s="2" t="n">
        <v>228.0792</v>
      </c>
      <c r="U6311">
        <f>D6311-C6311</f>
        <v/>
      </c>
      <c r="V6311" s="3">
        <f>IF(Q6311=0,0,T6311/Q6311)</f>
        <v/>
      </c>
    </row>
    <row r="6312">
      <c r="A6312" t="n">
        <v>6311</v>
      </c>
      <c r="B6312" t="inlineStr">
        <is>
          <t>CA-2016-163328</t>
        </is>
      </c>
      <c r="C6312" t="inlineStr">
        <is>
          <t>2016-11-04</t>
        </is>
      </c>
      <c r="D6312" t="inlineStr">
        <is>
          <t>2016-11-06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Office Supplies</t>
        </is>
      </c>
      <c r="O6312" t="inlineStr">
        <is>
          <t>Paper</t>
        </is>
      </c>
      <c r="P6312" t="inlineStr">
        <is>
          <t>Xerox 1887</t>
        </is>
      </c>
      <c r="Q6312" s="2" t="n">
        <v>15.176</v>
      </c>
      <c r="R6312" t="n">
        <v>1</v>
      </c>
      <c r="S6312" s="3" t="n">
        <v>0.2</v>
      </c>
      <c r="T6312" s="2" t="n">
        <v>5.3116</v>
      </c>
      <c r="U6312">
        <f>D6312-C6312</f>
        <v/>
      </c>
      <c r="V6312" s="3">
        <f>IF(Q6312=0,0,T6312/Q6312)</f>
        <v/>
      </c>
    </row>
    <row r="6313">
      <c r="A6313" t="n">
        <v>6312</v>
      </c>
      <c r="B6313" t="inlineStr">
        <is>
          <t>CA-2014-112837</t>
        </is>
      </c>
      <c r="C6313" t="inlineStr">
        <is>
          <t>2014-09-11</t>
        </is>
      </c>
      <c r="D6313" t="inlineStr">
        <is>
          <t>2014-09-16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Furniture</t>
        </is>
      </c>
      <c r="O6313" t="inlineStr">
        <is>
          <t>Furnishings</t>
        </is>
      </c>
      <c r="P6313" t="inlineStr">
        <is>
          <t>Deflect-o DuraMat Lighweight, Studded, Beveled Mat for Low Pile Carpeting</t>
        </is>
      </c>
      <c r="Q6313" s="2" t="n">
        <v>127.95</v>
      </c>
      <c r="R6313" t="n">
        <v>3</v>
      </c>
      <c r="S6313" s="3" t="n">
        <v>0</v>
      </c>
      <c r="T6313" s="2" t="n">
        <v>21.7515</v>
      </c>
      <c r="U6313">
        <f>D6313-C6313</f>
        <v/>
      </c>
      <c r="V6313" s="3">
        <f>IF(Q6313=0,0,T6313/Q6313)</f>
        <v/>
      </c>
    </row>
    <row r="6314">
      <c r="A6314" t="n">
        <v>6313</v>
      </c>
      <c r="B6314" t="inlineStr">
        <is>
          <t>CA-2017-120019</t>
        </is>
      </c>
      <c r="C6314" t="inlineStr">
        <is>
          <t>2017-02-16</t>
        </is>
      </c>
      <c r="D6314" t="inlineStr">
        <is>
          <t>2017-02-21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Office Supplies</t>
        </is>
      </c>
      <c r="O6314" t="inlineStr">
        <is>
          <t>Storage</t>
        </is>
      </c>
      <c r="P6314" t="inlineStr">
        <is>
          <t>Fellowes Staxonsteel Drawer Files</t>
        </is>
      </c>
      <c r="Q6314" s="2" t="n">
        <v>579.51</v>
      </c>
      <c r="R6314" t="n">
        <v>3</v>
      </c>
      <c r="S6314" s="3" t="n">
        <v>0</v>
      </c>
      <c r="T6314" s="2" t="n">
        <v>81.1314</v>
      </c>
      <c r="U6314">
        <f>D6314-C6314</f>
        <v/>
      </c>
      <c r="V6314" s="3">
        <f>IF(Q6314=0,0,T6314/Q6314)</f>
        <v/>
      </c>
    </row>
    <row r="6315">
      <c r="A6315" t="n">
        <v>6314</v>
      </c>
      <c r="B6315" t="inlineStr">
        <is>
          <t>CA-2017-120019</t>
        </is>
      </c>
      <c r="C6315" t="inlineStr">
        <is>
          <t>2017-02-16</t>
        </is>
      </c>
      <c r="D6315" t="inlineStr">
        <is>
          <t>2017-02-21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Technology</t>
        </is>
      </c>
      <c r="O6315" t="inlineStr">
        <is>
          <t>Phones</t>
        </is>
      </c>
      <c r="P6315" t="inlineStr">
        <is>
          <t>Belkin SportFit Armband For iPhone 5s/5c, Fuchsia</t>
        </is>
      </c>
      <c r="Q6315" s="2" t="n">
        <v>14.99</v>
      </c>
      <c r="R6315" t="n">
        <v>1</v>
      </c>
      <c r="S6315" s="3" t="n">
        <v>0</v>
      </c>
      <c r="T6315" s="2" t="n">
        <v>7.3451</v>
      </c>
      <c r="U6315">
        <f>D6315-C6315</f>
        <v/>
      </c>
      <c r="V6315" s="3">
        <f>IF(Q6315=0,0,T6315/Q6315)</f>
        <v/>
      </c>
    </row>
    <row r="6316">
      <c r="A6316" t="n">
        <v>6315</v>
      </c>
      <c r="B6316" t="inlineStr">
        <is>
          <t>CA-2014-100762</t>
        </is>
      </c>
      <c r="C6316" t="inlineStr">
        <is>
          <t>2014-11-24</t>
        </is>
      </c>
      <c r="D6316" t="inlineStr">
        <is>
          <t>2014-11-29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Office Supplies</t>
        </is>
      </c>
      <c r="O6316" t="inlineStr">
        <is>
          <t>Art</t>
        </is>
      </c>
      <c r="P6316" t="inlineStr">
        <is>
          <t>Hunt PowerHouse Electric Pencil Sharpener, Blue</t>
        </is>
      </c>
      <c r="Q6316" s="2" t="n">
        <v>151.92</v>
      </c>
      <c r="R6316" t="n">
        <v>4</v>
      </c>
      <c r="S6316" s="3" t="n">
        <v>0</v>
      </c>
      <c r="T6316" s="2" t="n">
        <v>45.576</v>
      </c>
      <c r="U6316">
        <f>D6316-C6316</f>
        <v/>
      </c>
      <c r="V6316" s="3">
        <f>IF(Q6316=0,0,T6316/Q6316)</f>
        <v/>
      </c>
    </row>
    <row r="6317">
      <c r="A6317" t="n">
        <v>6316</v>
      </c>
      <c r="B6317" t="inlineStr">
        <is>
          <t>CA-2014-100762</t>
        </is>
      </c>
      <c r="C6317" t="inlineStr">
        <is>
          <t>2014-11-24</t>
        </is>
      </c>
      <c r="D6317" t="inlineStr">
        <is>
          <t>2014-11-29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Office Supplies</t>
        </is>
      </c>
      <c r="O6317" t="inlineStr">
        <is>
          <t>Labels</t>
        </is>
      </c>
      <c r="P6317" t="inlineStr">
        <is>
          <t>Dot Matrix Printer Tape Reel Labels, White, 5000/Box</t>
        </is>
      </c>
      <c r="Q6317" s="2" t="n">
        <v>196.62</v>
      </c>
      <c r="R6317" t="n">
        <v>2</v>
      </c>
      <c r="S6317" s="3" t="n">
        <v>0</v>
      </c>
      <c r="T6317" s="2" t="n">
        <v>96.3438</v>
      </c>
      <c r="U6317">
        <f>D6317-C6317</f>
        <v/>
      </c>
      <c r="V6317" s="3">
        <f>IF(Q6317=0,0,T6317/Q6317)</f>
        <v/>
      </c>
    </row>
    <row r="6318">
      <c r="A6318" t="n">
        <v>6317</v>
      </c>
      <c r="B6318" t="inlineStr">
        <is>
          <t>CA-2014-100762</t>
        </is>
      </c>
      <c r="C6318" t="inlineStr">
        <is>
          <t>2014-11-24</t>
        </is>
      </c>
      <c r="D6318" t="inlineStr">
        <is>
          <t>2014-11-29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1885</t>
        </is>
      </c>
      <c r="Q6318" s="2" t="n">
        <v>144.12</v>
      </c>
      <c r="R6318" t="n">
        <v>3</v>
      </c>
      <c r="S6318" s="3" t="n">
        <v>0</v>
      </c>
      <c r="T6318" s="2" t="n">
        <v>69.1776</v>
      </c>
      <c r="U6318">
        <f>D6318-C6318</f>
        <v/>
      </c>
      <c r="V6318" s="3">
        <f>IF(Q6318=0,0,T6318/Q6318)</f>
        <v/>
      </c>
    </row>
    <row r="6319">
      <c r="A6319" t="n">
        <v>6318</v>
      </c>
      <c r="B6319" t="inlineStr">
        <is>
          <t>CA-2014-100762</t>
        </is>
      </c>
      <c r="C6319" t="inlineStr">
        <is>
          <t>2014-11-24</t>
        </is>
      </c>
      <c r="D6319" t="inlineStr">
        <is>
          <t>2014-11-29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Adams Telephone Message Book w/Frequently-Called Numbers Space, 400 Messages per Book</t>
        </is>
      </c>
      <c r="Q6319" s="2" t="n">
        <v>15.96</v>
      </c>
      <c r="R6319" t="n">
        <v>2</v>
      </c>
      <c r="S6319" s="3" t="n">
        <v>0</v>
      </c>
      <c r="T6319" s="2" t="n">
        <v>7.98</v>
      </c>
      <c r="U6319">
        <f>D6319-C6319</f>
        <v/>
      </c>
      <c r="V6319" s="3">
        <f>IF(Q6319=0,0,T6319/Q6319)</f>
        <v/>
      </c>
    </row>
    <row r="6320">
      <c r="A6320" t="n">
        <v>6319</v>
      </c>
      <c r="B6320" t="inlineStr">
        <is>
          <t>CA-2017-161459</t>
        </is>
      </c>
      <c r="C6320" t="inlineStr">
        <is>
          <t>2017-11-25</t>
        </is>
      </c>
      <c r="D6320" t="inlineStr">
        <is>
          <t>2017-11-29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Technology</t>
        </is>
      </c>
      <c r="O6320" t="inlineStr">
        <is>
          <t>Phones</t>
        </is>
      </c>
      <c r="P6320" t="inlineStr">
        <is>
          <t>PayAnywhere Card Reader</t>
        </is>
      </c>
      <c r="Q6320" s="2" t="n">
        <v>39.96</v>
      </c>
      <c r="R6320" t="n">
        <v>5</v>
      </c>
      <c r="S6320" s="3" t="n">
        <v>0.2</v>
      </c>
      <c r="T6320" s="2" t="n">
        <v>3.4965</v>
      </c>
      <c r="U6320">
        <f>D6320-C6320</f>
        <v/>
      </c>
      <c r="V6320" s="3">
        <f>IF(Q6320=0,0,T6320/Q6320)</f>
        <v/>
      </c>
    </row>
    <row r="6321">
      <c r="A6321" t="n">
        <v>6320</v>
      </c>
      <c r="B6321" t="inlineStr">
        <is>
          <t>CA-2017-161459</t>
        </is>
      </c>
      <c r="C6321" t="inlineStr">
        <is>
          <t>2017-11-25</t>
        </is>
      </c>
      <c r="D6321" t="inlineStr">
        <is>
          <t>2017-11-29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Adams Telephone Message Book W/Dividers/Space For Phone Numbers, 5 1/4"X8 1/2", 200/Messages</t>
        </is>
      </c>
      <c r="Q6321" s="2" t="n">
        <v>34.08</v>
      </c>
      <c r="R6321" t="n">
        <v>6</v>
      </c>
      <c r="S6321" s="3" t="n">
        <v>0</v>
      </c>
      <c r="T6321" s="2" t="n">
        <v>15.336</v>
      </c>
      <c r="U6321">
        <f>D6321-C6321</f>
        <v/>
      </c>
      <c r="V6321" s="3">
        <f>IF(Q6321=0,0,T6321/Q6321)</f>
        <v/>
      </c>
    </row>
    <row r="6322">
      <c r="A6322" t="n">
        <v>6321</v>
      </c>
      <c r="B6322" t="inlineStr">
        <is>
          <t>CA-2017-160017</t>
        </is>
      </c>
      <c r="C6322" t="inlineStr">
        <is>
          <t>2017-09-28</t>
        </is>
      </c>
      <c r="D6322" t="inlineStr">
        <is>
          <t>2017-10-02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220</t>
        </is>
      </c>
      <c r="Q6322" s="2" t="n">
        <v>10.368</v>
      </c>
      <c r="R6322" t="n">
        <v>2</v>
      </c>
      <c r="S6322" s="3" t="n">
        <v>0.2</v>
      </c>
      <c r="T6322" s="2" t="n">
        <v>3.6288</v>
      </c>
      <c r="U6322">
        <f>D6322-C6322</f>
        <v/>
      </c>
      <c r="V6322" s="3">
        <f>IF(Q6322=0,0,T6322/Q6322)</f>
        <v/>
      </c>
    </row>
    <row r="6323">
      <c r="A6323" t="n">
        <v>6322</v>
      </c>
      <c r="B6323" t="inlineStr">
        <is>
          <t>CA-2014-123316</t>
        </is>
      </c>
      <c r="C6323" t="inlineStr">
        <is>
          <t>2014-10-13</t>
        </is>
      </c>
      <c r="D6323" t="inlineStr">
        <is>
          <t>2014-10-17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Recycled Pressboard Report Cover with Reinforced Top Hinge</t>
        </is>
      </c>
      <c r="Q6323" s="2" t="n">
        <v>7.752</v>
      </c>
      <c r="R6323" t="n">
        <v>3</v>
      </c>
      <c r="S6323" s="3" t="n">
        <v>0.2</v>
      </c>
      <c r="T6323" s="2" t="n">
        <v>2.8101</v>
      </c>
      <c r="U6323">
        <f>D6323-C6323</f>
        <v/>
      </c>
      <c r="V6323" s="3">
        <f>IF(Q6323=0,0,T6323/Q6323)</f>
        <v/>
      </c>
    </row>
    <row r="6324">
      <c r="A6324" t="n">
        <v>6323</v>
      </c>
      <c r="B6324" t="inlineStr">
        <is>
          <t>CA-2014-141299</t>
        </is>
      </c>
      <c r="C6324" t="inlineStr">
        <is>
          <t>2014-06-03</t>
        </is>
      </c>
      <c r="D6324" t="inlineStr">
        <is>
          <t>2014-06-07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Security-Tint Envelopes</t>
        </is>
      </c>
      <c r="Q6324" s="2" t="n">
        <v>15.28</v>
      </c>
      <c r="R6324" t="n">
        <v>2</v>
      </c>
      <c r="S6324" s="3" t="n">
        <v>0</v>
      </c>
      <c r="T6324" s="2" t="n">
        <v>7.4872</v>
      </c>
      <c r="U6324">
        <f>D6324-C6324</f>
        <v/>
      </c>
      <c r="V6324" s="3">
        <f>IF(Q6324=0,0,T6324/Q6324)</f>
        <v/>
      </c>
    </row>
    <row r="6325">
      <c r="A6325" t="n">
        <v>6324</v>
      </c>
      <c r="B6325" t="inlineStr">
        <is>
          <t>CA-2014-104402</t>
        </is>
      </c>
      <c r="C6325" t="inlineStr">
        <is>
          <t>2014-06-17</t>
        </is>
      </c>
      <c r="D6325" t="inlineStr">
        <is>
          <t>2014-06-23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Technology</t>
        </is>
      </c>
      <c r="O6325" t="inlineStr">
        <is>
          <t>Machines</t>
        </is>
      </c>
      <c r="P6325" t="inlineStr">
        <is>
          <t>Texas Instruments TI-34 Scientific Calculator</t>
        </is>
      </c>
      <c r="Q6325" s="2" t="n">
        <v>65.97</v>
      </c>
      <c r="R6325" t="n">
        <v>3</v>
      </c>
      <c r="S6325" s="3" t="n">
        <v>0</v>
      </c>
      <c r="T6325" s="2" t="n">
        <v>31.0059</v>
      </c>
      <c r="U6325">
        <f>D6325-C6325</f>
        <v/>
      </c>
      <c r="V6325" s="3">
        <f>IF(Q6325=0,0,T6325/Q6325)</f>
        <v/>
      </c>
    </row>
    <row r="6326">
      <c r="A6326" t="n">
        <v>6325</v>
      </c>
      <c r="B6326" t="inlineStr">
        <is>
          <t>CA-2015-110289</t>
        </is>
      </c>
      <c r="C6326" t="inlineStr">
        <is>
          <t>2015-10-29</t>
        </is>
      </c>
      <c r="D6326" t="inlineStr">
        <is>
          <t>2015-11-02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Xerox 1898</t>
        </is>
      </c>
      <c r="Q6326" s="2" t="n">
        <v>33.4</v>
      </c>
      <c r="R6326" t="n">
        <v>5</v>
      </c>
      <c r="S6326" s="3" t="n">
        <v>0</v>
      </c>
      <c r="T6326" s="2" t="n">
        <v>16.032</v>
      </c>
      <c r="U6326">
        <f>D6326-C6326</f>
        <v/>
      </c>
      <c r="V6326" s="3">
        <f>IF(Q6326=0,0,T6326/Q6326)</f>
        <v/>
      </c>
    </row>
    <row r="6327">
      <c r="A6327" t="n">
        <v>6326</v>
      </c>
      <c r="B6327" t="inlineStr">
        <is>
          <t>CA-2015-110289</t>
        </is>
      </c>
      <c r="C6327" t="inlineStr">
        <is>
          <t>2015-10-29</t>
        </is>
      </c>
      <c r="D6327" t="inlineStr">
        <is>
          <t>2015-11-02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Office Supplies</t>
        </is>
      </c>
      <c r="O6327" t="inlineStr">
        <is>
          <t>Envelopes</t>
        </is>
      </c>
      <c r="P6327" t="inlineStr">
        <is>
          <t>Strathmore #10 Envelopes, Ultimate White</t>
        </is>
      </c>
      <c r="Q6327" s="2" t="n">
        <v>210.84</v>
      </c>
      <c r="R6327" t="n">
        <v>4</v>
      </c>
      <c r="S6327" s="3" t="n">
        <v>0</v>
      </c>
      <c r="T6327" s="2" t="n">
        <v>103.3116</v>
      </c>
      <c r="U6327">
        <f>D6327-C6327</f>
        <v/>
      </c>
      <c r="V6327" s="3">
        <f>IF(Q6327=0,0,T6327/Q6327)</f>
        <v/>
      </c>
    </row>
    <row r="6328">
      <c r="A6328" t="n">
        <v>6327</v>
      </c>
      <c r="B6328" t="inlineStr">
        <is>
          <t>CA-2014-167927</t>
        </is>
      </c>
      <c r="C6328" t="inlineStr">
        <is>
          <t>2014-01-20</t>
        </is>
      </c>
      <c r="D6328" t="inlineStr">
        <is>
          <t>2014-01-26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Eldon Fold 'N Roll Cart System</t>
        </is>
      </c>
      <c r="Q6328" s="2" t="n">
        <v>13.98</v>
      </c>
      <c r="R6328" t="n">
        <v>1</v>
      </c>
      <c r="S6328" s="3" t="n">
        <v>0</v>
      </c>
      <c r="T6328" s="2" t="n">
        <v>4.0542</v>
      </c>
      <c r="U6328">
        <f>D6328-C6328</f>
        <v/>
      </c>
      <c r="V6328" s="3">
        <f>IF(Q6328=0,0,T6328/Q6328)</f>
        <v/>
      </c>
    </row>
    <row r="6329">
      <c r="A6329" t="n">
        <v>6328</v>
      </c>
      <c r="B6329" t="inlineStr">
        <is>
          <t>CA-2014-167927</t>
        </is>
      </c>
      <c r="C6329" t="inlineStr">
        <is>
          <t>2014-01-20</t>
        </is>
      </c>
      <c r="D6329" t="inlineStr">
        <is>
          <t>2014-01-26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Furniture</t>
        </is>
      </c>
      <c r="O6329" t="inlineStr">
        <is>
          <t>Furnishings</t>
        </is>
      </c>
      <c r="P6329" t="inlineStr">
        <is>
          <t>Eldon ClusterMat Chair Mat with Cordless Antistatic Protection</t>
        </is>
      </c>
      <c r="Q6329" s="2" t="n">
        <v>272.94</v>
      </c>
      <c r="R6329" t="n">
        <v>3</v>
      </c>
      <c r="S6329" s="3" t="n">
        <v>0</v>
      </c>
      <c r="T6329" s="2" t="n">
        <v>30.0234</v>
      </c>
      <c r="U6329">
        <f>D6329-C6329</f>
        <v/>
      </c>
      <c r="V6329" s="3">
        <f>IF(Q6329=0,0,T6329/Q6329)</f>
        <v/>
      </c>
    </row>
    <row r="6330">
      <c r="A6330" t="n">
        <v>6329</v>
      </c>
      <c r="B6330" t="inlineStr">
        <is>
          <t>CA-2014-167927</t>
        </is>
      </c>
      <c r="C6330" t="inlineStr">
        <is>
          <t>2014-01-20</t>
        </is>
      </c>
      <c r="D6330" t="inlineStr">
        <is>
          <t>2014-01-26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Office Supplies</t>
        </is>
      </c>
      <c r="O6330" t="inlineStr">
        <is>
          <t>Binders</t>
        </is>
      </c>
      <c r="P6330" t="inlineStr">
        <is>
          <t>Acco Pressboard Covers with Storage Hooks, 9 1/2" x 11", Executive Red</t>
        </is>
      </c>
      <c r="Q6330" s="2" t="n">
        <v>19.05</v>
      </c>
      <c r="R6330" t="n">
        <v>5</v>
      </c>
      <c r="S6330" s="3" t="n">
        <v>0</v>
      </c>
      <c r="T6330" s="2" t="n">
        <v>8.9535</v>
      </c>
      <c r="U6330">
        <f>D6330-C6330</f>
        <v/>
      </c>
      <c r="V6330" s="3">
        <f>IF(Q6330=0,0,T6330/Q6330)</f>
        <v/>
      </c>
    </row>
    <row r="6331">
      <c r="A6331" t="n">
        <v>6330</v>
      </c>
      <c r="B6331" t="inlineStr">
        <is>
          <t>CA-2014-167927</t>
        </is>
      </c>
      <c r="C6331" t="inlineStr">
        <is>
          <t>2014-01-20</t>
        </is>
      </c>
      <c r="D6331" t="inlineStr">
        <is>
          <t>2014-01-26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Office Supplies</t>
        </is>
      </c>
      <c r="O6331" t="inlineStr">
        <is>
          <t>Appliances</t>
        </is>
      </c>
      <c r="P6331" t="inlineStr">
        <is>
          <t>Holmes Replacement Filter for HEPA Air Cleaner, Very Large Room, HEPA Filter</t>
        </is>
      </c>
      <c r="Q6331" s="2" t="n">
        <v>247.716</v>
      </c>
      <c r="R6331" t="n">
        <v>4</v>
      </c>
      <c r="S6331" s="3" t="n">
        <v>0.1</v>
      </c>
      <c r="T6331" s="2" t="n">
        <v>93.58159999999999</v>
      </c>
      <c r="U6331">
        <f>D6331-C6331</f>
        <v/>
      </c>
      <c r="V6331" s="3">
        <f>IF(Q6331=0,0,T6331/Q6331)</f>
        <v/>
      </c>
    </row>
    <row r="6332">
      <c r="A6332" t="n">
        <v>6331</v>
      </c>
      <c r="B6332" t="inlineStr">
        <is>
          <t>CA-2014-167927</t>
        </is>
      </c>
      <c r="C6332" t="inlineStr">
        <is>
          <t>2014-01-20</t>
        </is>
      </c>
      <c r="D6332" t="inlineStr">
        <is>
          <t>2014-01-26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Office Supplies</t>
        </is>
      </c>
      <c r="O6332" t="inlineStr">
        <is>
          <t>Storage</t>
        </is>
      </c>
      <c r="P6332" t="inlineStr">
        <is>
          <t>Fellowes Bases and Tops For Staxonsteel/High-Stak Systems</t>
        </is>
      </c>
      <c r="Q6332" s="2" t="n">
        <v>66.58</v>
      </c>
      <c r="R6332" t="n">
        <v>2</v>
      </c>
      <c r="S6332" s="3" t="n">
        <v>0</v>
      </c>
      <c r="T6332" s="2" t="n">
        <v>15.9792</v>
      </c>
      <c r="U6332">
        <f>D6332-C6332</f>
        <v/>
      </c>
      <c r="V6332" s="3">
        <f>IF(Q6332=0,0,T6332/Q6332)</f>
        <v/>
      </c>
    </row>
    <row r="6333">
      <c r="A6333" t="n">
        <v>6332</v>
      </c>
      <c r="B6333" t="inlineStr">
        <is>
          <t>CA-2014-167927</t>
        </is>
      </c>
      <c r="C6333" t="inlineStr">
        <is>
          <t>2014-01-20</t>
        </is>
      </c>
      <c r="D6333" t="inlineStr">
        <is>
          <t>2014-01-26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Office Supplies</t>
        </is>
      </c>
      <c r="O6333" t="inlineStr">
        <is>
          <t>Art</t>
        </is>
      </c>
      <c r="P6333" t="inlineStr">
        <is>
          <t>Panasonic KP-4ABK Battery-Operated Pencil Sharpener</t>
        </is>
      </c>
      <c r="Q6333" s="2" t="n">
        <v>43.92</v>
      </c>
      <c r="R6333" t="n">
        <v>3</v>
      </c>
      <c r="S6333" s="3" t="n">
        <v>0</v>
      </c>
      <c r="T6333" s="2" t="n">
        <v>12.7368</v>
      </c>
      <c r="U6333">
        <f>D6333-C6333</f>
        <v/>
      </c>
      <c r="V6333" s="3">
        <f>IF(Q6333=0,0,T6333/Q6333)</f>
        <v/>
      </c>
    </row>
    <row r="6334">
      <c r="A6334" t="n">
        <v>6333</v>
      </c>
      <c r="B6334" t="inlineStr">
        <is>
          <t>CA-2014-167927</t>
        </is>
      </c>
      <c r="C6334" t="inlineStr">
        <is>
          <t>2014-01-20</t>
        </is>
      </c>
      <c r="D6334" t="inlineStr">
        <is>
          <t>2014-01-26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Ultra Door Push Plate</t>
        </is>
      </c>
      <c r="Q6334" s="2" t="n">
        <v>14.73</v>
      </c>
      <c r="R6334" t="n">
        <v>3</v>
      </c>
      <c r="S6334" s="3" t="n">
        <v>0</v>
      </c>
      <c r="T6334" s="2" t="n">
        <v>4.8609</v>
      </c>
      <c r="U6334">
        <f>D6334-C6334</f>
        <v/>
      </c>
      <c r="V6334" s="3">
        <f>IF(Q6334=0,0,T6334/Q6334)</f>
        <v/>
      </c>
    </row>
    <row r="6335">
      <c r="A6335" t="n">
        <v>6334</v>
      </c>
      <c r="B6335" t="inlineStr">
        <is>
          <t>CA-2014-167927</t>
        </is>
      </c>
      <c r="C6335" t="inlineStr">
        <is>
          <t>2014-01-20</t>
        </is>
      </c>
      <c r="D6335" t="inlineStr">
        <is>
          <t>2014-01-26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Storex Dura Pro Binders</t>
        </is>
      </c>
      <c r="Q6335" s="2" t="n">
        <v>29.7</v>
      </c>
      <c r="R6335" t="n">
        <v>5</v>
      </c>
      <c r="S6335" s="3" t="n">
        <v>0</v>
      </c>
      <c r="T6335" s="2" t="n">
        <v>13.365</v>
      </c>
      <c r="U6335">
        <f>D6335-C6335</f>
        <v/>
      </c>
      <c r="V6335" s="3">
        <f>IF(Q6335=0,0,T6335/Q6335)</f>
        <v/>
      </c>
    </row>
    <row r="6336">
      <c r="A6336" t="n">
        <v>6335</v>
      </c>
      <c r="B6336" t="inlineStr">
        <is>
          <t>CA-2014-133305</t>
        </is>
      </c>
      <c r="C6336" t="inlineStr">
        <is>
          <t>2014-07-11</t>
        </is>
      </c>
      <c r="D6336" t="inlineStr">
        <is>
          <t>2014-07-15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Office Supplies</t>
        </is>
      </c>
      <c r="O6336" t="inlineStr">
        <is>
          <t>Paper</t>
        </is>
      </c>
      <c r="P6336" t="inlineStr">
        <is>
          <t>Xerox 1881</t>
        </is>
      </c>
      <c r="Q6336" s="2" t="n">
        <v>49.12</v>
      </c>
      <c r="R6336" t="n">
        <v>4</v>
      </c>
      <c r="S6336" s="3" t="n">
        <v>0</v>
      </c>
      <c r="T6336" s="2" t="n">
        <v>23.0864</v>
      </c>
      <c r="U6336">
        <f>D6336-C6336</f>
        <v/>
      </c>
      <c r="V6336" s="3">
        <f>IF(Q6336=0,0,T6336/Q6336)</f>
        <v/>
      </c>
    </row>
    <row r="6337">
      <c r="A6337" t="n">
        <v>6336</v>
      </c>
      <c r="B6337" t="inlineStr">
        <is>
          <t>CA-2014-133305</t>
        </is>
      </c>
      <c r="C6337" t="inlineStr">
        <is>
          <t>2014-07-11</t>
        </is>
      </c>
      <c r="D6337" t="inlineStr">
        <is>
          <t>2014-07-15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Office Supplies</t>
        </is>
      </c>
      <c r="O6337" t="inlineStr">
        <is>
          <t>Binders</t>
        </is>
      </c>
      <c r="P6337" t="inlineStr">
        <is>
          <t>Newell 3-Hole Punched Plastic Slotted Magazine Holders for Binders</t>
        </is>
      </c>
      <c r="Q6337" s="2" t="n">
        <v>18.28</v>
      </c>
      <c r="R6337" t="n">
        <v>5</v>
      </c>
      <c r="S6337" s="3" t="n">
        <v>0.2</v>
      </c>
      <c r="T6337" s="2" t="n">
        <v>6.398</v>
      </c>
      <c r="U6337">
        <f>D6337-C6337</f>
        <v/>
      </c>
      <c r="V6337" s="3">
        <f>IF(Q6337=0,0,T6337/Q6337)</f>
        <v/>
      </c>
    </row>
    <row r="6338">
      <c r="A6338" t="n">
        <v>6337</v>
      </c>
      <c r="B6338" t="inlineStr">
        <is>
          <t>CA-2016-165995</t>
        </is>
      </c>
      <c r="C6338" t="inlineStr">
        <is>
          <t>2016-08-30</t>
        </is>
      </c>
      <c r="D6338" t="inlineStr">
        <is>
          <t>2016-09-06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Furniture</t>
        </is>
      </c>
      <c r="O6338" t="inlineStr">
        <is>
          <t>Furnishings</t>
        </is>
      </c>
      <c r="P6338" t="inlineStr">
        <is>
          <t>Executive Impressions 10" Spectator Wall Clock</t>
        </is>
      </c>
      <c r="Q6338" s="2" t="n">
        <v>47.04</v>
      </c>
      <c r="R6338" t="n">
        <v>4</v>
      </c>
      <c r="S6338" s="3" t="n">
        <v>0</v>
      </c>
      <c r="T6338" s="2" t="n">
        <v>15.9936</v>
      </c>
      <c r="U6338">
        <f>D6338-C6338</f>
        <v/>
      </c>
      <c r="V6338" s="3">
        <f>IF(Q6338=0,0,T6338/Q6338)</f>
        <v/>
      </c>
    </row>
    <row r="6339">
      <c r="A6339" t="n">
        <v>6338</v>
      </c>
      <c r="B6339" t="inlineStr">
        <is>
          <t>CA-2016-165995</t>
        </is>
      </c>
      <c r="C6339" t="inlineStr">
        <is>
          <t>2016-08-30</t>
        </is>
      </c>
      <c r="D6339" t="inlineStr">
        <is>
          <t>2016-09-06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Panasonic KX TS3282W Corded phone</t>
        </is>
      </c>
      <c r="Q6339" s="2" t="n">
        <v>339.96</v>
      </c>
      <c r="R6339" t="n">
        <v>5</v>
      </c>
      <c r="S6339" s="3" t="n">
        <v>0.2</v>
      </c>
      <c r="T6339" s="2" t="n">
        <v>42.495</v>
      </c>
      <c r="U6339">
        <f>D6339-C6339</f>
        <v/>
      </c>
      <c r="V6339" s="3">
        <f>IF(Q6339=0,0,T6339/Q6339)</f>
        <v/>
      </c>
    </row>
    <row r="6340">
      <c r="A6340" t="n">
        <v>6339</v>
      </c>
      <c r="B6340" t="inlineStr">
        <is>
          <t>CA-2017-143112</t>
        </is>
      </c>
      <c r="C6340" t="inlineStr">
        <is>
          <t>2017-10-05</t>
        </is>
      </c>
      <c r="D6340" t="inlineStr">
        <is>
          <t>2017-10-09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Technology</t>
        </is>
      </c>
      <c r="O6340" t="inlineStr">
        <is>
          <t>Phones</t>
        </is>
      </c>
      <c r="P6340" t="inlineStr">
        <is>
          <t>Samsung HM1900 Bluetooth Headset</t>
        </is>
      </c>
      <c r="Q6340" s="2" t="n">
        <v>87.8</v>
      </c>
      <c r="R6340" t="n">
        <v>4</v>
      </c>
      <c r="S6340" s="3" t="n">
        <v>0</v>
      </c>
      <c r="T6340" s="2" t="n">
        <v>43.9</v>
      </c>
      <c r="U6340">
        <f>D6340-C6340</f>
        <v/>
      </c>
      <c r="V6340" s="3">
        <f>IF(Q6340=0,0,T6340/Q6340)</f>
        <v/>
      </c>
    </row>
    <row r="6341">
      <c r="A6341" t="n">
        <v>6340</v>
      </c>
      <c r="B6341" t="inlineStr">
        <is>
          <t>CA-2017-143112</t>
        </is>
      </c>
      <c r="C6341" t="inlineStr">
        <is>
          <t>2017-10-05</t>
        </is>
      </c>
      <c r="D6341" t="inlineStr">
        <is>
          <t>2017-10-09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Global High-Back Leather Tilter, Burgundy</t>
        </is>
      </c>
      <c r="Q6341" s="2" t="n">
        <v>221.382</v>
      </c>
      <c r="R6341" t="n">
        <v>2</v>
      </c>
      <c r="S6341" s="3" t="n">
        <v>0.1</v>
      </c>
      <c r="T6341" s="2" t="n">
        <v>2.4598</v>
      </c>
      <c r="U6341">
        <f>D6341-C6341</f>
        <v/>
      </c>
      <c r="V6341" s="3">
        <f>IF(Q6341=0,0,T6341/Q6341)</f>
        <v/>
      </c>
    </row>
    <row r="6342">
      <c r="A6342" t="n">
        <v>6341</v>
      </c>
      <c r="B6342" t="inlineStr">
        <is>
          <t>CA-2017-143112</t>
        </is>
      </c>
      <c r="C6342" t="inlineStr">
        <is>
          <t>2017-10-05</t>
        </is>
      </c>
      <c r="D6342" t="inlineStr">
        <is>
          <t>2017-10-09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Technology</t>
        </is>
      </c>
      <c r="O6342" t="inlineStr">
        <is>
          <t>Machines</t>
        </is>
      </c>
      <c r="P6342" t="inlineStr">
        <is>
          <t>3D Systems Cube Printer, 2nd Generation, Magenta</t>
        </is>
      </c>
      <c r="Q6342" s="2" t="n">
        <v>5199.96</v>
      </c>
      <c r="R6342" t="n">
        <v>4</v>
      </c>
      <c r="S6342" s="3" t="n">
        <v>0</v>
      </c>
      <c r="T6342" s="2" t="n">
        <v>1351.9896</v>
      </c>
      <c r="U6342">
        <f>D6342-C6342</f>
        <v/>
      </c>
      <c r="V6342" s="3">
        <f>IF(Q6342=0,0,T6342/Q6342)</f>
        <v/>
      </c>
    </row>
    <row r="6343">
      <c r="A6343" t="n">
        <v>6342</v>
      </c>
      <c r="B6343" t="inlineStr">
        <is>
          <t>US-2017-105830</t>
        </is>
      </c>
      <c r="C6343" t="inlineStr">
        <is>
          <t>2016-12-31</t>
        </is>
      </c>
      <c r="D6343" t="inlineStr">
        <is>
          <t>2017-01-02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Office Supplies</t>
        </is>
      </c>
      <c r="O6343" t="inlineStr">
        <is>
          <t>Storage</t>
        </is>
      </c>
      <c r="P6343" t="inlineStr">
        <is>
          <t>Tennsco Industrial Shelving</t>
        </is>
      </c>
      <c r="Q6343" s="2" t="n">
        <v>156.512</v>
      </c>
      <c r="R6343" t="n">
        <v>4</v>
      </c>
      <c r="S6343" s="3" t="n">
        <v>0.2</v>
      </c>
      <c r="T6343" s="2" t="n">
        <v>-35.2152</v>
      </c>
      <c r="U6343">
        <f>D6343-C6343</f>
        <v/>
      </c>
      <c r="V6343" s="3">
        <f>IF(Q6343=0,0,T6343/Q6343)</f>
        <v/>
      </c>
    </row>
    <row r="6344">
      <c r="A6344" t="n">
        <v>6343</v>
      </c>
      <c r="B6344" t="inlineStr">
        <is>
          <t>CA-2015-146255</t>
        </is>
      </c>
      <c r="C6344" t="inlineStr">
        <is>
          <t>2015-03-07</t>
        </is>
      </c>
      <c r="D6344" t="inlineStr">
        <is>
          <t>2015-03-10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Microsoft Sculpt Comfort Mouse</t>
        </is>
      </c>
      <c r="Q6344" s="2" t="n">
        <v>119.85</v>
      </c>
      <c r="R6344" t="n">
        <v>3</v>
      </c>
      <c r="S6344" s="3" t="n">
        <v>0</v>
      </c>
      <c r="T6344" s="2" t="n">
        <v>52.734</v>
      </c>
      <c r="U6344">
        <f>D6344-C6344</f>
        <v/>
      </c>
      <c r="V6344" s="3">
        <f>IF(Q6344=0,0,T6344/Q6344)</f>
        <v/>
      </c>
    </row>
    <row r="6345">
      <c r="A6345" t="n">
        <v>6344</v>
      </c>
      <c r="B6345" t="inlineStr">
        <is>
          <t>CA-2015-146255</t>
        </is>
      </c>
      <c r="C6345" t="inlineStr">
        <is>
          <t>2015-03-07</t>
        </is>
      </c>
      <c r="D6345" t="inlineStr">
        <is>
          <t>2015-03-10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s="2" t="n">
        <v>30.44</v>
      </c>
      <c r="R6345" t="n">
        <v>2</v>
      </c>
      <c r="S6345" s="3" t="n">
        <v>0</v>
      </c>
      <c r="T6345" s="2" t="n">
        <v>14.9156</v>
      </c>
      <c r="U6345">
        <f>D6345-C6345</f>
        <v/>
      </c>
      <c r="V6345" s="3">
        <f>IF(Q6345=0,0,T6345/Q6345)</f>
        <v/>
      </c>
    </row>
    <row r="6346">
      <c r="A6346" t="n">
        <v>6345</v>
      </c>
      <c r="B6346" t="inlineStr">
        <is>
          <t>CA-2015-146255</t>
        </is>
      </c>
      <c r="C6346" t="inlineStr">
        <is>
          <t>2015-03-07</t>
        </is>
      </c>
      <c r="D6346" t="inlineStr">
        <is>
          <t>2015-03-10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Wilson Jones Heavy-Duty Casebound Ring Binders with Metal Hinges</t>
        </is>
      </c>
      <c r="Q6346" s="2" t="n">
        <v>69.28</v>
      </c>
      <c r="R6346" t="n">
        <v>2</v>
      </c>
      <c r="S6346" s="3" t="n">
        <v>0</v>
      </c>
      <c r="T6346" s="2" t="n">
        <v>33.2544</v>
      </c>
      <c r="U6346">
        <f>D6346-C6346</f>
        <v/>
      </c>
      <c r="V6346" s="3">
        <f>IF(Q6346=0,0,T6346/Q6346)</f>
        <v/>
      </c>
    </row>
    <row r="6347">
      <c r="A6347" t="n">
        <v>6346</v>
      </c>
      <c r="B6347" t="inlineStr">
        <is>
          <t>CA-2015-146255</t>
        </is>
      </c>
      <c r="C6347" t="inlineStr">
        <is>
          <t>2015-03-07</t>
        </is>
      </c>
      <c r="D6347" t="inlineStr">
        <is>
          <t>2015-03-10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Technology</t>
        </is>
      </c>
      <c r="O6347" t="inlineStr">
        <is>
          <t>Phones</t>
        </is>
      </c>
      <c r="P6347" t="inlineStr">
        <is>
          <t>LG G3</t>
        </is>
      </c>
      <c r="Q6347" s="2" t="n">
        <v>587.97</v>
      </c>
      <c r="R6347" t="n">
        <v>3</v>
      </c>
      <c r="S6347" s="3" t="n">
        <v>0</v>
      </c>
      <c r="T6347" s="2" t="n">
        <v>170.5113</v>
      </c>
      <c r="U6347">
        <f>D6347-C6347</f>
        <v/>
      </c>
      <c r="V6347" s="3">
        <f>IF(Q6347=0,0,T6347/Q6347)</f>
        <v/>
      </c>
    </row>
    <row r="6348">
      <c r="A6348" t="n">
        <v>6347</v>
      </c>
      <c r="B6348" t="inlineStr">
        <is>
          <t>CA-2017-104822</t>
        </is>
      </c>
      <c r="C6348" t="inlineStr">
        <is>
          <t>2017-10-20</t>
        </is>
      </c>
      <c r="D6348" t="inlineStr">
        <is>
          <t>2017-10-20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Office Supplies</t>
        </is>
      </c>
      <c r="O6348" t="inlineStr">
        <is>
          <t>Labels</t>
        </is>
      </c>
      <c r="P6348" t="inlineStr">
        <is>
          <t>Avery 478</t>
        </is>
      </c>
      <c r="Q6348" s="2" t="n">
        <v>24.55</v>
      </c>
      <c r="R6348" t="n">
        <v>5</v>
      </c>
      <c r="S6348" s="3" t="n">
        <v>0</v>
      </c>
      <c r="T6348" s="2" t="n">
        <v>12.0295</v>
      </c>
      <c r="U6348">
        <f>D6348-C6348</f>
        <v/>
      </c>
      <c r="V6348" s="3">
        <f>IF(Q6348=0,0,T6348/Q6348)</f>
        <v/>
      </c>
    </row>
    <row r="6349">
      <c r="A6349" t="n">
        <v>6348</v>
      </c>
      <c r="B6349" t="inlineStr">
        <is>
          <t>CA-2015-104486</t>
        </is>
      </c>
      <c r="C6349" t="inlineStr">
        <is>
          <t>2015-05-01</t>
        </is>
      </c>
      <c r="D6349" t="inlineStr">
        <is>
          <t>2015-05-06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Office Supplies</t>
        </is>
      </c>
      <c r="O6349" t="inlineStr">
        <is>
          <t>Binders</t>
        </is>
      </c>
      <c r="P6349" t="inlineStr">
        <is>
          <t>GBC Twin Loop Wire Binding Elements, 9/16" Spine, Black</t>
        </is>
      </c>
      <c r="Q6349" s="2" t="n">
        <v>12.176</v>
      </c>
      <c r="R6349" t="n">
        <v>1</v>
      </c>
      <c r="S6349" s="3" t="n">
        <v>0.2</v>
      </c>
      <c r="T6349" s="2" t="n">
        <v>4.4138</v>
      </c>
      <c r="U6349">
        <f>D6349-C6349</f>
        <v/>
      </c>
      <c r="V6349" s="3">
        <f>IF(Q6349=0,0,T6349/Q6349)</f>
        <v/>
      </c>
    </row>
    <row r="6350">
      <c r="A6350" t="n">
        <v>6349</v>
      </c>
      <c r="B6350" t="inlineStr">
        <is>
          <t>CA-2015-104486</t>
        </is>
      </c>
      <c r="C6350" t="inlineStr">
        <is>
          <t>2015-05-01</t>
        </is>
      </c>
      <c r="D6350" t="inlineStr">
        <is>
          <t>2015-05-06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Eldon Simplefile Box Office</t>
        </is>
      </c>
      <c r="Q6350" s="2" t="n">
        <v>37.32</v>
      </c>
      <c r="R6350" t="n">
        <v>3</v>
      </c>
      <c r="S6350" s="3" t="n">
        <v>0</v>
      </c>
      <c r="T6350" s="2" t="n">
        <v>10.4496</v>
      </c>
      <c r="U6350">
        <f>D6350-C6350</f>
        <v/>
      </c>
      <c r="V6350" s="3">
        <f>IF(Q6350=0,0,T6350/Q6350)</f>
        <v/>
      </c>
    </row>
    <row r="6351">
      <c r="A6351" t="n">
        <v>6350</v>
      </c>
      <c r="B6351" t="inlineStr">
        <is>
          <t>CA-2015-104486</t>
        </is>
      </c>
      <c r="C6351" t="inlineStr">
        <is>
          <t>2015-05-01</t>
        </is>
      </c>
      <c r="D6351" t="inlineStr">
        <is>
          <t>2015-05-06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Office Supplies</t>
        </is>
      </c>
      <c r="O6351" t="inlineStr">
        <is>
          <t>Supplies</t>
        </is>
      </c>
      <c r="P6351" t="inlineStr">
        <is>
          <t>Acme 10" Easy Grip Assistive Scissors</t>
        </is>
      </c>
      <c r="Q6351" s="2" t="n">
        <v>35.06</v>
      </c>
      <c r="R6351" t="n">
        <v>2</v>
      </c>
      <c r="S6351" s="3" t="n">
        <v>0</v>
      </c>
      <c r="T6351" s="2" t="n">
        <v>10.518</v>
      </c>
      <c r="U6351">
        <f>D6351-C6351</f>
        <v/>
      </c>
      <c r="V6351" s="3">
        <f>IF(Q6351=0,0,T6351/Q6351)</f>
        <v/>
      </c>
    </row>
    <row r="6352">
      <c r="A6352" t="n">
        <v>6351</v>
      </c>
      <c r="B6352" t="inlineStr">
        <is>
          <t>CA-2017-161557</t>
        </is>
      </c>
      <c r="C6352" t="inlineStr">
        <is>
          <t>2017-09-03</t>
        </is>
      </c>
      <c r="D6352" t="inlineStr">
        <is>
          <t>2017-09-08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Furniture</t>
        </is>
      </c>
      <c r="O6352" t="inlineStr">
        <is>
          <t>Furnishings</t>
        </is>
      </c>
      <c r="P6352" t="inlineStr">
        <is>
          <t>Eldon Advantage Foldable Chair Mats for Low Pile Carpets</t>
        </is>
      </c>
      <c r="Q6352" s="2" t="n">
        <v>108.4</v>
      </c>
      <c r="R6352" t="n">
        <v>5</v>
      </c>
      <c r="S6352" s="3" t="n">
        <v>0.6</v>
      </c>
      <c r="T6352" s="2" t="n">
        <v>-105.69</v>
      </c>
      <c r="U6352">
        <f>D6352-C6352</f>
        <v/>
      </c>
      <c r="V6352" s="3">
        <f>IF(Q6352=0,0,T6352/Q6352)</f>
        <v/>
      </c>
    </row>
    <row r="6353">
      <c r="A6353" t="n">
        <v>6352</v>
      </c>
      <c r="B6353" t="inlineStr">
        <is>
          <t>CA-2017-161130</t>
        </is>
      </c>
      <c r="C6353" t="inlineStr">
        <is>
          <t>2017-11-03</t>
        </is>
      </c>
      <c r="D6353" t="inlineStr">
        <is>
          <t>2017-11-08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Polycom SoundPoint IP 450 VoIP phone</t>
        </is>
      </c>
      <c r="Q6353" s="2" t="n">
        <v>361.376</v>
      </c>
      <c r="R6353" t="n">
        <v>2</v>
      </c>
      <c r="S6353" s="3" t="n">
        <v>0.2</v>
      </c>
      <c r="T6353" s="2" t="n">
        <v>27.1032</v>
      </c>
      <c r="U6353">
        <f>D6353-C6353</f>
        <v/>
      </c>
      <c r="V6353" s="3">
        <f>IF(Q6353=0,0,T6353/Q6353)</f>
        <v/>
      </c>
    </row>
    <row r="6354">
      <c r="A6354" t="n">
        <v>6353</v>
      </c>
      <c r="B6354" t="inlineStr">
        <is>
          <t>US-2015-161347</t>
        </is>
      </c>
      <c r="C6354" t="inlineStr">
        <is>
          <t>2015-09-13</t>
        </is>
      </c>
      <c r="D6354" t="inlineStr">
        <is>
          <t>2015-09-19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Fellowes Twister Kit, Gray/Clear, 3/pkg</t>
        </is>
      </c>
      <c r="Q6354" s="2" t="n">
        <v>2.412</v>
      </c>
      <c r="R6354" t="n">
        <v>1</v>
      </c>
      <c r="S6354" s="3" t="n">
        <v>0.7</v>
      </c>
      <c r="T6354" s="2" t="n">
        <v>-2.01</v>
      </c>
      <c r="U6354">
        <f>D6354-C6354</f>
        <v/>
      </c>
      <c r="V6354" s="3">
        <f>IF(Q6354=0,0,T6354/Q6354)</f>
        <v/>
      </c>
    </row>
    <row r="6355">
      <c r="A6355" t="n">
        <v>6354</v>
      </c>
      <c r="B6355" t="inlineStr">
        <is>
          <t>US-2015-109015</t>
        </is>
      </c>
      <c r="C6355" t="inlineStr">
        <is>
          <t>2015-09-06</t>
        </is>
      </c>
      <c r="D6355" t="inlineStr">
        <is>
          <t>2015-09-12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Office Supplies</t>
        </is>
      </c>
      <c r="O6355" t="inlineStr">
        <is>
          <t>Appliances</t>
        </is>
      </c>
      <c r="P6355" t="inlineStr">
        <is>
          <t>Black &amp; Decker Filter for Double Action Dustbuster Cordless Vac BLDV7210</t>
        </is>
      </c>
      <c r="Q6355" s="2" t="n">
        <v>8.390000000000001</v>
      </c>
      <c r="R6355" t="n">
        <v>1</v>
      </c>
      <c r="S6355" s="3" t="n">
        <v>0</v>
      </c>
      <c r="T6355" s="2" t="n">
        <v>2.0975</v>
      </c>
      <c r="U6355">
        <f>D6355-C6355</f>
        <v/>
      </c>
      <c r="V6355" s="3">
        <f>IF(Q6355=0,0,T6355/Q6355)</f>
        <v/>
      </c>
    </row>
    <row r="6356">
      <c r="A6356" t="n">
        <v>6355</v>
      </c>
      <c r="B6356" t="inlineStr">
        <is>
          <t>US-2015-109015</t>
        </is>
      </c>
      <c r="C6356" t="inlineStr">
        <is>
          <t>2015-09-06</t>
        </is>
      </c>
      <c r="D6356" t="inlineStr">
        <is>
          <t>2015-09-12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Technology</t>
        </is>
      </c>
      <c r="O6356" t="inlineStr">
        <is>
          <t>Phones</t>
        </is>
      </c>
      <c r="P6356" t="inlineStr">
        <is>
          <t>ShoreTel ShorePhone IP 230 VoIP phone</t>
        </is>
      </c>
      <c r="Q6356" s="2" t="n">
        <v>337.98</v>
      </c>
      <c r="R6356" t="n">
        <v>2</v>
      </c>
      <c r="S6356" s="3" t="n">
        <v>0</v>
      </c>
      <c r="T6356" s="2" t="n">
        <v>101.394</v>
      </c>
      <c r="U6356">
        <f>D6356-C6356</f>
        <v/>
      </c>
      <c r="V6356" s="3">
        <f>IF(Q6356=0,0,T6356/Q6356)</f>
        <v/>
      </c>
    </row>
    <row r="6357">
      <c r="A6357" t="n">
        <v>6356</v>
      </c>
      <c r="B6357" t="inlineStr">
        <is>
          <t>CA-2014-110611</t>
        </is>
      </c>
      <c r="C6357" t="inlineStr">
        <is>
          <t>2014-10-06</t>
        </is>
      </c>
      <c r="D6357" t="inlineStr">
        <is>
          <t>2014-10-13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Office Supplies</t>
        </is>
      </c>
      <c r="O6357" t="inlineStr">
        <is>
          <t>Storage</t>
        </is>
      </c>
      <c r="P6357" t="inlineStr">
        <is>
          <t>Tennsco Lockers, Gray</t>
        </is>
      </c>
      <c r="Q6357" s="2" t="n">
        <v>83.92</v>
      </c>
      <c r="R6357" t="n">
        <v>5</v>
      </c>
      <c r="S6357" s="3" t="n">
        <v>0.2</v>
      </c>
      <c r="T6357" s="2" t="n">
        <v>-13.637</v>
      </c>
      <c r="U6357">
        <f>D6357-C6357</f>
        <v/>
      </c>
      <c r="V6357" s="3">
        <f>IF(Q6357=0,0,T6357/Q6357)</f>
        <v/>
      </c>
    </row>
    <row r="6358">
      <c r="A6358" t="n">
        <v>6357</v>
      </c>
      <c r="B6358" t="inlineStr">
        <is>
          <t>CA-2017-139080</t>
        </is>
      </c>
      <c r="C6358" t="inlineStr">
        <is>
          <t>2017-01-23</t>
        </is>
      </c>
      <c r="D6358" t="inlineStr">
        <is>
          <t>2017-01-28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Office Supplies</t>
        </is>
      </c>
      <c r="O6358" t="inlineStr">
        <is>
          <t>Binders</t>
        </is>
      </c>
      <c r="P6358" t="inlineStr">
        <is>
          <t>Pressboard Hanging Data Binders for Unburst Sheets</t>
        </is>
      </c>
      <c r="Q6358" s="2" t="n">
        <v>19.68</v>
      </c>
      <c r="R6358" t="n">
        <v>5</v>
      </c>
      <c r="S6358" s="3" t="n">
        <v>0.2</v>
      </c>
      <c r="T6358" s="2" t="n">
        <v>6.888</v>
      </c>
      <c r="U6358">
        <f>D6358-C6358</f>
        <v/>
      </c>
      <c r="V6358" s="3">
        <f>IF(Q6358=0,0,T6358/Q6358)</f>
        <v/>
      </c>
    </row>
    <row r="6359">
      <c r="A6359" t="n">
        <v>6358</v>
      </c>
      <c r="B6359" t="inlineStr">
        <is>
          <t>CA-2017-139080</t>
        </is>
      </c>
      <c r="C6359" t="inlineStr">
        <is>
          <t>2017-01-23</t>
        </is>
      </c>
      <c r="D6359" t="inlineStr">
        <is>
          <t>2017-01-28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212</t>
        </is>
      </c>
      <c r="Q6359" s="2" t="n">
        <v>25.92</v>
      </c>
      <c r="R6359" t="n">
        <v>4</v>
      </c>
      <c r="S6359" s="3" t="n">
        <v>0</v>
      </c>
      <c r="T6359" s="2" t="n">
        <v>12.4416</v>
      </c>
      <c r="U6359">
        <f>D6359-C6359</f>
        <v/>
      </c>
      <c r="V6359" s="3">
        <f>IF(Q6359=0,0,T6359/Q6359)</f>
        <v/>
      </c>
    </row>
    <row r="6360">
      <c r="A6360" t="n">
        <v>6359</v>
      </c>
      <c r="B6360" t="inlineStr">
        <is>
          <t>CA-2017-139080</t>
        </is>
      </c>
      <c r="C6360" t="inlineStr">
        <is>
          <t>2017-01-23</t>
        </is>
      </c>
      <c r="D6360" t="inlineStr">
        <is>
          <t>2017-01-28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Xerox 192</t>
        </is>
      </c>
      <c r="Q6360" s="2" t="n">
        <v>6.48</v>
      </c>
      <c r="R6360" t="n">
        <v>1</v>
      </c>
      <c r="S6360" s="3" t="n">
        <v>0</v>
      </c>
      <c r="T6360" s="2" t="n">
        <v>3.1104</v>
      </c>
      <c r="U6360">
        <f>D6360-C6360</f>
        <v/>
      </c>
      <c r="V6360" s="3">
        <f>IF(Q6360=0,0,T6360/Q6360)</f>
        <v/>
      </c>
    </row>
    <row r="6361">
      <c r="A6361" t="n">
        <v>6360</v>
      </c>
      <c r="B6361" t="inlineStr">
        <is>
          <t>CA-2017-139080</t>
        </is>
      </c>
      <c r="C6361" t="inlineStr">
        <is>
          <t>2017-01-23</t>
        </is>
      </c>
      <c r="D6361" t="inlineStr">
        <is>
          <t>2017-01-28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Griffin GC17055 Auxiliary Audio Cable</t>
        </is>
      </c>
      <c r="Q6361" s="2" t="n">
        <v>86.352</v>
      </c>
      <c r="R6361" t="n">
        <v>6</v>
      </c>
      <c r="S6361" s="3" t="n">
        <v>0.2</v>
      </c>
      <c r="T6361" s="2" t="n">
        <v>8.635199999999999</v>
      </c>
      <c r="U6361">
        <f>D6361-C6361</f>
        <v/>
      </c>
      <c r="V6361" s="3">
        <f>IF(Q6361=0,0,T6361/Q6361)</f>
        <v/>
      </c>
    </row>
    <row r="6362">
      <c r="A6362" t="n">
        <v>6361</v>
      </c>
      <c r="B6362" t="inlineStr">
        <is>
          <t>CA-2015-115693</t>
        </is>
      </c>
      <c r="C6362" t="inlineStr">
        <is>
          <t>2015-12-10</t>
        </is>
      </c>
      <c r="D6362" t="inlineStr">
        <is>
          <t>2015-12-15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Boston Electric Pencil Sharpener, Model 1818, Charcoal Black</t>
        </is>
      </c>
      <c r="Q6362" s="2" t="n">
        <v>56.3</v>
      </c>
      <c r="R6362" t="n">
        <v>2</v>
      </c>
      <c r="S6362" s="3" t="n">
        <v>0</v>
      </c>
      <c r="T6362" s="2" t="n">
        <v>15.764</v>
      </c>
      <c r="U6362">
        <f>D6362-C6362</f>
        <v/>
      </c>
      <c r="V6362" s="3">
        <f>IF(Q6362=0,0,T6362/Q6362)</f>
        <v/>
      </c>
    </row>
    <row r="6363">
      <c r="A6363" t="n">
        <v>6362</v>
      </c>
      <c r="B6363" t="inlineStr">
        <is>
          <t>US-2014-107993</t>
        </is>
      </c>
      <c r="C6363" t="inlineStr">
        <is>
          <t>2014-11-25</t>
        </is>
      </c>
      <c r="D6363" t="inlineStr">
        <is>
          <t>2014-11-30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Office Supplies</t>
        </is>
      </c>
      <c r="O6363" t="inlineStr">
        <is>
          <t>Art</t>
        </is>
      </c>
      <c r="P6363" t="inlineStr">
        <is>
          <t>Dixon Ticonderoga Core-Lock Colored Pencils</t>
        </is>
      </c>
      <c r="Q6363" s="2" t="n">
        <v>51.016</v>
      </c>
      <c r="R6363" t="n">
        <v>7</v>
      </c>
      <c r="S6363" s="3" t="n">
        <v>0.2</v>
      </c>
      <c r="T6363" s="2" t="n">
        <v>8.290100000000001</v>
      </c>
      <c r="U6363">
        <f>D6363-C6363</f>
        <v/>
      </c>
      <c r="V6363" s="3">
        <f>IF(Q6363=0,0,T6363/Q6363)</f>
        <v/>
      </c>
    </row>
    <row r="6364">
      <c r="A6364" t="n">
        <v>6363</v>
      </c>
      <c r="B6364" t="inlineStr">
        <is>
          <t>CA-2017-110443</t>
        </is>
      </c>
      <c r="C6364" t="inlineStr">
        <is>
          <t>2017-11-21</t>
        </is>
      </c>
      <c r="D6364" t="inlineStr">
        <is>
          <t>2017-11-25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Office Supplies</t>
        </is>
      </c>
      <c r="O6364" t="inlineStr">
        <is>
          <t>Binders</t>
        </is>
      </c>
      <c r="P6364" t="inlineStr">
        <is>
          <t>Vinyl Sectional Post Binders</t>
        </is>
      </c>
      <c r="Q6364" s="2" t="n">
        <v>150.8</v>
      </c>
      <c r="R6364" t="n">
        <v>5</v>
      </c>
      <c r="S6364" s="3" t="n">
        <v>0.2</v>
      </c>
      <c r="T6364" s="2" t="n">
        <v>56.55</v>
      </c>
      <c r="U6364">
        <f>D6364-C6364</f>
        <v/>
      </c>
      <c r="V6364" s="3">
        <f>IF(Q6364=0,0,T6364/Q6364)</f>
        <v/>
      </c>
    </row>
    <row r="6365">
      <c r="A6365" t="n">
        <v>6364</v>
      </c>
      <c r="B6365" t="inlineStr">
        <is>
          <t>CA-2017-110443</t>
        </is>
      </c>
      <c r="C6365" t="inlineStr">
        <is>
          <t>2017-11-21</t>
        </is>
      </c>
      <c r="D6365" t="inlineStr">
        <is>
          <t>2017-11-25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Technology</t>
        </is>
      </c>
      <c r="O6365" t="inlineStr">
        <is>
          <t>Machines</t>
        </is>
      </c>
      <c r="P6365" t="inlineStr">
        <is>
          <t>3D Systems Cube Printer, 2nd Generation, White</t>
        </is>
      </c>
      <c r="Q6365" s="2" t="n">
        <v>1039.992</v>
      </c>
      <c r="R6365" t="n">
        <v>1</v>
      </c>
      <c r="S6365" s="3" t="n">
        <v>0.2</v>
      </c>
      <c r="T6365" s="2" t="n">
        <v>103.9992</v>
      </c>
      <c r="U6365">
        <f>D6365-C6365</f>
        <v/>
      </c>
      <c r="V6365" s="3">
        <f>IF(Q6365=0,0,T6365/Q6365)</f>
        <v/>
      </c>
    </row>
    <row r="6366">
      <c r="A6366" t="n">
        <v>6365</v>
      </c>
      <c r="B6366" t="inlineStr">
        <is>
          <t>CA-2017-110443</t>
        </is>
      </c>
      <c r="C6366" t="inlineStr">
        <is>
          <t>2017-11-21</t>
        </is>
      </c>
      <c r="D6366" t="inlineStr">
        <is>
          <t>2017-11-25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Office Supplies</t>
        </is>
      </c>
      <c r="O6366" t="inlineStr">
        <is>
          <t>Paper</t>
        </is>
      </c>
      <c r="P6366" t="inlineStr">
        <is>
          <t>Xerox 209</t>
        </is>
      </c>
      <c r="Q6366" s="2" t="n">
        <v>51.84</v>
      </c>
      <c r="R6366" t="n">
        <v>8</v>
      </c>
      <c r="S6366" s="3" t="n">
        <v>0</v>
      </c>
      <c r="T6366" s="2" t="n">
        <v>24.8832</v>
      </c>
      <c r="U6366">
        <f>D6366-C6366</f>
        <v/>
      </c>
      <c r="V6366" s="3">
        <f>IF(Q6366=0,0,T6366/Q6366)</f>
        <v/>
      </c>
    </row>
    <row r="6367">
      <c r="A6367" t="n">
        <v>6366</v>
      </c>
      <c r="B6367" t="inlineStr">
        <is>
          <t>CA-2017-144848</t>
        </is>
      </c>
      <c r="C6367" t="inlineStr">
        <is>
          <t>2017-04-04</t>
        </is>
      </c>
      <c r="D6367" t="inlineStr">
        <is>
          <t>2017-04-05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Technology</t>
        </is>
      </c>
      <c r="O6367" t="inlineStr">
        <is>
          <t>Phones</t>
        </is>
      </c>
      <c r="P6367" t="inlineStr">
        <is>
          <t>Panasonic KX - TS880B Telephone</t>
        </is>
      </c>
      <c r="Q6367" s="2" t="n">
        <v>41.22</v>
      </c>
      <c r="R6367" t="n">
        <v>1</v>
      </c>
      <c r="S6367" s="3" t="n">
        <v>0</v>
      </c>
      <c r="T6367" s="2" t="n">
        <v>11.1294</v>
      </c>
      <c r="U6367">
        <f>D6367-C6367</f>
        <v/>
      </c>
      <c r="V6367" s="3">
        <f>IF(Q6367=0,0,T6367/Q6367)</f>
        <v/>
      </c>
    </row>
    <row r="6368">
      <c r="A6368" t="n">
        <v>6367</v>
      </c>
      <c r="B6368" t="inlineStr">
        <is>
          <t>CA-2017-144848</t>
        </is>
      </c>
      <c r="C6368" t="inlineStr">
        <is>
          <t>2017-04-04</t>
        </is>
      </c>
      <c r="D6368" t="inlineStr">
        <is>
          <t>2017-04-05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Office Supplies</t>
        </is>
      </c>
      <c r="O6368" t="inlineStr">
        <is>
          <t>Supplies</t>
        </is>
      </c>
      <c r="P6368" t="inlineStr">
        <is>
          <t>Premier Automatic Letter Opener</t>
        </is>
      </c>
      <c r="Q6368" s="2" t="n">
        <v>240.37</v>
      </c>
      <c r="R6368" t="n">
        <v>1</v>
      </c>
      <c r="S6368" s="3" t="n">
        <v>0</v>
      </c>
      <c r="T6368" s="2" t="n">
        <v>7.2111</v>
      </c>
      <c r="U6368">
        <f>D6368-C6368</f>
        <v/>
      </c>
      <c r="V6368" s="3">
        <f>IF(Q6368=0,0,T6368/Q6368)</f>
        <v/>
      </c>
    </row>
    <row r="6369">
      <c r="A6369" t="n">
        <v>6368</v>
      </c>
      <c r="B6369" t="inlineStr">
        <is>
          <t>CA-2017-144848</t>
        </is>
      </c>
      <c r="C6369" t="inlineStr">
        <is>
          <t>2017-04-04</t>
        </is>
      </c>
      <c r="D6369" t="inlineStr">
        <is>
          <t>2017-04-05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Technology</t>
        </is>
      </c>
      <c r="O6369" t="inlineStr">
        <is>
          <t>Phones</t>
        </is>
      </c>
      <c r="P6369" t="inlineStr">
        <is>
          <t>LG Electronics Tone+ HBS-730 Bluetooth Headset</t>
        </is>
      </c>
      <c r="Q6369" s="2" t="n">
        <v>119.02</v>
      </c>
      <c r="R6369" t="n">
        <v>2</v>
      </c>
      <c r="S6369" s="3" t="n">
        <v>0</v>
      </c>
      <c r="T6369" s="2" t="n">
        <v>33.3256</v>
      </c>
      <c r="U6369">
        <f>D6369-C6369</f>
        <v/>
      </c>
      <c r="V6369" s="3">
        <f>IF(Q6369=0,0,T6369/Q6369)</f>
        <v/>
      </c>
    </row>
    <row r="6370">
      <c r="A6370" t="n">
        <v>6369</v>
      </c>
      <c r="B6370" t="inlineStr">
        <is>
          <t>US-2017-147998</t>
        </is>
      </c>
      <c r="C6370" t="inlineStr">
        <is>
          <t>2017-05-19</t>
        </is>
      </c>
      <c r="D6370" t="inlineStr">
        <is>
          <t>2017-05-24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GBC Twin Loop Wire Binding Elements</t>
        </is>
      </c>
      <c r="Q6370" s="2" t="n">
        <v>133.12</v>
      </c>
      <c r="R6370" t="n">
        <v>5</v>
      </c>
      <c r="S6370" s="3" t="n">
        <v>0.2</v>
      </c>
      <c r="T6370" s="2" t="n">
        <v>49.92</v>
      </c>
      <c r="U6370">
        <f>D6370-C6370</f>
        <v/>
      </c>
      <c r="V6370" s="3">
        <f>IF(Q6370=0,0,T6370/Q6370)</f>
        <v/>
      </c>
    </row>
    <row r="6371">
      <c r="A6371" t="n">
        <v>6370</v>
      </c>
      <c r="B6371" t="inlineStr">
        <is>
          <t>CA-2016-103919</t>
        </is>
      </c>
      <c r="C6371" t="inlineStr">
        <is>
          <t>2016-10-03</t>
        </is>
      </c>
      <c r="D6371" t="inlineStr">
        <is>
          <t>2016-10-07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Furniture</t>
        </is>
      </c>
      <c r="O6371" t="inlineStr">
        <is>
          <t>Furnishings</t>
        </is>
      </c>
      <c r="P6371" t="inlineStr">
        <is>
          <t>Eldon Expressions Desk Accessory, Wood Photo Frame, Mahogany</t>
        </is>
      </c>
      <c r="Q6371" s="2" t="n">
        <v>38.08</v>
      </c>
      <c r="R6371" t="n">
        <v>5</v>
      </c>
      <c r="S6371" s="3" t="n">
        <v>0.6</v>
      </c>
      <c r="T6371" s="2" t="n">
        <v>-29.512</v>
      </c>
      <c r="U6371">
        <f>D6371-C6371</f>
        <v/>
      </c>
      <c r="V6371" s="3">
        <f>IF(Q6371=0,0,T6371/Q6371)</f>
        <v/>
      </c>
    </row>
    <row r="6372">
      <c r="A6372" t="n">
        <v>6371</v>
      </c>
      <c r="B6372" t="inlineStr">
        <is>
          <t>CA-2016-113425</t>
        </is>
      </c>
      <c r="C6372" t="inlineStr">
        <is>
          <t>2016-11-21</t>
        </is>
      </c>
      <c r="D6372" t="inlineStr">
        <is>
          <t>2016-11-21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Furniture</t>
        </is>
      </c>
      <c r="O6372" t="inlineStr">
        <is>
          <t>Bookcases</t>
        </is>
      </c>
      <c r="P6372" t="inlineStr">
        <is>
          <t>Hon Metal Bookcases, Putty</t>
        </is>
      </c>
      <c r="Q6372" s="2" t="n">
        <v>113.568</v>
      </c>
      <c r="R6372" t="n">
        <v>2</v>
      </c>
      <c r="S6372" s="3" t="n">
        <v>0.2</v>
      </c>
      <c r="T6372" s="2" t="n">
        <v>12.7764</v>
      </c>
      <c r="U6372">
        <f>D6372-C6372</f>
        <v/>
      </c>
      <c r="V6372" s="3">
        <f>IF(Q6372=0,0,T6372/Q6372)</f>
        <v/>
      </c>
    </row>
    <row r="6373">
      <c r="A6373" t="n">
        <v>6372</v>
      </c>
      <c r="B6373" t="inlineStr">
        <is>
          <t>CA-2017-143035</t>
        </is>
      </c>
      <c r="C6373" t="inlineStr">
        <is>
          <t>2017-10-03</t>
        </is>
      </c>
      <c r="D6373" t="inlineStr">
        <is>
          <t>2017-10-05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Furniture</t>
        </is>
      </c>
      <c r="O6373" t="inlineStr">
        <is>
          <t>Furnishings</t>
        </is>
      </c>
      <c r="P6373" t="inlineStr">
        <is>
          <t>Magnifier Swing Arm Lamp</t>
        </is>
      </c>
      <c r="Q6373" s="2" t="n">
        <v>83.92</v>
      </c>
      <c r="R6373" t="n">
        <v>4</v>
      </c>
      <c r="S6373" s="3" t="n">
        <v>0</v>
      </c>
      <c r="T6373" s="2" t="n">
        <v>21.8192</v>
      </c>
      <c r="U6373">
        <f>D6373-C6373</f>
        <v/>
      </c>
      <c r="V6373" s="3">
        <f>IF(Q6373=0,0,T6373/Q6373)</f>
        <v/>
      </c>
    </row>
    <row r="6374">
      <c r="A6374" t="n">
        <v>6373</v>
      </c>
      <c r="B6374" t="inlineStr">
        <is>
          <t>CA-2017-143035</t>
        </is>
      </c>
      <c r="C6374" t="inlineStr">
        <is>
          <t>2017-10-03</t>
        </is>
      </c>
      <c r="D6374" t="inlineStr">
        <is>
          <t>2017-10-05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Office Supplies</t>
        </is>
      </c>
      <c r="O6374" t="inlineStr">
        <is>
          <t>Art</t>
        </is>
      </c>
      <c r="P6374" t="inlineStr">
        <is>
          <t>Quartet Alpha White Chalk, 12/Pack</t>
        </is>
      </c>
      <c r="Q6374" s="2" t="n">
        <v>6.63</v>
      </c>
      <c r="R6374" t="n">
        <v>3</v>
      </c>
      <c r="S6374" s="3" t="n">
        <v>0</v>
      </c>
      <c r="T6374" s="2" t="n">
        <v>3.1161</v>
      </c>
      <c r="U6374">
        <f>D6374-C6374</f>
        <v/>
      </c>
      <c r="V6374" s="3">
        <f>IF(Q6374=0,0,T6374/Q6374)</f>
        <v/>
      </c>
    </row>
    <row r="6375">
      <c r="A6375" t="n">
        <v>6374</v>
      </c>
      <c r="B6375" t="inlineStr">
        <is>
          <t>CA-2017-143035</t>
        </is>
      </c>
      <c r="C6375" t="inlineStr">
        <is>
          <t>2017-10-03</t>
        </is>
      </c>
      <c r="D6375" t="inlineStr">
        <is>
          <t>2017-10-05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Technology</t>
        </is>
      </c>
      <c r="O6375" t="inlineStr">
        <is>
          <t>Accessories</t>
        </is>
      </c>
      <c r="P6375" t="inlineStr">
        <is>
          <t>Logitech G19 Programmable Gaming Keyboard</t>
        </is>
      </c>
      <c r="Q6375" s="2" t="n">
        <v>371.97</v>
      </c>
      <c r="R6375" t="n">
        <v>3</v>
      </c>
      <c r="S6375" s="3" t="n">
        <v>0</v>
      </c>
      <c r="T6375" s="2" t="n">
        <v>66.9546</v>
      </c>
      <c r="U6375">
        <f>D6375-C6375</f>
        <v/>
      </c>
      <c r="V6375" s="3">
        <f>IF(Q6375=0,0,T6375/Q6375)</f>
        <v/>
      </c>
    </row>
    <row r="6376">
      <c r="A6376" t="n">
        <v>6375</v>
      </c>
      <c r="B6376" t="inlineStr">
        <is>
          <t>CA-2014-107811</t>
        </is>
      </c>
      <c r="C6376" t="inlineStr">
        <is>
          <t>2014-04-29</t>
        </is>
      </c>
      <c r="D6376" t="inlineStr">
        <is>
          <t>2014-05-03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Furniture</t>
        </is>
      </c>
      <c r="O6376" t="inlineStr">
        <is>
          <t>Chairs</t>
        </is>
      </c>
      <c r="P6376" t="inlineStr">
        <is>
          <t>Global Leather Executive Chair</t>
        </is>
      </c>
      <c r="Q6376" s="2" t="n">
        <v>561.5839999999999</v>
      </c>
      <c r="R6376" t="n">
        <v>2</v>
      </c>
      <c r="S6376" s="3" t="n">
        <v>0.2</v>
      </c>
      <c r="T6376" s="2" t="n">
        <v>70.19799999999999</v>
      </c>
      <c r="U6376">
        <f>D6376-C6376</f>
        <v/>
      </c>
      <c r="V6376" s="3">
        <f>IF(Q6376=0,0,T6376/Q6376)</f>
        <v/>
      </c>
    </row>
    <row r="6377">
      <c r="A6377" t="n">
        <v>6376</v>
      </c>
      <c r="B6377" t="inlineStr">
        <is>
          <t>CA-2014-107811</t>
        </is>
      </c>
      <c r="C6377" t="inlineStr">
        <is>
          <t>2014-04-29</t>
        </is>
      </c>
      <c r="D6377" t="inlineStr">
        <is>
          <t>2014-05-03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2300 Heavy-Duty Transfer File Systems by Perma</t>
        </is>
      </c>
      <c r="Q6377" s="2" t="n">
        <v>99.92</v>
      </c>
      <c r="R6377" t="n">
        <v>5</v>
      </c>
      <c r="S6377" s="3" t="n">
        <v>0.2</v>
      </c>
      <c r="T6377" s="2" t="n">
        <v>-1.249</v>
      </c>
      <c r="U6377">
        <f>D6377-C6377</f>
        <v/>
      </c>
      <c r="V6377" s="3">
        <f>IF(Q6377=0,0,T6377/Q6377)</f>
        <v/>
      </c>
    </row>
    <row r="6378">
      <c r="A6378" t="n">
        <v>6377</v>
      </c>
      <c r="B6378" t="inlineStr">
        <is>
          <t>CA-2016-163216</t>
        </is>
      </c>
      <c r="C6378" t="inlineStr">
        <is>
          <t>2016-10-07</t>
        </is>
      </c>
      <c r="D6378" t="inlineStr">
        <is>
          <t>2016-10-10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Office Supplies</t>
        </is>
      </c>
      <c r="O6378" t="inlineStr">
        <is>
          <t>Labels</t>
        </is>
      </c>
      <c r="P6378" t="inlineStr">
        <is>
          <t>Avery 511</t>
        </is>
      </c>
      <c r="Q6378" s="2" t="n">
        <v>4.928</v>
      </c>
      <c r="R6378" t="n">
        <v>2</v>
      </c>
      <c r="S6378" s="3" t="n">
        <v>0.2</v>
      </c>
      <c r="T6378" s="2" t="n">
        <v>1.7248</v>
      </c>
      <c r="U6378">
        <f>D6378-C6378</f>
        <v/>
      </c>
      <c r="V6378" s="3">
        <f>IF(Q6378=0,0,T6378/Q6378)</f>
        <v/>
      </c>
    </row>
    <row r="6379">
      <c r="A6379" t="n">
        <v>6378</v>
      </c>
      <c r="B6379" t="inlineStr">
        <is>
          <t>US-2016-116442</t>
        </is>
      </c>
      <c r="C6379" t="inlineStr">
        <is>
          <t>2016-12-15</t>
        </is>
      </c>
      <c r="D6379" t="inlineStr">
        <is>
          <t>2016-12-22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Furniture</t>
        </is>
      </c>
      <c r="O6379" t="inlineStr">
        <is>
          <t>Furnishings</t>
        </is>
      </c>
      <c r="P6379" t="inlineStr">
        <is>
          <t>Eldon Expressions Wood Desk Accessories, Oak</t>
        </is>
      </c>
      <c r="Q6379" s="2" t="n">
        <v>14.76</v>
      </c>
      <c r="R6379" t="n">
        <v>2</v>
      </c>
      <c r="S6379" s="3" t="n">
        <v>0</v>
      </c>
      <c r="T6379" s="2" t="n">
        <v>4.2804</v>
      </c>
      <c r="U6379">
        <f>D6379-C6379</f>
        <v/>
      </c>
      <c r="V6379" s="3">
        <f>IF(Q6379=0,0,T6379/Q6379)</f>
        <v/>
      </c>
    </row>
    <row r="6380">
      <c r="A6380" t="n">
        <v>6379</v>
      </c>
      <c r="B6380" t="inlineStr">
        <is>
          <t>CA-2017-150623</t>
        </is>
      </c>
      <c r="C6380" t="inlineStr">
        <is>
          <t>2017-04-10</t>
        </is>
      </c>
      <c r="D6380" t="inlineStr">
        <is>
          <t>2017-04-14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Logitech G700s Rechargeable Gaming Mouse</t>
        </is>
      </c>
      <c r="Q6380" s="2" t="n">
        <v>99.98999999999999</v>
      </c>
      <c r="R6380" t="n">
        <v>1</v>
      </c>
      <c r="S6380" s="3" t="n">
        <v>0</v>
      </c>
      <c r="T6380" s="2" t="n">
        <v>41.9958</v>
      </c>
      <c r="U6380">
        <f>D6380-C6380</f>
        <v/>
      </c>
      <c r="V6380" s="3">
        <f>IF(Q6380=0,0,T6380/Q6380)</f>
        <v/>
      </c>
    </row>
    <row r="6381">
      <c r="A6381" t="n">
        <v>6380</v>
      </c>
      <c r="B6381" t="inlineStr">
        <is>
          <t>CA-2017-150623</t>
        </is>
      </c>
      <c r="C6381" t="inlineStr">
        <is>
          <t>2017-04-10</t>
        </is>
      </c>
      <c r="D6381" t="inlineStr">
        <is>
          <t>2017-04-14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Recycled Steel Personal File for Hanging File Folders</t>
        </is>
      </c>
      <c r="Q6381" s="2" t="n">
        <v>286.15</v>
      </c>
      <c r="R6381" t="n">
        <v>5</v>
      </c>
      <c r="S6381" s="3" t="n">
        <v>0</v>
      </c>
      <c r="T6381" s="2" t="n">
        <v>71.53749999999999</v>
      </c>
      <c r="U6381">
        <f>D6381-C6381</f>
        <v/>
      </c>
      <c r="V6381" s="3">
        <f>IF(Q6381=0,0,T6381/Q6381)</f>
        <v/>
      </c>
    </row>
    <row r="6382">
      <c r="A6382" t="n">
        <v>6381</v>
      </c>
      <c r="B6382" t="inlineStr">
        <is>
          <t>US-2014-163797</t>
        </is>
      </c>
      <c r="C6382" t="inlineStr">
        <is>
          <t>2014-04-08</t>
        </is>
      </c>
      <c r="D6382" t="inlineStr">
        <is>
          <t>2014-04-13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Office Supplies</t>
        </is>
      </c>
      <c r="O6382" t="inlineStr">
        <is>
          <t>Fasteners</t>
        </is>
      </c>
      <c r="P6382" t="inlineStr">
        <is>
          <t>Alliance Super-Size Bands, Assorted Sizes</t>
        </is>
      </c>
      <c r="Q6382" s="2" t="n">
        <v>49.792</v>
      </c>
      <c r="R6382" t="n">
        <v>8</v>
      </c>
      <c r="S6382" s="3" t="n">
        <v>0.2</v>
      </c>
      <c r="T6382" s="2" t="n">
        <v>-11.8256</v>
      </c>
      <c r="U6382">
        <f>D6382-C6382</f>
        <v/>
      </c>
      <c r="V6382" s="3">
        <f>IF(Q6382=0,0,T6382/Q6382)</f>
        <v/>
      </c>
    </row>
    <row r="6383">
      <c r="A6383" t="n">
        <v>6382</v>
      </c>
      <c r="B6383" t="inlineStr">
        <is>
          <t>CA-2016-127236</t>
        </is>
      </c>
      <c r="C6383" t="inlineStr">
        <is>
          <t>2016-03-29</t>
        </is>
      </c>
      <c r="D6383" t="inlineStr">
        <is>
          <t>2016-04-02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Andora Bookcase, Maple/Graphite Gray Finish</t>
        </is>
      </c>
      <c r="Q6383" s="2" t="n">
        <v>299.975</v>
      </c>
      <c r="R6383" t="n">
        <v>5</v>
      </c>
      <c r="S6383" s="3" t="n">
        <v>0.5</v>
      </c>
      <c r="T6383" s="2" t="n">
        <v>-167.986</v>
      </c>
      <c r="U6383">
        <f>D6383-C6383</f>
        <v/>
      </c>
      <c r="V6383" s="3">
        <f>IF(Q6383=0,0,T6383/Q6383)</f>
        <v/>
      </c>
    </row>
    <row r="6384">
      <c r="A6384" t="n">
        <v>6383</v>
      </c>
      <c r="B6384" t="inlineStr">
        <is>
          <t>CA-2016-127236</t>
        </is>
      </c>
      <c r="C6384" t="inlineStr">
        <is>
          <t>2016-03-29</t>
        </is>
      </c>
      <c r="D6384" t="inlineStr">
        <is>
          <t>2016-04-02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Technology</t>
        </is>
      </c>
      <c r="O6384" t="inlineStr">
        <is>
          <t>Phones</t>
        </is>
      </c>
      <c r="P6384" t="inlineStr">
        <is>
          <t>Clearsounds A400</t>
        </is>
      </c>
      <c r="Q6384" s="2" t="n">
        <v>158.376</v>
      </c>
      <c r="R6384" t="n">
        <v>4</v>
      </c>
      <c r="S6384" s="3" t="n">
        <v>0.4</v>
      </c>
      <c r="T6384" s="2" t="n">
        <v>-36.9544</v>
      </c>
      <c r="U6384">
        <f>D6384-C6384</f>
        <v/>
      </c>
      <c r="V6384" s="3">
        <f>IF(Q6384=0,0,T6384/Q6384)</f>
        <v/>
      </c>
    </row>
    <row r="6385">
      <c r="A6385" t="n">
        <v>6384</v>
      </c>
      <c r="B6385" t="inlineStr">
        <is>
          <t>US-2017-104661</t>
        </is>
      </c>
      <c r="C6385" t="inlineStr">
        <is>
          <t>2017-01-15</t>
        </is>
      </c>
      <c r="D6385" t="inlineStr">
        <is>
          <t>2017-01-18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Wilson Jones Ledger-Size, Piano-Hinge Binder, 2", Blue</t>
        </is>
      </c>
      <c r="Q6385" s="2" t="n">
        <v>32.784</v>
      </c>
      <c r="R6385" t="n">
        <v>4</v>
      </c>
      <c r="S6385" s="3" t="n">
        <v>0.8</v>
      </c>
      <c r="T6385" s="2" t="n">
        <v>-52.4544</v>
      </c>
      <c r="U6385">
        <f>D6385-C6385</f>
        <v/>
      </c>
      <c r="V6385" s="3">
        <f>IF(Q6385=0,0,T6385/Q6385)</f>
        <v/>
      </c>
    </row>
    <row r="6386">
      <c r="A6386" t="n">
        <v>6385</v>
      </c>
      <c r="B6386" t="inlineStr">
        <is>
          <t>US-2017-104661</t>
        </is>
      </c>
      <c r="C6386" t="inlineStr">
        <is>
          <t>2017-01-15</t>
        </is>
      </c>
      <c r="D6386" t="inlineStr">
        <is>
          <t>2017-01-18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Logitech 910-002974 M325 Wireless Mouse for Web Scrolling</t>
        </is>
      </c>
      <c r="Q6386" s="2" t="n">
        <v>47.984</v>
      </c>
      <c r="R6386" t="n">
        <v>2</v>
      </c>
      <c r="S6386" s="3" t="n">
        <v>0.2</v>
      </c>
      <c r="T6386" s="2" t="n">
        <v>14.3952</v>
      </c>
      <c r="U6386">
        <f>D6386-C6386</f>
        <v/>
      </c>
      <c r="V6386" s="3">
        <f>IF(Q6386=0,0,T6386/Q6386)</f>
        <v/>
      </c>
    </row>
    <row r="6387">
      <c r="A6387" t="n">
        <v>6386</v>
      </c>
      <c r="B6387" t="inlineStr">
        <is>
          <t>US-2017-104661</t>
        </is>
      </c>
      <c r="C6387" t="inlineStr">
        <is>
          <t>2017-01-15</t>
        </is>
      </c>
      <c r="D6387" t="inlineStr">
        <is>
          <t>2017-01-18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Technology</t>
        </is>
      </c>
      <c r="O6387" t="inlineStr">
        <is>
          <t>Accessories</t>
        </is>
      </c>
      <c r="P6387" t="inlineStr">
        <is>
          <t>Maxell 74 Minute CDR, 10/Pack</t>
        </is>
      </c>
      <c r="Q6387" s="2" t="n">
        <v>62.592</v>
      </c>
      <c r="R6387" t="n">
        <v>8</v>
      </c>
      <c r="S6387" s="3" t="n">
        <v>0.2</v>
      </c>
      <c r="T6387" s="2" t="n">
        <v>13.3008</v>
      </c>
      <c r="U6387">
        <f>D6387-C6387</f>
        <v/>
      </c>
      <c r="V6387" s="3">
        <f>IF(Q6387=0,0,T6387/Q6387)</f>
        <v/>
      </c>
    </row>
    <row r="6388">
      <c r="A6388" t="n">
        <v>6387</v>
      </c>
      <c r="B6388" t="inlineStr">
        <is>
          <t>US-2017-104661</t>
        </is>
      </c>
      <c r="C6388" t="inlineStr">
        <is>
          <t>2017-01-15</t>
        </is>
      </c>
      <c r="D6388" t="inlineStr">
        <is>
          <t>2017-01-18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Acco D-Ring Binder w/DublLock</t>
        </is>
      </c>
      <c r="Q6388" s="2" t="n">
        <v>4.276</v>
      </c>
      <c r="R6388" t="n">
        <v>1</v>
      </c>
      <c r="S6388" s="3" t="n">
        <v>0.8</v>
      </c>
      <c r="T6388" s="2" t="n">
        <v>-6.6278</v>
      </c>
      <c r="U6388">
        <f>D6388-C6388</f>
        <v/>
      </c>
      <c r="V6388" s="3">
        <f>IF(Q6388=0,0,T6388/Q6388)</f>
        <v/>
      </c>
    </row>
    <row r="6389">
      <c r="A6389" t="n">
        <v>6388</v>
      </c>
      <c r="B6389" t="inlineStr">
        <is>
          <t>CA-2014-134103</t>
        </is>
      </c>
      <c r="C6389" t="inlineStr">
        <is>
          <t>2014-01-30</t>
        </is>
      </c>
      <c r="D6389" t="inlineStr">
        <is>
          <t>2014-02-04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1972</t>
        </is>
      </c>
      <c r="Q6389" s="2" t="n">
        <v>10.56</v>
      </c>
      <c r="R6389" t="n">
        <v>2</v>
      </c>
      <c r="S6389" s="3" t="n">
        <v>0</v>
      </c>
      <c r="T6389" s="2" t="n">
        <v>4.752</v>
      </c>
      <c r="U6389">
        <f>D6389-C6389</f>
        <v/>
      </c>
      <c r="V6389" s="3">
        <f>IF(Q6389=0,0,T6389/Q6389)</f>
        <v/>
      </c>
    </row>
    <row r="6390">
      <c r="A6390" t="n">
        <v>6389</v>
      </c>
      <c r="B6390" t="inlineStr">
        <is>
          <t>CA-2014-134103</t>
        </is>
      </c>
      <c r="C6390" t="inlineStr">
        <is>
          <t>2014-01-30</t>
        </is>
      </c>
      <c r="D6390" t="inlineStr">
        <is>
          <t>2014-02-04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Space Solutions HD Industrial Steel Shelving.</t>
        </is>
      </c>
      <c r="Q6390" s="2" t="n">
        <v>229.94</v>
      </c>
      <c r="R6390" t="n">
        <v>2</v>
      </c>
      <c r="S6390" s="3" t="n">
        <v>0</v>
      </c>
      <c r="T6390" s="2" t="n">
        <v>6.8982</v>
      </c>
      <c r="U6390">
        <f>D6390-C6390</f>
        <v/>
      </c>
      <c r="V6390" s="3">
        <f>IF(Q6390=0,0,T6390/Q6390)</f>
        <v/>
      </c>
    </row>
    <row r="6391">
      <c r="A6391" t="n">
        <v>6390</v>
      </c>
      <c r="B6391" t="inlineStr">
        <is>
          <t>CA-2015-147529</t>
        </is>
      </c>
      <c r="C6391" t="inlineStr">
        <is>
          <t>2015-02-07</t>
        </is>
      </c>
      <c r="D6391" t="inlineStr">
        <is>
          <t>2015-02-11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Office Supplies</t>
        </is>
      </c>
      <c r="O6391" t="inlineStr">
        <is>
          <t>Envelopes</t>
        </is>
      </c>
      <c r="P6391" t="inlineStr">
        <is>
          <t>Cameo Buff Policy Envelopes</t>
        </is>
      </c>
      <c r="Q6391" s="2" t="n">
        <v>311.15</v>
      </c>
      <c r="R6391" t="n">
        <v>5</v>
      </c>
      <c r="S6391" s="3" t="n">
        <v>0</v>
      </c>
      <c r="T6391" s="2" t="n">
        <v>146.2405</v>
      </c>
      <c r="U6391">
        <f>D6391-C6391</f>
        <v/>
      </c>
      <c r="V6391" s="3">
        <f>IF(Q6391=0,0,T6391/Q6391)</f>
        <v/>
      </c>
    </row>
    <row r="6392">
      <c r="A6392" t="n">
        <v>6391</v>
      </c>
      <c r="B6392" t="inlineStr">
        <is>
          <t>CA-2015-147529</t>
        </is>
      </c>
      <c r="C6392" t="inlineStr">
        <is>
          <t>2015-02-07</t>
        </is>
      </c>
      <c r="D6392" t="inlineStr">
        <is>
          <t>2015-02-11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Xerox 1957</t>
        </is>
      </c>
      <c r="Q6392" s="2" t="n">
        <v>12.96</v>
      </c>
      <c r="R6392" t="n">
        <v>2</v>
      </c>
      <c r="S6392" s="3" t="n">
        <v>0</v>
      </c>
      <c r="T6392" s="2" t="n">
        <v>6.3504</v>
      </c>
      <c r="U6392">
        <f>D6392-C6392</f>
        <v/>
      </c>
      <c r="V6392" s="3">
        <f>IF(Q6392=0,0,T6392/Q6392)</f>
        <v/>
      </c>
    </row>
    <row r="6393">
      <c r="A6393" t="n">
        <v>6392</v>
      </c>
      <c r="B6393" t="inlineStr">
        <is>
          <t>CA-2016-129126</t>
        </is>
      </c>
      <c r="C6393" t="inlineStr">
        <is>
          <t>2016-12-14</t>
        </is>
      </c>
      <c r="D6393" t="inlineStr">
        <is>
          <t>2016-12-19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Strathmore Photo Frame Cards</t>
        </is>
      </c>
      <c r="Q6393" s="2" t="n">
        <v>14.62</v>
      </c>
      <c r="R6393" t="n">
        <v>2</v>
      </c>
      <c r="S6393" s="3" t="n">
        <v>0</v>
      </c>
      <c r="T6393" s="2" t="n">
        <v>6.7252</v>
      </c>
      <c r="U6393">
        <f>D6393-C6393</f>
        <v/>
      </c>
      <c r="V6393" s="3">
        <f>IF(Q6393=0,0,T6393/Q6393)</f>
        <v/>
      </c>
    </row>
    <row r="6394">
      <c r="A6394" t="n">
        <v>6393</v>
      </c>
      <c r="B6394" t="inlineStr">
        <is>
          <t>CA-2016-129126</t>
        </is>
      </c>
      <c r="C6394" t="inlineStr">
        <is>
          <t>2016-12-14</t>
        </is>
      </c>
      <c r="D6394" t="inlineStr">
        <is>
          <t>2016-12-19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Office Supplies</t>
        </is>
      </c>
      <c r="O6394" t="inlineStr">
        <is>
          <t>Labels</t>
        </is>
      </c>
      <c r="P6394" t="inlineStr">
        <is>
          <t>Avery 474</t>
        </is>
      </c>
      <c r="Q6394" s="2" t="n">
        <v>5.76</v>
      </c>
      <c r="R6394" t="n">
        <v>2</v>
      </c>
      <c r="S6394" s="3" t="n">
        <v>0</v>
      </c>
      <c r="T6394" s="2" t="n">
        <v>2.8224</v>
      </c>
      <c r="U6394">
        <f>D6394-C6394</f>
        <v/>
      </c>
      <c r="V6394" s="3">
        <f>IF(Q6394=0,0,T6394/Q6394)</f>
        <v/>
      </c>
    </row>
    <row r="6395">
      <c r="A6395" t="n">
        <v>6394</v>
      </c>
      <c r="B6395" t="inlineStr">
        <is>
          <t>CA-2016-129126</t>
        </is>
      </c>
      <c r="C6395" t="inlineStr">
        <is>
          <t>2016-12-14</t>
        </is>
      </c>
      <c r="D6395" t="inlineStr">
        <is>
          <t>2016-12-19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Office Supplies</t>
        </is>
      </c>
      <c r="O6395" t="inlineStr">
        <is>
          <t>Fasteners</t>
        </is>
      </c>
      <c r="P6395" t="inlineStr">
        <is>
          <t>OIC Colored Binder Clips, Assorted Sizes</t>
        </is>
      </c>
      <c r="Q6395" s="2" t="n">
        <v>21.48</v>
      </c>
      <c r="R6395" t="n">
        <v>6</v>
      </c>
      <c r="S6395" s="3" t="n">
        <v>0</v>
      </c>
      <c r="T6395" s="2" t="n">
        <v>10.5252</v>
      </c>
      <c r="U6395">
        <f>D6395-C6395</f>
        <v/>
      </c>
      <c r="V6395" s="3">
        <f>IF(Q6395=0,0,T6395/Q6395)</f>
        <v/>
      </c>
    </row>
    <row r="6396">
      <c r="A6396" t="n">
        <v>6395</v>
      </c>
      <c r="B6396" t="inlineStr">
        <is>
          <t>CA-2016-129126</t>
        </is>
      </c>
      <c r="C6396" t="inlineStr">
        <is>
          <t>2016-12-14</t>
        </is>
      </c>
      <c r="D6396" t="inlineStr">
        <is>
          <t>2016-12-19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Furniture</t>
        </is>
      </c>
      <c r="O6396" t="inlineStr">
        <is>
          <t>Furnishings</t>
        </is>
      </c>
      <c r="P6396" t="inlineStr">
        <is>
          <t>GE 48" Fluorescent Tube, Cool White Energy Saver, 34 Watts, 30/Box</t>
        </is>
      </c>
      <c r="Q6396" s="2" t="n">
        <v>396.92</v>
      </c>
      <c r="R6396" t="n">
        <v>4</v>
      </c>
      <c r="S6396" s="3" t="n">
        <v>0</v>
      </c>
      <c r="T6396" s="2" t="n">
        <v>198.46</v>
      </c>
      <c r="U6396">
        <f>D6396-C6396</f>
        <v/>
      </c>
      <c r="V6396" s="3">
        <f>IF(Q6396=0,0,T6396/Q6396)</f>
        <v/>
      </c>
    </row>
    <row r="6397">
      <c r="A6397" t="n">
        <v>6396</v>
      </c>
      <c r="B6397" t="inlineStr">
        <is>
          <t>CA-2016-129126</t>
        </is>
      </c>
      <c r="C6397" t="inlineStr">
        <is>
          <t>2016-12-14</t>
        </is>
      </c>
      <c r="D6397" t="inlineStr">
        <is>
          <t>2016-12-19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Office Supplies</t>
        </is>
      </c>
      <c r="O6397" t="inlineStr">
        <is>
          <t>Storage</t>
        </is>
      </c>
      <c r="P6397" t="inlineStr">
        <is>
          <t>Advantus Rolling Storage Box</t>
        </is>
      </c>
      <c r="Q6397" s="2" t="n">
        <v>17.15</v>
      </c>
      <c r="R6397" t="n">
        <v>1</v>
      </c>
      <c r="S6397" s="3" t="n">
        <v>0</v>
      </c>
      <c r="T6397" s="2" t="n">
        <v>4.6305</v>
      </c>
      <c r="U6397">
        <f>D6397-C6397</f>
        <v/>
      </c>
      <c r="V6397" s="3">
        <f>IF(Q6397=0,0,T6397/Q6397)</f>
        <v/>
      </c>
    </row>
    <row r="6398">
      <c r="A6398" t="n">
        <v>6397</v>
      </c>
      <c r="B6398" t="inlineStr">
        <is>
          <t>CA-2016-129126</t>
        </is>
      </c>
      <c r="C6398" t="inlineStr">
        <is>
          <t>2016-12-14</t>
        </is>
      </c>
      <c r="D6398" t="inlineStr">
        <is>
          <t>2016-12-19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Office Supplies</t>
        </is>
      </c>
      <c r="O6398" t="inlineStr">
        <is>
          <t>Binders</t>
        </is>
      </c>
      <c r="P6398" t="inlineStr">
        <is>
          <t>Acco Recycled 2" Capacity Laser Printer Hanging Data Binders</t>
        </is>
      </c>
      <c r="Q6398" s="2" t="n">
        <v>23.12</v>
      </c>
      <c r="R6398" t="n">
        <v>2</v>
      </c>
      <c r="S6398" s="3" t="n">
        <v>0.2</v>
      </c>
      <c r="T6398" s="2" t="n">
        <v>7.803</v>
      </c>
      <c r="U6398">
        <f>D6398-C6398</f>
        <v/>
      </c>
      <c r="V6398" s="3">
        <f>IF(Q6398=0,0,T6398/Q6398)</f>
        <v/>
      </c>
    </row>
    <row r="6399">
      <c r="A6399" t="n">
        <v>6398</v>
      </c>
      <c r="B6399" t="inlineStr">
        <is>
          <t>CA-2017-131632</t>
        </is>
      </c>
      <c r="C6399" t="inlineStr">
        <is>
          <t>2017-10-31</t>
        </is>
      </c>
      <c r="D6399" t="inlineStr">
        <is>
          <t>2017-11-04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Newell 350</t>
        </is>
      </c>
      <c r="Q6399" s="2" t="n">
        <v>5.248</v>
      </c>
      <c r="R6399" t="n">
        <v>2</v>
      </c>
      <c r="S6399" s="3" t="n">
        <v>0.2</v>
      </c>
      <c r="T6399" s="2" t="n">
        <v>0.5904</v>
      </c>
      <c r="U6399">
        <f>D6399-C6399</f>
        <v/>
      </c>
      <c r="V6399" s="3">
        <f>IF(Q6399=0,0,T6399/Q6399)</f>
        <v/>
      </c>
    </row>
    <row r="6400">
      <c r="A6400" t="n">
        <v>6399</v>
      </c>
      <c r="B6400" t="inlineStr">
        <is>
          <t>CA-2017-151981</t>
        </is>
      </c>
      <c r="C6400" t="inlineStr">
        <is>
          <t>2017-08-06</t>
        </is>
      </c>
      <c r="D6400" t="inlineStr">
        <is>
          <t>2017-08-12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Ativa D5772 2-Line 5.8GHz Digital Expandable Corded/Cordless Phone System with Answering &amp; Caller ID/Call Waiting, Black/Silver</t>
        </is>
      </c>
      <c r="Q6400" s="2" t="n">
        <v>824.95</v>
      </c>
      <c r="R6400" t="n">
        <v>5</v>
      </c>
      <c r="S6400" s="3" t="n">
        <v>0</v>
      </c>
      <c r="T6400" s="2" t="n">
        <v>247.485</v>
      </c>
      <c r="U6400">
        <f>D6400-C6400</f>
        <v/>
      </c>
      <c r="V6400" s="3">
        <f>IF(Q6400=0,0,T6400/Q6400)</f>
        <v/>
      </c>
    </row>
    <row r="6401">
      <c r="A6401" t="n">
        <v>6400</v>
      </c>
      <c r="B6401" t="inlineStr">
        <is>
          <t>CA-2017-151981</t>
        </is>
      </c>
      <c r="C6401" t="inlineStr">
        <is>
          <t>2017-08-06</t>
        </is>
      </c>
      <c r="D6401" t="inlineStr">
        <is>
          <t>2017-08-12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481</t>
        </is>
      </c>
      <c r="Q6401" s="2" t="n">
        <v>24.64</v>
      </c>
      <c r="R6401" t="n">
        <v>8</v>
      </c>
      <c r="S6401" s="3" t="n">
        <v>0</v>
      </c>
      <c r="T6401" s="2" t="n">
        <v>11.8272</v>
      </c>
      <c r="U6401">
        <f>D6401-C6401</f>
        <v/>
      </c>
      <c r="V6401" s="3">
        <f>IF(Q6401=0,0,T6401/Q6401)</f>
        <v/>
      </c>
    </row>
    <row r="6402">
      <c r="A6402" t="n">
        <v>6401</v>
      </c>
      <c r="B6402" t="inlineStr">
        <is>
          <t>CA-2017-151981</t>
        </is>
      </c>
      <c r="C6402" t="inlineStr">
        <is>
          <t>2017-08-06</t>
        </is>
      </c>
      <c r="D6402" t="inlineStr">
        <is>
          <t>2017-08-12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Office Supplies</t>
        </is>
      </c>
      <c r="O6402" t="inlineStr">
        <is>
          <t>Art</t>
        </is>
      </c>
      <c r="P6402" t="inlineStr">
        <is>
          <t>Hunt PowerHouse Electric Pencil Sharpener, Blue</t>
        </is>
      </c>
      <c r="Q6402" s="2" t="n">
        <v>227.88</v>
      </c>
      <c r="R6402" t="n">
        <v>6</v>
      </c>
      <c r="S6402" s="3" t="n">
        <v>0</v>
      </c>
      <c r="T6402" s="2" t="n">
        <v>68.364</v>
      </c>
      <c r="U6402">
        <f>D6402-C6402</f>
        <v/>
      </c>
      <c r="V6402" s="3">
        <f>IF(Q6402=0,0,T6402/Q6402)</f>
        <v/>
      </c>
    </row>
    <row r="6403">
      <c r="A6403" t="n">
        <v>6402</v>
      </c>
      <c r="B6403" t="inlineStr">
        <is>
          <t>CA-2017-125472</t>
        </is>
      </c>
      <c r="C6403" t="inlineStr">
        <is>
          <t>2017-05-30</t>
        </is>
      </c>
      <c r="D6403" t="inlineStr">
        <is>
          <t>2017-05-31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Camden County Barrister Bookcase, Planked Cherry Finish</t>
        </is>
      </c>
      <c r="Q6403" s="2" t="n">
        <v>241.96</v>
      </c>
      <c r="R6403" t="n">
        <v>2</v>
      </c>
      <c r="S6403" s="3" t="n">
        <v>0</v>
      </c>
      <c r="T6403" s="2" t="n">
        <v>33.8744</v>
      </c>
      <c r="U6403">
        <f>D6403-C6403</f>
        <v/>
      </c>
      <c r="V6403" s="3">
        <f>IF(Q6403=0,0,T6403/Q6403)</f>
        <v/>
      </c>
    </row>
    <row r="6404">
      <c r="A6404" t="n">
        <v>6403</v>
      </c>
      <c r="B6404" t="inlineStr">
        <is>
          <t>CA-2017-125472</t>
        </is>
      </c>
      <c r="C6404" t="inlineStr">
        <is>
          <t>2017-05-30</t>
        </is>
      </c>
      <c r="D6404" t="inlineStr">
        <is>
          <t>2017-05-31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Office Supplies</t>
        </is>
      </c>
      <c r="O6404" t="inlineStr">
        <is>
          <t>Binders</t>
        </is>
      </c>
      <c r="P6404" t="inlineStr">
        <is>
          <t>Avery Binder Labels</t>
        </is>
      </c>
      <c r="Q6404" s="2" t="n">
        <v>3.89</v>
      </c>
      <c r="R6404" t="n">
        <v>1</v>
      </c>
      <c r="S6404" s="3" t="n">
        <v>0</v>
      </c>
      <c r="T6404" s="2" t="n">
        <v>1.8672</v>
      </c>
      <c r="U6404">
        <f>D6404-C6404</f>
        <v/>
      </c>
      <c r="V6404" s="3">
        <f>IF(Q6404=0,0,T6404/Q6404)</f>
        <v/>
      </c>
    </row>
    <row r="6405">
      <c r="A6405" t="n">
        <v>6404</v>
      </c>
      <c r="B6405" t="inlineStr">
        <is>
          <t>CA-2017-125472</t>
        </is>
      </c>
      <c r="C6405" t="inlineStr">
        <is>
          <t>2017-05-30</t>
        </is>
      </c>
      <c r="D6405" t="inlineStr">
        <is>
          <t>2017-05-31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Furniture</t>
        </is>
      </c>
      <c r="O6405" t="inlineStr">
        <is>
          <t>Furnishings</t>
        </is>
      </c>
      <c r="P6405" t="inlineStr">
        <is>
          <t>Acrylic Self-Standing Desk Frames</t>
        </is>
      </c>
      <c r="Q6405" s="2" t="n">
        <v>8.01</v>
      </c>
      <c r="R6405" t="n">
        <v>3</v>
      </c>
      <c r="S6405" s="3" t="n">
        <v>0</v>
      </c>
      <c r="T6405" s="2" t="n">
        <v>3.0438</v>
      </c>
      <c r="U6405">
        <f>D6405-C6405</f>
        <v/>
      </c>
      <c r="V6405" s="3">
        <f>IF(Q6405=0,0,T6405/Q6405)</f>
        <v/>
      </c>
    </row>
    <row r="6406">
      <c r="A6406" t="n">
        <v>6405</v>
      </c>
      <c r="B6406" t="inlineStr">
        <is>
          <t>CA-2015-156328</t>
        </is>
      </c>
      <c r="C6406" t="inlineStr">
        <is>
          <t>2015-11-30</t>
        </is>
      </c>
      <c r="D6406" t="inlineStr">
        <is>
          <t>2015-12-05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Avaya 4621SW VoIP phone</t>
        </is>
      </c>
      <c r="Q6406" s="2" t="n">
        <v>177.48</v>
      </c>
      <c r="R6406" t="n">
        <v>3</v>
      </c>
      <c r="S6406" s="3" t="n">
        <v>0.2</v>
      </c>
      <c r="T6406" s="2" t="n">
        <v>19.9665</v>
      </c>
      <c r="U6406">
        <f>D6406-C6406</f>
        <v/>
      </c>
      <c r="V6406" s="3">
        <f>IF(Q6406=0,0,T6406/Q6406)</f>
        <v/>
      </c>
    </row>
    <row r="6407">
      <c r="A6407" t="n">
        <v>6406</v>
      </c>
      <c r="B6407" t="inlineStr">
        <is>
          <t>CA-2017-154074</t>
        </is>
      </c>
      <c r="C6407" t="inlineStr">
        <is>
          <t>2017-08-31</t>
        </is>
      </c>
      <c r="D6407" t="inlineStr">
        <is>
          <t>2017-09-02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Hon 4700 Series Mobuis Mid-Back Task Chairs with Adjustable Arms</t>
        </is>
      </c>
      <c r="Q6407" s="2" t="n">
        <v>569.568</v>
      </c>
      <c r="R6407" t="n">
        <v>2</v>
      </c>
      <c r="S6407" s="3" t="n">
        <v>0.2</v>
      </c>
      <c r="T6407" s="2" t="n">
        <v>7.1196</v>
      </c>
      <c r="U6407">
        <f>D6407-C6407</f>
        <v/>
      </c>
      <c r="V6407" s="3">
        <f>IF(Q6407=0,0,T6407/Q6407)</f>
        <v/>
      </c>
    </row>
    <row r="6408">
      <c r="A6408" t="n">
        <v>6407</v>
      </c>
      <c r="B6408" t="inlineStr">
        <is>
          <t>CA-2017-154074</t>
        </is>
      </c>
      <c r="C6408" t="inlineStr">
        <is>
          <t>2017-08-31</t>
        </is>
      </c>
      <c r="D6408" t="inlineStr">
        <is>
          <t>2017-09-02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Office Supplies</t>
        </is>
      </c>
      <c r="O6408" t="inlineStr">
        <is>
          <t>Storage</t>
        </is>
      </c>
      <c r="P6408" t="inlineStr">
        <is>
          <t>Sortfiler Multipurpose Personal File Organizer, Black</t>
        </is>
      </c>
      <c r="Q6408" s="2" t="n">
        <v>149.73</v>
      </c>
      <c r="R6408" t="n">
        <v>7</v>
      </c>
      <c r="S6408" s="3" t="n">
        <v>0</v>
      </c>
      <c r="T6408" s="2" t="n">
        <v>43.4217</v>
      </c>
      <c r="U6408">
        <f>D6408-C6408</f>
        <v/>
      </c>
      <c r="V6408" s="3">
        <f>IF(Q6408=0,0,T6408/Q6408)</f>
        <v/>
      </c>
    </row>
    <row r="6409">
      <c r="A6409" t="n">
        <v>6408</v>
      </c>
      <c r="B6409" t="inlineStr">
        <is>
          <t>CA-2017-161774</t>
        </is>
      </c>
      <c r="C6409" t="inlineStr">
        <is>
          <t>2017-05-14</t>
        </is>
      </c>
      <c r="D6409" t="inlineStr">
        <is>
          <t>2017-05-15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Furniture</t>
        </is>
      </c>
      <c r="O6409" t="inlineStr">
        <is>
          <t>Chairs</t>
        </is>
      </c>
      <c r="P6409" t="inlineStr">
        <is>
          <t>Global Commerce Series Low-Back Swivel/Tilt Chairs</t>
        </is>
      </c>
      <c r="Q6409" s="2" t="n">
        <v>899.4299999999999</v>
      </c>
      <c r="R6409" t="n">
        <v>5</v>
      </c>
      <c r="S6409" s="3" t="n">
        <v>0.3</v>
      </c>
      <c r="T6409" s="2" t="n">
        <v>-12.849</v>
      </c>
      <c r="U6409">
        <f>D6409-C6409</f>
        <v/>
      </c>
      <c r="V6409" s="3">
        <f>IF(Q6409=0,0,T6409/Q6409)</f>
        <v/>
      </c>
    </row>
    <row r="6410">
      <c r="A6410" t="n">
        <v>6409</v>
      </c>
      <c r="B6410" t="inlineStr">
        <is>
          <t>CA-2017-161774</t>
        </is>
      </c>
      <c r="C6410" t="inlineStr">
        <is>
          <t>2017-05-14</t>
        </is>
      </c>
      <c r="D6410" t="inlineStr">
        <is>
          <t>2017-05-15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Office Supplies</t>
        </is>
      </c>
      <c r="O6410" t="inlineStr">
        <is>
          <t>Art</t>
        </is>
      </c>
      <c r="P6410" t="inlineStr">
        <is>
          <t>Newell 309</t>
        </is>
      </c>
      <c r="Q6410" s="2" t="n">
        <v>46.2</v>
      </c>
      <c r="R6410" t="n">
        <v>5</v>
      </c>
      <c r="S6410" s="3" t="n">
        <v>0.2</v>
      </c>
      <c r="T6410" s="2" t="n">
        <v>5.775</v>
      </c>
      <c r="U6410">
        <f>D6410-C6410</f>
        <v/>
      </c>
      <c r="V6410" s="3">
        <f>IF(Q6410=0,0,T6410/Q6410)</f>
        <v/>
      </c>
    </row>
    <row r="6411">
      <c r="A6411" t="n">
        <v>6410</v>
      </c>
      <c r="B6411" t="inlineStr">
        <is>
          <t>CA-2017-161774</t>
        </is>
      </c>
      <c r="C6411" t="inlineStr">
        <is>
          <t>2017-05-14</t>
        </is>
      </c>
      <c r="D6411" t="inlineStr">
        <is>
          <t>2017-05-15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Office Supplies</t>
        </is>
      </c>
      <c r="O6411" t="inlineStr">
        <is>
          <t>Paper</t>
        </is>
      </c>
      <c r="P6411" t="inlineStr">
        <is>
          <t>Xerox 1936</t>
        </is>
      </c>
      <c r="Q6411" s="2" t="n">
        <v>47.952</v>
      </c>
      <c r="R6411" t="n">
        <v>3</v>
      </c>
      <c r="S6411" s="3" t="n">
        <v>0.2</v>
      </c>
      <c r="T6411" s="2" t="n">
        <v>16.1838</v>
      </c>
      <c r="U6411">
        <f>D6411-C6411</f>
        <v/>
      </c>
      <c r="V6411" s="3">
        <f>IF(Q6411=0,0,T6411/Q6411)</f>
        <v/>
      </c>
    </row>
    <row r="6412">
      <c r="A6412" t="n">
        <v>6411</v>
      </c>
      <c r="B6412" t="inlineStr">
        <is>
          <t>CA-2017-161774</t>
        </is>
      </c>
      <c r="C6412" t="inlineStr">
        <is>
          <t>2017-05-14</t>
        </is>
      </c>
      <c r="D6412" t="inlineStr">
        <is>
          <t>2017-05-15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Technology</t>
        </is>
      </c>
      <c r="O6412" t="inlineStr">
        <is>
          <t>Phones</t>
        </is>
      </c>
      <c r="P6412" t="inlineStr">
        <is>
          <t>PayAnywhere Card Reader</t>
        </is>
      </c>
      <c r="Q6412" s="2" t="n">
        <v>7.992</v>
      </c>
      <c r="R6412" t="n">
        <v>1</v>
      </c>
      <c r="S6412" s="3" t="n">
        <v>0.2</v>
      </c>
      <c r="T6412" s="2" t="n">
        <v>0.6993</v>
      </c>
      <c r="U6412">
        <f>D6412-C6412</f>
        <v/>
      </c>
      <c r="V6412" s="3">
        <f>IF(Q6412=0,0,T6412/Q6412)</f>
        <v/>
      </c>
    </row>
    <row r="6413">
      <c r="A6413" t="n">
        <v>6412</v>
      </c>
      <c r="B6413" t="inlineStr">
        <is>
          <t>CA-2017-161774</t>
        </is>
      </c>
      <c r="C6413" t="inlineStr">
        <is>
          <t>2017-05-14</t>
        </is>
      </c>
      <c r="D6413" t="inlineStr">
        <is>
          <t>2017-05-15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1937</t>
        </is>
      </c>
      <c r="Q6413" s="2" t="n">
        <v>76.864</v>
      </c>
      <c r="R6413" t="n">
        <v>2</v>
      </c>
      <c r="S6413" s="3" t="n">
        <v>0.2</v>
      </c>
      <c r="T6413" s="2" t="n">
        <v>26.9024</v>
      </c>
      <c r="U6413">
        <f>D6413-C6413</f>
        <v/>
      </c>
      <c r="V6413" s="3">
        <f>IF(Q6413=0,0,T6413/Q6413)</f>
        <v/>
      </c>
    </row>
    <row r="6414">
      <c r="A6414" t="n">
        <v>6413</v>
      </c>
      <c r="B6414" t="inlineStr">
        <is>
          <t>CA-2017-151211</t>
        </is>
      </c>
      <c r="C6414" t="inlineStr">
        <is>
          <t>2017-08-17</t>
        </is>
      </c>
      <c r="D6414" t="inlineStr">
        <is>
          <t>2017-08-23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Prestige Therm-A-Bind Covers</t>
        </is>
      </c>
      <c r="Q6414" s="2" t="n">
        <v>102.93</v>
      </c>
      <c r="R6414" t="n">
        <v>3</v>
      </c>
      <c r="S6414" s="3" t="n">
        <v>0</v>
      </c>
      <c r="T6414" s="2" t="n">
        <v>48.3771</v>
      </c>
      <c r="U6414">
        <f>D6414-C6414</f>
        <v/>
      </c>
      <c r="V6414" s="3">
        <f>IF(Q6414=0,0,T6414/Q6414)</f>
        <v/>
      </c>
    </row>
    <row r="6415">
      <c r="A6415" t="n">
        <v>6414</v>
      </c>
      <c r="B6415" t="inlineStr">
        <is>
          <t>CA-2017-151211</t>
        </is>
      </c>
      <c r="C6415" t="inlineStr">
        <is>
          <t>2017-08-17</t>
        </is>
      </c>
      <c r="D6415" t="inlineStr">
        <is>
          <t>2017-08-23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Technology</t>
        </is>
      </c>
      <c r="O6415" t="inlineStr">
        <is>
          <t>Accessories</t>
        </is>
      </c>
      <c r="P6415" t="inlineStr">
        <is>
          <t>Logitech Desktop MK120 Mouse and keyboard Combo</t>
        </is>
      </c>
      <c r="Q6415" s="2" t="n">
        <v>98.16</v>
      </c>
      <c r="R6415" t="n">
        <v>6</v>
      </c>
      <c r="S6415" s="3" t="n">
        <v>0</v>
      </c>
      <c r="T6415" s="2" t="n">
        <v>9.816000000000001</v>
      </c>
      <c r="U6415">
        <f>D6415-C6415</f>
        <v/>
      </c>
      <c r="V6415" s="3">
        <f>IF(Q6415=0,0,T6415/Q6415)</f>
        <v/>
      </c>
    </row>
    <row r="6416">
      <c r="A6416" t="n">
        <v>6415</v>
      </c>
      <c r="B6416" t="inlineStr">
        <is>
          <t>CA-2017-142671</t>
        </is>
      </c>
      <c r="C6416" t="inlineStr">
        <is>
          <t>2017-11-10</t>
        </is>
      </c>
      <c r="D6416" t="inlineStr">
        <is>
          <t>2017-11-14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Office Supplies</t>
        </is>
      </c>
      <c r="O6416" t="inlineStr">
        <is>
          <t>Binders</t>
        </is>
      </c>
      <c r="P6416" t="inlineStr">
        <is>
          <t>GBC VeloBinder Strips</t>
        </is>
      </c>
      <c r="Q6416" s="2" t="n">
        <v>11.52</v>
      </c>
      <c r="R6416" t="n">
        <v>5</v>
      </c>
      <c r="S6416" s="3" t="n">
        <v>0.7</v>
      </c>
      <c r="T6416" s="2" t="n">
        <v>-7.68</v>
      </c>
      <c r="U6416">
        <f>D6416-C6416</f>
        <v/>
      </c>
      <c r="V6416" s="3">
        <f>IF(Q6416=0,0,T6416/Q6416)</f>
        <v/>
      </c>
    </row>
    <row r="6417">
      <c r="A6417" t="n">
        <v>6416</v>
      </c>
      <c r="B6417" t="inlineStr">
        <is>
          <t>CA-2017-144750</t>
        </is>
      </c>
      <c r="C6417" t="inlineStr">
        <is>
          <t>2017-08-21</t>
        </is>
      </c>
      <c r="D6417" t="inlineStr">
        <is>
          <t>2017-08-21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Office Supplies</t>
        </is>
      </c>
      <c r="O6417" t="inlineStr">
        <is>
          <t>Paper</t>
        </is>
      </c>
      <c r="P6417" t="inlineStr">
        <is>
          <t>Xerox 1941</t>
        </is>
      </c>
      <c r="Q6417" s="2" t="n">
        <v>83.88</v>
      </c>
      <c r="R6417" t="n">
        <v>1</v>
      </c>
      <c r="S6417" s="3" t="n">
        <v>0.2</v>
      </c>
      <c r="T6417" s="2" t="n">
        <v>29.358</v>
      </c>
      <c r="U6417">
        <f>D6417-C6417</f>
        <v/>
      </c>
      <c r="V6417" s="3">
        <f>IF(Q6417=0,0,T6417/Q6417)</f>
        <v/>
      </c>
    </row>
    <row r="6418">
      <c r="A6418" t="n">
        <v>6417</v>
      </c>
      <c r="B6418" t="inlineStr">
        <is>
          <t>CA-2016-111976</t>
        </is>
      </c>
      <c r="C6418" t="inlineStr">
        <is>
          <t>2016-03-08</t>
        </is>
      </c>
      <c r="D6418" t="inlineStr">
        <is>
          <t>2016-03-12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Technology</t>
        </is>
      </c>
      <c r="O6418" t="inlineStr">
        <is>
          <t>Phones</t>
        </is>
      </c>
      <c r="P6418" t="inlineStr">
        <is>
          <t>AT&amp;T 17929 Lendline Telephone</t>
        </is>
      </c>
      <c r="Q6418" s="2" t="n">
        <v>108.576</v>
      </c>
      <c r="R6418" t="n">
        <v>4</v>
      </c>
      <c r="S6418" s="3" t="n">
        <v>0.4</v>
      </c>
      <c r="T6418" s="2" t="n">
        <v>-25.3344</v>
      </c>
      <c r="U6418">
        <f>D6418-C6418</f>
        <v/>
      </c>
      <c r="V6418" s="3">
        <f>IF(Q6418=0,0,T6418/Q6418)</f>
        <v/>
      </c>
    </row>
    <row r="6419">
      <c r="A6419" t="n">
        <v>6418</v>
      </c>
      <c r="B6419" t="inlineStr">
        <is>
          <t>CA-2016-111976</t>
        </is>
      </c>
      <c r="C6419" t="inlineStr">
        <is>
          <t>2016-03-08</t>
        </is>
      </c>
      <c r="D6419" t="inlineStr">
        <is>
          <t>2016-03-12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Office Supplies</t>
        </is>
      </c>
      <c r="O6419" t="inlineStr">
        <is>
          <t>Fasteners</t>
        </is>
      </c>
      <c r="P6419" t="inlineStr">
        <is>
          <t>Rubber Band Ball</t>
        </is>
      </c>
      <c r="Q6419" s="2" t="n">
        <v>5.984</v>
      </c>
      <c r="R6419" t="n">
        <v>2</v>
      </c>
      <c r="S6419" s="3" t="n">
        <v>0.2</v>
      </c>
      <c r="T6419" s="2" t="n">
        <v>-1.3464</v>
      </c>
      <c r="U6419">
        <f>D6419-C6419</f>
        <v/>
      </c>
      <c r="V6419" s="3">
        <f>IF(Q6419=0,0,T6419/Q6419)</f>
        <v/>
      </c>
    </row>
    <row r="6420">
      <c r="A6420" t="n">
        <v>6419</v>
      </c>
      <c r="B6420" t="inlineStr">
        <is>
          <t>CA-2016-140130</t>
        </is>
      </c>
      <c r="C6420" t="inlineStr">
        <is>
          <t>2016-10-31</t>
        </is>
      </c>
      <c r="D6420" t="inlineStr">
        <is>
          <t>2016-11-05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Office Supplies</t>
        </is>
      </c>
      <c r="O6420" t="inlineStr">
        <is>
          <t>Supplies</t>
        </is>
      </c>
      <c r="P6420" t="inlineStr">
        <is>
          <t>Fiskars Softgrip Scissors</t>
        </is>
      </c>
      <c r="Q6420" s="2" t="n">
        <v>21.96</v>
      </c>
      <c r="R6420" t="n">
        <v>2</v>
      </c>
      <c r="S6420" s="3" t="n">
        <v>0</v>
      </c>
      <c r="T6420" s="2" t="n">
        <v>6.1488</v>
      </c>
      <c r="U6420">
        <f>D6420-C6420</f>
        <v/>
      </c>
      <c r="V6420" s="3">
        <f>IF(Q6420=0,0,T6420/Q6420)</f>
        <v/>
      </c>
    </row>
    <row r="6421">
      <c r="A6421" t="n">
        <v>6420</v>
      </c>
      <c r="B6421" t="inlineStr">
        <is>
          <t>CA-2016-140130</t>
        </is>
      </c>
      <c r="C6421" t="inlineStr">
        <is>
          <t>2016-10-31</t>
        </is>
      </c>
      <c r="D6421" t="inlineStr">
        <is>
          <t>2016-11-05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Hon Mobius Operator's Chair</t>
        </is>
      </c>
      <c r="Q6421" s="2" t="n">
        <v>368.97</v>
      </c>
      <c r="R6421" t="n">
        <v>3</v>
      </c>
      <c r="S6421" s="3" t="n">
        <v>0</v>
      </c>
      <c r="T6421" s="2" t="n">
        <v>81.1734</v>
      </c>
      <c r="U6421">
        <f>D6421-C6421</f>
        <v/>
      </c>
      <c r="V6421" s="3">
        <f>IF(Q6421=0,0,T6421/Q6421)</f>
        <v/>
      </c>
    </row>
    <row r="6422">
      <c r="A6422" t="n">
        <v>6421</v>
      </c>
      <c r="B6422" t="inlineStr">
        <is>
          <t>CA-2016-140130</t>
        </is>
      </c>
      <c r="C6422" t="inlineStr">
        <is>
          <t>2016-10-31</t>
        </is>
      </c>
      <c r="D6422" t="inlineStr">
        <is>
          <t>2016-11-05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Office Supplies</t>
        </is>
      </c>
      <c r="O6422" t="inlineStr">
        <is>
          <t>Art</t>
        </is>
      </c>
      <c r="P6422" t="inlineStr">
        <is>
          <t>Newell 31</t>
        </is>
      </c>
      <c r="Q6422" s="2" t="n">
        <v>12.39</v>
      </c>
      <c r="R6422" t="n">
        <v>3</v>
      </c>
      <c r="S6422" s="3" t="n">
        <v>0</v>
      </c>
      <c r="T6422" s="2" t="n">
        <v>3.4692</v>
      </c>
      <c r="U6422">
        <f>D6422-C6422</f>
        <v/>
      </c>
      <c r="V6422" s="3">
        <f>IF(Q6422=0,0,T6422/Q6422)</f>
        <v/>
      </c>
    </row>
    <row r="6423">
      <c r="A6423" t="n">
        <v>6422</v>
      </c>
      <c r="B6423" t="inlineStr">
        <is>
          <t>CA-2016-140130</t>
        </is>
      </c>
      <c r="C6423" t="inlineStr">
        <is>
          <t>2016-10-31</t>
        </is>
      </c>
      <c r="D6423" t="inlineStr">
        <is>
          <t>2016-11-05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Office Supplies</t>
        </is>
      </c>
      <c r="O6423" t="inlineStr">
        <is>
          <t>Storage</t>
        </is>
      </c>
      <c r="P6423" t="inlineStr">
        <is>
          <t>Carina Mini System Audio Rack, Model AR050B</t>
        </is>
      </c>
      <c r="Q6423" s="2" t="n">
        <v>332.94</v>
      </c>
      <c r="R6423" t="n">
        <v>3</v>
      </c>
      <c r="S6423" s="3" t="n">
        <v>0</v>
      </c>
      <c r="T6423" s="2" t="n">
        <v>9.988200000000001</v>
      </c>
      <c r="U6423">
        <f>D6423-C6423</f>
        <v/>
      </c>
      <c r="V6423" s="3">
        <f>IF(Q6423=0,0,T6423/Q6423)</f>
        <v/>
      </c>
    </row>
    <row r="6424">
      <c r="A6424" t="n">
        <v>6423</v>
      </c>
      <c r="B6424" t="inlineStr">
        <is>
          <t>CA-2014-159121</t>
        </is>
      </c>
      <c r="C6424" t="inlineStr">
        <is>
          <t>2014-07-26</t>
        </is>
      </c>
      <c r="D6424" t="inlineStr">
        <is>
          <t>2014-08-01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Memorex Micro Travel Drive 16 GB</t>
        </is>
      </c>
      <c r="Q6424" s="2" t="n">
        <v>111.93</v>
      </c>
      <c r="R6424" t="n">
        <v>7</v>
      </c>
      <c r="S6424" s="3" t="n">
        <v>0</v>
      </c>
      <c r="T6424" s="2" t="n">
        <v>34.6983</v>
      </c>
      <c r="U6424">
        <f>D6424-C6424</f>
        <v/>
      </c>
      <c r="V6424" s="3">
        <f>IF(Q6424=0,0,T6424/Q6424)</f>
        <v/>
      </c>
    </row>
    <row r="6425">
      <c r="A6425" t="n">
        <v>6424</v>
      </c>
      <c r="B6425" t="inlineStr">
        <is>
          <t>CA-2015-149650</t>
        </is>
      </c>
      <c r="C6425" t="inlineStr">
        <is>
          <t>2015-10-24</t>
        </is>
      </c>
      <c r="D6425" t="inlineStr">
        <is>
          <t>2015-10-27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Novimex High-Tech Fabric Mesh Task Chair</t>
        </is>
      </c>
      <c r="Q6425" s="2" t="n">
        <v>454.272</v>
      </c>
      <c r="R6425" t="n">
        <v>8</v>
      </c>
      <c r="S6425" s="3" t="n">
        <v>0.2</v>
      </c>
      <c r="T6425" s="2" t="n">
        <v>-73.8192</v>
      </c>
      <c r="U6425">
        <f>D6425-C6425</f>
        <v/>
      </c>
      <c r="V6425" s="3">
        <f>IF(Q6425=0,0,T6425/Q6425)</f>
        <v/>
      </c>
    </row>
    <row r="6426">
      <c r="A6426" t="n">
        <v>6425</v>
      </c>
      <c r="B6426" t="inlineStr">
        <is>
          <t>CA-2017-115777</t>
        </is>
      </c>
      <c r="C6426" t="inlineStr">
        <is>
          <t>2017-08-19</t>
        </is>
      </c>
      <c r="D6426" t="inlineStr">
        <is>
          <t>2017-08-24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200</t>
        </is>
      </c>
      <c r="Q6426" s="2" t="n">
        <v>19.44</v>
      </c>
      <c r="R6426" t="n">
        <v>3</v>
      </c>
      <c r="S6426" s="3" t="n">
        <v>0</v>
      </c>
      <c r="T6426" s="2" t="n">
        <v>9.331200000000001</v>
      </c>
      <c r="U6426">
        <f>D6426-C6426</f>
        <v/>
      </c>
      <c r="V6426" s="3">
        <f>IF(Q6426=0,0,T6426/Q6426)</f>
        <v/>
      </c>
    </row>
    <row r="6427">
      <c r="A6427" t="n">
        <v>6426</v>
      </c>
      <c r="B6427" t="inlineStr">
        <is>
          <t>CA-2016-143714</t>
        </is>
      </c>
      <c r="C6427" t="inlineStr">
        <is>
          <t>2016-05-23</t>
        </is>
      </c>
      <c r="D6427" t="inlineStr">
        <is>
          <t>2016-05-27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Canon imageCLASS 2200 Advanced Copier</t>
        </is>
      </c>
      <c r="Q6427" s="2" t="n">
        <v>8399.976000000001</v>
      </c>
      <c r="R6427" t="n">
        <v>4</v>
      </c>
      <c r="S6427" s="3" t="n">
        <v>0.4</v>
      </c>
      <c r="T6427" s="2" t="n">
        <v>1119.9968</v>
      </c>
      <c r="U6427">
        <f>D6427-C6427</f>
        <v/>
      </c>
      <c r="V6427" s="3">
        <f>IF(Q6427=0,0,T6427/Q6427)</f>
        <v/>
      </c>
    </row>
    <row r="6428">
      <c r="A6428" t="n">
        <v>6427</v>
      </c>
      <c r="B6428" t="inlineStr">
        <is>
          <t>CA-2016-143714</t>
        </is>
      </c>
      <c r="C6428" t="inlineStr">
        <is>
          <t>2016-05-23</t>
        </is>
      </c>
      <c r="D6428" t="inlineStr">
        <is>
          <t>2016-05-27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Office Supplies</t>
        </is>
      </c>
      <c r="O6428" t="inlineStr">
        <is>
          <t>Binders</t>
        </is>
      </c>
      <c r="P6428" t="inlineStr">
        <is>
          <t>Avery Legal 4-Ring Binder</t>
        </is>
      </c>
      <c r="Q6428" s="2" t="n">
        <v>6.294</v>
      </c>
      <c r="R6428" t="n">
        <v>1</v>
      </c>
      <c r="S6428" s="3" t="n">
        <v>0.7</v>
      </c>
      <c r="T6428" s="2" t="n">
        <v>-4.196</v>
      </c>
      <c r="U6428">
        <f>D6428-C6428</f>
        <v/>
      </c>
      <c r="V6428" s="3">
        <f>IF(Q6428=0,0,T6428/Q6428)</f>
        <v/>
      </c>
    </row>
    <row r="6429">
      <c r="A6429" t="n">
        <v>6428</v>
      </c>
      <c r="B6429" t="inlineStr">
        <is>
          <t>CA-2016-143714</t>
        </is>
      </c>
      <c r="C6429" t="inlineStr">
        <is>
          <t>2016-05-23</t>
        </is>
      </c>
      <c r="D6429" t="inlineStr">
        <is>
          <t>2016-05-27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Office Supplies</t>
        </is>
      </c>
      <c r="O6429" t="inlineStr">
        <is>
          <t>Paper</t>
        </is>
      </c>
      <c r="P6429" t="inlineStr">
        <is>
          <t>Xerox 224</t>
        </is>
      </c>
      <c r="Q6429" s="2" t="n">
        <v>10.368</v>
      </c>
      <c r="R6429" t="n">
        <v>2</v>
      </c>
      <c r="S6429" s="3" t="n">
        <v>0.2</v>
      </c>
      <c r="T6429" s="2" t="n">
        <v>3.6288</v>
      </c>
      <c r="U6429">
        <f>D6429-C6429</f>
        <v/>
      </c>
      <c r="V6429" s="3">
        <f>IF(Q6429=0,0,T6429/Q6429)</f>
        <v/>
      </c>
    </row>
    <row r="6430">
      <c r="A6430" t="n">
        <v>6429</v>
      </c>
      <c r="B6430" t="inlineStr">
        <is>
          <t>CA-2016-143714</t>
        </is>
      </c>
      <c r="C6430" t="inlineStr">
        <is>
          <t>2016-05-23</t>
        </is>
      </c>
      <c r="D6430" t="inlineStr">
        <is>
          <t>2016-05-27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Avaya 5410 Digital phone</t>
        </is>
      </c>
      <c r="Q6430" s="2" t="n">
        <v>122.382</v>
      </c>
      <c r="R6430" t="n">
        <v>3</v>
      </c>
      <c r="S6430" s="3" t="n">
        <v>0.4</v>
      </c>
      <c r="T6430" s="2" t="n">
        <v>-24.4764</v>
      </c>
      <c r="U6430">
        <f>D6430-C6430</f>
        <v/>
      </c>
      <c r="V6430" s="3">
        <f>IF(Q6430=0,0,T6430/Q6430)</f>
        <v/>
      </c>
    </row>
    <row r="6431">
      <c r="A6431" t="n">
        <v>6430</v>
      </c>
      <c r="B6431" t="inlineStr">
        <is>
          <t>CA-2014-165764</t>
        </is>
      </c>
      <c r="C6431" t="inlineStr">
        <is>
          <t>2014-11-03</t>
        </is>
      </c>
      <c r="D6431" t="inlineStr">
        <is>
          <t>2014-11-07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Acco Perma 4000 Stacking Storage Drawers</t>
        </is>
      </c>
      <c r="Q6431" s="2" t="n">
        <v>25.984</v>
      </c>
      <c r="R6431" t="n">
        <v>2</v>
      </c>
      <c r="S6431" s="3" t="n">
        <v>0.2</v>
      </c>
      <c r="T6431" s="2" t="n">
        <v>-1.624</v>
      </c>
      <c r="U6431">
        <f>D6431-C6431</f>
        <v/>
      </c>
      <c r="V6431" s="3">
        <f>IF(Q6431=0,0,T6431/Q6431)</f>
        <v/>
      </c>
    </row>
    <row r="6432">
      <c r="A6432" t="n">
        <v>6431</v>
      </c>
      <c r="B6432" t="inlineStr">
        <is>
          <t>CA-2014-165764</t>
        </is>
      </c>
      <c r="C6432" t="inlineStr">
        <is>
          <t>2014-11-03</t>
        </is>
      </c>
      <c r="D6432" t="inlineStr">
        <is>
          <t>2014-11-07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Furniture</t>
        </is>
      </c>
      <c r="O6432" t="inlineStr">
        <is>
          <t>Tables</t>
        </is>
      </c>
      <c r="P6432" t="inlineStr">
        <is>
          <t>Hon Racetrack Conference Tables</t>
        </is>
      </c>
      <c r="Q6432" s="2" t="n">
        <v>945.0359999999999</v>
      </c>
      <c r="R6432" t="n">
        <v>6</v>
      </c>
      <c r="S6432" s="3" t="n">
        <v>0.4</v>
      </c>
      <c r="T6432" s="2" t="n">
        <v>-299.2614</v>
      </c>
      <c r="U6432">
        <f>D6432-C6432</f>
        <v/>
      </c>
      <c r="V6432" s="3">
        <f>IF(Q6432=0,0,T6432/Q6432)</f>
        <v/>
      </c>
    </row>
    <row r="6433">
      <c r="A6433" t="n">
        <v>6432</v>
      </c>
      <c r="B6433" t="inlineStr">
        <is>
          <t>CA-2014-165764</t>
        </is>
      </c>
      <c r="C6433" t="inlineStr">
        <is>
          <t>2014-11-03</t>
        </is>
      </c>
      <c r="D6433" t="inlineStr">
        <is>
          <t>2014-11-07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Self-Adhesive Photo Pockets for Polaroid Photos</t>
        </is>
      </c>
      <c r="Q6433" s="2" t="n">
        <v>14.301</v>
      </c>
      <c r="R6433" t="n">
        <v>7</v>
      </c>
      <c r="S6433" s="3" t="n">
        <v>0.7</v>
      </c>
      <c r="T6433" s="2" t="n">
        <v>-10.4874</v>
      </c>
      <c r="U6433">
        <f>D6433-C6433</f>
        <v/>
      </c>
      <c r="V6433" s="3">
        <f>IF(Q6433=0,0,T6433/Q6433)</f>
        <v/>
      </c>
    </row>
    <row r="6434">
      <c r="A6434" t="n">
        <v>6433</v>
      </c>
      <c r="B6434" t="inlineStr">
        <is>
          <t>CA-2014-165764</t>
        </is>
      </c>
      <c r="C6434" t="inlineStr">
        <is>
          <t>2014-11-03</t>
        </is>
      </c>
      <c r="D6434" t="inlineStr">
        <is>
          <t>2014-11-07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Tenex Antistatic Computer Chair Mats</t>
        </is>
      </c>
      <c r="Q6434" s="2" t="n">
        <v>410.352</v>
      </c>
      <c r="R6434" t="n">
        <v>3</v>
      </c>
      <c r="S6434" s="3" t="n">
        <v>0.2</v>
      </c>
      <c r="T6434" s="2" t="n">
        <v>-51.294</v>
      </c>
      <c r="U6434">
        <f>D6434-C6434</f>
        <v/>
      </c>
      <c r="V6434" s="3">
        <f>IF(Q6434=0,0,T6434/Q6434)</f>
        <v/>
      </c>
    </row>
    <row r="6435">
      <c r="A6435" t="n">
        <v>6434</v>
      </c>
      <c r="B6435" t="inlineStr">
        <is>
          <t>CA-2015-121405</t>
        </is>
      </c>
      <c r="C6435" t="inlineStr">
        <is>
          <t>2015-03-30</t>
        </is>
      </c>
      <c r="D6435" t="inlineStr">
        <is>
          <t>2015-04-04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Office Supplies</t>
        </is>
      </c>
      <c r="O6435" t="inlineStr">
        <is>
          <t>Paper</t>
        </is>
      </c>
      <c r="P6435" t="inlineStr">
        <is>
          <t>Adams Telephone Message Book W/Dividers/Space For Phone Numbers, 5 1/4"X8 1/2", 300/Messages</t>
        </is>
      </c>
      <c r="Q6435" s="2" t="n">
        <v>23.52</v>
      </c>
      <c r="R6435" t="n">
        <v>5</v>
      </c>
      <c r="S6435" s="3" t="n">
        <v>0.2</v>
      </c>
      <c r="T6435" s="2" t="n">
        <v>8.526</v>
      </c>
      <c r="U6435">
        <f>D6435-C6435</f>
        <v/>
      </c>
      <c r="V6435" s="3">
        <f>IF(Q6435=0,0,T6435/Q6435)</f>
        <v/>
      </c>
    </row>
    <row r="6436">
      <c r="A6436" t="n">
        <v>6435</v>
      </c>
      <c r="B6436" t="inlineStr">
        <is>
          <t>CA-2015-121405</t>
        </is>
      </c>
      <c r="C6436" t="inlineStr">
        <is>
          <t>2015-03-30</t>
        </is>
      </c>
      <c r="D6436" t="inlineStr">
        <is>
          <t>2015-04-04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AT&amp;T 17929 Lendline Telephone</t>
        </is>
      </c>
      <c r="Q6436" s="2" t="n">
        <v>180.96</v>
      </c>
      <c r="R6436" t="n">
        <v>5</v>
      </c>
      <c r="S6436" s="3" t="n">
        <v>0.2</v>
      </c>
      <c r="T6436" s="2" t="n">
        <v>13.572</v>
      </c>
      <c r="U6436">
        <f>D6436-C6436</f>
        <v/>
      </c>
      <c r="V6436" s="3">
        <f>IF(Q6436=0,0,T6436/Q6436)</f>
        <v/>
      </c>
    </row>
    <row r="6437">
      <c r="A6437" t="n">
        <v>6436</v>
      </c>
      <c r="B6437" t="inlineStr">
        <is>
          <t>US-2017-116897</t>
        </is>
      </c>
      <c r="C6437" t="inlineStr">
        <is>
          <t>2017-05-27</t>
        </is>
      </c>
      <c r="D6437" t="inlineStr">
        <is>
          <t>2017-05-29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Furniture</t>
        </is>
      </c>
      <c r="O6437" t="inlineStr">
        <is>
          <t>Furnishings</t>
        </is>
      </c>
      <c r="P6437" t="inlineStr">
        <is>
          <t>Eldon 400 Class Desk Accessories, Black Carbon</t>
        </is>
      </c>
      <c r="Q6437" s="2" t="n">
        <v>35</v>
      </c>
      <c r="R6437" t="n">
        <v>4</v>
      </c>
      <c r="S6437" s="3" t="n">
        <v>0</v>
      </c>
      <c r="T6437" s="2" t="n">
        <v>14.7</v>
      </c>
      <c r="U6437">
        <f>D6437-C6437</f>
        <v/>
      </c>
      <c r="V6437" s="3">
        <f>IF(Q6437=0,0,T6437/Q6437)</f>
        <v/>
      </c>
    </row>
    <row r="6438">
      <c r="A6438" t="n">
        <v>6437</v>
      </c>
      <c r="B6438" t="inlineStr">
        <is>
          <t>US-2017-116897</t>
        </is>
      </c>
      <c r="C6438" t="inlineStr">
        <is>
          <t>2017-05-27</t>
        </is>
      </c>
      <c r="D6438" t="inlineStr">
        <is>
          <t>2017-05-29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Fellowes Stor/Drawer Steel Plus Storage Drawers</t>
        </is>
      </c>
      <c r="Q6438" s="2" t="n">
        <v>477.15</v>
      </c>
      <c r="R6438" t="n">
        <v>5</v>
      </c>
      <c r="S6438" s="3" t="n">
        <v>0</v>
      </c>
      <c r="T6438" s="2" t="n">
        <v>28.629</v>
      </c>
      <c r="U6438">
        <f>D6438-C6438</f>
        <v/>
      </c>
      <c r="V6438" s="3">
        <f>IF(Q6438=0,0,T6438/Q6438)</f>
        <v/>
      </c>
    </row>
    <row r="6439">
      <c r="A6439" t="n">
        <v>6438</v>
      </c>
      <c r="B6439" t="inlineStr">
        <is>
          <t>US-2017-116897</t>
        </is>
      </c>
      <c r="C6439" t="inlineStr">
        <is>
          <t>2017-05-27</t>
        </is>
      </c>
      <c r="D6439" t="inlineStr">
        <is>
          <t>2017-05-29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Technology</t>
        </is>
      </c>
      <c r="O6439" t="inlineStr">
        <is>
          <t>Phones</t>
        </is>
      </c>
      <c r="P6439" t="inlineStr">
        <is>
          <t>Nokia Lumia 925</t>
        </is>
      </c>
      <c r="Q6439" s="2" t="n">
        <v>302.376</v>
      </c>
      <c r="R6439" t="n">
        <v>3</v>
      </c>
      <c r="S6439" s="3" t="n">
        <v>0.2</v>
      </c>
      <c r="T6439" s="2" t="n">
        <v>22.6782</v>
      </c>
      <c r="U6439">
        <f>D6439-C6439</f>
        <v/>
      </c>
      <c r="V6439" s="3">
        <f>IF(Q6439=0,0,T6439/Q6439)</f>
        <v/>
      </c>
    </row>
    <row r="6440">
      <c r="A6440" t="n">
        <v>6439</v>
      </c>
      <c r="B6440" t="inlineStr">
        <is>
          <t>US-2017-113992</t>
        </is>
      </c>
      <c r="C6440" t="inlineStr">
        <is>
          <t>2017-12-14</t>
        </is>
      </c>
      <c r="D6440" t="inlineStr">
        <is>
          <t>2017-12-19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Bretford CR4500 Series Slim Rectangular Table</t>
        </is>
      </c>
      <c r="Q6440" s="2" t="n">
        <v>974.9880000000001</v>
      </c>
      <c r="R6440" t="n">
        <v>4</v>
      </c>
      <c r="S6440" s="3" t="n">
        <v>0.3</v>
      </c>
      <c r="T6440" s="2" t="n">
        <v>-97.4988</v>
      </c>
      <c r="U6440">
        <f>D6440-C6440</f>
        <v/>
      </c>
      <c r="V6440" s="3">
        <f>IF(Q6440=0,0,T6440/Q6440)</f>
        <v/>
      </c>
    </row>
    <row r="6441">
      <c r="A6441" t="n">
        <v>6440</v>
      </c>
      <c r="B6441" t="inlineStr">
        <is>
          <t>CA-2014-166891</t>
        </is>
      </c>
      <c r="C6441" t="inlineStr">
        <is>
          <t>2014-10-04</t>
        </is>
      </c>
      <c r="D6441" t="inlineStr">
        <is>
          <t>2014-10-06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Office Star - Contemporary Task Swivel chair with Loop Arms, Charcoal</t>
        </is>
      </c>
      <c r="Q6441" s="2" t="n">
        <v>589.41</v>
      </c>
      <c r="R6441" t="n">
        <v>5</v>
      </c>
      <c r="S6441" s="3" t="n">
        <v>0.1</v>
      </c>
      <c r="T6441" s="2" t="n">
        <v>-6.549</v>
      </c>
      <c r="U6441">
        <f>D6441-C6441</f>
        <v/>
      </c>
      <c r="V6441" s="3">
        <f>IF(Q6441=0,0,T6441/Q6441)</f>
        <v/>
      </c>
    </row>
    <row r="6442">
      <c r="A6442" t="n">
        <v>6441</v>
      </c>
      <c r="B6442" t="inlineStr">
        <is>
          <t>CA-2016-101161</t>
        </is>
      </c>
      <c r="C6442" t="inlineStr">
        <is>
          <t>2016-10-13</t>
        </is>
      </c>
      <c r="D6442" t="inlineStr">
        <is>
          <t>2016-10-20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Office Supplies</t>
        </is>
      </c>
      <c r="O6442" t="inlineStr">
        <is>
          <t>Art</t>
        </is>
      </c>
      <c r="P6442" t="inlineStr">
        <is>
          <t>BIC Liqua Brite Liner</t>
        </is>
      </c>
      <c r="Q6442" s="2" t="n">
        <v>34.7</v>
      </c>
      <c r="R6442" t="n">
        <v>5</v>
      </c>
      <c r="S6442" s="3" t="n">
        <v>0</v>
      </c>
      <c r="T6442" s="2" t="n">
        <v>12.492</v>
      </c>
      <c r="U6442">
        <f>D6442-C6442</f>
        <v/>
      </c>
      <c r="V6442" s="3">
        <f>IF(Q6442=0,0,T6442/Q6442)</f>
        <v/>
      </c>
    </row>
    <row r="6443">
      <c r="A6443" t="n">
        <v>6442</v>
      </c>
      <c r="B6443" t="inlineStr">
        <is>
          <t>CA-2016-101161</t>
        </is>
      </c>
      <c r="C6443" t="inlineStr">
        <is>
          <t>2016-10-13</t>
        </is>
      </c>
      <c r="D6443" t="inlineStr">
        <is>
          <t>2016-10-20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Fellowes Bases and Tops For Staxonsteel/High-Stak Systems</t>
        </is>
      </c>
      <c r="Q6443" s="2" t="n">
        <v>99.87</v>
      </c>
      <c r="R6443" t="n">
        <v>3</v>
      </c>
      <c r="S6443" s="3" t="n">
        <v>0</v>
      </c>
      <c r="T6443" s="2" t="n">
        <v>23.9688</v>
      </c>
      <c r="U6443">
        <f>D6443-C6443</f>
        <v/>
      </c>
      <c r="V6443" s="3">
        <f>IF(Q6443=0,0,T6443/Q6443)</f>
        <v/>
      </c>
    </row>
    <row r="6444">
      <c r="A6444" t="n">
        <v>6443</v>
      </c>
      <c r="B6444" t="inlineStr">
        <is>
          <t>CA-2016-101161</t>
        </is>
      </c>
      <c r="C6444" t="inlineStr">
        <is>
          <t>2016-10-13</t>
        </is>
      </c>
      <c r="D6444" t="inlineStr">
        <is>
          <t>2016-10-20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Office Supplies</t>
        </is>
      </c>
      <c r="O6444" t="inlineStr">
        <is>
          <t>Paper</t>
        </is>
      </c>
      <c r="P6444" t="inlineStr">
        <is>
          <t>Computer Printout Paper with Letter-Trim Perforations</t>
        </is>
      </c>
      <c r="Q6444" s="2" t="n">
        <v>37.94</v>
      </c>
      <c r="R6444" t="n">
        <v>2</v>
      </c>
      <c r="S6444" s="3" t="n">
        <v>0</v>
      </c>
      <c r="T6444" s="2" t="n">
        <v>18.2112</v>
      </c>
      <c r="U6444">
        <f>D6444-C6444</f>
        <v/>
      </c>
      <c r="V6444" s="3">
        <f>IF(Q6444=0,0,T6444/Q6444)</f>
        <v/>
      </c>
    </row>
    <row r="6445">
      <c r="A6445" t="n">
        <v>6444</v>
      </c>
      <c r="B6445" t="inlineStr">
        <is>
          <t>CA-2016-101161</t>
        </is>
      </c>
      <c r="C6445" t="inlineStr">
        <is>
          <t>2016-10-13</t>
        </is>
      </c>
      <c r="D6445" t="inlineStr">
        <is>
          <t>2016-10-20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White Multi-Purpose Labels</t>
        </is>
      </c>
      <c r="Q6445" s="2" t="n">
        <v>24.9</v>
      </c>
      <c r="R6445" t="n">
        <v>5</v>
      </c>
      <c r="S6445" s="3" t="n">
        <v>0</v>
      </c>
      <c r="T6445" s="2" t="n">
        <v>11.454</v>
      </c>
      <c r="U6445">
        <f>D6445-C6445</f>
        <v/>
      </c>
      <c r="V6445" s="3">
        <f>IF(Q6445=0,0,T6445/Q6445)</f>
        <v/>
      </c>
    </row>
    <row r="6446">
      <c r="A6446" t="n">
        <v>6445</v>
      </c>
      <c r="B6446" t="inlineStr">
        <is>
          <t>CA-2016-101161</t>
        </is>
      </c>
      <c r="C6446" t="inlineStr">
        <is>
          <t>2016-10-13</t>
        </is>
      </c>
      <c r="D6446" t="inlineStr">
        <is>
          <t>2016-10-20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Howard Miller Distant Time Traveler Alarm Clock</t>
        </is>
      </c>
      <c r="Q6446" s="2" t="n">
        <v>82.26000000000001</v>
      </c>
      <c r="R6446" t="n">
        <v>3</v>
      </c>
      <c r="S6446" s="3" t="n">
        <v>0</v>
      </c>
      <c r="T6446" s="2" t="n">
        <v>33.7266</v>
      </c>
      <c r="U6446">
        <f>D6446-C6446</f>
        <v/>
      </c>
      <c r="V6446" s="3">
        <f>IF(Q6446=0,0,T6446/Q6446)</f>
        <v/>
      </c>
    </row>
    <row r="6447">
      <c r="A6447" t="n">
        <v>6446</v>
      </c>
      <c r="B6447" t="inlineStr">
        <is>
          <t>CA-2015-151785</t>
        </is>
      </c>
      <c r="C6447" t="inlineStr">
        <is>
          <t>2015-03-05</t>
        </is>
      </c>
      <c r="D6447" t="inlineStr">
        <is>
          <t>2015-03-10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Binder Clips by OIC</t>
        </is>
      </c>
      <c r="Q6447" s="2" t="n">
        <v>7.104</v>
      </c>
      <c r="R6447" t="n">
        <v>6</v>
      </c>
      <c r="S6447" s="3" t="n">
        <v>0.2</v>
      </c>
      <c r="T6447" s="2" t="n">
        <v>2.4864</v>
      </c>
      <c r="U6447">
        <f>D6447-C6447</f>
        <v/>
      </c>
      <c r="V6447" s="3">
        <f>IF(Q6447=0,0,T6447/Q6447)</f>
        <v/>
      </c>
    </row>
    <row r="6448">
      <c r="A6448" t="n">
        <v>6447</v>
      </c>
      <c r="B6448" t="inlineStr">
        <is>
          <t>US-2017-119816</t>
        </is>
      </c>
      <c r="C6448" t="inlineStr">
        <is>
          <t>2017-03-04</t>
        </is>
      </c>
      <c r="D6448" t="inlineStr">
        <is>
          <t>2017-03-06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Furniture</t>
        </is>
      </c>
      <c r="O6448" t="inlineStr">
        <is>
          <t>Furnishings</t>
        </is>
      </c>
      <c r="P6448" t="inlineStr">
        <is>
          <t>Howard Miller 13-3/4" Diameter Brushed Chrome Round Wall Clock</t>
        </is>
      </c>
      <c r="Q6448" s="2" t="n">
        <v>103.5</v>
      </c>
      <c r="R6448" t="n">
        <v>5</v>
      </c>
      <c r="S6448" s="3" t="n">
        <v>0.6</v>
      </c>
      <c r="T6448" s="2" t="n">
        <v>-77.625</v>
      </c>
      <c r="U6448">
        <f>D6448-C6448</f>
        <v/>
      </c>
      <c r="V6448" s="3">
        <f>IF(Q6448=0,0,T6448/Q6448)</f>
        <v/>
      </c>
    </row>
    <row r="6449">
      <c r="A6449" t="n">
        <v>6448</v>
      </c>
      <c r="B6449" t="inlineStr">
        <is>
          <t>US-2017-119816</t>
        </is>
      </c>
      <c r="C6449" t="inlineStr">
        <is>
          <t>2017-03-04</t>
        </is>
      </c>
      <c r="D6449" t="inlineStr">
        <is>
          <t>2017-03-06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Office Supplies</t>
        </is>
      </c>
      <c r="O6449" t="inlineStr">
        <is>
          <t>Labels</t>
        </is>
      </c>
      <c r="P6449" t="inlineStr">
        <is>
          <t>Avery 497</t>
        </is>
      </c>
      <c r="Q6449" s="2" t="n">
        <v>2.464</v>
      </c>
      <c r="R6449" t="n">
        <v>1</v>
      </c>
      <c r="S6449" s="3" t="n">
        <v>0.2</v>
      </c>
      <c r="T6449" s="2" t="n">
        <v>0.8624000000000001</v>
      </c>
      <c r="U6449">
        <f>D6449-C6449</f>
        <v/>
      </c>
      <c r="V6449" s="3">
        <f>IF(Q6449=0,0,T6449/Q6449)</f>
        <v/>
      </c>
    </row>
    <row r="6450">
      <c r="A6450" t="n">
        <v>6449</v>
      </c>
      <c r="B6450" t="inlineStr">
        <is>
          <t>US-2017-119816</t>
        </is>
      </c>
      <c r="C6450" t="inlineStr">
        <is>
          <t>2017-03-04</t>
        </is>
      </c>
      <c r="D6450" t="inlineStr">
        <is>
          <t>2017-03-06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Crate-A-Files</t>
        </is>
      </c>
      <c r="Q6450" s="2" t="n">
        <v>8.720000000000001</v>
      </c>
      <c r="R6450" t="n">
        <v>1</v>
      </c>
      <c r="S6450" s="3" t="n">
        <v>0.2</v>
      </c>
      <c r="T6450" s="2" t="n">
        <v>0.654</v>
      </c>
      <c r="U6450">
        <f>D6450-C6450</f>
        <v/>
      </c>
      <c r="V6450" s="3">
        <f>IF(Q6450=0,0,T6450/Q6450)</f>
        <v/>
      </c>
    </row>
    <row r="6451">
      <c r="A6451" t="n">
        <v>6450</v>
      </c>
      <c r="B6451" t="inlineStr">
        <is>
          <t>CA-2015-156510</t>
        </is>
      </c>
      <c r="C6451" t="inlineStr">
        <is>
          <t>2015-09-25</t>
        </is>
      </c>
      <c r="D6451" t="inlineStr">
        <is>
          <t>2015-09-29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Acco PRESSTEX Data Binder with Storage Hooks, Light Blue, 9 1/2" X 11"</t>
        </is>
      </c>
      <c r="Q6451" s="2" t="n">
        <v>10.76</v>
      </c>
      <c r="R6451" t="n">
        <v>2</v>
      </c>
      <c r="S6451" s="3" t="n">
        <v>0</v>
      </c>
      <c r="T6451" s="2" t="n">
        <v>5.1648</v>
      </c>
      <c r="U6451">
        <f>D6451-C6451</f>
        <v/>
      </c>
      <c r="V6451" s="3">
        <f>IF(Q6451=0,0,T6451/Q6451)</f>
        <v/>
      </c>
    </row>
    <row r="6452">
      <c r="A6452" t="n">
        <v>6451</v>
      </c>
      <c r="B6452" t="inlineStr">
        <is>
          <t>CA-2015-156510</t>
        </is>
      </c>
      <c r="C6452" t="inlineStr">
        <is>
          <t>2015-09-25</t>
        </is>
      </c>
      <c r="D6452" t="inlineStr">
        <is>
          <t>2015-09-29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Office Supplies</t>
        </is>
      </c>
      <c r="O6452" t="inlineStr">
        <is>
          <t>Paper</t>
        </is>
      </c>
      <c r="P6452" t="inlineStr">
        <is>
          <t>Xerox Color Copier Paper, 11" x 17", Ream</t>
        </is>
      </c>
      <c r="Q6452" s="2" t="n">
        <v>45.68</v>
      </c>
      <c r="R6452" t="n">
        <v>2</v>
      </c>
      <c r="S6452" s="3" t="n">
        <v>0</v>
      </c>
      <c r="T6452" s="2" t="n">
        <v>21.0128</v>
      </c>
      <c r="U6452">
        <f>D6452-C6452</f>
        <v/>
      </c>
      <c r="V6452" s="3">
        <f>IF(Q6452=0,0,T6452/Q6452)</f>
        <v/>
      </c>
    </row>
    <row r="6453">
      <c r="A6453" t="n">
        <v>6452</v>
      </c>
      <c r="B6453" t="inlineStr">
        <is>
          <t>CA-2015-156510</t>
        </is>
      </c>
      <c r="C6453" t="inlineStr">
        <is>
          <t>2015-09-25</t>
        </is>
      </c>
      <c r="D6453" t="inlineStr">
        <is>
          <t>2015-09-29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Turquoise Lead Holder with Pocket Clip</t>
        </is>
      </c>
      <c r="Q6453" s="2" t="n">
        <v>6.7</v>
      </c>
      <c r="R6453" t="n">
        <v>1</v>
      </c>
      <c r="S6453" s="3" t="n">
        <v>0</v>
      </c>
      <c r="T6453" s="2" t="n">
        <v>2.211</v>
      </c>
      <c r="U6453">
        <f>D6453-C6453</f>
        <v/>
      </c>
      <c r="V6453" s="3">
        <f>IF(Q6453=0,0,T6453/Q6453)</f>
        <v/>
      </c>
    </row>
    <row r="6454">
      <c r="A6454" t="n">
        <v>6453</v>
      </c>
      <c r="B6454" t="inlineStr">
        <is>
          <t>US-2015-110261</t>
        </is>
      </c>
      <c r="C6454" t="inlineStr">
        <is>
          <t>2015-12-19</t>
        </is>
      </c>
      <c r="D6454" t="inlineStr">
        <is>
          <t>2015-12-23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Samsung Rugby III</t>
        </is>
      </c>
      <c r="Q6454" s="2" t="n">
        <v>158.376</v>
      </c>
      <c r="R6454" t="n">
        <v>3</v>
      </c>
      <c r="S6454" s="3" t="n">
        <v>0.2</v>
      </c>
      <c r="T6454" s="2" t="n">
        <v>13.8579</v>
      </c>
      <c r="U6454">
        <f>D6454-C6454</f>
        <v/>
      </c>
      <c r="V6454" s="3">
        <f>IF(Q6454=0,0,T6454/Q6454)</f>
        <v/>
      </c>
    </row>
    <row r="6455">
      <c r="A6455" t="n">
        <v>6454</v>
      </c>
      <c r="B6455" t="inlineStr">
        <is>
          <t>CA-2015-125710</t>
        </is>
      </c>
      <c r="C6455" t="inlineStr">
        <is>
          <t>2015-10-08</t>
        </is>
      </c>
      <c r="D6455" t="inlineStr">
        <is>
          <t>2015-10-13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Desk Highlighter, Chisel Tip, Yellow, 12/Box</t>
        </is>
      </c>
      <c r="Q6455" s="2" t="n">
        <v>3.44</v>
      </c>
      <c r="R6455" t="n">
        <v>2</v>
      </c>
      <c r="S6455" s="3" t="n">
        <v>0.2</v>
      </c>
      <c r="T6455" s="2" t="n">
        <v>0.5590000000000001</v>
      </c>
      <c r="U6455">
        <f>D6455-C6455</f>
        <v/>
      </c>
      <c r="V6455" s="3">
        <f>IF(Q6455=0,0,T6455/Q6455)</f>
        <v/>
      </c>
    </row>
    <row r="6456">
      <c r="A6456" t="n">
        <v>6455</v>
      </c>
      <c r="B6456" t="inlineStr">
        <is>
          <t>CA-2017-161102</t>
        </is>
      </c>
      <c r="C6456" t="inlineStr">
        <is>
          <t>2017-07-31</t>
        </is>
      </c>
      <c r="D6456" t="inlineStr">
        <is>
          <t>2017-08-03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Office Supplies</t>
        </is>
      </c>
      <c r="O6456" t="inlineStr">
        <is>
          <t>Storage</t>
        </is>
      </c>
      <c r="P6456" t="inlineStr">
        <is>
          <t>Eldon Portable Mobile Manager</t>
        </is>
      </c>
      <c r="Q6456" s="2" t="n">
        <v>56.56</v>
      </c>
      <c r="R6456" t="n">
        <v>2</v>
      </c>
      <c r="S6456" s="3" t="n">
        <v>0</v>
      </c>
      <c r="T6456" s="2" t="n">
        <v>15.2712</v>
      </c>
      <c r="U6456">
        <f>D6456-C6456</f>
        <v/>
      </c>
      <c r="V6456" s="3">
        <f>IF(Q6456=0,0,T6456/Q6456)</f>
        <v/>
      </c>
    </row>
    <row r="6457">
      <c r="A6457" t="n">
        <v>6456</v>
      </c>
      <c r="B6457" t="inlineStr">
        <is>
          <t>CA-2017-161102</t>
        </is>
      </c>
      <c r="C6457" t="inlineStr">
        <is>
          <t>2017-07-31</t>
        </is>
      </c>
      <c r="D6457" t="inlineStr">
        <is>
          <t>2017-08-03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Furniture</t>
        </is>
      </c>
      <c r="O6457" t="inlineStr">
        <is>
          <t>Furnishings</t>
        </is>
      </c>
      <c r="P6457" t="inlineStr">
        <is>
          <t>Master Big Foot Doorstop, Beige</t>
        </is>
      </c>
      <c r="Q6457" s="2" t="n">
        <v>36.96</v>
      </c>
      <c r="R6457" t="n">
        <v>7</v>
      </c>
      <c r="S6457" s="3" t="n">
        <v>0</v>
      </c>
      <c r="T6457" s="2" t="n">
        <v>11.4576</v>
      </c>
      <c r="U6457">
        <f>D6457-C6457</f>
        <v/>
      </c>
      <c r="V6457" s="3">
        <f>IF(Q6457=0,0,T6457/Q6457)</f>
        <v/>
      </c>
    </row>
    <row r="6458">
      <c r="A6458" t="n">
        <v>6457</v>
      </c>
      <c r="B6458" t="inlineStr">
        <is>
          <t>CA-2014-110065</t>
        </is>
      </c>
      <c r="C6458" t="inlineStr">
        <is>
          <t>2014-08-05</t>
        </is>
      </c>
      <c r="D6458" t="inlineStr">
        <is>
          <t>2014-08-11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Technology</t>
        </is>
      </c>
      <c r="O6458" t="inlineStr">
        <is>
          <t>Phones</t>
        </is>
      </c>
      <c r="P6458" t="inlineStr">
        <is>
          <t>Plantronics CS 50-USB - headset - Convertible, Monaural</t>
        </is>
      </c>
      <c r="Q6458" s="2" t="n">
        <v>135.99</v>
      </c>
      <c r="R6458" t="n">
        <v>1</v>
      </c>
      <c r="S6458" s="3" t="n">
        <v>0</v>
      </c>
      <c r="T6458" s="2" t="n">
        <v>36.7173</v>
      </c>
      <c r="U6458">
        <f>D6458-C6458</f>
        <v/>
      </c>
      <c r="V6458" s="3">
        <f>IF(Q6458=0,0,T6458/Q6458)</f>
        <v/>
      </c>
    </row>
    <row r="6459">
      <c r="A6459" t="n">
        <v>6458</v>
      </c>
      <c r="B6459" t="inlineStr">
        <is>
          <t>CA-2014-110065</t>
        </is>
      </c>
      <c r="C6459" t="inlineStr">
        <is>
          <t>2014-08-05</t>
        </is>
      </c>
      <c r="D6459" t="inlineStr">
        <is>
          <t>2014-08-11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Binney &amp; Smith inkTank Erasable Pocket Highlighter, Chisel Tip, Yellow</t>
        </is>
      </c>
      <c r="Q6459" s="2" t="n">
        <v>15.96</v>
      </c>
      <c r="R6459" t="n">
        <v>7</v>
      </c>
      <c r="S6459" s="3" t="n">
        <v>0</v>
      </c>
      <c r="T6459" s="2" t="n">
        <v>7.0224</v>
      </c>
      <c r="U6459">
        <f>D6459-C6459</f>
        <v/>
      </c>
      <c r="V6459" s="3">
        <f>IF(Q6459=0,0,T6459/Q6459)</f>
        <v/>
      </c>
    </row>
    <row r="6460">
      <c r="A6460" t="n">
        <v>6459</v>
      </c>
      <c r="B6460" t="inlineStr">
        <is>
          <t>US-2017-133361</t>
        </is>
      </c>
      <c r="C6460" t="inlineStr">
        <is>
          <t>2017-05-14</t>
        </is>
      </c>
      <c r="D6460" t="inlineStr">
        <is>
          <t>2017-05-17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OIC #2 Pencils, Medium Soft</t>
        </is>
      </c>
      <c r="Q6460" s="2" t="n">
        <v>3.76</v>
      </c>
      <c r="R6460" t="n">
        <v>2</v>
      </c>
      <c r="S6460" s="3" t="n">
        <v>0</v>
      </c>
      <c r="T6460" s="2" t="n">
        <v>1.0904</v>
      </c>
      <c r="U6460">
        <f>D6460-C6460</f>
        <v/>
      </c>
      <c r="V6460" s="3">
        <f>IF(Q6460=0,0,T6460/Q6460)</f>
        <v/>
      </c>
    </row>
    <row r="6461">
      <c r="A6461" t="n">
        <v>6460</v>
      </c>
      <c r="B6461" t="inlineStr">
        <is>
          <t>US-2017-133361</t>
        </is>
      </c>
      <c r="C6461" t="inlineStr">
        <is>
          <t>2017-05-14</t>
        </is>
      </c>
      <c r="D6461" t="inlineStr">
        <is>
          <t>2017-05-17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Prang Colored Pencils</t>
        </is>
      </c>
      <c r="Q6461" s="2" t="n">
        <v>14.7</v>
      </c>
      <c r="R6461" t="n">
        <v>5</v>
      </c>
      <c r="S6461" s="3" t="n">
        <v>0</v>
      </c>
      <c r="T6461" s="2" t="n">
        <v>6.615</v>
      </c>
      <c r="U6461">
        <f>D6461-C6461</f>
        <v/>
      </c>
      <c r="V6461" s="3">
        <f>IF(Q6461=0,0,T6461/Q6461)</f>
        <v/>
      </c>
    </row>
    <row r="6462">
      <c r="A6462" t="n">
        <v>6461</v>
      </c>
      <c r="B6462" t="inlineStr">
        <is>
          <t>US-2017-133361</t>
        </is>
      </c>
      <c r="C6462" t="inlineStr">
        <is>
          <t>2017-05-14</t>
        </is>
      </c>
      <c r="D6462" t="inlineStr">
        <is>
          <t>2017-05-17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Eberhard Faber 3 1/2" Golf Pencils</t>
        </is>
      </c>
      <c r="Q6462" s="2" t="n">
        <v>37.2</v>
      </c>
      <c r="R6462" t="n">
        <v>5</v>
      </c>
      <c r="S6462" s="3" t="n">
        <v>0</v>
      </c>
      <c r="T6462" s="2" t="n">
        <v>9.300000000000001</v>
      </c>
      <c r="U6462">
        <f>D6462-C6462</f>
        <v/>
      </c>
      <c r="V6462" s="3">
        <f>IF(Q6462=0,0,T6462/Q6462)</f>
        <v/>
      </c>
    </row>
    <row r="6463">
      <c r="A6463" t="n">
        <v>6462</v>
      </c>
      <c r="B6463" t="inlineStr">
        <is>
          <t>US-2017-133361</t>
        </is>
      </c>
      <c r="C6463" t="inlineStr">
        <is>
          <t>2017-05-14</t>
        </is>
      </c>
      <c r="D6463" t="inlineStr">
        <is>
          <t>2017-05-17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Belkin F8E887 USB Wired Ergonomic Keyboard</t>
        </is>
      </c>
      <c r="Q6463" s="2" t="n">
        <v>89.97</v>
      </c>
      <c r="R6463" t="n">
        <v>3</v>
      </c>
      <c r="S6463" s="3" t="n">
        <v>0</v>
      </c>
      <c r="T6463" s="2" t="n">
        <v>18.8937</v>
      </c>
      <c r="U6463">
        <f>D6463-C6463</f>
        <v/>
      </c>
      <c r="V6463" s="3">
        <f>IF(Q6463=0,0,T6463/Q6463)</f>
        <v/>
      </c>
    </row>
    <row r="6464">
      <c r="A6464" t="n">
        <v>6463</v>
      </c>
      <c r="B6464" t="inlineStr">
        <is>
          <t>US-2017-133361</t>
        </is>
      </c>
      <c r="C6464" t="inlineStr">
        <is>
          <t>2017-05-14</t>
        </is>
      </c>
      <c r="D6464" t="inlineStr">
        <is>
          <t>2017-05-17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Furniture</t>
        </is>
      </c>
      <c r="O6464" t="inlineStr">
        <is>
          <t>Chairs</t>
        </is>
      </c>
      <c r="P6464" t="inlineStr">
        <is>
          <t>Office Star - Contemporary Task Swivel chair with Loop Arms, Charcoal</t>
        </is>
      </c>
      <c r="Q6464" s="2" t="n">
        <v>261.96</v>
      </c>
      <c r="R6464" t="n">
        <v>2</v>
      </c>
      <c r="S6464" s="3" t="n">
        <v>0</v>
      </c>
      <c r="T6464" s="2" t="n">
        <v>23.5764</v>
      </c>
      <c r="U6464">
        <f>D6464-C6464</f>
        <v/>
      </c>
      <c r="V6464" s="3">
        <f>IF(Q6464=0,0,T6464/Q6464)</f>
        <v/>
      </c>
    </row>
    <row r="6465">
      <c r="A6465" t="n">
        <v>6464</v>
      </c>
      <c r="B6465" t="inlineStr">
        <is>
          <t>US-2017-133361</t>
        </is>
      </c>
      <c r="C6465" t="inlineStr">
        <is>
          <t>2017-05-14</t>
        </is>
      </c>
      <c r="D6465" t="inlineStr">
        <is>
          <t>2017-05-17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Office Supplies</t>
        </is>
      </c>
      <c r="O6465" t="inlineStr">
        <is>
          <t>Labels</t>
        </is>
      </c>
      <c r="P6465" t="inlineStr">
        <is>
          <t>Avery 505</t>
        </is>
      </c>
      <c r="Q6465" s="2" t="n">
        <v>74</v>
      </c>
      <c r="R6465" t="n">
        <v>5</v>
      </c>
      <c r="S6465" s="3" t="n">
        <v>0</v>
      </c>
      <c r="T6465" s="2" t="n">
        <v>37</v>
      </c>
      <c r="U6465">
        <f>D6465-C6465</f>
        <v/>
      </c>
      <c r="V6465" s="3">
        <f>IF(Q6465=0,0,T6465/Q6465)</f>
        <v/>
      </c>
    </row>
    <row r="6466">
      <c r="A6466" t="n">
        <v>6465</v>
      </c>
      <c r="B6466" t="inlineStr">
        <is>
          <t>US-2016-155404</t>
        </is>
      </c>
      <c r="C6466" t="inlineStr">
        <is>
          <t>2016-09-22</t>
        </is>
      </c>
      <c r="D6466" t="inlineStr">
        <is>
          <t>2016-09-28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Furniture</t>
        </is>
      </c>
      <c r="O6466" t="inlineStr">
        <is>
          <t>Furnishings</t>
        </is>
      </c>
      <c r="P6466" t="inlineStr">
        <is>
          <t>G.E. Longer-Life Indoor Recessed Floodlight Bulbs</t>
        </is>
      </c>
      <c r="Q6466" s="2" t="n">
        <v>13.28</v>
      </c>
      <c r="R6466" t="n">
        <v>2</v>
      </c>
      <c r="S6466" s="3" t="n">
        <v>0</v>
      </c>
      <c r="T6466" s="2" t="n">
        <v>6.3744</v>
      </c>
      <c r="U6466">
        <f>D6466-C6466</f>
        <v/>
      </c>
      <c r="V6466" s="3">
        <f>IF(Q6466=0,0,T6466/Q6466)</f>
        <v/>
      </c>
    </row>
    <row r="6467">
      <c r="A6467" t="n">
        <v>6466</v>
      </c>
      <c r="B6467" t="inlineStr">
        <is>
          <t>CA-2015-114503</t>
        </is>
      </c>
      <c r="C6467" t="inlineStr">
        <is>
          <t>2015-11-13</t>
        </is>
      </c>
      <c r="D6467" t="inlineStr">
        <is>
          <t>2015-11-17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Portfile Personal File Boxes</t>
        </is>
      </c>
      <c r="Q6467" s="2" t="n">
        <v>84.95999999999999</v>
      </c>
      <c r="R6467" t="n">
        <v>6</v>
      </c>
      <c r="S6467" s="3" t="n">
        <v>0.2</v>
      </c>
      <c r="T6467" s="2" t="n">
        <v>6.372</v>
      </c>
      <c r="U6467">
        <f>D6467-C6467</f>
        <v/>
      </c>
      <c r="V6467" s="3">
        <f>IF(Q6467=0,0,T6467/Q6467)</f>
        <v/>
      </c>
    </row>
    <row r="6468">
      <c r="A6468" t="n">
        <v>6467</v>
      </c>
      <c r="B6468" t="inlineStr">
        <is>
          <t>CA-2017-153080</t>
        </is>
      </c>
      <c r="C6468" t="inlineStr">
        <is>
          <t>2017-05-22</t>
        </is>
      </c>
      <c r="D6468" t="inlineStr">
        <is>
          <t>2017-05-25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Maxell 74 Minute CDR, 10/Pack</t>
        </is>
      </c>
      <c r="Q6468" s="2" t="n">
        <v>68.45999999999999</v>
      </c>
      <c r="R6468" t="n">
        <v>7</v>
      </c>
      <c r="S6468" s="3" t="n">
        <v>0</v>
      </c>
      <c r="T6468" s="2" t="n">
        <v>25.3302</v>
      </c>
      <c r="U6468">
        <f>D6468-C6468</f>
        <v/>
      </c>
      <c r="V6468" s="3">
        <f>IF(Q6468=0,0,T6468/Q6468)</f>
        <v/>
      </c>
    </row>
    <row r="6469">
      <c r="A6469" t="n">
        <v>6468</v>
      </c>
      <c r="B6469" t="inlineStr">
        <is>
          <t>CA-2016-163804</t>
        </is>
      </c>
      <c r="C6469" t="inlineStr">
        <is>
          <t>2016-12-02</t>
        </is>
      </c>
      <c r="D6469" t="inlineStr">
        <is>
          <t>2016-12-08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Office Supplies</t>
        </is>
      </c>
      <c r="O6469" t="inlineStr">
        <is>
          <t>Storage</t>
        </is>
      </c>
      <c r="P6469" t="inlineStr">
        <is>
          <t>Deluxe Rollaway Locking File with Drawer</t>
        </is>
      </c>
      <c r="Q6469" s="2" t="n">
        <v>2079.4</v>
      </c>
      <c r="R6469" t="n">
        <v>5</v>
      </c>
      <c r="S6469" s="3" t="n">
        <v>0</v>
      </c>
      <c r="T6469" s="2" t="n">
        <v>582.232</v>
      </c>
      <c r="U6469">
        <f>D6469-C6469</f>
        <v/>
      </c>
      <c r="V6469" s="3">
        <f>IF(Q6469=0,0,T6469/Q6469)</f>
        <v/>
      </c>
    </row>
    <row r="6470">
      <c r="A6470" t="n">
        <v>6469</v>
      </c>
      <c r="B6470" t="inlineStr">
        <is>
          <t>CA-2016-163804</t>
        </is>
      </c>
      <c r="C6470" t="inlineStr">
        <is>
          <t>2016-12-02</t>
        </is>
      </c>
      <c r="D6470" t="inlineStr">
        <is>
          <t>2016-12-08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VTech DS6151</t>
        </is>
      </c>
      <c r="Q6470" s="2" t="n">
        <v>629.95</v>
      </c>
      <c r="R6470" t="n">
        <v>5</v>
      </c>
      <c r="S6470" s="3" t="n">
        <v>0</v>
      </c>
      <c r="T6470" s="2" t="n">
        <v>176.386</v>
      </c>
      <c r="U6470">
        <f>D6470-C6470</f>
        <v/>
      </c>
      <c r="V6470" s="3">
        <f>IF(Q6470=0,0,T6470/Q6470)</f>
        <v/>
      </c>
    </row>
    <row r="6471">
      <c r="A6471" t="n">
        <v>6470</v>
      </c>
      <c r="B6471" t="inlineStr">
        <is>
          <t>CA-2016-163804</t>
        </is>
      </c>
      <c r="C6471" t="inlineStr">
        <is>
          <t>2016-12-02</t>
        </is>
      </c>
      <c r="D6471" t="inlineStr">
        <is>
          <t>2016-12-08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Furniture</t>
        </is>
      </c>
      <c r="O6471" t="inlineStr">
        <is>
          <t>Furnishings</t>
        </is>
      </c>
      <c r="P6471" t="inlineStr">
        <is>
          <t>Eldon 500 Class Desk Accessories</t>
        </is>
      </c>
      <c r="Q6471" s="2" t="n">
        <v>72.42</v>
      </c>
      <c r="R6471" t="n">
        <v>6</v>
      </c>
      <c r="S6471" s="3" t="n">
        <v>0</v>
      </c>
      <c r="T6471" s="2" t="n">
        <v>23.8986</v>
      </c>
      <c r="U6471">
        <f>D6471-C6471</f>
        <v/>
      </c>
      <c r="V6471" s="3">
        <f>IF(Q6471=0,0,T6471/Q6471)</f>
        <v/>
      </c>
    </row>
    <row r="6472">
      <c r="A6472" t="n">
        <v>6471</v>
      </c>
      <c r="B6472" t="inlineStr">
        <is>
          <t>CA-2015-108532</t>
        </is>
      </c>
      <c r="C6472" t="inlineStr">
        <is>
          <t>2015-08-29</t>
        </is>
      </c>
      <c r="D6472" t="inlineStr">
        <is>
          <t>2015-09-02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Samsung Rugby III</t>
        </is>
      </c>
      <c r="Q6472" s="2" t="n">
        <v>131.98</v>
      </c>
      <c r="R6472" t="n">
        <v>2</v>
      </c>
      <c r="S6472" s="3" t="n">
        <v>0</v>
      </c>
      <c r="T6472" s="2" t="n">
        <v>35.6346</v>
      </c>
      <c r="U6472">
        <f>D6472-C6472</f>
        <v/>
      </c>
      <c r="V6472" s="3">
        <f>IF(Q6472=0,0,T6472/Q6472)</f>
        <v/>
      </c>
    </row>
    <row r="6473">
      <c r="A6473" t="n">
        <v>6472</v>
      </c>
      <c r="B6473" t="inlineStr">
        <is>
          <t>CA-2015-108532</t>
        </is>
      </c>
      <c r="C6473" t="inlineStr">
        <is>
          <t>2015-08-29</t>
        </is>
      </c>
      <c r="D6473" t="inlineStr">
        <is>
          <t>2015-09-02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Technology</t>
        </is>
      </c>
      <c r="O6473" t="inlineStr">
        <is>
          <t>Accessories</t>
        </is>
      </c>
      <c r="P6473" t="inlineStr">
        <is>
          <t>Logitech Desktop MK120 Mouse and keyboard Combo</t>
        </is>
      </c>
      <c r="Q6473" s="2" t="n">
        <v>114.52</v>
      </c>
      <c r="R6473" t="n">
        <v>7</v>
      </c>
      <c r="S6473" s="3" t="n">
        <v>0</v>
      </c>
      <c r="T6473" s="2" t="n">
        <v>11.452</v>
      </c>
      <c r="U6473">
        <f>D6473-C6473</f>
        <v/>
      </c>
      <c r="V6473" s="3">
        <f>IF(Q6473=0,0,T6473/Q6473)</f>
        <v/>
      </c>
    </row>
    <row r="6474">
      <c r="A6474" t="n">
        <v>6473</v>
      </c>
      <c r="B6474" t="inlineStr">
        <is>
          <t>CA-2014-151897</t>
        </is>
      </c>
      <c r="C6474" t="inlineStr">
        <is>
          <t>2014-06-06</t>
        </is>
      </c>
      <c r="D6474" t="inlineStr">
        <is>
          <t>2014-06-10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Office Supplies</t>
        </is>
      </c>
      <c r="O6474" t="inlineStr">
        <is>
          <t>Labels</t>
        </is>
      </c>
      <c r="P6474" t="inlineStr">
        <is>
          <t>Round Specialty Laser Printer Labels</t>
        </is>
      </c>
      <c r="Q6474" s="2" t="n">
        <v>100.24</v>
      </c>
      <c r="R6474" t="n">
        <v>10</v>
      </c>
      <c r="S6474" s="3" t="n">
        <v>0.2</v>
      </c>
      <c r="T6474" s="2" t="n">
        <v>33.831</v>
      </c>
      <c r="U6474">
        <f>D6474-C6474</f>
        <v/>
      </c>
      <c r="V6474" s="3">
        <f>IF(Q6474=0,0,T6474/Q6474)</f>
        <v/>
      </c>
    </row>
    <row r="6475">
      <c r="A6475" t="n">
        <v>6474</v>
      </c>
      <c r="B6475" t="inlineStr">
        <is>
          <t>CA-2016-113292</t>
        </is>
      </c>
      <c r="C6475" t="inlineStr">
        <is>
          <t>2016-03-18</t>
        </is>
      </c>
      <c r="D6475" t="inlineStr">
        <is>
          <t>2016-03-20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Hoover WindTunnel Plus Canister Vacuum</t>
        </is>
      </c>
      <c r="Q6475" s="2" t="n">
        <v>871.8</v>
      </c>
      <c r="R6475" t="n">
        <v>3</v>
      </c>
      <c r="S6475" s="3" t="n">
        <v>0.2</v>
      </c>
      <c r="T6475" s="2" t="n">
        <v>87.18000000000001</v>
      </c>
      <c r="U6475">
        <f>D6475-C6475</f>
        <v/>
      </c>
      <c r="V6475" s="3">
        <f>IF(Q6475=0,0,T6475/Q6475)</f>
        <v/>
      </c>
    </row>
    <row r="6476">
      <c r="A6476" t="n">
        <v>6475</v>
      </c>
      <c r="B6476" t="inlineStr">
        <is>
          <t>CA-2014-149524</t>
        </is>
      </c>
      <c r="C6476" t="inlineStr">
        <is>
          <t>2014-01-14</t>
        </is>
      </c>
      <c r="D6476" t="inlineStr">
        <is>
          <t>2014-01-15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Furniture</t>
        </is>
      </c>
      <c r="O6476" t="inlineStr">
        <is>
          <t>Bookcases</t>
        </is>
      </c>
      <c r="P6476" t="inlineStr">
        <is>
          <t>Sauder Cornerstone Collection Library</t>
        </is>
      </c>
      <c r="Q6476" s="2" t="n">
        <v>61.96</v>
      </c>
      <c r="R6476" t="n">
        <v>4</v>
      </c>
      <c r="S6476" s="3" t="n">
        <v>0.5</v>
      </c>
      <c r="T6476" s="2" t="n">
        <v>-53.2856</v>
      </c>
      <c r="U6476">
        <f>D6476-C6476</f>
        <v/>
      </c>
      <c r="V6476" s="3">
        <f>IF(Q6476=0,0,T6476/Q6476)</f>
        <v/>
      </c>
    </row>
    <row r="6477">
      <c r="A6477" t="n">
        <v>6476</v>
      </c>
      <c r="B6477" t="inlineStr">
        <is>
          <t>CA-2017-140872</t>
        </is>
      </c>
      <c r="C6477" t="inlineStr">
        <is>
          <t>2017-06-03</t>
        </is>
      </c>
      <c r="D6477" t="inlineStr">
        <is>
          <t>2017-06-10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Wilson Jones Standard D-Ring Binders</t>
        </is>
      </c>
      <c r="Q6477" s="2" t="n">
        <v>4.554</v>
      </c>
      <c r="R6477" t="n">
        <v>3</v>
      </c>
      <c r="S6477" s="3" t="n">
        <v>0.7</v>
      </c>
      <c r="T6477" s="2" t="n">
        <v>-3.4914</v>
      </c>
      <c r="U6477">
        <f>D6477-C6477</f>
        <v/>
      </c>
      <c r="V6477" s="3">
        <f>IF(Q6477=0,0,T6477/Q6477)</f>
        <v/>
      </c>
    </row>
    <row r="6478">
      <c r="A6478" t="n">
        <v>6477</v>
      </c>
      <c r="B6478" t="inlineStr">
        <is>
          <t>CA-2017-140872</t>
        </is>
      </c>
      <c r="C6478" t="inlineStr">
        <is>
          <t>2017-06-03</t>
        </is>
      </c>
      <c r="D6478" t="inlineStr">
        <is>
          <t>2017-06-10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Bravo II Megaboss 12-Amp Hard Body Upright, Replacement Belts, 2 Belts per Pack</t>
        </is>
      </c>
      <c r="Q6478" s="2" t="n">
        <v>5.2</v>
      </c>
      <c r="R6478" t="n">
        <v>2</v>
      </c>
      <c r="S6478" s="3" t="n">
        <v>0.2</v>
      </c>
      <c r="T6478" s="2" t="n">
        <v>0.585</v>
      </c>
      <c r="U6478">
        <f>D6478-C6478</f>
        <v/>
      </c>
      <c r="V6478" s="3">
        <f>IF(Q6478=0,0,T6478/Q6478)</f>
        <v/>
      </c>
    </row>
    <row r="6479">
      <c r="A6479" t="n">
        <v>6478</v>
      </c>
      <c r="B6479" t="inlineStr">
        <is>
          <t>CA-2017-140872</t>
        </is>
      </c>
      <c r="C6479" t="inlineStr">
        <is>
          <t>2017-06-03</t>
        </is>
      </c>
      <c r="D6479" t="inlineStr">
        <is>
          <t>2017-06-10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Logitech P710e Mobile Speakerphone</t>
        </is>
      </c>
      <c r="Q6479" s="2" t="n">
        <v>205.992</v>
      </c>
      <c r="R6479" t="n">
        <v>1</v>
      </c>
      <c r="S6479" s="3" t="n">
        <v>0.2</v>
      </c>
      <c r="T6479" s="2" t="n">
        <v>-2.5749</v>
      </c>
      <c r="U6479">
        <f>D6479-C6479</f>
        <v/>
      </c>
      <c r="V6479" s="3">
        <f>IF(Q6479=0,0,T6479/Q6479)</f>
        <v/>
      </c>
    </row>
    <row r="6480">
      <c r="A6480" t="n">
        <v>6479</v>
      </c>
      <c r="B6480" t="inlineStr">
        <is>
          <t>CA-2017-140872</t>
        </is>
      </c>
      <c r="C6480" t="inlineStr">
        <is>
          <t>2017-06-03</t>
        </is>
      </c>
      <c r="D6480" t="inlineStr">
        <is>
          <t>2017-06-10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Office Supplies</t>
        </is>
      </c>
      <c r="O6480" t="inlineStr">
        <is>
          <t>Paper</t>
        </is>
      </c>
      <c r="P6480" t="inlineStr">
        <is>
          <t>Xerox 206</t>
        </is>
      </c>
      <c r="Q6480" s="2" t="n">
        <v>15.552</v>
      </c>
      <c r="R6480" t="n">
        <v>3</v>
      </c>
      <c r="S6480" s="3" t="n">
        <v>0.2</v>
      </c>
      <c r="T6480" s="2" t="n">
        <v>5.4432</v>
      </c>
      <c r="U6480">
        <f>D6480-C6480</f>
        <v/>
      </c>
      <c r="V6480" s="3">
        <f>IF(Q6480=0,0,T6480/Q6480)</f>
        <v/>
      </c>
    </row>
    <row r="6481">
      <c r="A6481" t="n">
        <v>6480</v>
      </c>
      <c r="B6481" t="inlineStr">
        <is>
          <t>CA-2017-140872</t>
        </is>
      </c>
      <c r="C6481" t="inlineStr">
        <is>
          <t>2017-06-03</t>
        </is>
      </c>
      <c r="D6481" t="inlineStr">
        <is>
          <t>2017-06-10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VTech DS6151</t>
        </is>
      </c>
      <c r="Q6481" s="2" t="n">
        <v>503.96</v>
      </c>
      <c r="R6481" t="n">
        <v>5</v>
      </c>
      <c r="S6481" s="3" t="n">
        <v>0.2</v>
      </c>
      <c r="T6481" s="2" t="n">
        <v>50.396</v>
      </c>
      <c r="U6481">
        <f>D6481-C6481</f>
        <v/>
      </c>
      <c r="V6481" s="3">
        <f>IF(Q6481=0,0,T6481/Q6481)</f>
        <v/>
      </c>
    </row>
    <row r="6482">
      <c r="A6482" t="n">
        <v>6481</v>
      </c>
      <c r="B6482" t="inlineStr">
        <is>
          <t>CA-2017-140872</t>
        </is>
      </c>
      <c r="C6482" t="inlineStr">
        <is>
          <t>2017-06-03</t>
        </is>
      </c>
      <c r="D6482" t="inlineStr">
        <is>
          <t>2017-06-10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Eureka Sanitaire  Multi-Pro Heavy-Duty Upright, Disposable Bags</t>
        </is>
      </c>
      <c r="Q6482" s="2" t="n">
        <v>24.472</v>
      </c>
      <c r="R6482" t="n">
        <v>7</v>
      </c>
      <c r="S6482" s="3" t="n">
        <v>0.2</v>
      </c>
      <c r="T6482" s="2" t="n">
        <v>1.8354</v>
      </c>
      <c r="U6482">
        <f>D6482-C6482</f>
        <v/>
      </c>
      <c r="V6482" s="3">
        <f>IF(Q6482=0,0,T6482/Q6482)</f>
        <v/>
      </c>
    </row>
    <row r="6483">
      <c r="A6483" t="n">
        <v>6482</v>
      </c>
      <c r="B6483" t="inlineStr">
        <is>
          <t>CA-2017-140872</t>
        </is>
      </c>
      <c r="C6483" t="inlineStr">
        <is>
          <t>2017-06-03</t>
        </is>
      </c>
      <c r="D6483" t="inlineStr">
        <is>
          <t>2017-06-10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Furniture</t>
        </is>
      </c>
      <c r="O6483" t="inlineStr">
        <is>
          <t>Bookcases</t>
        </is>
      </c>
      <c r="P6483" t="inlineStr">
        <is>
          <t>Bush Mission Pointe Library</t>
        </is>
      </c>
      <c r="Q6483" s="2" t="n">
        <v>241.568</v>
      </c>
      <c r="R6483" t="n">
        <v>2</v>
      </c>
      <c r="S6483" s="3" t="n">
        <v>0.2</v>
      </c>
      <c r="T6483" s="2" t="n">
        <v>0</v>
      </c>
      <c r="U6483">
        <f>D6483-C6483</f>
        <v/>
      </c>
      <c r="V6483" s="3">
        <f>IF(Q6483=0,0,T6483/Q6483)</f>
        <v/>
      </c>
    </row>
    <row r="6484">
      <c r="A6484" t="n">
        <v>6483</v>
      </c>
      <c r="B6484" t="inlineStr">
        <is>
          <t>CA-2017-140872</t>
        </is>
      </c>
      <c r="C6484" t="inlineStr">
        <is>
          <t>2017-06-03</t>
        </is>
      </c>
      <c r="D6484" t="inlineStr">
        <is>
          <t>2017-06-10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WD My Passport Ultra 1TB Portable External Hard Drive</t>
        </is>
      </c>
      <c r="Q6484" s="2" t="n">
        <v>110.4</v>
      </c>
      <c r="R6484" t="n">
        <v>2</v>
      </c>
      <c r="S6484" s="3" t="n">
        <v>0.2</v>
      </c>
      <c r="T6484" s="2" t="n">
        <v>-4.14</v>
      </c>
      <c r="U6484">
        <f>D6484-C6484</f>
        <v/>
      </c>
      <c r="V6484" s="3">
        <f>IF(Q6484=0,0,T6484/Q6484)</f>
        <v/>
      </c>
    </row>
    <row r="6485">
      <c r="A6485" t="n">
        <v>6484</v>
      </c>
      <c r="B6485" t="inlineStr">
        <is>
          <t>CA-2017-113908</t>
        </is>
      </c>
      <c r="C6485" t="inlineStr">
        <is>
          <t>2017-06-03</t>
        </is>
      </c>
      <c r="D6485" t="inlineStr">
        <is>
          <t>2017-06-09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Furniture</t>
        </is>
      </c>
      <c r="O6485" t="inlineStr">
        <is>
          <t>Tables</t>
        </is>
      </c>
      <c r="P6485" t="inlineStr">
        <is>
          <t>Chromcraft 48" x 96" Racetrack Double Pedestal Table</t>
        </is>
      </c>
      <c r="Q6485" s="2" t="n">
        <v>384.768</v>
      </c>
      <c r="R6485" t="n">
        <v>2</v>
      </c>
      <c r="S6485" s="3" t="n">
        <v>0.4</v>
      </c>
      <c r="T6485" s="2" t="n">
        <v>-115.4304</v>
      </c>
      <c r="U6485">
        <f>D6485-C6485</f>
        <v/>
      </c>
      <c r="V6485" s="3">
        <f>IF(Q6485=0,0,T6485/Q6485)</f>
        <v/>
      </c>
    </row>
    <row r="6486">
      <c r="A6486" t="n">
        <v>6485</v>
      </c>
      <c r="B6486" t="inlineStr">
        <is>
          <t>CA-2017-113908</t>
        </is>
      </c>
      <c r="C6486" t="inlineStr">
        <is>
          <t>2017-06-03</t>
        </is>
      </c>
      <c r="D6486" t="inlineStr">
        <is>
          <t>2017-06-09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Technology</t>
        </is>
      </c>
      <c r="O6486" t="inlineStr">
        <is>
          <t>Machines</t>
        </is>
      </c>
      <c r="P6486" t="inlineStr">
        <is>
          <t>Hewlett-Packard 300S Scientific Calculator</t>
        </is>
      </c>
      <c r="Q6486" s="2" t="n">
        <v>78.66</v>
      </c>
      <c r="R6486" t="n">
        <v>6</v>
      </c>
      <c r="S6486" s="3" t="n">
        <v>0</v>
      </c>
      <c r="T6486" s="2" t="n">
        <v>36.1836</v>
      </c>
      <c r="U6486">
        <f>D6486-C6486</f>
        <v/>
      </c>
      <c r="V6486" s="3">
        <f>IF(Q6486=0,0,T6486/Q6486)</f>
        <v/>
      </c>
    </row>
    <row r="6487">
      <c r="A6487" t="n">
        <v>6486</v>
      </c>
      <c r="B6487" t="inlineStr">
        <is>
          <t>CA-2017-113908</t>
        </is>
      </c>
      <c r="C6487" t="inlineStr">
        <is>
          <t>2017-06-03</t>
        </is>
      </c>
      <c r="D6487" t="inlineStr">
        <is>
          <t>2017-06-09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</t>
        </is>
      </c>
      <c r="Q6487" s="2" t="n">
        <v>45.36</v>
      </c>
      <c r="R6487" t="n">
        <v>4</v>
      </c>
      <c r="S6487" s="3" t="n">
        <v>0</v>
      </c>
      <c r="T6487" s="2" t="n">
        <v>22.2264</v>
      </c>
      <c r="U6487">
        <f>D6487-C6487</f>
        <v/>
      </c>
      <c r="V6487" s="3">
        <f>IF(Q6487=0,0,T6487/Q6487)</f>
        <v/>
      </c>
    </row>
    <row r="6488">
      <c r="A6488" t="n">
        <v>6487</v>
      </c>
      <c r="B6488" t="inlineStr">
        <is>
          <t>CA-2015-120621</t>
        </is>
      </c>
      <c r="C6488" t="inlineStr">
        <is>
          <t>2015-03-21</t>
        </is>
      </c>
      <c r="D6488" t="inlineStr">
        <is>
          <t>2015-03-26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Office Supplies</t>
        </is>
      </c>
      <c r="O6488" t="inlineStr">
        <is>
          <t>Appliances</t>
        </is>
      </c>
      <c r="P6488" t="inlineStr">
        <is>
          <t>Honeywell Enviracaire Portable HEPA Air Cleaner for 17' x 22' Room</t>
        </is>
      </c>
      <c r="Q6488" s="2" t="n">
        <v>962.08</v>
      </c>
      <c r="R6488" t="n">
        <v>4</v>
      </c>
      <c r="S6488" s="3" t="n">
        <v>0.2</v>
      </c>
      <c r="T6488" s="2" t="n">
        <v>156.338</v>
      </c>
      <c r="U6488">
        <f>D6488-C6488</f>
        <v/>
      </c>
      <c r="V6488" s="3">
        <f>IF(Q6488=0,0,T6488/Q6488)</f>
        <v/>
      </c>
    </row>
    <row r="6489">
      <c r="A6489" t="n">
        <v>6488</v>
      </c>
      <c r="B6489" t="inlineStr">
        <is>
          <t>CA-2015-120621</t>
        </is>
      </c>
      <c r="C6489" t="inlineStr">
        <is>
          <t>2015-03-21</t>
        </is>
      </c>
      <c r="D6489" t="inlineStr">
        <is>
          <t>2015-03-26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GBC Laser Imprintable Binding System Covers, Desert Sand</t>
        </is>
      </c>
      <c r="Q6489" s="2" t="n">
        <v>12.843</v>
      </c>
      <c r="R6489" t="n">
        <v>3</v>
      </c>
      <c r="S6489" s="3" t="n">
        <v>0.7</v>
      </c>
      <c r="T6489" s="2" t="n">
        <v>-9.846299999999999</v>
      </c>
      <c r="U6489">
        <f>D6489-C6489</f>
        <v/>
      </c>
      <c r="V6489" s="3">
        <f>IF(Q6489=0,0,T6489/Q6489)</f>
        <v/>
      </c>
    </row>
    <row r="6490">
      <c r="A6490" t="n">
        <v>6489</v>
      </c>
      <c r="B6490" t="inlineStr">
        <is>
          <t>CA-2015-120621</t>
        </is>
      </c>
      <c r="C6490" t="inlineStr">
        <is>
          <t>2015-03-21</t>
        </is>
      </c>
      <c r="D6490" t="inlineStr">
        <is>
          <t>2015-03-26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1883</t>
        </is>
      </c>
      <c r="Q6490" s="2" t="n">
        <v>295.456</v>
      </c>
      <c r="R6490" t="n">
        <v>14</v>
      </c>
      <c r="S6490" s="3" t="n">
        <v>0.2</v>
      </c>
      <c r="T6490" s="2" t="n">
        <v>96.0232</v>
      </c>
      <c r="U6490">
        <f>D6490-C6490</f>
        <v/>
      </c>
      <c r="V6490" s="3">
        <f>IF(Q6490=0,0,T6490/Q6490)</f>
        <v/>
      </c>
    </row>
    <row r="6491">
      <c r="A6491" t="n">
        <v>6490</v>
      </c>
      <c r="B6491" t="inlineStr">
        <is>
          <t>US-2017-148866</t>
        </is>
      </c>
      <c r="C6491" t="inlineStr">
        <is>
          <t>2017-09-19</t>
        </is>
      </c>
      <c r="D6491" t="inlineStr">
        <is>
          <t>2017-09-24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Xerox 228</t>
        </is>
      </c>
      <c r="Q6491" s="2" t="n">
        <v>32.4</v>
      </c>
      <c r="R6491" t="n">
        <v>5</v>
      </c>
      <c r="S6491" s="3" t="n">
        <v>0</v>
      </c>
      <c r="T6491" s="2" t="n">
        <v>15.552</v>
      </c>
      <c r="U6491">
        <f>D6491-C6491</f>
        <v/>
      </c>
      <c r="V6491" s="3">
        <f>IF(Q6491=0,0,T6491/Q6491)</f>
        <v/>
      </c>
    </row>
    <row r="6492">
      <c r="A6492" t="n">
        <v>6491</v>
      </c>
      <c r="B6492" t="inlineStr">
        <is>
          <t>CA-2014-149594</t>
        </is>
      </c>
      <c r="C6492" t="inlineStr">
        <is>
          <t>2014-09-15</t>
        </is>
      </c>
      <c r="D6492" t="inlineStr">
        <is>
          <t>2014-09-19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Seth Thomas 16" Steel Case Clock</t>
        </is>
      </c>
      <c r="Q6492" s="2" t="n">
        <v>103.936</v>
      </c>
      <c r="R6492" t="n">
        <v>4</v>
      </c>
      <c r="S6492" s="3" t="n">
        <v>0.2</v>
      </c>
      <c r="T6492" s="2" t="n">
        <v>16.8896</v>
      </c>
      <c r="U6492">
        <f>D6492-C6492</f>
        <v/>
      </c>
      <c r="V6492" s="3">
        <f>IF(Q6492=0,0,T6492/Q6492)</f>
        <v/>
      </c>
    </row>
    <row r="6493">
      <c r="A6493" t="n">
        <v>6492</v>
      </c>
      <c r="B6493" t="inlineStr">
        <is>
          <t>CA-2016-113845</t>
        </is>
      </c>
      <c r="C6493" t="inlineStr">
        <is>
          <t>2016-11-20</t>
        </is>
      </c>
      <c r="D6493" t="inlineStr">
        <is>
          <t>2016-11-25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Furniture</t>
        </is>
      </c>
      <c r="O6493" t="inlineStr">
        <is>
          <t>Bookcases</t>
        </is>
      </c>
      <c r="P6493" t="inlineStr">
        <is>
          <t>O'Sullivan 2-Door Barrister Bookcase in Odessa Pine</t>
        </is>
      </c>
      <c r="Q6493" s="2" t="n">
        <v>289.568</v>
      </c>
      <c r="R6493" t="n">
        <v>2</v>
      </c>
      <c r="S6493" s="3" t="n">
        <v>0.2</v>
      </c>
      <c r="T6493" s="2" t="n">
        <v>10.8588</v>
      </c>
      <c r="U6493">
        <f>D6493-C6493</f>
        <v/>
      </c>
      <c r="V6493" s="3">
        <f>IF(Q6493=0,0,T6493/Q6493)</f>
        <v/>
      </c>
    </row>
    <row r="6494">
      <c r="A6494" t="n">
        <v>6493</v>
      </c>
      <c r="B6494" t="inlineStr">
        <is>
          <t>CA-2016-113845</t>
        </is>
      </c>
      <c r="C6494" t="inlineStr">
        <is>
          <t>2016-11-20</t>
        </is>
      </c>
      <c r="D6494" t="inlineStr">
        <is>
          <t>2016-11-25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Akro-Mils 12-Gallon Tote</t>
        </is>
      </c>
      <c r="Q6494" s="2" t="n">
        <v>39.72</v>
      </c>
      <c r="R6494" t="n">
        <v>5</v>
      </c>
      <c r="S6494" s="3" t="n">
        <v>0.2</v>
      </c>
      <c r="T6494" s="2" t="n">
        <v>4.4685</v>
      </c>
      <c r="U6494">
        <f>D6494-C6494</f>
        <v/>
      </c>
      <c r="V6494" s="3">
        <f>IF(Q6494=0,0,T6494/Q6494)</f>
        <v/>
      </c>
    </row>
    <row r="6495">
      <c r="A6495" t="n">
        <v>6494</v>
      </c>
      <c r="B6495" t="inlineStr">
        <is>
          <t>CA-2016-113845</t>
        </is>
      </c>
      <c r="C6495" t="inlineStr">
        <is>
          <t>2016-11-20</t>
        </is>
      </c>
      <c r="D6495" t="inlineStr">
        <is>
          <t>2016-11-25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Technology</t>
        </is>
      </c>
      <c r="O6495" t="inlineStr">
        <is>
          <t>Phones</t>
        </is>
      </c>
      <c r="P6495" t="inlineStr">
        <is>
          <t>Grandstream GXP2100 Mainstream Business Phone</t>
        </is>
      </c>
      <c r="Q6495" s="2" t="n">
        <v>244.768</v>
      </c>
      <c r="R6495" t="n">
        <v>4</v>
      </c>
      <c r="S6495" s="3" t="n">
        <v>0.2</v>
      </c>
      <c r="T6495" s="2" t="n">
        <v>24.4768</v>
      </c>
      <c r="U6495">
        <f>D6495-C6495</f>
        <v/>
      </c>
      <c r="V6495" s="3">
        <f>IF(Q6495=0,0,T6495/Q6495)</f>
        <v/>
      </c>
    </row>
    <row r="6496">
      <c r="A6496" t="n">
        <v>6495</v>
      </c>
      <c r="B6496" t="inlineStr">
        <is>
          <t>CA-2017-111262</t>
        </is>
      </c>
      <c r="C6496" t="inlineStr">
        <is>
          <t>2017-10-28</t>
        </is>
      </c>
      <c r="D6496" t="inlineStr">
        <is>
          <t>2017-11-01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Technology</t>
        </is>
      </c>
      <c r="O6496" t="inlineStr">
        <is>
          <t>Accessories</t>
        </is>
      </c>
      <c r="P6496" t="inlineStr">
        <is>
          <t>Imation 8gb Micro Traveldrive Usb 2.0 Flash Drive</t>
        </is>
      </c>
      <c r="Q6496" s="2" t="n">
        <v>24</v>
      </c>
      <c r="R6496" t="n">
        <v>2</v>
      </c>
      <c r="S6496" s="3" t="n">
        <v>0.2</v>
      </c>
      <c r="T6496" s="2" t="n">
        <v>-2.7</v>
      </c>
      <c r="U6496">
        <f>D6496-C6496</f>
        <v/>
      </c>
      <c r="V6496" s="3">
        <f>IF(Q6496=0,0,T6496/Q6496)</f>
        <v/>
      </c>
    </row>
    <row r="6497">
      <c r="A6497" t="n">
        <v>6496</v>
      </c>
      <c r="B6497" t="inlineStr">
        <is>
          <t>CA-2017-111262</t>
        </is>
      </c>
      <c r="C6497" t="inlineStr">
        <is>
          <t>2017-10-28</t>
        </is>
      </c>
      <c r="D6497" t="inlineStr">
        <is>
          <t>2017-11-01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Office Supplies</t>
        </is>
      </c>
      <c r="O6497" t="inlineStr">
        <is>
          <t>Paper</t>
        </is>
      </c>
      <c r="P6497" t="inlineStr">
        <is>
          <t>Xerox 21</t>
        </is>
      </c>
      <c r="Q6497" s="2" t="n">
        <v>15.552</v>
      </c>
      <c r="R6497" t="n">
        <v>3</v>
      </c>
      <c r="S6497" s="3" t="n">
        <v>0.2</v>
      </c>
      <c r="T6497" s="2" t="n">
        <v>5.4432</v>
      </c>
      <c r="U6497">
        <f>D6497-C6497</f>
        <v/>
      </c>
      <c r="V6497" s="3">
        <f>IF(Q6497=0,0,T6497/Q6497)</f>
        <v/>
      </c>
    </row>
    <row r="6498">
      <c r="A6498" t="n">
        <v>6497</v>
      </c>
      <c r="B6498" t="inlineStr">
        <is>
          <t>CA-2017-111262</t>
        </is>
      </c>
      <c r="C6498" t="inlineStr">
        <is>
          <t>2017-10-28</t>
        </is>
      </c>
      <c r="D6498" t="inlineStr">
        <is>
          <t>2017-11-01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Logitech Desktop MK120 Mouse and keyboard Combo</t>
        </is>
      </c>
      <c r="Q6498" s="2" t="n">
        <v>26.176</v>
      </c>
      <c r="R6498" t="n">
        <v>2</v>
      </c>
      <c r="S6498" s="3" t="n">
        <v>0.2</v>
      </c>
      <c r="T6498" s="2" t="n">
        <v>-3.272</v>
      </c>
      <c r="U6498">
        <f>D6498-C6498</f>
        <v/>
      </c>
      <c r="V6498" s="3">
        <f>IF(Q6498=0,0,T6498/Q6498)</f>
        <v/>
      </c>
    </row>
    <row r="6499">
      <c r="A6499" t="n">
        <v>6498</v>
      </c>
      <c r="B6499" t="inlineStr">
        <is>
          <t>CA-2015-103135</t>
        </is>
      </c>
      <c r="C6499" t="inlineStr">
        <is>
          <t>2015-07-24</t>
        </is>
      </c>
      <c r="D6499" t="inlineStr">
        <is>
          <t>2015-07-28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Eldon Expressions Wood and Plastic Desk Accessories, Cherry Wood</t>
        </is>
      </c>
      <c r="Q6499" s="2" t="n">
        <v>20.94</v>
      </c>
      <c r="R6499" t="n">
        <v>3</v>
      </c>
      <c r="S6499" s="3" t="n">
        <v>0</v>
      </c>
      <c r="T6499" s="2" t="n">
        <v>6.0726</v>
      </c>
      <c r="U6499">
        <f>D6499-C6499</f>
        <v/>
      </c>
      <c r="V6499" s="3">
        <f>IF(Q6499=0,0,T6499/Q6499)</f>
        <v/>
      </c>
    </row>
    <row r="6500">
      <c r="A6500" t="n">
        <v>6499</v>
      </c>
      <c r="B6500" t="inlineStr">
        <is>
          <t>CA-2015-103135</t>
        </is>
      </c>
      <c r="C6500" t="inlineStr">
        <is>
          <t>2015-07-24</t>
        </is>
      </c>
      <c r="D6500" t="inlineStr">
        <is>
          <t>2015-07-28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Office Supplies</t>
        </is>
      </c>
      <c r="O6500" t="inlineStr">
        <is>
          <t>Binders</t>
        </is>
      </c>
      <c r="P6500" t="inlineStr">
        <is>
          <t>GBC Prepunched Paper, 19-Hole, for Binding Systems, 24-lb</t>
        </is>
      </c>
      <c r="Q6500" s="2" t="n">
        <v>135.09</v>
      </c>
      <c r="R6500" t="n">
        <v>9</v>
      </c>
      <c r="S6500" s="3" t="n">
        <v>0</v>
      </c>
      <c r="T6500" s="2" t="n">
        <v>62.1414</v>
      </c>
      <c r="U6500">
        <f>D6500-C6500</f>
        <v/>
      </c>
      <c r="V6500" s="3">
        <f>IF(Q6500=0,0,T6500/Q6500)</f>
        <v/>
      </c>
    </row>
    <row r="6501">
      <c r="A6501" t="n">
        <v>6500</v>
      </c>
      <c r="B6501" t="inlineStr">
        <is>
          <t>CA-2015-103135</t>
        </is>
      </c>
      <c r="C6501" t="inlineStr">
        <is>
          <t>2015-07-24</t>
        </is>
      </c>
      <c r="D6501" t="inlineStr">
        <is>
          <t>2015-07-28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Technology</t>
        </is>
      </c>
      <c r="O6501" t="inlineStr">
        <is>
          <t>Accessories</t>
        </is>
      </c>
      <c r="P6501" t="inlineStr">
        <is>
          <t>Anker Ultra-Slim Mini Bluetooth 3.0 Wireless Keyboard</t>
        </is>
      </c>
      <c r="Q6501" s="2" t="n">
        <v>279.86</v>
      </c>
      <c r="R6501" t="n">
        <v>14</v>
      </c>
      <c r="S6501" s="3" t="n">
        <v>0</v>
      </c>
      <c r="T6501" s="2" t="n">
        <v>64.3678</v>
      </c>
      <c r="U6501">
        <f>D6501-C6501</f>
        <v/>
      </c>
      <c r="V6501" s="3">
        <f>IF(Q6501=0,0,T6501/Q6501)</f>
        <v/>
      </c>
    </row>
    <row r="6502">
      <c r="A6502" t="n">
        <v>6501</v>
      </c>
      <c r="B6502" t="inlineStr">
        <is>
          <t>CA-2015-103135</t>
        </is>
      </c>
      <c r="C6502" t="inlineStr">
        <is>
          <t>2015-07-24</t>
        </is>
      </c>
      <c r="D6502" t="inlineStr">
        <is>
          <t>2015-07-28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GBC Prepunched Paper, 19-Hole, for Binding Systems, 24-lb</t>
        </is>
      </c>
      <c r="Q6502" s="2" t="n">
        <v>90.06</v>
      </c>
      <c r="R6502" t="n">
        <v>6</v>
      </c>
      <c r="S6502" s="3" t="n">
        <v>0</v>
      </c>
      <c r="T6502" s="2" t="n">
        <v>41.4276</v>
      </c>
      <c r="U6502">
        <f>D6502-C6502</f>
        <v/>
      </c>
      <c r="V6502" s="3">
        <f>IF(Q6502=0,0,T6502/Q6502)</f>
        <v/>
      </c>
    </row>
    <row r="6503">
      <c r="A6503" t="n">
        <v>6502</v>
      </c>
      <c r="B6503" t="inlineStr">
        <is>
          <t>CA-2014-129147</t>
        </is>
      </c>
      <c r="C6503" t="inlineStr">
        <is>
          <t>2014-11-02</t>
        </is>
      </c>
      <c r="D6503" t="inlineStr">
        <is>
          <t>2014-11-06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Polycom CX300 Desktop Phone USB VoIP phone</t>
        </is>
      </c>
      <c r="Q6503" s="2" t="n">
        <v>539.9640000000001</v>
      </c>
      <c r="R6503" t="n">
        <v>6</v>
      </c>
      <c r="S6503" s="3" t="n">
        <v>0.4</v>
      </c>
      <c r="T6503" s="2" t="n">
        <v>-107.9928</v>
      </c>
      <c r="U6503">
        <f>D6503-C6503</f>
        <v/>
      </c>
      <c r="V6503" s="3">
        <f>IF(Q6503=0,0,T6503/Q6503)</f>
        <v/>
      </c>
    </row>
    <row r="6504">
      <c r="A6504" t="n">
        <v>6503</v>
      </c>
      <c r="B6504" t="inlineStr">
        <is>
          <t>CA-2014-129147</t>
        </is>
      </c>
      <c r="C6504" t="inlineStr">
        <is>
          <t>2014-11-02</t>
        </is>
      </c>
      <c r="D6504" t="inlineStr">
        <is>
          <t>2014-11-06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I Need's 3d Hello Kitty Hybrid Silicone Case Cover for HTC One X 4g with 3d Hello Kitty Stylus Pen Green/pink</t>
        </is>
      </c>
      <c r="Q6504" s="2" t="n">
        <v>50.232</v>
      </c>
      <c r="R6504" t="n">
        <v>7</v>
      </c>
      <c r="S6504" s="3" t="n">
        <v>0.4</v>
      </c>
      <c r="T6504" s="2" t="n">
        <v>-10.0464</v>
      </c>
      <c r="U6504">
        <f>D6504-C6504</f>
        <v/>
      </c>
      <c r="V6504" s="3">
        <f>IF(Q6504=0,0,T6504/Q6504)</f>
        <v/>
      </c>
    </row>
    <row r="6505">
      <c r="A6505" t="n">
        <v>6504</v>
      </c>
      <c r="B6505" t="inlineStr">
        <is>
          <t>CA-2014-129147</t>
        </is>
      </c>
      <c r="C6505" t="inlineStr">
        <is>
          <t>2014-11-02</t>
        </is>
      </c>
      <c r="D6505" t="inlineStr">
        <is>
          <t>2014-11-06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Office Supplies</t>
        </is>
      </c>
      <c r="O6505" t="inlineStr">
        <is>
          <t>Binders</t>
        </is>
      </c>
      <c r="P6505" t="inlineStr">
        <is>
          <t>Acco D-Ring Binder w/DublLock</t>
        </is>
      </c>
      <c r="Q6505" s="2" t="n">
        <v>19.242</v>
      </c>
      <c r="R6505" t="n">
        <v>3</v>
      </c>
      <c r="S6505" s="3" t="n">
        <v>0.7</v>
      </c>
      <c r="T6505" s="2" t="n">
        <v>-13.4694</v>
      </c>
      <c r="U6505">
        <f>D6505-C6505</f>
        <v/>
      </c>
      <c r="V6505" s="3">
        <f>IF(Q6505=0,0,T6505/Q6505)</f>
        <v/>
      </c>
    </row>
    <row r="6506">
      <c r="A6506" t="n">
        <v>6505</v>
      </c>
      <c r="B6506" t="inlineStr">
        <is>
          <t>CA-2017-128265</t>
        </is>
      </c>
      <c r="C6506" t="inlineStr">
        <is>
          <t>2017-11-17</t>
        </is>
      </c>
      <c r="D6506" t="inlineStr">
        <is>
          <t>2017-11-22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Deluxe Rollaway Locking File with Drawer</t>
        </is>
      </c>
      <c r="Q6506" s="2" t="n">
        <v>1247.64</v>
      </c>
      <c r="R6506" t="n">
        <v>3</v>
      </c>
      <c r="S6506" s="3" t="n">
        <v>0</v>
      </c>
      <c r="T6506" s="2" t="n">
        <v>349.3392</v>
      </c>
      <c r="U6506">
        <f>D6506-C6506</f>
        <v/>
      </c>
      <c r="V6506" s="3">
        <f>IF(Q6506=0,0,T6506/Q6506)</f>
        <v/>
      </c>
    </row>
    <row r="6507">
      <c r="A6507" t="n">
        <v>6506</v>
      </c>
      <c r="B6507" t="inlineStr">
        <is>
          <t>CA-2016-152331</t>
        </is>
      </c>
      <c r="C6507" t="inlineStr">
        <is>
          <t>2016-06-26</t>
        </is>
      </c>
      <c r="D6507" t="inlineStr">
        <is>
          <t>2016-06-30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Office Supplies</t>
        </is>
      </c>
      <c r="O6507" t="inlineStr">
        <is>
          <t>Art</t>
        </is>
      </c>
      <c r="P6507" t="inlineStr">
        <is>
          <t>Newell 311</t>
        </is>
      </c>
      <c r="Q6507" s="2" t="n">
        <v>5.304</v>
      </c>
      <c r="R6507" t="n">
        <v>3</v>
      </c>
      <c r="S6507" s="3" t="n">
        <v>0.2</v>
      </c>
      <c r="T6507" s="2" t="n">
        <v>0.4641</v>
      </c>
      <c r="U6507">
        <f>D6507-C6507</f>
        <v/>
      </c>
      <c r="V6507" s="3">
        <f>IF(Q6507=0,0,T6507/Q6507)</f>
        <v/>
      </c>
    </row>
    <row r="6508">
      <c r="A6508" t="n">
        <v>6507</v>
      </c>
      <c r="B6508" t="inlineStr">
        <is>
          <t>US-2016-128909</t>
        </is>
      </c>
      <c r="C6508" t="inlineStr">
        <is>
          <t>2016-10-09</t>
        </is>
      </c>
      <c r="D6508" t="inlineStr">
        <is>
          <t>2016-10-11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1947</t>
        </is>
      </c>
      <c r="Q6508" s="2" t="n">
        <v>19.136</v>
      </c>
      <c r="R6508" t="n">
        <v>4</v>
      </c>
      <c r="S6508" s="3" t="n">
        <v>0.2</v>
      </c>
      <c r="T6508" s="2" t="n">
        <v>5.98</v>
      </c>
      <c r="U6508">
        <f>D6508-C6508</f>
        <v/>
      </c>
      <c r="V6508" s="3">
        <f>IF(Q6508=0,0,T6508/Q6508)</f>
        <v/>
      </c>
    </row>
    <row r="6509">
      <c r="A6509" t="n">
        <v>6508</v>
      </c>
      <c r="B6509" t="inlineStr">
        <is>
          <t>US-2016-128909</t>
        </is>
      </c>
      <c r="C6509" t="inlineStr">
        <is>
          <t>2016-10-09</t>
        </is>
      </c>
      <c r="D6509" t="inlineStr">
        <is>
          <t>2016-10-11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Furniture</t>
        </is>
      </c>
      <c r="O6509" t="inlineStr">
        <is>
          <t>Furnishings</t>
        </is>
      </c>
      <c r="P6509" t="inlineStr">
        <is>
          <t>Luxo Professional Magnifying Clamp-On Fluorescent Lamps</t>
        </is>
      </c>
      <c r="Q6509" s="2" t="n">
        <v>332.832</v>
      </c>
      <c r="R6509" t="n">
        <v>4</v>
      </c>
      <c r="S6509" s="3" t="n">
        <v>0.2</v>
      </c>
      <c r="T6509" s="2" t="n">
        <v>-24.9624</v>
      </c>
      <c r="U6509">
        <f>D6509-C6509</f>
        <v/>
      </c>
      <c r="V6509" s="3">
        <f>IF(Q6509=0,0,T6509/Q6509)</f>
        <v/>
      </c>
    </row>
    <row r="6510">
      <c r="A6510" t="n">
        <v>6509</v>
      </c>
      <c r="B6510" t="inlineStr">
        <is>
          <t>CA-2017-102197</t>
        </is>
      </c>
      <c r="C6510" t="inlineStr">
        <is>
          <t>2017-12-20</t>
        </is>
      </c>
      <c r="D6510" t="inlineStr">
        <is>
          <t>2017-12-26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Office Supplies</t>
        </is>
      </c>
      <c r="O6510" t="inlineStr">
        <is>
          <t>Paper</t>
        </is>
      </c>
      <c r="P6510" t="inlineStr">
        <is>
          <t>Xerox 1908</t>
        </is>
      </c>
      <c r="Q6510" s="2" t="n">
        <v>279.9</v>
      </c>
      <c r="R6510" t="n">
        <v>5</v>
      </c>
      <c r="S6510" s="3" t="n">
        <v>0</v>
      </c>
      <c r="T6510" s="2" t="n">
        <v>137.151</v>
      </c>
      <c r="U6510">
        <f>D6510-C6510</f>
        <v/>
      </c>
      <c r="V6510" s="3">
        <f>IF(Q6510=0,0,T6510/Q6510)</f>
        <v/>
      </c>
    </row>
    <row r="6511">
      <c r="A6511" t="n">
        <v>6510</v>
      </c>
      <c r="B6511" t="inlineStr">
        <is>
          <t>CA-2017-102197</t>
        </is>
      </c>
      <c r="C6511" t="inlineStr">
        <is>
          <t>2017-12-20</t>
        </is>
      </c>
      <c r="D6511" t="inlineStr">
        <is>
          <t>2017-12-26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GBC Premium Transparent Covers with Diagonal Lined Pattern</t>
        </is>
      </c>
      <c r="Q6511" s="2" t="n">
        <v>50.352</v>
      </c>
      <c r="R6511" t="n">
        <v>3</v>
      </c>
      <c r="S6511" s="3" t="n">
        <v>0.2</v>
      </c>
      <c r="T6511" s="2" t="n">
        <v>17.6232</v>
      </c>
      <c r="U6511">
        <f>D6511-C6511</f>
        <v/>
      </c>
      <c r="V6511" s="3">
        <f>IF(Q6511=0,0,T6511/Q6511)</f>
        <v/>
      </c>
    </row>
    <row r="6512">
      <c r="A6512" t="n">
        <v>6511</v>
      </c>
      <c r="B6512" t="inlineStr">
        <is>
          <t>CA-2017-102197</t>
        </is>
      </c>
      <c r="C6512" t="inlineStr">
        <is>
          <t>2017-12-20</t>
        </is>
      </c>
      <c r="D6512" t="inlineStr">
        <is>
          <t>2017-12-26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188</t>
        </is>
      </c>
      <c r="Q6512" s="2" t="n">
        <v>34.02</v>
      </c>
      <c r="R6512" t="n">
        <v>3</v>
      </c>
      <c r="S6512" s="3" t="n">
        <v>0</v>
      </c>
      <c r="T6512" s="2" t="n">
        <v>16.6698</v>
      </c>
      <c r="U6512">
        <f>D6512-C6512</f>
        <v/>
      </c>
      <c r="V6512" s="3">
        <f>IF(Q6512=0,0,T6512/Q6512)</f>
        <v/>
      </c>
    </row>
    <row r="6513">
      <c r="A6513" t="n">
        <v>6512</v>
      </c>
      <c r="B6513" t="inlineStr">
        <is>
          <t>CA-2017-167640</t>
        </is>
      </c>
      <c r="C6513" t="inlineStr">
        <is>
          <t>2017-03-06</t>
        </is>
      </c>
      <c r="D6513" t="inlineStr">
        <is>
          <t>2017-03-10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Office Supplies</t>
        </is>
      </c>
      <c r="O6513" t="inlineStr">
        <is>
          <t>Art</t>
        </is>
      </c>
      <c r="P6513" t="inlineStr">
        <is>
          <t>Fluorescent Highlighters by Dixon</t>
        </is>
      </c>
      <c r="Q6513" s="2" t="n">
        <v>23.88</v>
      </c>
      <c r="R6513" t="n">
        <v>6</v>
      </c>
      <c r="S6513" s="3" t="n">
        <v>0</v>
      </c>
      <c r="T6513" s="2" t="n">
        <v>8.119199999999999</v>
      </c>
      <c r="U6513">
        <f>D6513-C6513</f>
        <v/>
      </c>
      <c r="V6513" s="3">
        <f>IF(Q6513=0,0,T6513/Q6513)</f>
        <v/>
      </c>
    </row>
    <row r="6514">
      <c r="A6514" t="n">
        <v>6513</v>
      </c>
      <c r="B6514" t="inlineStr">
        <is>
          <t>CA-2017-167640</t>
        </is>
      </c>
      <c r="C6514" t="inlineStr">
        <is>
          <t>2017-03-06</t>
        </is>
      </c>
      <c r="D6514" t="inlineStr">
        <is>
          <t>2017-03-10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Office Supplies</t>
        </is>
      </c>
      <c r="O6514" t="inlineStr">
        <is>
          <t>Labels</t>
        </is>
      </c>
      <c r="P6514" t="inlineStr">
        <is>
          <t>Avery 49</t>
        </is>
      </c>
      <c r="Q6514" s="2" t="n">
        <v>11.52</v>
      </c>
      <c r="R6514" t="n">
        <v>4</v>
      </c>
      <c r="S6514" s="3" t="n">
        <v>0</v>
      </c>
      <c r="T6514" s="2" t="n">
        <v>5.6448</v>
      </c>
      <c r="U6514">
        <f>D6514-C6514</f>
        <v/>
      </c>
      <c r="V6514" s="3">
        <f>IF(Q6514=0,0,T6514/Q6514)</f>
        <v/>
      </c>
    </row>
    <row r="6515">
      <c r="A6515" t="n">
        <v>6514</v>
      </c>
      <c r="B6515" t="inlineStr">
        <is>
          <t>CA-2017-167640</t>
        </is>
      </c>
      <c r="C6515" t="inlineStr">
        <is>
          <t>2017-03-06</t>
        </is>
      </c>
      <c r="D6515" t="inlineStr">
        <is>
          <t>2017-03-10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Office Supplies</t>
        </is>
      </c>
      <c r="O6515" t="inlineStr">
        <is>
          <t>Paper</t>
        </is>
      </c>
      <c r="P6515" t="inlineStr">
        <is>
          <t>Xerox 1893</t>
        </is>
      </c>
      <c r="Q6515" s="2" t="n">
        <v>286.93</v>
      </c>
      <c r="R6515" t="n">
        <v>7</v>
      </c>
      <c r="S6515" s="3" t="n">
        <v>0</v>
      </c>
      <c r="T6515" s="2" t="n">
        <v>140.5957</v>
      </c>
      <c r="U6515">
        <f>D6515-C6515</f>
        <v/>
      </c>
      <c r="V6515" s="3">
        <f>IF(Q6515=0,0,T6515/Q6515)</f>
        <v/>
      </c>
    </row>
    <row r="6516">
      <c r="A6516" t="n">
        <v>6515</v>
      </c>
      <c r="B6516" t="inlineStr">
        <is>
          <t>CA-2017-167640</t>
        </is>
      </c>
      <c r="C6516" t="inlineStr">
        <is>
          <t>2017-03-06</t>
        </is>
      </c>
      <c r="D6516" t="inlineStr">
        <is>
          <t>2017-03-10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Technology</t>
        </is>
      </c>
      <c r="O6516" t="inlineStr">
        <is>
          <t>Phones</t>
        </is>
      </c>
      <c r="P6516" t="inlineStr">
        <is>
          <t>Digium D40 VoIP phone</t>
        </is>
      </c>
      <c r="Q6516" s="2" t="n">
        <v>206.384</v>
      </c>
      <c r="R6516" t="n">
        <v>2</v>
      </c>
      <c r="S6516" s="3" t="n">
        <v>0.2</v>
      </c>
      <c r="T6516" s="2" t="n">
        <v>23.2182</v>
      </c>
      <c r="U6516">
        <f>D6516-C6516</f>
        <v/>
      </c>
      <c r="V6516" s="3">
        <f>IF(Q6516=0,0,T6516/Q6516)</f>
        <v/>
      </c>
    </row>
    <row r="6517">
      <c r="A6517" t="n">
        <v>6516</v>
      </c>
      <c r="B6517" t="inlineStr">
        <is>
          <t>US-2017-116652</t>
        </is>
      </c>
      <c r="C6517" t="inlineStr">
        <is>
          <t>2017-09-15</t>
        </is>
      </c>
      <c r="D6517" t="inlineStr">
        <is>
          <t>2017-09-19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Furniture</t>
        </is>
      </c>
      <c r="O6517" t="inlineStr">
        <is>
          <t>Chairs</t>
        </is>
      </c>
      <c r="P6517" t="inlineStr">
        <is>
          <t>Leather Task Chair, Black</t>
        </is>
      </c>
      <c r="Q6517" s="2" t="n">
        <v>218.352</v>
      </c>
      <c r="R6517" t="n">
        <v>3</v>
      </c>
      <c r="S6517" s="3" t="n">
        <v>0.2</v>
      </c>
      <c r="T6517" s="2" t="n">
        <v>0</v>
      </c>
      <c r="U6517">
        <f>D6517-C6517</f>
        <v/>
      </c>
      <c r="V6517" s="3">
        <f>IF(Q6517=0,0,T6517/Q6517)</f>
        <v/>
      </c>
    </row>
    <row r="6518">
      <c r="A6518" t="n">
        <v>6517</v>
      </c>
      <c r="B6518" t="inlineStr">
        <is>
          <t>US-2017-116652</t>
        </is>
      </c>
      <c r="C6518" t="inlineStr">
        <is>
          <t>2017-09-15</t>
        </is>
      </c>
      <c r="D6518" t="inlineStr">
        <is>
          <t>2017-09-19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Furniture</t>
        </is>
      </c>
      <c r="O6518" t="inlineStr">
        <is>
          <t>Furnishings</t>
        </is>
      </c>
      <c r="P6518" t="inlineStr">
        <is>
          <t>Tenex 46" x 60" Computer Anti-Static Chairmat, Rectangular Shaped</t>
        </is>
      </c>
      <c r="Q6518" s="2" t="n">
        <v>529.9</v>
      </c>
      <c r="R6518" t="n">
        <v>5</v>
      </c>
      <c r="S6518" s="3" t="n">
        <v>0</v>
      </c>
      <c r="T6518" s="2" t="n">
        <v>105.98</v>
      </c>
      <c r="U6518">
        <f>D6518-C6518</f>
        <v/>
      </c>
      <c r="V6518" s="3">
        <f>IF(Q6518=0,0,T6518/Q6518)</f>
        <v/>
      </c>
    </row>
    <row r="6519">
      <c r="A6519" t="n">
        <v>6518</v>
      </c>
      <c r="B6519" t="inlineStr">
        <is>
          <t>US-2017-116652</t>
        </is>
      </c>
      <c r="C6519" t="inlineStr">
        <is>
          <t>2017-09-15</t>
        </is>
      </c>
      <c r="D6519" t="inlineStr">
        <is>
          <t>2017-09-19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Peel-Off China Markers</t>
        </is>
      </c>
      <c r="Q6519" s="2" t="n">
        <v>99.3</v>
      </c>
      <c r="R6519" t="n">
        <v>10</v>
      </c>
      <c r="S6519" s="3" t="n">
        <v>0</v>
      </c>
      <c r="T6519" s="2" t="n">
        <v>41.706</v>
      </c>
      <c r="U6519">
        <f>D6519-C6519</f>
        <v/>
      </c>
      <c r="V6519" s="3">
        <f>IF(Q6519=0,0,T6519/Q6519)</f>
        <v/>
      </c>
    </row>
    <row r="6520">
      <c r="A6520" t="n">
        <v>6519</v>
      </c>
      <c r="B6520" t="inlineStr">
        <is>
          <t>US-2017-116652</t>
        </is>
      </c>
      <c r="C6520" t="inlineStr">
        <is>
          <t>2017-09-15</t>
        </is>
      </c>
      <c r="D6520" t="inlineStr">
        <is>
          <t>2017-09-19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Office Supplies</t>
        </is>
      </c>
      <c r="O6520" t="inlineStr">
        <is>
          <t>Appliances</t>
        </is>
      </c>
      <c r="P6520" t="inlineStr">
        <is>
          <t>Belkin 5 Outlet SurgeMaster Power Centers</t>
        </is>
      </c>
      <c r="Q6520" s="2" t="n">
        <v>108.96</v>
      </c>
      <c r="R6520" t="n">
        <v>2</v>
      </c>
      <c r="S6520" s="3" t="n">
        <v>0</v>
      </c>
      <c r="T6520" s="2" t="n">
        <v>30.5088</v>
      </c>
      <c r="U6520">
        <f>D6520-C6520</f>
        <v/>
      </c>
      <c r="V6520" s="3">
        <f>IF(Q6520=0,0,T6520/Q6520)</f>
        <v/>
      </c>
    </row>
    <row r="6521">
      <c r="A6521" t="n">
        <v>6520</v>
      </c>
      <c r="B6521" t="inlineStr">
        <is>
          <t>US-2017-116652</t>
        </is>
      </c>
      <c r="C6521" t="inlineStr">
        <is>
          <t>2017-09-15</t>
        </is>
      </c>
      <c r="D6521" t="inlineStr">
        <is>
          <t>2017-09-19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Cardinal Poly Pocket Divider Pockets for Ring Binders</t>
        </is>
      </c>
      <c r="Q6521" s="2" t="n">
        <v>2.688</v>
      </c>
      <c r="R6521" t="n">
        <v>1</v>
      </c>
      <c r="S6521" s="3" t="n">
        <v>0.2</v>
      </c>
      <c r="T6521" s="2" t="n">
        <v>0.84</v>
      </c>
      <c r="U6521">
        <f>D6521-C6521</f>
        <v/>
      </c>
      <c r="V6521" s="3">
        <f>IF(Q6521=0,0,T6521/Q6521)</f>
        <v/>
      </c>
    </row>
    <row r="6522">
      <c r="A6522" t="n">
        <v>6521</v>
      </c>
      <c r="B6522" t="inlineStr">
        <is>
          <t>CA-2017-138289</t>
        </is>
      </c>
      <c r="C6522" t="inlineStr">
        <is>
          <t>2017-01-16</t>
        </is>
      </c>
      <c r="D6522" t="inlineStr">
        <is>
          <t>2017-01-18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Office Supplies</t>
        </is>
      </c>
      <c r="O6522" t="inlineStr">
        <is>
          <t>Binders</t>
        </is>
      </c>
      <c r="P6522" t="inlineStr">
        <is>
          <t>GBC DocuBind P400 Electric Binding System</t>
        </is>
      </c>
      <c r="Q6522" s="2" t="n">
        <v>5443.96</v>
      </c>
      <c r="R6522" t="n">
        <v>4</v>
      </c>
      <c r="S6522" s="3" t="n">
        <v>0</v>
      </c>
      <c r="T6522" s="2" t="n">
        <v>2504.2216</v>
      </c>
      <c r="U6522">
        <f>D6522-C6522</f>
        <v/>
      </c>
      <c r="V6522" s="3">
        <f>IF(Q6522=0,0,T6522/Q6522)</f>
        <v/>
      </c>
    </row>
    <row r="6523">
      <c r="A6523" t="n">
        <v>6522</v>
      </c>
      <c r="B6523" t="inlineStr">
        <is>
          <t>CA-2017-138289</t>
        </is>
      </c>
      <c r="C6523" t="inlineStr">
        <is>
          <t>2017-01-16</t>
        </is>
      </c>
      <c r="D6523" t="inlineStr">
        <is>
          <t>2017-01-18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Furniture</t>
        </is>
      </c>
      <c r="O6523" t="inlineStr">
        <is>
          <t>Chairs</t>
        </is>
      </c>
      <c r="P6523" t="inlineStr">
        <is>
          <t>Office Star Flex Back Scooter Chair with Aluminum Finish Frame</t>
        </is>
      </c>
      <c r="Q6523" s="2" t="n">
        <v>302.67</v>
      </c>
      <c r="R6523" t="n">
        <v>3</v>
      </c>
      <c r="S6523" s="3" t="n">
        <v>0</v>
      </c>
      <c r="T6523" s="2" t="n">
        <v>72.6408</v>
      </c>
      <c r="U6523">
        <f>D6523-C6523</f>
        <v/>
      </c>
      <c r="V6523" s="3">
        <f>IF(Q6523=0,0,T6523/Q6523)</f>
        <v/>
      </c>
    </row>
    <row r="6524">
      <c r="A6524" t="n">
        <v>6523</v>
      </c>
      <c r="B6524" t="inlineStr">
        <is>
          <t>CA-2017-138289</t>
        </is>
      </c>
      <c r="C6524" t="inlineStr">
        <is>
          <t>2017-01-16</t>
        </is>
      </c>
      <c r="D6524" t="inlineStr">
        <is>
          <t>2017-01-18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Office Supplies</t>
        </is>
      </c>
      <c r="O6524" t="inlineStr">
        <is>
          <t>Paper</t>
        </is>
      </c>
      <c r="P6524" t="inlineStr">
        <is>
          <t>TOPS Money Receipt Book, Consecutively Numbered in Red,</t>
        </is>
      </c>
      <c r="Q6524" s="2" t="n">
        <v>56.07</v>
      </c>
      <c r="R6524" t="n">
        <v>7</v>
      </c>
      <c r="S6524" s="3" t="n">
        <v>0</v>
      </c>
      <c r="T6524" s="2" t="n">
        <v>25.2315</v>
      </c>
      <c r="U6524">
        <f>D6524-C6524</f>
        <v/>
      </c>
      <c r="V6524" s="3">
        <f>IF(Q6524=0,0,T6524/Q6524)</f>
        <v/>
      </c>
    </row>
    <row r="6525">
      <c r="A6525" t="n">
        <v>6524</v>
      </c>
      <c r="B6525" t="inlineStr">
        <is>
          <t>CA-2016-129308</t>
        </is>
      </c>
      <c r="C6525" t="inlineStr">
        <is>
          <t>2016-07-07</t>
        </is>
      </c>
      <c r="D6525" t="inlineStr">
        <is>
          <t>2016-07-13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Permanent Self-Adhesive File Folder Labels for Typewriters, 1 1/8 x 3 1/2, White</t>
        </is>
      </c>
      <c r="Q6525" s="2" t="n">
        <v>10.08</v>
      </c>
      <c r="R6525" t="n">
        <v>2</v>
      </c>
      <c r="S6525" s="3" t="n">
        <v>0.2</v>
      </c>
      <c r="T6525" s="2" t="n">
        <v>3.276</v>
      </c>
      <c r="U6525">
        <f>D6525-C6525</f>
        <v/>
      </c>
      <c r="V6525" s="3">
        <f>IF(Q6525=0,0,T6525/Q6525)</f>
        <v/>
      </c>
    </row>
    <row r="6526">
      <c r="A6526" t="n">
        <v>6525</v>
      </c>
      <c r="B6526" t="inlineStr">
        <is>
          <t>CA-2016-129308</t>
        </is>
      </c>
      <c r="C6526" t="inlineStr">
        <is>
          <t>2016-07-07</t>
        </is>
      </c>
      <c r="D6526" t="inlineStr">
        <is>
          <t>2016-07-13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Technology</t>
        </is>
      </c>
      <c r="O6526" t="inlineStr">
        <is>
          <t>Phones</t>
        </is>
      </c>
      <c r="P6526" t="inlineStr">
        <is>
          <t>Panasonic KX T7731-B Digital phone</t>
        </is>
      </c>
      <c r="Q6526" s="2" t="n">
        <v>59.994</v>
      </c>
      <c r="R6526" t="n">
        <v>1</v>
      </c>
      <c r="S6526" s="3" t="n">
        <v>0.4</v>
      </c>
      <c r="T6526" s="2" t="n">
        <v>-12.9987</v>
      </c>
      <c r="U6526">
        <f>D6526-C6526</f>
        <v/>
      </c>
      <c r="V6526" s="3">
        <f>IF(Q6526=0,0,T6526/Q6526)</f>
        <v/>
      </c>
    </row>
    <row r="6527">
      <c r="A6527" t="n">
        <v>6526</v>
      </c>
      <c r="B6527" t="inlineStr">
        <is>
          <t>CA-2016-129308</t>
        </is>
      </c>
      <c r="C6527" t="inlineStr">
        <is>
          <t>2016-07-07</t>
        </is>
      </c>
      <c r="D6527" t="inlineStr">
        <is>
          <t>2016-07-13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Acco Pressboard Covers with Storage Hooks, 14 7/8" x 11", Executive Red</t>
        </is>
      </c>
      <c r="Q6527" s="2" t="n">
        <v>5.715</v>
      </c>
      <c r="R6527" t="n">
        <v>5</v>
      </c>
      <c r="S6527" s="3" t="n">
        <v>0.7</v>
      </c>
      <c r="T6527" s="2" t="n">
        <v>-4.7625</v>
      </c>
      <c r="U6527">
        <f>D6527-C6527</f>
        <v/>
      </c>
      <c r="V6527" s="3">
        <f>IF(Q6527=0,0,T6527/Q6527)</f>
        <v/>
      </c>
    </row>
    <row r="6528">
      <c r="A6528" t="n">
        <v>6527</v>
      </c>
      <c r="B6528" t="inlineStr">
        <is>
          <t>CA-2016-129308</t>
        </is>
      </c>
      <c r="C6528" t="inlineStr">
        <is>
          <t>2016-07-07</t>
        </is>
      </c>
      <c r="D6528" t="inlineStr">
        <is>
          <t>2016-07-13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Standard Plastic Binding Systems' Combs</t>
        </is>
      </c>
      <c r="Q6528" s="2" t="n">
        <v>9.42</v>
      </c>
      <c r="R6528" t="n">
        <v>5</v>
      </c>
      <c r="S6528" s="3" t="n">
        <v>0.7</v>
      </c>
      <c r="T6528" s="2" t="n">
        <v>-7.85</v>
      </c>
      <c r="U6528">
        <f>D6528-C6528</f>
        <v/>
      </c>
      <c r="V6528" s="3">
        <f>IF(Q6528=0,0,T6528/Q6528)</f>
        <v/>
      </c>
    </row>
    <row r="6529">
      <c r="A6529" t="n">
        <v>6528</v>
      </c>
      <c r="B6529" t="inlineStr">
        <is>
          <t>CA-2016-157791</t>
        </is>
      </c>
      <c r="C6529" t="inlineStr">
        <is>
          <t>2016-12-23</t>
        </is>
      </c>
      <c r="D6529" t="inlineStr">
        <is>
          <t>2016-12-28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Technology</t>
        </is>
      </c>
      <c r="O6529" t="inlineStr">
        <is>
          <t>Copiers</t>
        </is>
      </c>
      <c r="P6529" t="inlineStr">
        <is>
          <t>Hewlett Packard 610 Color Digital Copier / Printer</t>
        </is>
      </c>
      <c r="Q6529" s="2" t="n">
        <v>1999.96</v>
      </c>
      <c r="R6529" t="n">
        <v>4</v>
      </c>
      <c r="S6529" s="3" t="n">
        <v>0</v>
      </c>
      <c r="T6529" s="2" t="n">
        <v>899.982</v>
      </c>
      <c r="U6529">
        <f>D6529-C6529</f>
        <v/>
      </c>
      <c r="V6529" s="3">
        <f>IF(Q6529=0,0,T6529/Q6529)</f>
        <v/>
      </c>
    </row>
    <row r="6530">
      <c r="A6530" t="n">
        <v>6529</v>
      </c>
      <c r="B6530" t="inlineStr">
        <is>
          <t>CA-2014-146864</t>
        </is>
      </c>
      <c r="C6530" t="inlineStr">
        <is>
          <t>2014-12-22</t>
        </is>
      </c>
      <c r="D6530" t="inlineStr">
        <is>
          <t>2014-12-26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Desktop 3-Pocket Hot File</t>
        </is>
      </c>
      <c r="Q6530" s="2" t="n">
        <v>216.4</v>
      </c>
      <c r="R6530" t="n">
        <v>4</v>
      </c>
      <c r="S6530" s="3" t="n">
        <v>0</v>
      </c>
      <c r="T6530" s="2" t="n">
        <v>56.264</v>
      </c>
      <c r="U6530">
        <f>D6530-C6530</f>
        <v/>
      </c>
      <c r="V6530" s="3">
        <f>IF(Q6530=0,0,T6530/Q6530)</f>
        <v/>
      </c>
    </row>
    <row r="6531">
      <c r="A6531" t="n">
        <v>6530</v>
      </c>
      <c r="B6531" t="inlineStr">
        <is>
          <t>CA-2014-103744</t>
        </is>
      </c>
      <c r="C6531" t="inlineStr">
        <is>
          <t>2014-02-23</t>
        </is>
      </c>
      <c r="D6531" t="inlineStr">
        <is>
          <t>2014-02-27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Staple-on labels</t>
        </is>
      </c>
      <c r="Q6531" s="2" t="n">
        <v>6.936</v>
      </c>
      <c r="R6531" t="n">
        <v>3</v>
      </c>
      <c r="S6531" s="3" t="n">
        <v>0.2</v>
      </c>
      <c r="T6531" s="2" t="n">
        <v>2.3409</v>
      </c>
      <c r="U6531">
        <f>D6531-C6531</f>
        <v/>
      </c>
      <c r="V6531" s="3">
        <f>IF(Q6531=0,0,T6531/Q6531)</f>
        <v/>
      </c>
    </row>
    <row r="6532">
      <c r="A6532" t="n">
        <v>6531</v>
      </c>
      <c r="B6532" t="inlineStr">
        <is>
          <t>CA-2014-103744</t>
        </is>
      </c>
      <c r="C6532" t="inlineStr">
        <is>
          <t>2014-02-23</t>
        </is>
      </c>
      <c r="D6532" t="inlineStr">
        <is>
          <t>2014-02-27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Plastic Binding Combs</t>
        </is>
      </c>
      <c r="Q6532" s="2" t="n">
        <v>4.428</v>
      </c>
      <c r="R6532" t="n">
        <v>3</v>
      </c>
      <c r="S6532" s="3" t="n">
        <v>0.8</v>
      </c>
      <c r="T6532" s="2" t="n">
        <v>-6.8634</v>
      </c>
      <c r="U6532">
        <f>D6532-C6532</f>
        <v/>
      </c>
      <c r="V6532" s="3">
        <f>IF(Q6532=0,0,T6532/Q6532)</f>
        <v/>
      </c>
    </row>
    <row r="6533">
      <c r="A6533" t="n">
        <v>6532</v>
      </c>
      <c r="B6533" t="inlineStr">
        <is>
          <t>US-2017-107384</t>
        </is>
      </c>
      <c r="C6533" t="inlineStr">
        <is>
          <t>2017-12-04</t>
        </is>
      </c>
      <c r="D6533" t="inlineStr">
        <is>
          <t>2017-12-08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Office Supplies</t>
        </is>
      </c>
      <c r="O6533" t="inlineStr">
        <is>
          <t>Art</t>
        </is>
      </c>
      <c r="P6533" t="inlineStr">
        <is>
          <t>Newell 310</t>
        </is>
      </c>
      <c r="Q6533" s="2" t="n">
        <v>8.800000000000001</v>
      </c>
      <c r="R6533" t="n">
        <v>5</v>
      </c>
      <c r="S6533" s="3" t="n">
        <v>0</v>
      </c>
      <c r="T6533" s="2" t="n">
        <v>2.552</v>
      </c>
      <c r="U6533">
        <f>D6533-C6533</f>
        <v/>
      </c>
      <c r="V6533" s="3">
        <f>IF(Q6533=0,0,T6533/Q6533)</f>
        <v/>
      </c>
    </row>
    <row r="6534">
      <c r="A6534" t="n">
        <v>6533</v>
      </c>
      <c r="B6534" t="inlineStr">
        <is>
          <t>US-2017-107384</t>
        </is>
      </c>
      <c r="C6534" t="inlineStr">
        <is>
          <t>2017-12-04</t>
        </is>
      </c>
      <c r="D6534" t="inlineStr">
        <is>
          <t>2017-12-08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First Data TMFD35 PIN Pad</t>
        </is>
      </c>
      <c r="Q6534" s="2" t="n">
        <v>142.8</v>
      </c>
      <c r="R6534" t="n">
        <v>1</v>
      </c>
      <c r="S6534" s="3" t="n">
        <v>0</v>
      </c>
      <c r="T6534" s="2" t="n">
        <v>29.988</v>
      </c>
      <c r="U6534">
        <f>D6534-C6534</f>
        <v/>
      </c>
      <c r="V6534" s="3">
        <f>IF(Q6534=0,0,T6534/Q6534)</f>
        <v/>
      </c>
    </row>
    <row r="6535">
      <c r="A6535" t="n">
        <v>6534</v>
      </c>
      <c r="B6535" t="inlineStr">
        <is>
          <t>US-2017-107384</t>
        </is>
      </c>
      <c r="C6535" t="inlineStr">
        <is>
          <t>2017-12-04</t>
        </is>
      </c>
      <c r="D6535" t="inlineStr">
        <is>
          <t>2017-12-08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Technology</t>
        </is>
      </c>
      <c r="O6535" t="inlineStr">
        <is>
          <t>Accessories</t>
        </is>
      </c>
      <c r="P6535" t="inlineStr">
        <is>
          <t>Logitech G430 Surround Sound Gaming Headset with Dolby 7.1 Technology</t>
        </is>
      </c>
      <c r="Q6535" s="2" t="n">
        <v>399.95</v>
      </c>
      <c r="R6535" t="n">
        <v>5</v>
      </c>
      <c r="S6535" s="3" t="n">
        <v>0</v>
      </c>
      <c r="T6535" s="2" t="n">
        <v>143.982</v>
      </c>
      <c r="U6535">
        <f>D6535-C6535</f>
        <v/>
      </c>
      <c r="V6535" s="3">
        <f>IF(Q6535=0,0,T6535/Q6535)</f>
        <v/>
      </c>
    </row>
    <row r="6536">
      <c r="A6536" t="n">
        <v>6535</v>
      </c>
      <c r="B6536" t="inlineStr">
        <is>
          <t>CA-2014-128209</t>
        </is>
      </c>
      <c r="C6536" t="inlineStr">
        <is>
          <t>2014-11-17</t>
        </is>
      </c>
      <c r="D6536" t="inlineStr">
        <is>
          <t>2014-11-22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GBC DocuBind TL300 Electric Binding System</t>
        </is>
      </c>
      <c r="Q6536" s="2" t="n">
        <v>2152.776</v>
      </c>
      <c r="R6536" t="n">
        <v>3</v>
      </c>
      <c r="S6536" s="3" t="n">
        <v>0.2</v>
      </c>
      <c r="T6536" s="2" t="n">
        <v>726.5619</v>
      </c>
      <c r="U6536">
        <f>D6536-C6536</f>
        <v/>
      </c>
      <c r="V6536" s="3">
        <f>IF(Q6536=0,0,T6536/Q6536)</f>
        <v/>
      </c>
    </row>
    <row r="6537">
      <c r="A6537" t="n">
        <v>6536</v>
      </c>
      <c r="B6537" t="inlineStr">
        <is>
          <t>CA-2014-128209</t>
        </is>
      </c>
      <c r="C6537" t="inlineStr">
        <is>
          <t>2014-11-17</t>
        </is>
      </c>
      <c r="D6537" t="inlineStr">
        <is>
          <t>2014-11-22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Furniture</t>
        </is>
      </c>
      <c r="O6537" t="inlineStr">
        <is>
          <t>Bookcases</t>
        </is>
      </c>
      <c r="P6537" t="inlineStr">
        <is>
          <t>DMI Eclipse Executive Suite Bookcases</t>
        </is>
      </c>
      <c r="Q6537" s="2" t="n">
        <v>4007.84</v>
      </c>
      <c r="R6537" t="n">
        <v>10</v>
      </c>
      <c r="S6537" s="3" t="n">
        <v>0.2</v>
      </c>
      <c r="T6537" s="2" t="n">
        <v>-50.098</v>
      </c>
      <c r="U6537">
        <f>D6537-C6537</f>
        <v/>
      </c>
      <c r="V6537" s="3">
        <f>IF(Q6537=0,0,T6537/Q6537)</f>
        <v/>
      </c>
    </row>
    <row r="6538">
      <c r="A6538" t="n">
        <v>6537</v>
      </c>
      <c r="B6538" t="inlineStr">
        <is>
          <t>CA-2014-169684</t>
        </is>
      </c>
      <c r="C6538" t="inlineStr">
        <is>
          <t>2014-10-20</t>
        </is>
      </c>
      <c r="D6538" t="inlineStr">
        <is>
          <t>2014-10-23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Furniture</t>
        </is>
      </c>
      <c r="O6538" t="inlineStr">
        <is>
          <t>Tables</t>
        </is>
      </c>
      <c r="P6538" t="inlineStr">
        <is>
          <t>Lesro Round Back Collection Coffee Table, End Table</t>
        </is>
      </c>
      <c r="Q6538" s="2" t="n">
        <v>328.59</v>
      </c>
      <c r="R6538" t="n">
        <v>3</v>
      </c>
      <c r="S6538" s="3" t="n">
        <v>0.4</v>
      </c>
      <c r="T6538" s="2" t="n">
        <v>-147.8655</v>
      </c>
      <c r="U6538">
        <f>D6538-C6538</f>
        <v/>
      </c>
      <c r="V6538" s="3">
        <f>IF(Q6538=0,0,T6538/Q6538)</f>
        <v/>
      </c>
    </row>
    <row r="6539">
      <c r="A6539" t="n">
        <v>6538</v>
      </c>
      <c r="B6539" t="inlineStr">
        <is>
          <t>CA-2014-169684</t>
        </is>
      </c>
      <c r="C6539" t="inlineStr">
        <is>
          <t>2014-10-20</t>
        </is>
      </c>
      <c r="D6539" t="inlineStr">
        <is>
          <t>2014-10-23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Office Supplies</t>
        </is>
      </c>
      <c r="O6539" t="inlineStr">
        <is>
          <t>Storage</t>
        </is>
      </c>
      <c r="P6539" t="inlineStr">
        <is>
          <t>Contico 72"H Heavy-Duty Storage System</t>
        </is>
      </c>
      <c r="Q6539" s="2" t="n">
        <v>98.352</v>
      </c>
      <c r="R6539" t="n">
        <v>3</v>
      </c>
      <c r="S6539" s="3" t="n">
        <v>0.2</v>
      </c>
      <c r="T6539" s="2" t="n">
        <v>-24.588</v>
      </c>
      <c r="U6539">
        <f>D6539-C6539</f>
        <v/>
      </c>
      <c r="V6539" s="3">
        <f>IF(Q6539=0,0,T6539/Q6539)</f>
        <v/>
      </c>
    </row>
    <row r="6540">
      <c r="A6540" t="n">
        <v>6539</v>
      </c>
      <c r="B6540" t="inlineStr">
        <is>
          <t>CA-2015-109862</t>
        </is>
      </c>
      <c r="C6540" t="inlineStr">
        <is>
          <t>2015-10-25</t>
        </is>
      </c>
      <c r="D6540" t="inlineStr">
        <is>
          <t>2015-10-30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ClearOne Communications CHAT 70 OC Speaker Phone</t>
        </is>
      </c>
      <c r="Q6540" s="2" t="n">
        <v>158.99</v>
      </c>
      <c r="R6540" t="n">
        <v>1</v>
      </c>
      <c r="S6540" s="3" t="n">
        <v>0</v>
      </c>
      <c r="T6540" s="2" t="n">
        <v>41.3374</v>
      </c>
      <c r="U6540">
        <f>D6540-C6540</f>
        <v/>
      </c>
      <c r="V6540" s="3">
        <f>IF(Q6540=0,0,T6540/Q6540)</f>
        <v/>
      </c>
    </row>
    <row r="6541">
      <c r="A6541" t="n">
        <v>6540</v>
      </c>
      <c r="B6541" t="inlineStr">
        <is>
          <t>CA-2015-109862</t>
        </is>
      </c>
      <c r="C6541" t="inlineStr">
        <is>
          <t>2015-10-25</t>
        </is>
      </c>
      <c r="D6541" t="inlineStr">
        <is>
          <t>2015-10-30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Furniture</t>
        </is>
      </c>
      <c r="O6541" t="inlineStr">
        <is>
          <t>Chairs</t>
        </is>
      </c>
      <c r="P6541" t="inlineStr">
        <is>
          <t>Iceberg Nesting Folding Chair, 19w x 6d x 43h</t>
        </is>
      </c>
      <c r="Q6541" s="2" t="n">
        <v>291.1</v>
      </c>
      <c r="R6541" t="n">
        <v>5</v>
      </c>
      <c r="S6541" s="3" t="n">
        <v>0</v>
      </c>
      <c r="T6541" s="2" t="n">
        <v>75.68600000000001</v>
      </c>
      <c r="U6541">
        <f>D6541-C6541</f>
        <v/>
      </c>
      <c r="V6541" s="3">
        <f>IF(Q6541=0,0,T6541/Q6541)</f>
        <v/>
      </c>
    </row>
    <row r="6542">
      <c r="A6542" t="n">
        <v>6541</v>
      </c>
      <c r="B6542" t="inlineStr">
        <is>
          <t>US-2017-107888</t>
        </is>
      </c>
      <c r="C6542" t="inlineStr">
        <is>
          <t>2017-11-16</t>
        </is>
      </c>
      <c r="D6542" t="inlineStr">
        <is>
          <t>2017-11-19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Office Supplies</t>
        </is>
      </c>
      <c r="O6542" t="inlineStr">
        <is>
          <t>Paper</t>
        </is>
      </c>
      <c r="P6542" t="inlineStr">
        <is>
          <t>Xerox 1933</t>
        </is>
      </c>
      <c r="Q6542" s="2" t="n">
        <v>73.68000000000001</v>
      </c>
      <c r="R6542" t="n">
        <v>6</v>
      </c>
      <c r="S6542" s="3" t="n">
        <v>0</v>
      </c>
      <c r="T6542" s="2" t="n">
        <v>34.6296</v>
      </c>
      <c r="U6542">
        <f>D6542-C6542</f>
        <v/>
      </c>
      <c r="V6542" s="3">
        <f>IF(Q6542=0,0,T6542/Q6542)</f>
        <v/>
      </c>
    </row>
    <row r="6543">
      <c r="A6543" t="n">
        <v>6542</v>
      </c>
      <c r="B6543" t="inlineStr">
        <is>
          <t>US-2017-107888</t>
        </is>
      </c>
      <c r="C6543" t="inlineStr">
        <is>
          <t>2017-11-16</t>
        </is>
      </c>
      <c r="D6543" t="inlineStr">
        <is>
          <t>2017-11-19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Furniture</t>
        </is>
      </c>
      <c r="O6543" t="inlineStr">
        <is>
          <t>Furnishings</t>
        </is>
      </c>
      <c r="P6543" t="inlineStr">
        <is>
          <t>Tenex "The Solids" Textured Chair Mats</t>
        </is>
      </c>
      <c r="Q6543" s="2" t="n">
        <v>139.92</v>
      </c>
      <c r="R6543" t="n">
        <v>2</v>
      </c>
      <c r="S6543" s="3" t="n">
        <v>0</v>
      </c>
      <c r="T6543" s="2" t="n">
        <v>23.7864</v>
      </c>
      <c r="U6543">
        <f>D6543-C6543</f>
        <v/>
      </c>
      <c r="V6543" s="3">
        <f>IF(Q6543=0,0,T6543/Q6543)</f>
        <v/>
      </c>
    </row>
    <row r="6544">
      <c r="A6544" t="n">
        <v>6543</v>
      </c>
      <c r="B6544" t="inlineStr">
        <is>
          <t>US-2017-107888</t>
        </is>
      </c>
      <c r="C6544" t="inlineStr">
        <is>
          <t>2017-11-16</t>
        </is>
      </c>
      <c r="D6544" t="inlineStr">
        <is>
          <t>2017-11-19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Technology</t>
        </is>
      </c>
      <c r="O6544" t="inlineStr">
        <is>
          <t>Phones</t>
        </is>
      </c>
      <c r="P6544" t="inlineStr">
        <is>
          <t>Plantronics Encore H101 Dual Earpieces Headset</t>
        </is>
      </c>
      <c r="Q6544" s="2" t="n">
        <v>107.88</v>
      </c>
      <c r="R6544" t="n">
        <v>3</v>
      </c>
      <c r="S6544" s="3" t="n">
        <v>0.2</v>
      </c>
      <c r="T6544" s="2" t="n">
        <v>10.788</v>
      </c>
      <c r="U6544">
        <f>D6544-C6544</f>
        <v/>
      </c>
      <c r="V6544" s="3">
        <f>IF(Q6544=0,0,T6544/Q6544)</f>
        <v/>
      </c>
    </row>
    <row r="6545">
      <c r="A6545" t="n">
        <v>6544</v>
      </c>
      <c r="B6545" t="inlineStr">
        <is>
          <t>US-2017-107888</t>
        </is>
      </c>
      <c r="C6545" t="inlineStr">
        <is>
          <t>2017-11-16</t>
        </is>
      </c>
      <c r="D6545" t="inlineStr">
        <is>
          <t>2017-11-19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Fellowes Bases and Tops For Staxonsteel/High-Stak Systems</t>
        </is>
      </c>
      <c r="Q6545" s="2" t="n">
        <v>33.29</v>
      </c>
      <c r="R6545" t="n">
        <v>1</v>
      </c>
      <c r="S6545" s="3" t="n">
        <v>0</v>
      </c>
      <c r="T6545" s="2" t="n">
        <v>7.9896</v>
      </c>
      <c r="U6545">
        <f>D6545-C6545</f>
        <v/>
      </c>
      <c r="V6545" s="3">
        <f>IF(Q6545=0,0,T6545/Q6545)</f>
        <v/>
      </c>
    </row>
    <row r="6546">
      <c r="A6546" t="n">
        <v>6545</v>
      </c>
      <c r="B6546" t="inlineStr">
        <is>
          <t>US-2017-154872</t>
        </is>
      </c>
      <c r="C6546" t="inlineStr">
        <is>
          <t>2017-05-14</t>
        </is>
      </c>
      <c r="D6546" t="inlineStr">
        <is>
          <t>2017-05-18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Premium Transparent Presentation Covers, No Pattern/Clear, 8 1/2" x 11"</t>
        </is>
      </c>
      <c r="Q6546" s="2" t="n">
        <v>58.17</v>
      </c>
      <c r="R6546" t="n">
        <v>5</v>
      </c>
      <c r="S6546" s="3" t="n">
        <v>0.7</v>
      </c>
      <c r="T6546" s="2" t="n">
        <v>-46.536</v>
      </c>
      <c r="U6546">
        <f>D6546-C6546</f>
        <v/>
      </c>
      <c r="V6546" s="3">
        <f>IF(Q6546=0,0,T6546/Q6546)</f>
        <v/>
      </c>
    </row>
    <row r="6547">
      <c r="A6547" t="n">
        <v>6546</v>
      </c>
      <c r="B6547" t="inlineStr">
        <is>
          <t>US-2017-154872</t>
        </is>
      </c>
      <c r="C6547" t="inlineStr">
        <is>
          <t>2017-05-14</t>
        </is>
      </c>
      <c r="D6547" t="inlineStr">
        <is>
          <t>2017-05-18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Office Supplies</t>
        </is>
      </c>
      <c r="O6547" t="inlineStr">
        <is>
          <t>Labels</t>
        </is>
      </c>
      <c r="P6547" t="inlineStr">
        <is>
          <t>Avery 502</t>
        </is>
      </c>
      <c r="Q6547" s="2" t="n">
        <v>5.04</v>
      </c>
      <c r="R6547" t="n">
        <v>2</v>
      </c>
      <c r="S6547" s="3" t="n">
        <v>0.2</v>
      </c>
      <c r="T6547" s="2" t="n">
        <v>1.764</v>
      </c>
      <c r="U6547">
        <f>D6547-C6547</f>
        <v/>
      </c>
      <c r="V6547" s="3">
        <f>IF(Q6547=0,0,T6547/Q6547)</f>
        <v/>
      </c>
    </row>
    <row r="6548">
      <c r="A6548" t="n">
        <v>6547</v>
      </c>
      <c r="B6548" t="inlineStr">
        <is>
          <t>US-2017-154872</t>
        </is>
      </c>
      <c r="C6548" t="inlineStr">
        <is>
          <t>2017-05-14</t>
        </is>
      </c>
      <c r="D6548" t="inlineStr">
        <is>
          <t>2017-05-18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19</t>
        </is>
      </c>
      <c r="Q6548" s="2" t="n">
        <v>24.784</v>
      </c>
      <c r="R6548" t="n">
        <v>1</v>
      </c>
      <c r="S6548" s="3" t="n">
        <v>0.2</v>
      </c>
      <c r="T6548" s="2" t="n">
        <v>7.745</v>
      </c>
      <c r="U6548">
        <f>D6548-C6548</f>
        <v/>
      </c>
      <c r="V6548" s="3">
        <f>IF(Q6548=0,0,T6548/Q6548)</f>
        <v/>
      </c>
    </row>
    <row r="6549">
      <c r="A6549" t="n">
        <v>6548</v>
      </c>
      <c r="B6549" t="inlineStr">
        <is>
          <t>CA-2014-113880</t>
        </is>
      </c>
      <c r="C6549" t="inlineStr">
        <is>
          <t>2014-03-01</t>
        </is>
      </c>
      <c r="D6549" t="inlineStr">
        <is>
          <t>2014-03-05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Novimex Swivel Fabric Task Chair</t>
        </is>
      </c>
      <c r="Q6549" s="2" t="n">
        <v>634.116</v>
      </c>
      <c r="R6549" t="n">
        <v>6</v>
      </c>
      <c r="S6549" s="3" t="n">
        <v>0.3</v>
      </c>
      <c r="T6549" s="2" t="n">
        <v>-172.1172</v>
      </c>
      <c r="U6549">
        <f>D6549-C6549</f>
        <v/>
      </c>
      <c r="V6549" s="3">
        <f>IF(Q6549=0,0,T6549/Q6549)</f>
        <v/>
      </c>
    </row>
    <row r="6550">
      <c r="A6550" t="n">
        <v>6549</v>
      </c>
      <c r="B6550" t="inlineStr">
        <is>
          <t>CA-2014-113880</t>
        </is>
      </c>
      <c r="C6550" t="inlineStr">
        <is>
          <t>2014-03-01</t>
        </is>
      </c>
      <c r="D6550" t="inlineStr">
        <is>
          <t>2014-03-05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Black Print Carbonless 8 1/2" x 8 1/4" Rapid Memo Book</t>
        </is>
      </c>
      <c r="Q6550" s="2" t="n">
        <v>17.472</v>
      </c>
      <c r="R6550" t="n">
        <v>3</v>
      </c>
      <c r="S6550" s="3" t="n">
        <v>0.2</v>
      </c>
      <c r="T6550" s="2" t="n">
        <v>5.6784</v>
      </c>
      <c r="U6550">
        <f>D6550-C6550</f>
        <v/>
      </c>
      <c r="V6550" s="3">
        <f>IF(Q6550=0,0,T6550/Q6550)</f>
        <v/>
      </c>
    </row>
    <row r="6551">
      <c r="A6551" t="n">
        <v>6550</v>
      </c>
      <c r="B6551" t="inlineStr">
        <is>
          <t>US-2015-164966</t>
        </is>
      </c>
      <c r="C6551" t="inlineStr">
        <is>
          <t>2015-07-30</t>
        </is>
      </c>
      <c r="D6551" t="inlineStr">
        <is>
          <t>2015-08-01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Stack Chair without Arms, Black</t>
        </is>
      </c>
      <c r="Q6551" s="2" t="n">
        <v>155.88</v>
      </c>
      <c r="R6551" t="n">
        <v>6</v>
      </c>
      <c r="S6551" s="3" t="n">
        <v>0</v>
      </c>
      <c r="T6551" s="2" t="n">
        <v>38.97</v>
      </c>
      <c r="U6551">
        <f>D6551-C6551</f>
        <v/>
      </c>
      <c r="V6551" s="3">
        <f>IF(Q6551=0,0,T6551/Q6551)</f>
        <v/>
      </c>
    </row>
    <row r="6552">
      <c r="A6552" t="n">
        <v>6551</v>
      </c>
      <c r="B6552" t="inlineStr">
        <is>
          <t>CA-2015-126739</t>
        </is>
      </c>
      <c r="C6552" t="inlineStr">
        <is>
          <t>2015-11-01</t>
        </is>
      </c>
      <c r="D6552" t="inlineStr">
        <is>
          <t>2015-11-03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Furniture</t>
        </is>
      </c>
      <c r="O6552" t="inlineStr">
        <is>
          <t>Chairs</t>
        </is>
      </c>
      <c r="P6552" t="inlineStr">
        <is>
          <t>Global Highback Leather Tilter in Burgundy</t>
        </is>
      </c>
      <c r="Q6552" s="2" t="n">
        <v>327.564</v>
      </c>
      <c r="R6552" t="n">
        <v>4</v>
      </c>
      <c r="S6552" s="3" t="n">
        <v>0.1</v>
      </c>
      <c r="T6552" s="2" t="n">
        <v>21.8376</v>
      </c>
      <c r="U6552">
        <f>D6552-C6552</f>
        <v/>
      </c>
      <c r="V6552" s="3">
        <f>IF(Q6552=0,0,T6552/Q6552)</f>
        <v/>
      </c>
    </row>
    <row r="6553">
      <c r="A6553" t="n">
        <v>6552</v>
      </c>
      <c r="B6553" t="inlineStr">
        <is>
          <t>CA-2017-161578</t>
        </is>
      </c>
      <c r="C6553" t="inlineStr">
        <is>
          <t>2017-12-16</t>
        </is>
      </c>
      <c r="D6553" t="inlineStr">
        <is>
          <t>2017-12-21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Xerox 1898</t>
        </is>
      </c>
      <c r="Q6553" s="2" t="n">
        <v>13.36</v>
      </c>
      <c r="R6553" t="n">
        <v>2</v>
      </c>
      <c r="S6553" s="3" t="n">
        <v>0</v>
      </c>
      <c r="T6553" s="2" t="n">
        <v>6.4128</v>
      </c>
      <c r="U6553">
        <f>D6553-C6553</f>
        <v/>
      </c>
      <c r="V6553" s="3">
        <f>IF(Q6553=0,0,T6553/Q6553)</f>
        <v/>
      </c>
    </row>
    <row r="6554">
      <c r="A6554" t="n">
        <v>6553</v>
      </c>
      <c r="B6554" t="inlineStr">
        <is>
          <t>CA-2017-161578</t>
        </is>
      </c>
      <c r="C6554" t="inlineStr">
        <is>
          <t>2017-12-16</t>
        </is>
      </c>
      <c r="D6554" t="inlineStr">
        <is>
          <t>2017-12-21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Office Supplies</t>
        </is>
      </c>
      <c r="O6554" t="inlineStr">
        <is>
          <t>Storage</t>
        </is>
      </c>
      <c r="P6554" t="inlineStr">
        <is>
          <t>Safco Wire Cube Shelving System, For Use as 4 or 5 14" Cubes, Black</t>
        </is>
      </c>
      <c r="Q6554" s="2" t="n">
        <v>158.9</v>
      </c>
      <c r="R6554" t="n">
        <v>5</v>
      </c>
      <c r="S6554" s="3" t="n">
        <v>0</v>
      </c>
      <c r="T6554" s="2" t="n">
        <v>7.945</v>
      </c>
      <c r="U6554">
        <f>D6554-C6554</f>
        <v/>
      </c>
      <c r="V6554" s="3">
        <f>IF(Q6554=0,0,T6554/Q6554)</f>
        <v/>
      </c>
    </row>
    <row r="6555">
      <c r="A6555" t="n">
        <v>6554</v>
      </c>
      <c r="B6555" t="inlineStr">
        <is>
          <t>CA-2014-137092</t>
        </is>
      </c>
      <c r="C6555" t="inlineStr">
        <is>
          <t>2014-10-20</t>
        </is>
      </c>
      <c r="D6555" t="inlineStr">
        <is>
          <t>2014-10-22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Technology</t>
        </is>
      </c>
      <c r="O6555" t="inlineStr">
        <is>
          <t>Accessories</t>
        </is>
      </c>
      <c r="P6555" t="inlineStr">
        <is>
          <t>Logitech Wireless Performance Mouse MX for PC and Mac</t>
        </is>
      </c>
      <c r="Q6555" s="2" t="n">
        <v>319.968</v>
      </c>
      <c r="R6555" t="n">
        <v>4</v>
      </c>
      <c r="S6555" s="3" t="n">
        <v>0.2</v>
      </c>
      <c r="T6555" s="2" t="n">
        <v>71.9928</v>
      </c>
      <c r="U6555">
        <f>D6555-C6555</f>
        <v/>
      </c>
      <c r="V6555" s="3">
        <f>IF(Q6555=0,0,T6555/Q6555)</f>
        <v/>
      </c>
    </row>
    <row r="6556">
      <c r="A6556" t="n">
        <v>6555</v>
      </c>
      <c r="B6556" t="inlineStr">
        <is>
          <t>CA-2014-137092</t>
        </is>
      </c>
      <c r="C6556" t="inlineStr">
        <is>
          <t>2014-10-20</t>
        </is>
      </c>
      <c r="D6556" t="inlineStr">
        <is>
          <t>2014-10-22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Office Supplies</t>
        </is>
      </c>
      <c r="O6556" t="inlineStr">
        <is>
          <t>Storage</t>
        </is>
      </c>
      <c r="P6556" t="inlineStr">
        <is>
          <t>24 Capacity Maxi Data Binder Racks, Pearl</t>
        </is>
      </c>
      <c r="Q6556" s="2" t="n">
        <v>505.32</v>
      </c>
      <c r="R6556" t="n">
        <v>3</v>
      </c>
      <c r="S6556" s="3" t="n">
        <v>0.2</v>
      </c>
      <c r="T6556" s="2" t="n">
        <v>31.5825</v>
      </c>
      <c r="U6556">
        <f>D6556-C6556</f>
        <v/>
      </c>
      <c r="V6556" s="3">
        <f>IF(Q6556=0,0,T6556/Q6556)</f>
        <v/>
      </c>
    </row>
    <row r="6557">
      <c r="A6557" t="n">
        <v>6556</v>
      </c>
      <c r="B6557" t="inlineStr">
        <is>
          <t>CA-2014-137092</t>
        </is>
      </c>
      <c r="C6557" t="inlineStr">
        <is>
          <t>2014-10-20</t>
        </is>
      </c>
      <c r="D6557" t="inlineStr">
        <is>
          <t>2014-10-22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Office Supplies</t>
        </is>
      </c>
      <c r="O6557" t="inlineStr">
        <is>
          <t>Paper</t>
        </is>
      </c>
      <c r="P6557" t="inlineStr">
        <is>
          <t>Wirebound Voice Message Log Book</t>
        </is>
      </c>
      <c r="Q6557" s="2" t="n">
        <v>3.808</v>
      </c>
      <c r="R6557" t="n">
        <v>1</v>
      </c>
      <c r="S6557" s="3" t="n">
        <v>0.2</v>
      </c>
      <c r="T6557" s="2" t="n">
        <v>1.2376</v>
      </c>
      <c r="U6557">
        <f>D6557-C6557</f>
        <v/>
      </c>
      <c r="V6557" s="3">
        <f>IF(Q6557=0,0,T6557/Q6557)</f>
        <v/>
      </c>
    </row>
    <row r="6558">
      <c r="A6558" t="n">
        <v>6557</v>
      </c>
      <c r="B6558" t="inlineStr">
        <is>
          <t>CA-2014-137092</t>
        </is>
      </c>
      <c r="C6558" t="inlineStr">
        <is>
          <t>2014-10-20</t>
        </is>
      </c>
      <c r="D6558" t="inlineStr">
        <is>
          <t>2014-10-22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Satellite Sectional Post Binders</t>
        </is>
      </c>
      <c r="Q6558" s="2" t="n">
        <v>8.682</v>
      </c>
      <c r="R6558" t="n">
        <v>1</v>
      </c>
      <c r="S6558" s="3" t="n">
        <v>0.8</v>
      </c>
      <c r="T6558" s="2" t="n">
        <v>-14.7594</v>
      </c>
      <c r="U6558">
        <f>D6558-C6558</f>
        <v/>
      </c>
      <c r="V6558" s="3">
        <f>IF(Q6558=0,0,T6558/Q6558)</f>
        <v/>
      </c>
    </row>
    <row r="6559">
      <c r="A6559" t="n">
        <v>6558</v>
      </c>
      <c r="B6559" t="inlineStr">
        <is>
          <t>CA-2014-137092</t>
        </is>
      </c>
      <c r="C6559" t="inlineStr">
        <is>
          <t>2014-10-20</t>
        </is>
      </c>
      <c r="D6559" t="inlineStr">
        <is>
          <t>2014-10-22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Avery 4027 File Folder Labels for Dot Matrix Printers, 5000 Labels per Box, White</t>
        </is>
      </c>
      <c r="Q6559" s="2" t="n">
        <v>24.424</v>
      </c>
      <c r="R6559" t="n">
        <v>1</v>
      </c>
      <c r="S6559" s="3" t="n">
        <v>0.2</v>
      </c>
      <c r="T6559" s="2" t="n">
        <v>7.9378</v>
      </c>
      <c r="U6559">
        <f>D6559-C6559</f>
        <v/>
      </c>
      <c r="V6559" s="3">
        <f>IF(Q6559=0,0,T6559/Q6559)</f>
        <v/>
      </c>
    </row>
    <row r="6560">
      <c r="A6560" t="n">
        <v>6559</v>
      </c>
      <c r="B6560" t="inlineStr">
        <is>
          <t>CA-2015-166947</t>
        </is>
      </c>
      <c r="C6560" t="inlineStr">
        <is>
          <t>2015-06-05</t>
        </is>
      </c>
      <c r="D6560" t="inlineStr">
        <is>
          <t>2015-06-10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Furniture</t>
        </is>
      </c>
      <c r="O6560" t="inlineStr">
        <is>
          <t>Chairs</t>
        </is>
      </c>
      <c r="P6560" t="inlineStr">
        <is>
          <t>Hon Every-Day Series Multi-Task Chairs</t>
        </is>
      </c>
      <c r="Q6560" s="2" t="n">
        <v>1522.638</v>
      </c>
      <c r="R6560" t="n">
        <v>9</v>
      </c>
      <c r="S6560" s="3" t="n">
        <v>0.1</v>
      </c>
      <c r="T6560" s="2" t="n">
        <v>169.182</v>
      </c>
      <c r="U6560">
        <f>D6560-C6560</f>
        <v/>
      </c>
      <c r="V6560" s="3">
        <f>IF(Q6560=0,0,T6560/Q6560)</f>
        <v/>
      </c>
    </row>
    <row r="6561">
      <c r="A6561" t="n">
        <v>6560</v>
      </c>
      <c r="B6561" t="inlineStr">
        <is>
          <t>CA-2016-160941</t>
        </is>
      </c>
      <c r="C6561" t="inlineStr">
        <is>
          <t>2016-07-21</t>
        </is>
      </c>
      <c r="D6561" t="inlineStr">
        <is>
          <t>2016-07-26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Ames Color-File Green Diamond Border X-ray Mailers</t>
        </is>
      </c>
      <c r="Q6561" s="2" t="n">
        <v>419.9</v>
      </c>
      <c r="R6561" t="n">
        <v>5</v>
      </c>
      <c r="S6561" s="3" t="n">
        <v>0</v>
      </c>
      <c r="T6561" s="2" t="n">
        <v>197.353</v>
      </c>
      <c r="U6561">
        <f>D6561-C6561</f>
        <v/>
      </c>
      <c r="V6561" s="3">
        <f>IF(Q6561=0,0,T6561/Q6561)</f>
        <v/>
      </c>
    </row>
    <row r="6562">
      <c r="A6562" t="n">
        <v>6561</v>
      </c>
      <c r="B6562" t="inlineStr">
        <is>
          <t>CA-2016-160941</t>
        </is>
      </c>
      <c r="C6562" t="inlineStr">
        <is>
          <t>2016-07-21</t>
        </is>
      </c>
      <c r="D6562" t="inlineStr">
        <is>
          <t>2016-07-26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Self-Adhesive Removable Labels</t>
        </is>
      </c>
      <c r="Q6562" s="2" t="n">
        <v>3.15</v>
      </c>
      <c r="R6562" t="n">
        <v>1</v>
      </c>
      <c r="S6562" s="3" t="n">
        <v>0</v>
      </c>
      <c r="T6562" s="2" t="n">
        <v>1.512</v>
      </c>
      <c r="U6562">
        <f>D6562-C6562</f>
        <v/>
      </c>
      <c r="V6562" s="3">
        <f>IF(Q6562=0,0,T6562/Q6562)</f>
        <v/>
      </c>
    </row>
    <row r="6563">
      <c r="A6563" t="n">
        <v>6562</v>
      </c>
      <c r="B6563" t="inlineStr">
        <is>
          <t>CA-2017-144680</t>
        </is>
      </c>
      <c r="C6563" t="inlineStr">
        <is>
          <t>2017-03-31</t>
        </is>
      </c>
      <c r="D6563" t="inlineStr">
        <is>
          <t>2017-04-02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Office Supplies</t>
        </is>
      </c>
      <c r="O6563" t="inlineStr">
        <is>
          <t>Appliances</t>
        </is>
      </c>
      <c r="P6563" t="inlineStr">
        <is>
          <t>Fellowes 8 Outlet Superior Workstation Surge Protector w/o Phone/Fax/Modem Protection</t>
        </is>
      </c>
      <c r="Q6563" s="2" t="n">
        <v>33.62</v>
      </c>
      <c r="R6563" t="n">
        <v>5</v>
      </c>
      <c r="S6563" s="3" t="n">
        <v>0.8</v>
      </c>
      <c r="T6563" s="2" t="n">
        <v>-90.774</v>
      </c>
      <c r="U6563">
        <f>D6563-C6563</f>
        <v/>
      </c>
      <c r="V6563" s="3">
        <f>IF(Q6563=0,0,T6563/Q6563)</f>
        <v/>
      </c>
    </row>
    <row r="6564">
      <c r="A6564" t="n">
        <v>6563</v>
      </c>
      <c r="B6564" t="inlineStr">
        <is>
          <t>CA-2014-166086</t>
        </is>
      </c>
      <c r="C6564" t="inlineStr">
        <is>
          <t>2014-05-07</t>
        </is>
      </c>
      <c r="D6564" t="inlineStr">
        <is>
          <t>2014-05-12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Acco PRESSTEX Data Binder with Storage Hooks, Dark Blue, 14 7/8" X 11"</t>
        </is>
      </c>
      <c r="Q6564" s="2" t="n">
        <v>16.14</v>
      </c>
      <c r="R6564" t="n">
        <v>3</v>
      </c>
      <c r="S6564" s="3" t="n">
        <v>0</v>
      </c>
      <c r="T6564" s="2" t="n">
        <v>7.9086</v>
      </c>
      <c r="U6564">
        <f>D6564-C6564</f>
        <v/>
      </c>
      <c r="V6564" s="3">
        <f>IF(Q6564=0,0,T6564/Q6564)</f>
        <v/>
      </c>
    </row>
    <row r="6565">
      <c r="A6565" t="n">
        <v>6564</v>
      </c>
      <c r="B6565" t="inlineStr">
        <is>
          <t>CA-2014-166086</t>
        </is>
      </c>
      <c r="C6565" t="inlineStr">
        <is>
          <t>2014-05-07</t>
        </is>
      </c>
      <c r="D6565" t="inlineStr">
        <is>
          <t>2014-05-12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Balt Split Level Computer Training Table</t>
        </is>
      </c>
      <c r="Q6565" s="2" t="n">
        <v>194.25</v>
      </c>
      <c r="R6565" t="n">
        <v>2</v>
      </c>
      <c r="S6565" s="3" t="n">
        <v>0.3</v>
      </c>
      <c r="T6565" s="2" t="n">
        <v>-38.85</v>
      </c>
      <c r="U6565">
        <f>D6565-C6565</f>
        <v/>
      </c>
      <c r="V6565" s="3">
        <f>IF(Q6565=0,0,T6565/Q6565)</f>
        <v/>
      </c>
    </row>
    <row r="6566">
      <c r="A6566" t="n">
        <v>6565</v>
      </c>
      <c r="B6566" t="inlineStr">
        <is>
          <t>CA-2014-166086</t>
        </is>
      </c>
      <c r="C6566" t="inlineStr">
        <is>
          <t>2014-05-07</t>
        </is>
      </c>
      <c r="D6566" t="inlineStr">
        <is>
          <t>2014-05-12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Newell 335</t>
        </is>
      </c>
      <c r="Q6566" s="2" t="n">
        <v>8.640000000000001</v>
      </c>
      <c r="R6566" t="n">
        <v>3</v>
      </c>
      <c r="S6566" s="3" t="n">
        <v>0</v>
      </c>
      <c r="T6566" s="2" t="n">
        <v>2.5056</v>
      </c>
      <c r="U6566">
        <f>D6566-C6566</f>
        <v/>
      </c>
      <c r="V6566" s="3">
        <f>IF(Q6566=0,0,T6566/Q6566)</f>
        <v/>
      </c>
    </row>
    <row r="6567">
      <c r="A6567" t="n">
        <v>6566</v>
      </c>
      <c r="B6567" t="inlineStr">
        <is>
          <t>CA-2014-166086</t>
        </is>
      </c>
      <c r="C6567" t="inlineStr">
        <is>
          <t>2014-05-07</t>
        </is>
      </c>
      <c r="D6567" t="inlineStr">
        <is>
          <t>2014-05-12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Lifetime Advantage Folding Chairs, 4/Carton</t>
        </is>
      </c>
      <c r="Q6567" s="2" t="n">
        <v>872.3200000000001</v>
      </c>
      <c r="R6567" t="n">
        <v>4</v>
      </c>
      <c r="S6567" s="3" t="n">
        <v>0</v>
      </c>
      <c r="T6567" s="2" t="n">
        <v>244.2496</v>
      </c>
      <c r="U6567">
        <f>D6567-C6567</f>
        <v/>
      </c>
      <c r="V6567" s="3">
        <f>IF(Q6567=0,0,T6567/Q6567)</f>
        <v/>
      </c>
    </row>
    <row r="6568">
      <c r="A6568" t="n">
        <v>6567</v>
      </c>
      <c r="B6568" t="inlineStr">
        <is>
          <t>CA-2017-131282</t>
        </is>
      </c>
      <c r="C6568" t="inlineStr">
        <is>
          <t>2017-02-05</t>
        </is>
      </c>
      <c r="D6568" t="inlineStr">
        <is>
          <t>2017-02-08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Office Supplies</t>
        </is>
      </c>
      <c r="O6568" t="inlineStr">
        <is>
          <t>Binders</t>
        </is>
      </c>
      <c r="P6568" t="inlineStr">
        <is>
          <t>Ibico Hi-Tech Manual Binding System</t>
        </is>
      </c>
      <c r="Q6568" s="2" t="n">
        <v>243.992</v>
      </c>
      <c r="R6568" t="n">
        <v>4</v>
      </c>
      <c r="S6568" s="3" t="n">
        <v>0.8</v>
      </c>
      <c r="T6568" s="2" t="n">
        <v>-426.986</v>
      </c>
      <c r="U6568">
        <f>D6568-C6568</f>
        <v/>
      </c>
      <c r="V6568" s="3">
        <f>IF(Q6568=0,0,T6568/Q6568)</f>
        <v/>
      </c>
    </row>
    <row r="6569">
      <c r="A6569" t="n">
        <v>6568</v>
      </c>
      <c r="B6569" t="inlineStr">
        <is>
          <t>CA-2017-131282</t>
        </is>
      </c>
      <c r="C6569" t="inlineStr">
        <is>
          <t>2017-02-05</t>
        </is>
      </c>
      <c r="D6569" t="inlineStr">
        <is>
          <t>2017-02-08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Staples in misc. colors</t>
        </is>
      </c>
      <c r="Q6569" s="2" t="n">
        <v>7.12</v>
      </c>
      <c r="R6569" t="n">
        <v>5</v>
      </c>
      <c r="S6569" s="3" t="n">
        <v>0.2</v>
      </c>
      <c r="T6569" s="2" t="n">
        <v>0.712</v>
      </c>
      <c r="U6569">
        <f>D6569-C6569</f>
        <v/>
      </c>
      <c r="V6569" s="3">
        <f>IF(Q6569=0,0,T6569/Q6569)</f>
        <v/>
      </c>
    </row>
    <row r="6570">
      <c r="A6570" t="n">
        <v>6569</v>
      </c>
      <c r="B6570" t="inlineStr">
        <is>
          <t>CA-2014-100678</t>
        </is>
      </c>
      <c r="C6570" t="inlineStr">
        <is>
          <t>2014-04-18</t>
        </is>
      </c>
      <c r="D6570" t="inlineStr">
        <is>
          <t>2014-04-22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Office Supplies</t>
        </is>
      </c>
      <c r="O6570" t="inlineStr">
        <is>
          <t>Art</t>
        </is>
      </c>
      <c r="P6570" t="inlineStr">
        <is>
          <t>Prang Dustless Chalk Sticks</t>
        </is>
      </c>
      <c r="Q6570" s="2" t="n">
        <v>2.688</v>
      </c>
      <c r="R6570" t="n">
        <v>2</v>
      </c>
      <c r="S6570" s="3" t="n">
        <v>0.2</v>
      </c>
      <c r="T6570" s="2" t="n">
        <v>1.008</v>
      </c>
      <c r="U6570">
        <f>D6570-C6570</f>
        <v/>
      </c>
      <c r="V6570" s="3">
        <f>IF(Q6570=0,0,T6570/Q6570)</f>
        <v/>
      </c>
    </row>
    <row r="6571">
      <c r="A6571" t="n">
        <v>6570</v>
      </c>
      <c r="B6571" t="inlineStr">
        <is>
          <t>CA-2014-100678</t>
        </is>
      </c>
      <c r="C6571" t="inlineStr">
        <is>
          <t>2014-04-18</t>
        </is>
      </c>
      <c r="D6571" t="inlineStr">
        <is>
          <t>2014-04-22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Furniture</t>
        </is>
      </c>
      <c r="O6571" t="inlineStr">
        <is>
          <t>Chairs</t>
        </is>
      </c>
      <c r="P6571" t="inlineStr">
        <is>
          <t>DMI Arturo Collection Mission-style Design Wood Chair</t>
        </is>
      </c>
      <c r="Q6571" s="2" t="n">
        <v>317.058</v>
      </c>
      <c r="R6571" t="n">
        <v>3</v>
      </c>
      <c r="S6571" s="3" t="n">
        <v>0.3</v>
      </c>
      <c r="T6571" s="2" t="n">
        <v>-18.1176</v>
      </c>
      <c r="U6571">
        <f>D6571-C6571</f>
        <v/>
      </c>
      <c r="V6571" s="3">
        <f>IF(Q6571=0,0,T6571/Q6571)</f>
        <v/>
      </c>
    </row>
    <row r="6572">
      <c r="A6572" t="n">
        <v>6571</v>
      </c>
      <c r="B6572" t="inlineStr">
        <is>
          <t>CA-2014-100678</t>
        </is>
      </c>
      <c r="C6572" t="inlineStr">
        <is>
          <t>2014-04-18</t>
        </is>
      </c>
      <c r="D6572" t="inlineStr">
        <is>
          <t>2014-04-22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Office Supplies</t>
        </is>
      </c>
      <c r="O6572" t="inlineStr">
        <is>
          <t>Envelopes</t>
        </is>
      </c>
      <c r="P6572" t="inlineStr">
        <is>
          <t>Cameo Buff Policy Envelopes</t>
        </is>
      </c>
      <c r="Q6572" s="2" t="n">
        <v>149.352</v>
      </c>
      <c r="R6572" t="n">
        <v>3</v>
      </c>
      <c r="S6572" s="3" t="n">
        <v>0.2</v>
      </c>
      <c r="T6572" s="2" t="n">
        <v>50.4063</v>
      </c>
      <c r="U6572">
        <f>D6572-C6572</f>
        <v/>
      </c>
      <c r="V6572" s="3">
        <f>IF(Q6572=0,0,T6572/Q6572)</f>
        <v/>
      </c>
    </row>
    <row r="6573">
      <c r="A6573" t="n">
        <v>6572</v>
      </c>
      <c r="B6573" t="inlineStr">
        <is>
          <t>CA-2014-100678</t>
        </is>
      </c>
      <c r="C6573" t="inlineStr">
        <is>
          <t>2014-04-18</t>
        </is>
      </c>
      <c r="D6573" t="inlineStr">
        <is>
          <t>2014-04-22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Kensington Expert Mouse Optical USB Trackball for PC or Mac</t>
        </is>
      </c>
      <c r="Q6573" s="2" t="n">
        <v>227.976</v>
      </c>
      <c r="R6573" t="n">
        <v>3</v>
      </c>
      <c r="S6573" s="3" t="n">
        <v>0.2</v>
      </c>
      <c r="T6573" s="2" t="n">
        <v>28.497</v>
      </c>
      <c r="U6573">
        <f>D6573-C6573</f>
        <v/>
      </c>
      <c r="V6573" s="3">
        <f>IF(Q6573=0,0,T6573/Q6573)</f>
        <v/>
      </c>
    </row>
    <row r="6574">
      <c r="A6574" t="n">
        <v>6573</v>
      </c>
      <c r="B6574" t="inlineStr">
        <is>
          <t>CA-2016-161543</t>
        </is>
      </c>
      <c r="C6574" t="inlineStr">
        <is>
          <t>2016-05-10</t>
        </is>
      </c>
      <c r="D6574" t="inlineStr">
        <is>
          <t>2016-05-16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Xerox 1965</t>
        </is>
      </c>
      <c r="Q6574" s="2" t="n">
        <v>11.96</v>
      </c>
      <c r="R6574" t="n">
        <v>2</v>
      </c>
      <c r="S6574" s="3" t="n">
        <v>0</v>
      </c>
      <c r="T6574" s="2" t="n">
        <v>5.8604</v>
      </c>
      <c r="U6574">
        <f>D6574-C6574</f>
        <v/>
      </c>
      <c r="V6574" s="3">
        <f>IF(Q6574=0,0,T6574/Q6574)</f>
        <v/>
      </c>
    </row>
    <row r="6575">
      <c r="A6575" t="n">
        <v>6574</v>
      </c>
      <c r="B6575" t="inlineStr">
        <is>
          <t>CA-2016-160535</t>
        </is>
      </c>
      <c r="C6575" t="inlineStr">
        <is>
          <t>2016-11-25</t>
        </is>
      </c>
      <c r="D6575" t="inlineStr">
        <is>
          <t>2016-11-30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Office Supplies</t>
        </is>
      </c>
      <c r="O6575" t="inlineStr">
        <is>
          <t>Storage</t>
        </is>
      </c>
      <c r="P6575" t="inlineStr">
        <is>
          <t>Fellowes Strictly Business Drawer File, Letter/Legal Size</t>
        </is>
      </c>
      <c r="Q6575" s="2" t="n">
        <v>563.4</v>
      </c>
      <c r="R6575" t="n">
        <v>4</v>
      </c>
      <c r="S6575" s="3" t="n">
        <v>0</v>
      </c>
      <c r="T6575" s="2" t="n">
        <v>67.608</v>
      </c>
      <c r="U6575">
        <f>D6575-C6575</f>
        <v/>
      </c>
      <c r="V6575" s="3">
        <f>IF(Q6575=0,0,T6575/Q6575)</f>
        <v/>
      </c>
    </row>
    <row r="6576">
      <c r="A6576" t="n">
        <v>6575</v>
      </c>
      <c r="B6576" t="inlineStr">
        <is>
          <t>CA-2016-160535</t>
        </is>
      </c>
      <c r="C6576" t="inlineStr">
        <is>
          <t>2016-11-25</t>
        </is>
      </c>
      <c r="D6576" t="inlineStr">
        <is>
          <t>2016-11-30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Technology</t>
        </is>
      </c>
      <c r="O6576" t="inlineStr">
        <is>
          <t>Machines</t>
        </is>
      </c>
      <c r="P6576" t="inlineStr">
        <is>
          <t>Konica Minolta magicolor 1690MF Multifunction Printer</t>
        </is>
      </c>
      <c r="Q6576" s="2" t="n">
        <v>319.92</v>
      </c>
      <c r="R6576" t="n">
        <v>8</v>
      </c>
      <c r="S6576" s="3" t="n">
        <v>0</v>
      </c>
      <c r="T6576" s="2" t="n">
        <v>118.3704</v>
      </c>
      <c r="U6576">
        <f>D6576-C6576</f>
        <v/>
      </c>
      <c r="V6576" s="3">
        <f>IF(Q6576=0,0,T6576/Q6576)</f>
        <v/>
      </c>
    </row>
    <row r="6577">
      <c r="A6577" t="n">
        <v>6576</v>
      </c>
      <c r="B6577" t="inlineStr">
        <is>
          <t>CA-2017-123085</t>
        </is>
      </c>
      <c r="C6577" t="inlineStr">
        <is>
          <t>2017-03-03</t>
        </is>
      </c>
      <c r="D6577" t="inlineStr">
        <is>
          <t>2017-03-08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Imation Bio 2GB USB Flash Drive Imation Corp</t>
        </is>
      </c>
      <c r="Q6577" s="2" t="n">
        <v>1049.44</v>
      </c>
      <c r="R6577" t="n">
        <v>8</v>
      </c>
      <c r="S6577" s="3" t="n">
        <v>0</v>
      </c>
      <c r="T6577" s="2" t="n">
        <v>440.7648</v>
      </c>
      <c r="U6577">
        <f>D6577-C6577</f>
        <v/>
      </c>
      <c r="V6577" s="3">
        <f>IF(Q6577=0,0,T6577/Q6577)</f>
        <v/>
      </c>
    </row>
    <row r="6578">
      <c r="A6578" t="n">
        <v>6577</v>
      </c>
      <c r="B6578" t="inlineStr">
        <is>
          <t>CA-2017-123085</t>
        </is>
      </c>
      <c r="C6578" t="inlineStr">
        <is>
          <t>2017-03-03</t>
        </is>
      </c>
      <c r="D6578" t="inlineStr">
        <is>
          <t>2017-03-08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Furniture</t>
        </is>
      </c>
      <c r="O6578" t="inlineStr">
        <is>
          <t>Chairs</t>
        </is>
      </c>
      <c r="P6578" t="inlineStr">
        <is>
          <t>Novimex Turbo Task Chair</t>
        </is>
      </c>
      <c r="Q6578" s="2" t="n">
        <v>170.352</v>
      </c>
      <c r="R6578" t="n">
        <v>3</v>
      </c>
      <c r="S6578" s="3" t="n">
        <v>0.2</v>
      </c>
      <c r="T6578" s="2" t="n">
        <v>-17.0352</v>
      </c>
      <c r="U6578">
        <f>D6578-C6578</f>
        <v/>
      </c>
      <c r="V6578" s="3">
        <f>IF(Q6578=0,0,T6578/Q6578)</f>
        <v/>
      </c>
    </row>
    <row r="6579">
      <c r="A6579" t="n">
        <v>6578</v>
      </c>
      <c r="B6579" t="inlineStr">
        <is>
          <t>CA-2015-153752</t>
        </is>
      </c>
      <c r="C6579" t="inlineStr">
        <is>
          <t>2015-12-06</t>
        </is>
      </c>
      <c r="D6579" t="inlineStr">
        <is>
          <t>2015-12-11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AT&amp;T CL82213</t>
        </is>
      </c>
      <c r="Q6579" s="2" t="n">
        <v>173.94</v>
      </c>
      <c r="R6579" t="n">
        <v>6</v>
      </c>
      <c r="S6579" s="3" t="n">
        <v>0</v>
      </c>
      <c r="T6579" s="2" t="n">
        <v>50.4426</v>
      </c>
      <c r="U6579">
        <f>D6579-C6579</f>
        <v/>
      </c>
      <c r="V6579" s="3">
        <f>IF(Q6579=0,0,T6579/Q6579)</f>
        <v/>
      </c>
    </row>
    <row r="6580">
      <c r="A6580" t="n">
        <v>6579</v>
      </c>
      <c r="B6580" t="inlineStr">
        <is>
          <t>CA-2014-103660</t>
        </is>
      </c>
      <c r="C6580" t="inlineStr">
        <is>
          <t>2014-08-25</t>
        </is>
      </c>
      <c r="D6580" t="inlineStr">
        <is>
          <t>2014-08-30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Technology</t>
        </is>
      </c>
      <c r="O6580" t="inlineStr">
        <is>
          <t>Phones</t>
        </is>
      </c>
      <c r="P6580" t="inlineStr">
        <is>
          <t>Polycom VVX 310 VoIP phone</t>
        </is>
      </c>
      <c r="Q6580" s="2" t="n">
        <v>1007.944</v>
      </c>
      <c r="R6580" t="n">
        <v>7</v>
      </c>
      <c r="S6580" s="3" t="n">
        <v>0.2</v>
      </c>
      <c r="T6580" s="2" t="n">
        <v>75.5958</v>
      </c>
      <c r="U6580">
        <f>D6580-C6580</f>
        <v/>
      </c>
      <c r="V6580" s="3">
        <f>IF(Q6580=0,0,T6580/Q6580)</f>
        <v/>
      </c>
    </row>
    <row r="6581">
      <c r="A6581" t="n">
        <v>6580</v>
      </c>
      <c r="B6581" t="inlineStr">
        <is>
          <t>CA-2016-169887</t>
        </is>
      </c>
      <c r="C6581" t="inlineStr">
        <is>
          <t>2016-10-22</t>
        </is>
      </c>
      <c r="D6581" t="inlineStr">
        <is>
          <t>2016-10-22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Xerox 1986</t>
        </is>
      </c>
      <c r="Q6581" s="2" t="n">
        <v>6.68</v>
      </c>
      <c r="R6581" t="n">
        <v>1</v>
      </c>
      <c r="S6581" s="3" t="n">
        <v>0</v>
      </c>
      <c r="T6581" s="2" t="n">
        <v>3.2064</v>
      </c>
      <c r="U6581">
        <f>D6581-C6581</f>
        <v/>
      </c>
      <c r="V6581" s="3">
        <f>IF(Q6581=0,0,T6581/Q6581)</f>
        <v/>
      </c>
    </row>
    <row r="6582">
      <c r="A6582" t="n">
        <v>6581</v>
      </c>
      <c r="B6582" t="inlineStr">
        <is>
          <t>CA-2016-169887</t>
        </is>
      </c>
      <c r="C6582" t="inlineStr">
        <is>
          <t>2016-10-22</t>
        </is>
      </c>
      <c r="D6582" t="inlineStr">
        <is>
          <t>2016-10-22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Prang Drawing Pencil Set</t>
        </is>
      </c>
      <c r="Q6582" s="2" t="n">
        <v>8.34</v>
      </c>
      <c r="R6582" t="n">
        <v>3</v>
      </c>
      <c r="S6582" s="3" t="n">
        <v>0</v>
      </c>
      <c r="T6582" s="2" t="n">
        <v>2.2518</v>
      </c>
      <c r="U6582">
        <f>D6582-C6582</f>
        <v/>
      </c>
      <c r="V6582" s="3">
        <f>IF(Q6582=0,0,T6582/Q6582)</f>
        <v/>
      </c>
    </row>
    <row r="6583">
      <c r="A6583" t="n">
        <v>6582</v>
      </c>
      <c r="B6583" t="inlineStr">
        <is>
          <t>CA-2016-169887</t>
        </is>
      </c>
      <c r="C6583" t="inlineStr">
        <is>
          <t>2016-10-22</t>
        </is>
      </c>
      <c r="D6583" t="inlineStr">
        <is>
          <t>2016-10-22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Linden 12" Wall Clock With Oak Frame</t>
        </is>
      </c>
      <c r="Q6583" s="2" t="n">
        <v>101.94</v>
      </c>
      <c r="R6583" t="n">
        <v>3</v>
      </c>
      <c r="S6583" s="3" t="n">
        <v>0</v>
      </c>
      <c r="T6583" s="2" t="n">
        <v>30.582</v>
      </c>
      <c r="U6583">
        <f>D6583-C6583</f>
        <v/>
      </c>
      <c r="V6583" s="3">
        <f>IF(Q6583=0,0,T6583/Q6583)</f>
        <v/>
      </c>
    </row>
    <row r="6584">
      <c r="A6584" t="n">
        <v>6583</v>
      </c>
      <c r="B6584" t="inlineStr">
        <is>
          <t>CA-2016-148516</t>
        </is>
      </c>
      <c r="C6584" t="inlineStr">
        <is>
          <t>2016-08-07</t>
        </is>
      </c>
      <c r="D6584" t="inlineStr">
        <is>
          <t>2016-08-11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Technology</t>
        </is>
      </c>
      <c r="O6584" t="inlineStr">
        <is>
          <t>Accessories</t>
        </is>
      </c>
      <c r="P6584" t="inlineStr">
        <is>
          <t>Logitech Illuminated - Keyboard</t>
        </is>
      </c>
      <c r="Q6584" s="2" t="n">
        <v>179.97</v>
      </c>
      <c r="R6584" t="n">
        <v>3</v>
      </c>
      <c r="S6584" s="3" t="n">
        <v>0</v>
      </c>
      <c r="T6584" s="2" t="n">
        <v>86.3856</v>
      </c>
      <c r="U6584">
        <f>D6584-C6584</f>
        <v/>
      </c>
      <c r="V6584" s="3">
        <f>IF(Q6584=0,0,T6584/Q6584)</f>
        <v/>
      </c>
    </row>
    <row r="6585">
      <c r="A6585" t="n">
        <v>6584</v>
      </c>
      <c r="B6585" t="inlineStr">
        <is>
          <t>CA-2017-104731</t>
        </is>
      </c>
      <c r="C6585" t="inlineStr">
        <is>
          <t>2017-07-21</t>
        </is>
      </c>
      <c r="D6585" t="inlineStr">
        <is>
          <t>2017-07-27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Berol Giant Pencil Sharpener</t>
        </is>
      </c>
      <c r="Q6585" s="2" t="n">
        <v>101.94</v>
      </c>
      <c r="R6585" t="n">
        <v>6</v>
      </c>
      <c r="S6585" s="3" t="n">
        <v>0</v>
      </c>
      <c r="T6585" s="2" t="n">
        <v>29.5626</v>
      </c>
      <c r="U6585">
        <f>D6585-C6585</f>
        <v/>
      </c>
      <c r="V6585" s="3">
        <f>IF(Q6585=0,0,T6585/Q6585)</f>
        <v/>
      </c>
    </row>
    <row r="6586">
      <c r="A6586" t="n">
        <v>6585</v>
      </c>
      <c r="B6586" t="inlineStr">
        <is>
          <t>CA-2017-104731</t>
        </is>
      </c>
      <c r="C6586" t="inlineStr">
        <is>
          <t>2017-07-21</t>
        </is>
      </c>
      <c r="D6586" t="inlineStr">
        <is>
          <t>2017-07-27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Technology</t>
        </is>
      </c>
      <c r="O6586" t="inlineStr">
        <is>
          <t>Phones</t>
        </is>
      </c>
      <c r="P6586" t="inlineStr">
        <is>
          <t>Nortel Networks T7316 E Nt8 B27</t>
        </is>
      </c>
      <c r="Q6586" s="2" t="n">
        <v>271.96</v>
      </c>
      <c r="R6586" t="n">
        <v>4</v>
      </c>
      <c r="S6586" s="3" t="n">
        <v>0</v>
      </c>
      <c r="T6586" s="2" t="n">
        <v>67.98999999999999</v>
      </c>
      <c r="U6586">
        <f>D6586-C6586</f>
        <v/>
      </c>
      <c r="V6586" s="3">
        <f>IF(Q6586=0,0,T6586/Q6586)</f>
        <v/>
      </c>
    </row>
    <row r="6587">
      <c r="A6587" t="n">
        <v>6586</v>
      </c>
      <c r="B6587" t="inlineStr">
        <is>
          <t>CA-2017-104731</t>
        </is>
      </c>
      <c r="C6587" t="inlineStr">
        <is>
          <t>2017-07-21</t>
        </is>
      </c>
      <c r="D6587" t="inlineStr">
        <is>
          <t>2017-07-27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Furniture</t>
        </is>
      </c>
      <c r="O6587" t="inlineStr">
        <is>
          <t>Furnishings</t>
        </is>
      </c>
      <c r="P6587" t="inlineStr">
        <is>
          <t>Regeneration Desk Collection</t>
        </is>
      </c>
      <c r="Q6587" s="2" t="n">
        <v>8.800000000000001</v>
      </c>
      <c r="R6587" t="n">
        <v>5</v>
      </c>
      <c r="S6587" s="3" t="n">
        <v>0</v>
      </c>
      <c r="T6587" s="2" t="n">
        <v>3.872</v>
      </c>
      <c r="U6587">
        <f>D6587-C6587</f>
        <v/>
      </c>
      <c r="V6587" s="3">
        <f>IF(Q6587=0,0,T6587/Q6587)</f>
        <v/>
      </c>
    </row>
    <row r="6588">
      <c r="A6588" t="n">
        <v>6587</v>
      </c>
      <c r="B6588" t="inlineStr">
        <is>
          <t>CA-2017-104731</t>
        </is>
      </c>
      <c r="C6588" t="inlineStr">
        <is>
          <t>2017-07-21</t>
        </is>
      </c>
      <c r="D6588" t="inlineStr">
        <is>
          <t>2017-07-27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Office Supplies</t>
        </is>
      </c>
      <c r="O6588" t="inlineStr">
        <is>
          <t>Art</t>
        </is>
      </c>
      <c r="P6588" t="inlineStr">
        <is>
          <t>Newell 35</t>
        </is>
      </c>
      <c r="Q6588" s="2" t="n">
        <v>19.68</v>
      </c>
      <c r="R6588" t="n">
        <v>6</v>
      </c>
      <c r="S6588" s="3" t="n">
        <v>0</v>
      </c>
      <c r="T6588" s="2" t="n">
        <v>5.7072</v>
      </c>
      <c r="U6588">
        <f>D6588-C6588</f>
        <v/>
      </c>
      <c r="V6588" s="3">
        <f>IF(Q6588=0,0,T6588/Q6588)</f>
        <v/>
      </c>
    </row>
    <row r="6589">
      <c r="A6589" t="n">
        <v>6588</v>
      </c>
      <c r="B6589" t="inlineStr">
        <is>
          <t>CA-2017-104731</t>
        </is>
      </c>
      <c r="C6589" t="inlineStr">
        <is>
          <t>2017-07-21</t>
        </is>
      </c>
      <c r="D6589" t="inlineStr">
        <is>
          <t>2017-07-27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Furniture</t>
        </is>
      </c>
      <c r="O6589" t="inlineStr">
        <is>
          <t>Bookcases</t>
        </is>
      </c>
      <c r="P6589" t="inlineStr">
        <is>
          <t>Bush Westfield Collection Bookcases, Fully Assembled</t>
        </is>
      </c>
      <c r="Q6589" s="2" t="n">
        <v>302.94</v>
      </c>
      <c r="R6589" t="n">
        <v>3</v>
      </c>
      <c r="S6589" s="3" t="n">
        <v>0</v>
      </c>
      <c r="T6589" s="2" t="n">
        <v>69.67619999999999</v>
      </c>
      <c r="U6589">
        <f>D6589-C6589</f>
        <v/>
      </c>
      <c r="V6589" s="3">
        <f>IF(Q6589=0,0,T6589/Q6589)</f>
        <v/>
      </c>
    </row>
    <row r="6590">
      <c r="A6590" t="n">
        <v>6589</v>
      </c>
      <c r="B6590" t="inlineStr">
        <is>
          <t>CA-2017-104731</t>
        </is>
      </c>
      <c r="C6590" t="inlineStr">
        <is>
          <t>2017-07-21</t>
        </is>
      </c>
      <c r="D6590" t="inlineStr">
        <is>
          <t>2017-07-27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Holdit Business Card Pockets</t>
        </is>
      </c>
      <c r="Q6590" s="2" t="n">
        <v>14.94</v>
      </c>
      <c r="R6590" t="n">
        <v>3</v>
      </c>
      <c r="S6590" s="3" t="n">
        <v>0</v>
      </c>
      <c r="T6590" s="2" t="n">
        <v>7.1712</v>
      </c>
      <c r="U6590">
        <f>D6590-C6590</f>
        <v/>
      </c>
      <c r="V6590" s="3">
        <f>IF(Q6590=0,0,T6590/Q6590)</f>
        <v/>
      </c>
    </row>
    <row r="6591">
      <c r="A6591" t="n">
        <v>6590</v>
      </c>
      <c r="B6591" t="inlineStr">
        <is>
          <t>CA-2017-104731</t>
        </is>
      </c>
      <c r="C6591" t="inlineStr">
        <is>
          <t>2017-07-21</t>
        </is>
      </c>
      <c r="D6591" t="inlineStr">
        <is>
          <t>2017-07-27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Office Supplies</t>
        </is>
      </c>
      <c r="O6591" t="inlineStr">
        <is>
          <t>Supplies</t>
        </is>
      </c>
      <c r="P6591" t="inlineStr">
        <is>
          <t>Premier Electric Letter Opener</t>
        </is>
      </c>
      <c r="Q6591" s="2" t="n">
        <v>231.72</v>
      </c>
      <c r="R6591" t="n">
        <v>2</v>
      </c>
      <c r="S6591" s="3" t="n">
        <v>0</v>
      </c>
      <c r="T6591" s="2" t="n">
        <v>11.586</v>
      </c>
      <c r="U6591">
        <f>D6591-C6591</f>
        <v/>
      </c>
      <c r="V6591" s="3">
        <f>IF(Q6591=0,0,T6591/Q6591)</f>
        <v/>
      </c>
    </row>
    <row r="6592">
      <c r="A6592" t="n">
        <v>6591</v>
      </c>
      <c r="B6592" t="inlineStr">
        <is>
          <t>CA-2014-164749</t>
        </is>
      </c>
      <c r="C6592" t="inlineStr">
        <is>
          <t>2014-03-23</t>
        </is>
      </c>
      <c r="D6592" t="inlineStr">
        <is>
          <t>2014-03-26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Office Supplies</t>
        </is>
      </c>
      <c r="O6592" t="inlineStr">
        <is>
          <t>Labels</t>
        </is>
      </c>
      <c r="P6592" t="inlineStr">
        <is>
          <t>Avery 476</t>
        </is>
      </c>
      <c r="Q6592" s="2" t="n">
        <v>9.912000000000001</v>
      </c>
      <c r="R6592" t="n">
        <v>3</v>
      </c>
      <c r="S6592" s="3" t="n">
        <v>0.2</v>
      </c>
      <c r="T6592" s="2" t="n">
        <v>3.2214</v>
      </c>
      <c r="U6592">
        <f>D6592-C6592</f>
        <v/>
      </c>
      <c r="V6592" s="3">
        <f>IF(Q6592=0,0,T6592/Q6592)</f>
        <v/>
      </c>
    </row>
    <row r="6593">
      <c r="A6593" t="n">
        <v>6592</v>
      </c>
      <c r="B6593" t="inlineStr">
        <is>
          <t>CA-2015-103716</t>
        </is>
      </c>
      <c r="C6593" t="inlineStr">
        <is>
          <t>2015-04-30</t>
        </is>
      </c>
      <c r="D6593" t="inlineStr">
        <is>
          <t>2015-05-06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Newell 324</t>
        </is>
      </c>
      <c r="Q6593" s="2" t="n">
        <v>34.65</v>
      </c>
      <c r="R6593" t="n">
        <v>3</v>
      </c>
      <c r="S6593" s="3" t="n">
        <v>0</v>
      </c>
      <c r="T6593" s="2" t="n">
        <v>9.702</v>
      </c>
      <c r="U6593">
        <f>D6593-C6593</f>
        <v/>
      </c>
      <c r="V6593" s="3">
        <f>IF(Q6593=0,0,T6593/Q6593)</f>
        <v/>
      </c>
    </row>
    <row r="6594">
      <c r="A6594" t="n">
        <v>6593</v>
      </c>
      <c r="B6594" t="inlineStr">
        <is>
          <t>CA-2015-103716</t>
        </is>
      </c>
      <c r="C6594" t="inlineStr">
        <is>
          <t>2015-04-30</t>
        </is>
      </c>
      <c r="D6594" t="inlineStr">
        <is>
          <t>2015-05-06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Cush Cases Heavy Duty Rugged Cover Case for Samsung Galaxy S5 - Purple</t>
        </is>
      </c>
      <c r="Q6594" s="2" t="n">
        <v>19.8</v>
      </c>
      <c r="R6594" t="n">
        <v>5</v>
      </c>
      <c r="S6594" s="3" t="n">
        <v>0.2</v>
      </c>
      <c r="T6594" s="2" t="n">
        <v>1.7325</v>
      </c>
      <c r="U6594">
        <f>D6594-C6594</f>
        <v/>
      </c>
      <c r="V6594" s="3">
        <f>IF(Q6594=0,0,T6594/Q6594)</f>
        <v/>
      </c>
    </row>
    <row r="6595">
      <c r="A6595" t="n">
        <v>6594</v>
      </c>
      <c r="B6595" t="inlineStr">
        <is>
          <t>CA-2016-126795</t>
        </is>
      </c>
      <c r="C6595" t="inlineStr">
        <is>
          <t>2016-06-13</t>
        </is>
      </c>
      <c r="D6595" t="inlineStr">
        <is>
          <t>2016-06-16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Premium Transparent Presentation Covers by GBC</t>
        </is>
      </c>
      <c r="Q6595" s="2" t="n">
        <v>33.568</v>
      </c>
      <c r="R6595" t="n">
        <v>2</v>
      </c>
      <c r="S6595" s="3" t="n">
        <v>0.2</v>
      </c>
      <c r="T6595" s="2" t="n">
        <v>11.7488</v>
      </c>
      <c r="U6595">
        <f>D6595-C6595</f>
        <v/>
      </c>
      <c r="V6595" s="3">
        <f>IF(Q6595=0,0,T6595/Q6595)</f>
        <v/>
      </c>
    </row>
    <row r="6596">
      <c r="A6596" t="n">
        <v>6595</v>
      </c>
      <c r="B6596" t="inlineStr">
        <is>
          <t>CA-2015-146290</t>
        </is>
      </c>
      <c r="C6596" t="inlineStr">
        <is>
          <t>2015-05-04</t>
        </is>
      </c>
      <c r="D6596" t="inlineStr">
        <is>
          <t>2015-05-11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Office Supplies</t>
        </is>
      </c>
      <c r="O6596" t="inlineStr">
        <is>
          <t>Art</t>
        </is>
      </c>
      <c r="P6596" t="inlineStr">
        <is>
          <t>Model L Table or Wall-Mount Pencil Sharpener</t>
        </is>
      </c>
      <c r="Q6596" s="2" t="n">
        <v>125.93</v>
      </c>
      <c r="R6596" t="n">
        <v>7</v>
      </c>
      <c r="S6596" s="3" t="n">
        <v>0</v>
      </c>
      <c r="T6596" s="2" t="n">
        <v>35.2604</v>
      </c>
      <c r="U6596">
        <f>D6596-C6596</f>
        <v/>
      </c>
      <c r="V6596" s="3">
        <f>IF(Q6596=0,0,T6596/Q6596)</f>
        <v/>
      </c>
    </row>
    <row r="6597">
      <c r="A6597" t="n">
        <v>6596</v>
      </c>
      <c r="B6597" t="inlineStr">
        <is>
          <t>CA-2017-157112</t>
        </is>
      </c>
      <c r="C6597" t="inlineStr">
        <is>
          <t>2017-04-23</t>
        </is>
      </c>
      <c r="D6597" t="inlineStr">
        <is>
          <t>2017-04-26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Office Supplies</t>
        </is>
      </c>
      <c r="O6597" t="inlineStr">
        <is>
          <t>Binders</t>
        </is>
      </c>
      <c r="P6597" t="inlineStr">
        <is>
          <t>XtraLife ClearVue Slant-D Ring Binders by Cardinal</t>
        </is>
      </c>
      <c r="Q6597" s="2" t="n">
        <v>11.76</v>
      </c>
      <c r="R6597" t="n">
        <v>5</v>
      </c>
      <c r="S6597" s="3" t="n">
        <v>0.7</v>
      </c>
      <c r="T6597" s="2" t="n">
        <v>-7.84</v>
      </c>
      <c r="U6597">
        <f>D6597-C6597</f>
        <v/>
      </c>
      <c r="V6597" s="3">
        <f>IF(Q6597=0,0,T6597/Q6597)</f>
        <v/>
      </c>
    </row>
    <row r="6598">
      <c r="A6598" t="n">
        <v>6597</v>
      </c>
      <c r="B6598" t="inlineStr">
        <is>
          <t>CA-2017-157112</t>
        </is>
      </c>
      <c r="C6598" t="inlineStr">
        <is>
          <t>2017-04-23</t>
        </is>
      </c>
      <c r="D6598" t="inlineStr">
        <is>
          <t>2017-04-26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195</t>
        </is>
      </c>
      <c r="Q6598" s="2" t="n">
        <v>5.344</v>
      </c>
      <c r="R6598" t="n">
        <v>1</v>
      </c>
      <c r="S6598" s="3" t="n">
        <v>0.2</v>
      </c>
      <c r="T6598" s="2" t="n">
        <v>1.8704</v>
      </c>
      <c r="U6598">
        <f>D6598-C6598</f>
        <v/>
      </c>
      <c r="V6598" s="3">
        <f>IF(Q6598=0,0,T6598/Q6598)</f>
        <v/>
      </c>
    </row>
    <row r="6599">
      <c r="A6599" t="n">
        <v>6598</v>
      </c>
      <c r="B6599" t="inlineStr">
        <is>
          <t>CA-2014-169257</t>
        </is>
      </c>
      <c r="C6599" t="inlineStr">
        <is>
          <t>2014-06-06</t>
        </is>
      </c>
      <c r="D6599" t="inlineStr">
        <is>
          <t>2014-06-12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Presstex Flexible Ring Binders</t>
        </is>
      </c>
      <c r="Q6599" s="2" t="n">
        <v>1.365</v>
      </c>
      <c r="R6599" t="n">
        <v>1</v>
      </c>
      <c r="S6599" s="3" t="n">
        <v>0.7</v>
      </c>
      <c r="T6599" s="2" t="n">
        <v>-0.91</v>
      </c>
      <c r="U6599">
        <f>D6599-C6599</f>
        <v/>
      </c>
      <c r="V6599" s="3">
        <f>IF(Q6599=0,0,T6599/Q6599)</f>
        <v/>
      </c>
    </row>
    <row r="6600">
      <c r="A6600" t="n">
        <v>6599</v>
      </c>
      <c r="B6600" t="inlineStr">
        <is>
          <t>CA-2014-169257</t>
        </is>
      </c>
      <c r="C6600" t="inlineStr">
        <is>
          <t>2014-06-06</t>
        </is>
      </c>
      <c r="D6600" t="inlineStr">
        <is>
          <t>2014-06-12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Xerox 1944</t>
        </is>
      </c>
      <c r="Q6600" s="2" t="n">
        <v>62.016</v>
      </c>
      <c r="R6600" t="n">
        <v>2</v>
      </c>
      <c r="S6600" s="3" t="n">
        <v>0.2</v>
      </c>
      <c r="T6600" s="2" t="n">
        <v>22.4808</v>
      </c>
      <c r="U6600">
        <f>D6600-C6600</f>
        <v/>
      </c>
      <c r="V6600" s="3">
        <f>IF(Q6600=0,0,T6600/Q6600)</f>
        <v/>
      </c>
    </row>
    <row r="6601">
      <c r="A6601" t="n">
        <v>6600</v>
      </c>
      <c r="B6601" t="inlineStr">
        <is>
          <t>CA-2014-154095</t>
        </is>
      </c>
      <c r="C6601" t="inlineStr">
        <is>
          <t>2014-12-02</t>
        </is>
      </c>
      <c r="D6601" t="inlineStr">
        <is>
          <t>2014-12-07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DAX Metal Frame, Desktop, Stepped-Edge</t>
        </is>
      </c>
      <c r="Q6601" s="2" t="n">
        <v>60.72</v>
      </c>
      <c r="R6601" t="n">
        <v>3</v>
      </c>
      <c r="S6601" s="3" t="n">
        <v>0</v>
      </c>
      <c r="T6601" s="2" t="n">
        <v>23.6808</v>
      </c>
      <c r="U6601">
        <f>D6601-C6601</f>
        <v/>
      </c>
      <c r="V6601" s="3">
        <f>IF(Q6601=0,0,T6601/Q6601)</f>
        <v/>
      </c>
    </row>
    <row r="6602">
      <c r="A6602" t="n">
        <v>6601</v>
      </c>
      <c r="B6602" t="inlineStr">
        <is>
          <t>CA-2014-154095</t>
        </is>
      </c>
      <c r="C6602" t="inlineStr">
        <is>
          <t>2014-12-02</t>
        </is>
      </c>
      <c r="D6602" t="inlineStr">
        <is>
          <t>2014-12-07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Xerox 1942</t>
        </is>
      </c>
      <c r="Q6602" s="2" t="n">
        <v>146.82</v>
      </c>
      <c r="R6602" t="n">
        <v>3</v>
      </c>
      <c r="S6602" s="3" t="n">
        <v>0</v>
      </c>
      <c r="T6602" s="2" t="n">
        <v>73.41</v>
      </c>
      <c r="U6602">
        <f>D6602-C6602</f>
        <v/>
      </c>
      <c r="V6602" s="3">
        <f>IF(Q6602=0,0,T6602/Q6602)</f>
        <v/>
      </c>
    </row>
    <row r="6603">
      <c r="A6603" t="n">
        <v>6602</v>
      </c>
      <c r="B6603" t="inlineStr">
        <is>
          <t>CA-2014-154095</t>
        </is>
      </c>
      <c r="C6603" t="inlineStr">
        <is>
          <t>2014-12-02</t>
        </is>
      </c>
      <c r="D6603" t="inlineStr">
        <is>
          <t>2014-12-07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Stack Chair with Arms, Black</t>
        </is>
      </c>
      <c r="Q6603" s="2" t="n">
        <v>239.84</v>
      </c>
      <c r="R6603" t="n">
        <v>8</v>
      </c>
      <c r="S6603" s="3" t="n">
        <v>0</v>
      </c>
      <c r="T6603" s="2" t="n">
        <v>64.7568</v>
      </c>
      <c r="U6603">
        <f>D6603-C6603</f>
        <v/>
      </c>
      <c r="V6603" s="3">
        <f>IF(Q6603=0,0,T6603/Q6603)</f>
        <v/>
      </c>
    </row>
    <row r="6604">
      <c r="A6604" t="n">
        <v>6603</v>
      </c>
      <c r="B6604" t="inlineStr">
        <is>
          <t>CA-2014-154095</t>
        </is>
      </c>
      <c r="C6604" t="inlineStr">
        <is>
          <t>2014-12-02</t>
        </is>
      </c>
      <c r="D6604" t="inlineStr">
        <is>
          <t>2014-12-07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Office Supplies</t>
        </is>
      </c>
      <c r="O6604" t="inlineStr">
        <is>
          <t>Labels</t>
        </is>
      </c>
      <c r="P6604" t="inlineStr">
        <is>
          <t>Avery 509</t>
        </is>
      </c>
      <c r="Q6604" s="2" t="n">
        <v>15.66</v>
      </c>
      <c r="R6604" t="n">
        <v>6</v>
      </c>
      <c r="S6604" s="3" t="n">
        <v>0</v>
      </c>
      <c r="T6604" s="2" t="n">
        <v>7.2036</v>
      </c>
      <c r="U6604">
        <f>D6604-C6604</f>
        <v/>
      </c>
      <c r="V6604" s="3">
        <f>IF(Q6604=0,0,T6604/Q6604)</f>
        <v/>
      </c>
    </row>
    <row r="6605">
      <c r="A6605" t="n">
        <v>6604</v>
      </c>
      <c r="B6605" t="inlineStr">
        <is>
          <t>CA-2017-146346</t>
        </is>
      </c>
      <c r="C6605" t="inlineStr">
        <is>
          <t>2017-06-17</t>
        </is>
      </c>
      <c r="D6605" t="inlineStr">
        <is>
          <t>2017-06-20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Office Supplies</t>
        </is>
      </c>
      <c r="O6605" t="inlineStr">
        <is>
          <t>Storage</t>
        </is>
      </c>
      <c r="P6605" t="inlineStr">
        <is>
          <t>Carina Media Storage Towers in Natural &amp; Black</t>
        </is>
      </c>
      <c r="Q6605" s="2" t="n">
        <v>146.352</v>
      </c>
      <c r="R6605" t="n">
        <v>3</v>
      </c>
      <c r="S6605" s="3" t="n">
        <v>0.2</v>
      </c>
      <c r="T6605" s="2" t="n">
        <v>-32.9292</v>
      </c>
      <c r="U6605">
        <f>D6605-C6605</f>
        <v/>
      </c>
      <c r="V6605" s="3">
        <f>IF(Q6605=0,0,T6605/Q6605)</f>
        <v/>
      </c>
    </row>
    <row r="6606">
      <c r="A6606" t="n">
        <v>6605</v>
      </c>
      <c r="B6606" t="inlineStr">
        <is>
          <t>CA-2016-148852</t>
        </is>
      </c>
      <c r="C6606" t="inlineStr">
        <is>
          <t>2016-05-26</t>
        </is>
      </c>
      <c r="D6606" t="inlineStr">
        <is>
          <t>2016-05-31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Office Supplies</t>
        </is>
      </c>
      <c r="O6606" t="inlineStr">
        <is>
          <t>Fasteners</t>
        </is>
      </c>
      <c r="P6606" t="inlineStr">
        <is>
          <t>Alliance Big Bands Rubber Bands, 12/Pack</t>
        </is>
      </c>
      <c r="Q6606" s="2" t="n">
        <v>5.94</v>
      </c>
      <c r="R6606" t="n">
        <v>3</v>
      </c>
      <c r="S6606" s="3" t="n">
        <v>0</v>
      </c>
      <c r="T6606" s="2" t="n">
        <v>0</v>
      </c>
      <c r="U6606">
        <f>D6606-C6606</f>
        <v/>
      </c>
      <c r="V6606" s="3">
        <f>IF(Q6606=0,0,T6606/Q6606)</f>
        <v/>
      </c>
    </row>
    <row r="6607">
      <c r="A6607" t="n">
        <v>6606</v>
      </c>
      <c r="B6607" t="inlineStr">
        <is>
          <t>CA-2016-148852</t>
        </is>
      </c>
      <c r="C6607" t="inlineStr">
        <is>
          <t>2016-05-26</t>
        </is>
      </c>
      <c r="D6607" t="inlineStr">
        <is>
          <t>2016-05-31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1946</t>
        </is>
      </c>
      <c r="Q6607" s="2" t="n">
        <v>45.36</v>
      </c>
      <c r="R6607" t="n">
        <v>7</v>
      </c>
      <c r="S6607" s="3" t="n">
        <v>0</v>
      </c>
      <c r="T6607" s="2" t="n">
        <v>21.7728</v>
      </c>
      <c r="U6607">
        <f>D6607-C6607</f>
        <v/>
      </c>
      <c r="V6607" s="3">
        <f>IF(Q6607=0,0,T6607/Q6607)</f>
        <v/>
      </c>
    </row>
    <row r="6608">
      <c r="A6608" t="n">
        <v>6607</v>
      </c>
      <c r="B6608" t="inlineStr">
        <is>
          <t>CA-2016-148852</t>
        </is>
      </c>
      <c r="C6608" t="inlineStr">
        <is>
          <t>2016-05-26</t>
        </is>
      </c>
      <c r="D6608" t="inlineStr">
        <is>
          <t>2016-05-31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Technology</t>
        </is>
      </c>
      <c r="O6608" t="inlineStr">
        <is>
          <t>Phones</t>
        </is>
      </c>
      <c r="P6608" t="inlineStr">
        <is>
          <t>Cisco SPA508G</t>
        </is>
      </c>
      <c r="Q6608" s="2" t="n">
        <v>211.168</v>
      </c>
      <c r="R6608" t="n">
        <v>4</v>
      </c>
      <c r="S6608" s="3" t="n">
        <v>0.2</v>
      </c>
      <c r="T6608" s="2" t="n">
        <v>23.7564</v>
      </c>
      <c r="U6608">
        <f>D6608-C6608</f>
        <v/>
      </c>
      <c r="V6608" s="3">
        <f>IF(Q6608=0,0,T6608/Q6608)</f>
        <v/>
      </c>
    </row>
    <row r="6609">
      <c r="A6609" t="n">
        <v>6608</v>
      </c>
      <c r="B6609" t="inlineStr">
        <is>
          <t>CA-2016-148852</t>
        </is>
      </c>
      <c r="C6609" t="inlineStr">
        <is>
          <t>2016-05-26</t>
        </is>
      </c>
      <c r="D6609" t="inlineStr">
        <is>
          <t>2016-05-31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Low Back Tilter Chair</t>
        </is>
      </c>
      <c r="Q6609" s="2" t="n">
        <v>484.704</v>
      </c>
      <c r="R6609" t="n">
        <v>6</v>
      </c>
      <c r="S6609" s="3" t="n">
        <v>0.2</v>
      </c>
      <c r="T6609" s="2" t="n">
        <v>-84.8232</v>
      </c>
      <c r="U6609">
        <f>D6609-C6609</f>
        <v/>
      </c>
      <c r="V6609" s="3">
        <f>IF(Q6609=0,0,T6609/Q6609)</f>
        <v/>
      </c>
    </row>
    <row r="6610">
      <c r="A6610" t="n">
        <v>6609</v>
      </c>
      <c r="B6610" t="inlineStr">
        <is>
          <t>CA-2016-148852</t>
        </is>
      </c>
      <c r="C6610" t="inlineStr">
        <is>
          <t>2016-05-26</t>
        </is>
      </c>
      <c r="D6610" t="inlineStr">
        <is>
          <t>2016-05-31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Technology</t>
        </is>
      </c>
      <c r="O6610" t="inlineStr">
        <is>
          <t>Machines</t>
        </is>
      </c>
      <c r="P6610" t="inlineStr">
        <is>
          <t>Fellowes Powershred HS-440 4-Sheet High Security Shredder</t>
        </is>
      </c>
      <c r="Q6610" s="2" t="n">
        <v>371.976</v>
      </c>
      <c r="R6610" t="n">
        <v>3</v>
      </c>
      <c r="S6610" s="3" t="n">
        <v>0.2</v>
      </c>
      <c r="T6610" s="2" t="n">
        <v>116.2425</v>
      </c>
      <c r="U6610">
        <f>D6610-C6610</f>
        <v/>
      </c>
      <c r="V6610" s="3">
        <f>IF(Q6610=0,0,T6610/Q6610)</f>
        <v/>
      </c>
    </row>
    <row r="6611">
      <c r="A6611" t="n">
        <v>6610</v>
      </c>
      <c r="B6611" t="inlineStr">
        <is>
          <t>US-2015-118906</t>
        </is>
      </c>
      <c r="C6611" t="inlineStr">
        <is>
          <t>2015-03-10</t>
        </is>
      </c>
      <c r="D6611" t="inlineStr">
        <is>
          <t>2015-03-10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Office Supplies</t>
        </is>
      </c>
      <c r="O6611" t="inlineStr">
        <is>
          <t>Storage</t>
        </is>
      </c>
      <c r="P6611" t="inlineStr">
        <is>
          <t>Pizazz Global Quick File</t>
        </is>
      </c>
      <c r="Q6611" s="2" t="n">
        <v>89.81999999999999</v>
      </c>
      <c r="R6611" t="n">
        <v>6</v>
      </c>
      <c r="S6611" s="3" t="n">
        <v>0</v>
      </c>
      <c r="T6611" s="2" t="n">
        <v>25.1496</v>
      </c>
      <c r="U6611">
        <f>D6611-C6611</f>
        <v/>
      </c>
      <c r="V6611" s="3">
        <f>IF(Q6611=0,0,T6611/Q6611)</f>
        <v/>
      </c>
    </row>
    <row r="6612">
      <c r="A6612" t="n">
        <v>6611</v>
      </c>
      <c r="B6612" t="inlineStr">
        <is>
          <t>CA-2016-168921</t>
        </is>
      </c>
      <c r="C6612" t="inlineStr">
        <is>
          <t>2016-10-20</t>
        </is>
      </c>
      <c r="D6612" t="inlineStr">
        <is>
          <t>2016-10-22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Office Supplies</t>
        </is>
      </c>
      <c r="O6612" t="inlineStr">
        <is>
          <t>Binders</t>
        </is>
      </c>
      <c r="P6612" t="inlineStr">
        <is>
          <t>Fellowes Twister Kit, Gray/Clear, 3/pkg</t>
        </is>
      </c>
      <c r="Q6612" s="2" t="n">
        <v>19.296</v>
      </c>
      <c r="R6612" t="n">
        <v>3</v>
      </c>
      <c r="S6612" s="3" t="n">
        <v>0.2</v>
      </c>
      <c r="T6612" s="2" t="n">
        <v>6.03</v>
      </c>
      <c r="U6612">
        <f>D6612-C6612</f>
        <v/>
      </c>
      <c r="V6612" s="3">
        <f>IF(Q6612=0,0,T6612/Q6612)</f>
        <v/>
      </c>
    </row>
    <row r="6613">
      <c r="A6613" t="n">
        <v>6612</v>
      </c>
      <c r="B6613" t="inlineStr">
        <is>
          <t>CA-2015-107678</t>
        </is>
      </c>
      <c r="C6613" t="inlineStr">
        <is>
          <t>2015-04-21</t>
        </is>
      </c>
      <c r="D6613" t="inlineStr">
        <is>
          <t>2015-04-28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Furniture</t>
        </is>
      </c>
      <c r="O6613" t="inlineStr">
        <is>
          <t>Chairs</t>
        </is>
      </c>
      <c r="P6613" t="inlineStr">
        <is>
          <t>Global Deluxe Office Fabric Chairs</t>
        </is>
      </c>
      <c r="Q6613" s="2" t="n">
        <v>191.96</v>
      </c>
      <c r="R6613" t="n">
        <v>2</v>
      </c>
      <c r="S6613" s="3" t="n">
        <v>0</v>
      </c>
      <c r="T6613" s="2" t="n">
        <v>51.8292</v>
      </c>
      <c r="U6613">
        <f>D6613-C6613</f>
        <v/>
      </c>
      <c r="V6613" s="3">
        <f>IF(Q6613=0,0,T6613/Q6613)</f>
        <v/>
      </c>
    </row>
    <row r="6614">
      <c r="A6614" t="n">
        <v>6613</v>
      </c>
      <c r="B6614" t="inlineStr">
        <is>
          <t>CA-2015-107678</t>
        </is>
      </c>
      <c r="C6614" t="inlineStr">
        <is>
          <t>2015-04-21</t>
        </is>
      </c>
      <c r="D6614" t="inlineStr">
        <is>
          <t>2015-04-28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Wilson Jones Hanging View Binder, White, 1"</t>
        </is>
      </c>
      <c r="Q6614" s="2" t="n">
        <v>21.3</v>
      </c>
      <c r="R6614" t="n">
        <v>3</v>
      </c>
      <c r="S6614" s="3" t="n">
        <v>0</v>
      </c>
      <c r="T6614" s="2" t="n">
        <v>9.798</v>
      </c>
      <c r="U6614">
        <f>D6614-C6614</f>
        <v/>
      </c>
      <c r="V6614" s="3">
        <f>IF(Q6614=0,0,T6614/Q6614)</f>
        <v/>
      </c>
    </row>
    <row r="6615">
      <c r="A6615" t="n">
        <v>6614</v>
      </c>
      <c r="B6615" t="inlineStr">
        <is>
          <t>CA-2015-107678</t>
        </is>
      </c>
      <c r="C6615" t="inlineStr">
        <is>
          <t>2015-04-21</t>
        </is>
      </c>
      <c r="D6615" t="inlineStr">
        <is>
          <t>2015-04-28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Jabra SPEAK 410</t>
        </is>
      </c>
      <c r="Q6615" s="2" t="n">
        <v>469.95</v>
      </c>
      <c r="R6615" t="n">
        <v>5</v>
      </c>
      <c r="S6615" s="3" t="n">
        <v>0</v>
      </c>
      <c r="T6615" s="2" t="n">
        <v>131.586</v>
      </c>
      <c r="U6615">
        <f>D6615-C6615</f>
        <v/>
      </c>
      <c r="V6615" s="3">
        <f>IF(Q6615=0,0,T6615/Q6615)</f>
        <v/>
      </c>
    </row>
    <row r="6616">
      <c r="A6616" t="n">
        <v>6615</v>
      </c>
      <c r="B6616" t="inlineStr">
        <is>
          <t>CA-2015-107678</t>
        </is>
      </c>
      <c r="C6616" t="inlineStr">
        <is>
          <t>2015-04-21</t>
        </is>
      </c>
      <c r="D6616" t="inlineStr">
        <is>
          <t>2015-04-28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Furniture</t>
        </is>
      </c>
      <c r="O6616" t="inlineStr">
        <is>
          <t>Furnishings</t>
        </is>
      </c>
      <c r="P6616" t="inlineStr">
        <is>
          <t>Tenex "The Solids" Textured Chair Mats</t>
        </is>
      </c>
      <c r="Q6616" s="2" t="n">
        <v>209.88</v>
      </c>
      <c r="R6616" t="n">
        <v>3</v>
      </c>
      <c r="S6616" s="3" t="n">
        <v>0</v>
      </c>
      <c r="T6616" s="2" t="n">
        <v>35.6796</v>
      </c>
      <c r="U6616">
        <f>D6616-C6616</f>
        <v/>
      </c>
      <c r="V6616" s="3">
        <f>IF(Q6616=0,0,T6616/Q6616)</f>
        <v/>
      </c>
    </row>
    <row r="6617">
      <c r="A6617" t="n">
        <v>6616</v>
      </c>
      <c r="B6617" t="inlineStr">
        <is>
          <t>CA-2016-123512</t>
        </is>
      </c>
      <c r="C6617" t="inlineStr">
        <is>
          <t>2016-06-17</t>
        </is>
      </c>
      <c r="D6617" t="inlineStr">
        <is>
          <t>2016-06-19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Furniture</t>
        </is>
      </c>
      <c r="O6617" t="inlineStr">
        <is>
          <t>Bookcases</t>
        </is>
      </c>
      <c r="P6617" t="inlineStr">
        <is>
          <t>Bush Heritage Pine Collection 5-Shelf Bookcase, Albany Pine Finish, *Special Order</t>
        </is>
      </c>
      <c r="Q6617" s="2" t="n">
        <v>239.666</v>
      </c>
      <c r="R6617" t="n">
        <v>2</v>
      </c>
      <c r="S6617" s="3" t="n">
        <v>0.15</v>
      </c>
      <c r="T6617" s="2" t="n">
        <v>14.098</v>
      </c>
      <c r="U6617">
        <f>D6617-C6617</f>
        <v/>
      </c>
      <c r="V6617" s="3">
        <f>IF(Q6617=0,0,T6617/Q6617)</f>
        <v/>
      </c>
    </row>
    <row r="6618">
      <c r="A6618" t="n">
        <v>6617</v>
      </c>
      <c r="B6618" t="inlineStr">
        <is>
          <t>CA-2016-123512</t>
        </is>
      </c>
      <c r="C6618" t="inlineStr">
        <is>
          <t>2016-06-17</t>
        </is>
      </c>
      <c r="D6618" t="inlineStr">
        <is>
          <t>2016-06-19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Office Supplies</t>
        </is>
      </c>
      <c r="O6618" t="inlineStr">
        <is>
          <t>Labels</t>
        </is>
      </c>
      <c r="P6618" t="inlineStr">
        <is>
          <t>Avery 496</t>
        </is>
      </c>
      <c r="Q6618" s="2" t="n">
        <v>22.5</v>
      </c>
      <c r="R6618" t="n">
        <v>6</v>
      </c>
      <c r="S6618" s="3" t="n">
        <v>0</v>
      </c>
      <c r="T6618" s="2" t="n">
        <v>10.8</v>
      </c>
      <c r="U6618">
        <f>D6618-C6618</f>
        <v/>
      </c>
      <c r="V6618" s="3">
        <f>IF(Q6618=0,0,T6618/Q6618)</f>
        <v/>
      </c>
    </row>
    <row r="6619">
      <c r="A6619" t="n">
        <v>6618</v>
      </c>
      <c r="B6619" t="inlineStr">
        <is>
          <t>CA-2016-123512</t>
        </is>
      </c>
      <c r="C6619" t="inlineStr">
        <is>
          <t>2016-06-17</t>
        </is>
      </c>
      <c r="D6619" t="inlineStr">
        <is>
          <t>2016-06-19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1914</t>
        </is>
      </c>
      <c r="Q6619" s="2" t="n">
        <v>219.84</v>
      </c>
      <c r="R6619" t="n">
        <v>4</v>
      </c>
      <c r="S6619" s="3" t="n">
        <v>0</v>
      </c>
      <c r="T6619" s="2" t="n">
        <v>107.7216</v>
      </c>
      <c r="U6619">
        <f>D6619-C6619</f>
        <v/>
      </c>
      <c r="V6619" s="3">
        <f>IF(Q6619=0,0,T6619/Q6619)</f>
        <v/>
      </c>
    </row>
    <row r="6620">
      <c r="A6620" t="n">
        <v>6619</v>
      </c>
      <c r="B6620" t="inlineStr">
        <is>
          <t>US-2017-167402</t>
        </is>
      </c>
      <c r="C6620" t="inlineStr">
        <is>
          <t>2017-01-13</t>
        </is>
      </c>
      <c r="D6620" t="inlineStr">
        <is>
          <t>2017-01-18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Office Supplies</t>
        </is>
      </c>
      <c r="O6620" t="inlineStr">
        <is>
          <t>Paper</t>
        </is>
      </c>
      <c r="P6620" t="inlineStr">
        <is>
          <t>Xerox 23</t>
        </is>
      </c>
      <c r="Q6620" s="2" t="n">
        <v>32.4</v>
      </c>
      <c r="R6620" t="n">
        <v>5</v>
      </c>
      <c r="S6620" s="3" t="n">
        <v>0</v>
      </c>
      <c r="T6620" s="2" t="n">
        <v>15.552</v>
      </c>
      <c r="U6620">
        <f>D6620-C6620</f>
        <v/>
      </c>
      <c r="V6620" s="3">
        <f>IF(Q6620=0,0,T6620/Q6620)</f>
        <v/>
      </c>
    </row>
    <row r="6621">
      <c r="A6621" t="n">
        <v>6620</v>
      </c>
      <c r="B6621" t="inlineStr">
        <is>
          <t>US-2017-167402</t>
        </is>
      </c>
      <c r="C6621" t="inlineStr">
        <is>
          <t>2017-01-13</t>
        </is>
      </c>
      <c r="D6621" t="inlineStr">
        <is>
          <t>2017-01-18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Office Supplies</t>
        </is>
      </c>
      <c r="O6621" t="inlineStr">
        <is>
          <t>Art</t>
        </is>
      </c>
      <c r="P6621" t="inlineStr">
        <is>
          <t>Hunt Boston Vacuum Mount KS Pencil Sharpener</t>
        </is>
      </c>
      <c r="Q6621" s="2" t="n">
        <v>209.94</v>
      </c>
      <c r="R6621" t="n">
        <v>6</v>
      </c>
      <c r="S6621" s="3" t="n">
        <v>0</v>
      </c>
      <c r="T6621" s="2" t="n">
        <v>54.5844</v>
      </c>
      <c r="U6621">
        <f>D6621-C6621</f>
        <v/>
      </c>
      <c r="V6621" s="3">
        <f>IF(Q6621=0,0,T6621/Q6621)</f>
        <v/>
      </c>
    </row>
    <row r="6622">
      <c r="A6622" t="n">
        <v>6621</v>
      </c>
      <c r="B6622" t="inlineStr">
        <is>
          <t>US-2017-167402</t>
        </is>
      </c>
      <c r="C6622" t="inlineStr">
        <is>
          <t>2017-01-13</t>
        </is>
      </c>
      <c r="D6622" t="inlineStr">
        <is>
          <t>2017-01-18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Office Supplies</t>
        </is>
      </c>
      <c r="O6622" t="inlineStr">
        <is>
          <t>Supplies</t>
        </is>
      </c>
      <c r="P6622" t="inlineStr">
        <is>
          <t>Martin Yale Chadless Opener Electric Letter Opener</t>
        </is>
      </c>
      <c r="Q6622" s="2" t="n">
        <v>4164.05</v>
      </c>
      <c r="R6622" t="n">
        <v>5</v>
      </c>
      <c r="S6622" s="3" t="n">
        <v>0</v>
      </c>
      <c r="T6622" s="2" t="n">
        <v>83.28100000000001</v>
      </c>
      <c r="U6622">
        <f>D6622-C6622</f>
        <v/>
      </c>
      <c r="V6622" s="3">
        <f>IF(Q6622=0,0,T6622/Q6622)</f>
        <v/>
      </c>
    </row>
    <row r="6623">
      <c r="A6623" t="n">
        <v>6622</v>
      </c>
      <c r="B6623" t="inlineStr">
        <is>
          <t>US-2017-167402</t>
        </is>
      </c>
      <c r="C6623" t="inlineStr">
        <is>
          <t>2017-01-13</t>
        </is>
      </c>
      <c r="D6623" t="inlineStr">
        <is>
          <t>2017-01-18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Furniture</t>
        </is>
      </c>
      <c r="O6623" t="inlineStr">
        <is>
          <t>Bookcases</t>
        </is>
      </c>
      <c r="P6623" t="inlineStr">
        <is>
          <t>Hon Metal Bookcases, Black</t>
        </is>
      </c>
      <c r="Q6623" s="2" t="n">
        <v>212.94</v>
      </c>
      <c r="R6623" t="n">
        <v>3</v>
      </c>
      <c r="S6623" s="3" t="n">
        <v>0</v>
      </c>
      <c r="T6623" s="2" t="n">
        <v>53.235</v>
      </c>
      <c r="U6623">
        <f>D6623-C6623</f>
        <v/>
      </c>
      <c r="V6623" s="3">
        <f>IF(Q6623=0,0,T6623/Q6623)</f>
        <v/>
      </c>
    </row>
    <row r="6624">
      <c r="A6624" t="n">
        <v>6623</v>
      </c>
      <c r="B6624" t="inlineStr">
        <is>
          <t>CA-2014-130449</t>
        </is>
      </c>
      <c r="C6624" t="inlineStr">
        <is>
          <t>2014-09-06</t>
        </is>
      </c>
      <c r="D6624" t="inlineStr">
        <is>
          <t>2014-09-09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Eldon Expressions Wood and Plastic Desk Accessories, Cherry Wood</t>
        </is>
      </c>
      <c r="Q6624" s="2" t="n">
        <v>41.88</v>
      </c>
      <c r="R6624" t="n">
        <v>6</v>
      </c>
      <c r="S6624" s="3" t="n">
        <v>0</v>
      </c>
      <c r="T6624" s="2" t="n">
        <v>12.1452</v>
      </c>
      <c r="U6624">
        <f>D6624-C6624</f>
        <v/>
      </c>
      <c r="V6624" s="3">
        <f>IF(Q6624=0,0,T6624/Q6624)</f>
        <v/>
      </c>
    </row>
    <row r="6625">
      <c r="A6625" t="n">
        <v>6624</v>
      </c>
      <c r="B6625" t="inlineStr">
        <is>
          <t>CA-2014-130449</t>
        </is>
      </c>
      <c r="C6625" t="inlineStr">
        <is>
          <t>2014-09-06</t>
        </is>
      </c>
      <c r="D6625" t="inlineStr">
        <is>
          <t>2014-09-09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Office Supplies</t>
        </is>
      </c>
      <c r="O6625" t="inlineStr">
        <is>
          <t>Labels</t>
        </is>
      </c>
      <c r="P6625" t="inlineStr">
        <is>
          <t>Avery 516</t>
        </is>
      </c>
      <c r="Q6625" s="2" t="n">
        <v>58.48</v>
      </c>
      <c r="R6625" t="n">
        <v>8</v>
      </c>
      <c r="S6625" s="3" t="n">
        <v>0</v>
      </c>
      <c r="T6625" s="2" t="n">
        <v>27.4856</v>
      </c>
      <c r="U6625">
        <f>D6625-C6625</f>
        <v/>
      </c>
      <c r="V6625" s="3">
        <f>IF(Q6625=0,0,T6625/Q6625)</f>
        <v/>
      </c>
    </row>
    <row r="6626">
      <c r="A6626" t="n">
        <v>6625</v>
      </c>
      <c r="B6626" t="inlineStr">
        <is>
          <t>CA-2015-141250</t>
        </is>
      </c>
      <c r="C6626" t="inlineStr">
        <is>
          <t>2015-01-19</t>
        </is>
      </c>
      <c r="D6626" t="inlineStr">
        <is>
          <t>2015-01-23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Furniture</t>
        </is>
      </c>
      <c r="O6626" t="inlineStr">
        <is>
          <t>Tables</t>
        </is>
      </c>
      <c r="P6626" t="inlineStr">
        <is>
          <t>Bevis Round Conference Table Top &amp; Single Column Base</t>
        </is>
      </c>
      <c r="Q6626" s="2" t="n">
        <v>102.438</v>
      </c>
      <c r="R6626" t="n">
        <v>1</v>
      </c>
      <c r="S6626" s="3" t="n">
        <v>0.3</v>
      </c>
      <c r="T6626" s="2" t="n">
        <v>-13.1706</v>
      </c>
      <c r="U6626">
        <f>D6626-C6626</f>
        <v/>
      </c>
      <c r="V6626" s="3">
        <f>IF(Q6626=0,0,T6626/Q6626)</f>
        <v/>
      </c>
    </row>
    <row r="6627">
      <c r="A6627" t="n">
        <v>6626</v>
      </c>
      <c r="B6627" t="inlineStr">
        <is>
          <t>CA-2015-141250</t>
        </is>
      </c>
      <c r="C6627" t="inlineStr">
        <is>
          <t>2015-01-19</t>
        </is>
      </c>
      <c r="D6627" t="inlineStr">
        <is>
          <t>2015-01-23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Harbour Creations 67200 Series Stacking Chairs</t>
        </is>
      </c>
      <c r="Q6627" s="2" t="n">
        <v>199.304</v>
      </c>
      <c r="R6627" t="n">
        <v>4</v>
      </c>
      <c r="S6627" s="3" t="n">
        <v>0.3</v>
      </c>
      <c r="T6627" s="2" t="n">
        <v>-8.541600000000001</v>
      </c>
      <c r="U6627">
        <f>D6627-C6627</f>
        <v/>
      </c>
      <c r="V6627" s="3">
        <f>IF(Q6627=0,0,T6627/Q6627)</f>
        <v/>
      </c>
    </row>
    <row r="6628">
      <c r="A6628" t="n">
        <v>6627</v>
      </c>
      <c r="B6628" t="inlineStr">
        <is>
          <t>CA-2014-145541</t>
        </is>
      </c>
      <c r="C6628" t="inlineStr">
        <is>
          <t>2014-12-14</t>
        </is>
      </c>
      <c r="D6628" t="inlineStr">
        <is>
          <t>2014-12-21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Technology</t>
        </is>
      </c>
      <c r="O6628" t="inlineStr">
        <is>
          <t>Machines</t>
        </is>
      </c>
      <c r="P6628" t="inlineStr">
        <is>
          <t>HP Designjet T520 Inkjet Large Format Printer - 24" Color</t>
        </is>
      </c>
      <c r="Q6628" s="2" t="n">
        <v>6999.96</v>
      </c>
      <c r="R6628" t="n">
        <v>4</v>
      </c>
      <c r="S6628" s="3" t="n">
        <v>0</v>
      </c>
      <c r="T6628" s="2" t="n">
        <v>2239.9872</v>
      </c>
      <c r="U6628">
        <f>D6628-C6628</f>
        <v/>
      </c>
      <c r="V6628" s="3">
        <f>IF(Q6628=0,0,T6628/Q6628)</f>
        <v/>
      </c>
    </row>
    <row r="6629">
      <c r="A6629" t="n">
        <v>6628</v>
      </c>
      <c r="B6629" t="inlineStr">
        <is>
          <t>CA-2014-138513</t>
        </is>
      </c>
      <c r="C6629" t="inlineStr">
        <is>
          <t>2014-05-23</t>
        </is>
      </c>
      <c r="D6629" t="inlineStr">
        <is>
          <t>2014-05-27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Office Supplies</t>
        </is>
      </c>
      <c r="O6629" t="inlineStr">
        <is>
          <t>Paper</t>
        </is>
      </c>
      <c r="P6629" t="inlineStr">
        <is>
          <t>Xerox 1999</t>
        </is>
      </c>
      <c r="Q6629" s="2" t="n">
        <v>12.96</v>
      </c>
      <c r="R6629" t="n">
        <v>2</v>
      </c>
      <c r="S6629" s="3" t="n">
        <v>0</v>
      </c>
      <c r="T6629" s="2" t="n">
        <v>6.2208</v>
      </c>
      <c r="U6629">
        <f>D6629-C6629</f>
        <v/>
      </c>
      <c r="V6629" s="3">
        <f>IF(Q6629=0,0,T6629/Q6629)</f>
        <v/>
      </c>
    </row>
    <row r="6630">
      <c r="A6630" t="n">
        <v>6629</v>
      </c>
      <c r="B6630" t="inlineStr">
        <is>
          <t>CA-2015-135489</t>
        </is>
      </c>
      <c r="C6630" t="inlineStr">
        <is>
          <t>2015-09-19</t>
        </is>
      </c>
      <c r="D6630" t="inlineStr">
        <is>
          <t>2015-09-22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PureGear Roll-On Screen Protector</t>
        </is>
      </c>
      <c r="Q6630" s="2" t="n">
        <v>279.86</v>
      </c>
      <c r="R6630" t="n">
        <v>14</v>
      </c>
      <c r="S6630" s="3" t="n">
        <v>0</v>
      </c>
      <c r="T6630" s="2" t="n">
        <v>134.3328</v>
      </c>
      <c r="U6630">
        <f>D6630-C6630</f>
        <v/>
      </c>
      <c r="V6630" s="3">
        <f>IF(Q6630=0,0,T6630/Q6630)</f>
        <v/>
      </c>
    </row>
    <row r="6631">
      <c r="A6631" t="n">
        <v>6630</v>
      </c>
      <c r="B6631" t="inlineStr">
        <is>
          <t>CA-2015-125696</t>
        </is>
      </c>
      <c r="C6631" t="inlineStr">
        <is>
          <t>2015-10-02</t>
        </is>
      </c>
      <c r="D6631" t="inlineStr">
        <is>
          <t>2015-10-06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Office Supplies</t>
        </is>
      </c>
      <c r="O6631" t="inlineStr">
        <is>
          <t>Binders</t>
        </is>
      </c>
      <c r="P6631" t="inlineStr">
        <is>
          <t>Pressboard Hanging Data Binders for Unburst Sheets</t>
        </is>
      </c>
      <c r="Q6631" s="2" t="n">
        <v>7.38</v>
      </c>
      <c r="R6631" t="n">
        <v>5</v>
      </c>
      <c r="S6631" s="3" t="n">
        <v>0.7</v>
      </c>
      <c r="T6631" s="2" t="n">
        <v>-5.412</v>
      </c>
      <c r="U6631">
        <f>D6631-C6631</f>
        <v/>
      </c>
      <c r="V6631" s="3">
        <f>IF(Q6631=0,0,T6631/Q6631)</f>
        <v/>
      </c>
    </row>
    <row r="6632">
      <c r="A6632" t="n">
        <v>6631</v>
      </c>
      <c r="B6632" t="inlineStr">
        <is>
          <t>CA-2016-105081</t>
        </is>
      </c>
      <c r="C6632" t="inlineStr">
        <is>
          <t>2016-12-25</t>
        </is>
      </c>
      <c r="D6632" t="inlineStr">
        <is>
          <t>2016-12-30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Global Executive Mid-Back Manager's Chair</t>
        </is>
      </c>
      <c r="Q6632" s="2" t="n">
        <v>698.352</v>
      </c>
      <c r="R6632" t="n">
        <v>3</v>
      </c>
      <c r="S6632" s="3" t="n">
        <v>0.2</v>
      </c>
      <c r="T6632" s="2" t="n">
        <v>52.3764</v>
      </c>
      <c r="U6632">
        <f>D6632-C6632</f>
        <v/>
      </c>
      <c r="V6632" s="3">
        <f>IF(Q6632=0,0,T6632/Q6632)</f>
        <v/>
      </c>
    </row>
    <row r="6633">
      <c r="A6633" t="n">
        <v>6632</v>
      </c>
      <c r="B6633" t="inlineStr">
        <is>
          <t>CA-2016-105081</t>
        </is>
      </c>
      <c r="C6633" t="inlineStr">
        <is>
          <t>2016-12-25</t>
        </is>
      </c>
      <c r="D6633" t="inlineStr">
        <is>
          <t>2016-12-30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Furniture</t>
        </is>
      </c>
      <c r="O6633" t="inlineStr">
        <is>
          <t>Tables</t>
        </is>
      </c>
      <c r="P6633" t="inlineStr">
        <is>
          <t>SAFCO PlanMaster Heigh-Adjustable Drafting Table Base, 43w x 30d x 30-37h, Black</t>
        </is>
      </c>
      <c r="Q6633" s="2" t="n">
        <v>1747.25</v>
      </c>
      <c r="R6633" t="n">
        <v>5</v>
      </c>
      <c r="S6633" s="3" t="n">
        <v>0</v>
      </c>
      <c r="T6633" s="2" t="n">
        <v>629.01</v>
      </c>
      <c r="U6633">
        <f>D6633-C6633</f>
        <v/>
      </c>
      <c r="V6633" s="3">
        <f>IF(Q6633=0,0,T6633/Q6633)</f>
        <v/>
      </c>
    </row>
    <row r="6634">
      <c r="A6634" t="n">
        <v>6633</v>
      </c>
      <c r="B6634" t="inlineStr">
        <is>
          <t>US-2016-146857</t>
        </is>
      </c>
      <c r="C6634" t="inlineStr">
        <is>
          <t>2016-05-06</t>
        </is>
      </c>
      <c r="D6634" t="inlineStr">
        <is>
          <t>2016-05-08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Office Supplies</t>
        </is>
      </c>
      <c r="O6634" t="inlineStr">
        <is>
          <t>Appliances</t>
        </is>
      </c>
      <c r="P6634" t="inlineStr">
        <is>
          <t>Belkin 5 Outlet SurgeMaster Power Centers</t>
        </is>
      </c>
      <c r="Q6634" s="2" t="n">
        <v>54.48</v>
      </c>
      <c r="R6634" t="n">
        <v>1</v>
      </c>
      <c r="S6634" s="3" t="n">
        <v>0</v>
      </c>
      <c r="T6634" s="2" t="n">
        <v>15.2544</v>
      </c>
      <c r="U6634">
        <f>D6634-C6634</f>
        <v/>
      </c>
      <c r="V6634" s="3">
        <f>IF(Q6634=0,0,T6634/Q6634)</f>
        <v/>
      </c>
    </row>
    <row r="6635">
      <c r="A6635" t="n">
        <v>6634</v>
      </c>
      <c r="B6635" t="inlineStr">
        <is>
          <t>CA-2016-166275</t>
        </is>
      </c>
      <c r="C6635" t="inlineStr">
        <is>
          <t>2016-10-24</t>
        </is>
      </c>
      <c r="D6635" t="inlineStr">
        <is>
          <t>2016-10-24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Razer Tiamat Over Ear 7.1 Surround Sound PC Gaming Headset</t>
        </is>
      </c>
      <c r="Q6635" s="2" t="n">
        <v>199.99</v>
      </c>
      <c r="R6635" t="n">
        <v>1</v>
      </c>
      <c r="S6635" s="3" t="n">
        <v>0</v>
      </c>
      <c r="T6635" s="2" t="n">
        <v>85.9957</v>
      </c>
      <c r="U6635">
        <f>D6635-C6635</f>
        <v/>
      </c>
      <c r="V6635" s="3">
        <f>IF(Q6635=0,0,T6635/Q6635)</f>
        <v/>
      </c>
    </row>
    <row r="6636">
      <c r="A6636" t="n">
        <v>6635</v>
      </c>
      <c r="B6636" t="inlineStr">
        <is>
          <t>CA-2017-144498</t>
        </is>
      </c>
      <c r="C6636" t="inlineStr">
        <is>
          <t>2017-05-06</t>
        </is>
      </c>
      <c r="D6636" t="inlineStr">
        <is>
          <t>2017-05-06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s="2" t="n">
        <v>68.541</v>
      </c>
      <c r="R6636" t="n">
        <v>11</v>
      </c>
      <c r="S6636" s="3" t="n">
        <v>0.7</v>
      </c>
      <c r="T6636" s="2" t="n">
        <v>-52.5481</v>
      </c>
      <c r="U6636">
        <f>D6636-C6636</f>
        <v/>
      </c>
      <c r="V6636" s="3">
        <f>IF(Q6636=0,0,T6636/Q6636)</f>
        <v/>
      </c>
    </row>
    <row r="6637">
      <c r="A6637" t="n">
        <v>6636</v>
      </c>
      <c r="B6637" t="inlineStr">
        <is>
          <t>CA-2017-144498</t>
        </is>
      </c>
      <c r="C6637" t="inlineStr">
        <is>
          <t>2017-05-06</t>
        </is>
      </c>
      <c r="D6637" t="inlineStr">
        <is>
          <t>2017-05-06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Technology</t>
        </is>
      </c>
      <c r="O6637" t="inlineStr">
        <is>
          <t>Phones</t>
        </is>
      </c>
      <c r="P6637" t="inlineStr">
        <is>
          <t>GE 30524EE4</t>
        </is>
      </c>
      <c r="Q6637" s="2" t="n">
        <v>627.168</v>
      </c>
      <c r="R6637" t="n">
        <v>4</v>
      </c>
      <c r="S6637" s="3" t="n">
        <v>0.2</v>
      </c>
      <c r="T6637" s="2" t="n">
        <v>70.5564</v>
      </c>
      <c r="U6637">
        <f>D6637-C6637</f>
        <v/>
      </c>
      <c r="V6637" s="3">
        <f>IF(Q6637=0,0,T6637/Q6637)</f>
        <v/>
      </c>
    </row>
    <row r="6638">
      <c r="A6638" t="n">
        <v>6637</v>
      </c>
      <c r="B6638" t="inlineStr">
        <is>
          <t>CA-2017-144498</t>
        </is>
      </c>
      <c r="C6638" t="inlineStr">
        <is>
          <t>2017-05-06</t>
        </is>
      </c>
      <c r="D6638" t="inlineStr">
        <is>
          <t>2017-05-06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Office Supplies</t>
        </is>
      </c>
      <c r="O6638" t="inlineStr">
        <is>
          <t>Labels</t>
        </is>
      </c>
      <c r="P6638" t="inlineStr">
        <is>
          <t>Avery 4027 File Folder Labels for Dot Matrix Printers, 5000 Labels per Box, White</t>
        </is>
      </c>
      <c r="Q6638" s="2" t="n">
        <v>122.12</v>
      </c>
      <c r="R6638" t="n">
        <v>5</v>
      </c>
      <c r="S6638" s="3" t="n">
        <v>0.2</v>
      </c>
      <c r="T6638" s="2" t="n">
        <v>39.689</v>
      </c>
      <c r="U6638">
        <f>D6638-C6638</f>
        <v/>
      </c>
      <c r="V6638" s="3">
        <f>IF(Q6638=0,0,T6638/Q6638)</f>
        <v/>
      </c>
    </row>
    <row r="6639">
      <c r="A6639" t="n">
        <v>6638</v>
      </c>
      <c r="B6639" t="inlineStr">
        <is>
          <t>CA-2017-103352</t>
        </is>
      </c>
      <c r="C6639" t="inlineStr">
        <is>
          <t>2017-11-27</t>
        </is>
      </c>
      <c r="D6639" t="inlineStr">
        <is>
          <t>2017-11-30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American Pencil</t>
        </is>
      </c>
      <c r="Q6639" s="2" t="n">
        <v>6.99</v>
      </c>
      <c r="R6639" t="n">
        <v>3</v>
      </c>
      <c r="S6639" s="3" t="n">
        <v>0</v>
      </c>
      <c r="T6639" s="2" t="n">
        <v>2.0271</v>
      </c>
      <c r="U6639">
        <f>D6639-C6639</f>
        <v/>
      </c>
      <c r="V6639" s="3">
        <f>IF(Q6639=0,0,T6639/Q6639)</f>
        <v/>
      </c>
    </row>
    <row r="6640">
      <c r="A6640" t="n">
        <v>6639</v>
      </c>
      <c r="B6640" t="inlineStr">
        <is>
          <t>CA-2017-103352</t>
        </is>
      </c>
      <c r="C6640" t="inlineStr">
        <is>
          <t>2017-11-27</t>
        </is>
      </c>
      <c r="D6640" t="inlineStr">
        <is>
          <t>2017-11-30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Avery Flip-Chart Easel Binder, Black</t>
        </is>
      </c>
      <c r="Q6640" s="2" t="n">
        <v>107.424</v>
      </c>
      <c r="R6640" t="n">
        <v>6</v>
      </c>
      <c r="S6640" s="3" t="n">
        <v>0.2</v>
      </c>
      <c r="T6640" s="2" t="n">
        <v>36.2556</v>
      </c>
      <c r="U6640">
        <f>D6640-C6640</f>
        <v/>
      </c>
      <c r="V6640" s="3">
        <f>IF(Q6640=0,0,T6640/Q6640)</f>
        <v/>
      </c>
    </row>
    <row r="6641">
      <c r="A6641" t="n">
        <v>6640</v>
      </c>
      <c r="B6641" t="inlineStr">
        <is>
          <t>CA-2014-108609</t>
        </is>
      </c>
      <c r="C6641" t="inlineStr">
        <is>
          <t>2014-10-31</t>
        </is>
      </c>
      <c r="D6641" t="inlineStr">
        <is>
          <t>2014-11-02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Furniture</t>
        </is>
      </c>
      <c r="O6641" t="inlineStr">
        <is>
          <t>Tables</t>
        </is>
      </c>
      <c r="P6641" t="inlineStr">
        <is>
          <t>Hon 94000 Series Round Tables</t>
        </is>
      </c>
      <c r="Q6641" s="2" t="n">
        <v>1421.664</v>
      </c>
      <c r="R6641" t="n">
        <v>8</v>
      </c>
      <c r="S6641" s="3" t="n">
        <v>0.4</v>
      </c>
      <c r="T6641" s="2" t="n">
        <v>-734.5264</v>
      </c>
      <c r="U6641">
        <f>D6641-C6641</f>
        <v/>
      </c>
      <c r="V6641" s="3">
        <f>IF(Q6641=0,0,T6641/Q6641)</f>
        <v/>
      </c>
    </row>
    <row r="6642">
      <c r="A6642" t="n">
        <v>6641</v>
      </c>
      <c r="B6642" t="inlineStr">
        <is>
          <t>CA-2017-128328</t>
        </is>
      </c>
      <c r="C6642" t="inlineStr">
        <is>
          <t>2017-08-05</t>
        </is>
      </c>
      <c r="D6642" t="inlineStr">
        <is>
          <t>2017-08-09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Office Supplies</t>
        </is>
      </c>
      <c r="O6642" t="inlineStr">
        <is>
          <t>Binders</t>
        </is>
      </c>
      <c r="P6642" t="inlineStr">
        <is>
          <t>Premium Transparent Presentation Covers by GBC</t>
        </is>
      </c>
      <c r="Q6642" s="2" t="n">
        <v>125.88</v>
      </c>
      <c r="R6642" t="n">
        <v>6</v>
      </c>
      <c r="S6642" s="3" t="n">
        <v>0</v>
      </c>
      <c r="T6642" s="2" t="n">
        <v>60.4224</v>
      </c>
      <c r="U6642">
        <f>D6642-C6642</f>
        <v/>
      </c>
      <c r="V6642" s="3">
        <f>IF(Q6642=0,0,T6642/Q6642)</f>
        <v/>
      </c>
    </row>
    <row r="6643">
      <c r="A6643" t="n">
        <v>6642</v>
      </c>
      <c r="B6643" t="inlineStr">
        <is>
          <t>CA-2017-128328</t>
        </is>
      </c>
      <c r="C6643" t="inlineStr">
        <is>
          <t>2017-08-05</t>
        </is>
      </c>
      <c r="D6643" t="inlineStr">
        <is>
          <t>2017-08-09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Technology</t>
        </is>
      </c>
      <c r="O6643" t="inlineStr">
        <is>
          <t>Accessories</t>
        </is>
      </c>
      <c r="P6643" t="inlineStr">
        <is>
          <t>Logitech MX Performance Wireless Mouse</t>
        </is>
      </c>
      <c r="Q6643" s="2" t="n">
        <v>79.78</v>
      </c>
      <c r="R6643" t="n">
        <v>2</v>
      </c>
      <c r="S6643" s="3" t="n">
        <v>0</v>
      </c>
      <c r="T6643" s="2" t="n">
        <v>29.5186</v>
      </c>
      <c r="U6643">
        <f>D6643-C6643</f>
        <v/>
      </c>
      <c r="V6643" s="3">
        <f>IF(Q6643=0,0,T6643/Q6643)</f>
        <v/>
      </c>
    </row>
    <row r="6644">
      <c r="A6644" t="n">
        <v>6643</v>
      </c>
      <c r="B6644" t="inlineStr">
        <is>
          <t>CA-2017-128328</t>
        </is>
      </c>
      <c r="C6644" t="inlineStr">
        <is>
          <t>2017-08-05</t>
        </is>
      </c>
      <c r="D6644" t="inlineStr">
        <is>
          <t>2017-08-09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Office Supplies</t>
        </is>
      </c>
      <c r="O6644" t="inlineStr">
        <is>
          <t>Labels</t>
        </is>
      </c>
      <c r="P6644" t="inlineStr">
        <is>
          <t>Avery 475</t>
        </is>
      </c>
      <c r="Q6644" s="2" t="n">
        <v>133.2</v>
      </c>
      <c r="R6644" t="n">
        <v>9</v>
      </c>
      <c r="S6644" s="3" t="n">
        <v>0</v>
      </c>
      <c r="T6644" s="2" t="n">
        <v>66.59999999999999</v>
      </c>
      <c r="U6644">
        <f>D6644-C6644</f>
        <v/>
      </c>
      <c r="V6644" s="3">
        <f>IF(Q6644=0,0,T6644/Q6644)</f>
        <v/>
      </c>
    </row>
    <row r="6645">
      <c r="A6645" t="n">
        <v>6644</v>
      </c>
      <c r="B6645" t="inlineStr">
        <is>
          <t>US-2015-156496</t>
        </is>
      </c>
      <c r="C6645" t="inlineStr">
        <is>
          <t>2015-08-10</t>
        </is>
      </c>
      <c r="D6645" t="inlineStr">
        <is>
          <t>2015-08-16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AT&amp;T 1080 Corded phone</t>
        </is>
      </c>
      <c r="Q6645" s="2" t="n">
        <v>438.368</v>
      </c>
      <c r="R6645" t="n">
        <v>4</v>
      </c>
      <c r="S6645" s="3" t="n">
        <v>0.2</v>
      </c>
      <c r="T6645" s="2" t="n">
        <v>38.3572</v>
      </c>
      <c r="U6645">
        <f>D6645-C6645</f>
        <v/>
      </c>
      <c r="V6645" s="3">
        <f>IF(Q6645=0,0,T6645/Q6645)</f>
        <v/>
      </c>
    </row>
    <row r="6646">
      <c r="A6646" t="n">
        <v>6645</v>
      </c>
      <c r="B6646" t="inlineStr">
        <is>
          <t>US-2015-156496</t>
        </is>
      </c>
      <c r="C6646" t="inlineStr">
        <is>
          <t>2015-08-10</t>
        </is>
      </c>
      <c r="D6646" t="inlineStr">
        <is>
          <t>2015-08-16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Technology</t>
        </is>
      </c>
      <c r="O6646" t="inlineStr">
        <is>
          <t>Phones</t>
        </is>
      </c>
      <c r="P6646" t="inlineStr">
        <is>
          <t>OtterBox Commuter Series Case - Samsung Galaxy S4</t>
        </is>
      </c>
      <c r="Q6646" s="2" t="n">
        <v>139.944</v>
      </c>
      <c r="R6646" t="n">
        <v>7</v>
      </c>
      <c r="S6646" s="3" t="n">
        <v>0.2</v>
      </c>
      <c r="T6646" s="2" t="n">
        <v>-31.4874</v>
      </c>
      <c r="U6646">
        <f>D6646-C6646</f>
        <v/>
      </c>
      <c r="V6646" s="3">
        <f>IF(Q6646=0,0,T6646/Q6646)</f>
        <v/>
      </c>
    </row>
    <row r="6647">
      <c r="A6647" t="n">
        <v>6646</v>
      </c>
      <c r="B6647" t="inlineStr">
        <is>
          <t>US-2015-156496</t>
        </is>
      </c>
      <c r="C6647" t="inlineStr">
        <is>
          <t>2015-08-10</t>
        </is>
      </c>
      <c r="D6647" t="inlineStr">
        <is>
          <t>2015-08-16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Fellowes 8 Outlet Superior Workstation Surge Protector</t>
        </is>
      </c>
      <c r="Q6647" s="2" t="n">
        <v>133.472</v>
      </c>
      <c r="R6647" t="n">
        <v>4</v>
      </c>
      <c r="S6647" s="3" t="n">
        <v>0.2</v>
      </c>
      <c r="T6647" s="2" t="n">
        <v>15.0156</v>
      </c>
      <c r="U6647">
        <f>D6647-C6647</f>
        <v/>
      </c>
      <c r="V6647" s="3">
        <f>IF(Q6647=0,0,T6647/Q6647)</f>
        <v/>
      </c>
    </row>
    <row r="6648">
      <c r="A6648" t="n">
        <v>6647</v>
      </c>
      <c r="B6648" t="inlineStr">
        <is>
          <t>US-2016-127334</t>
        </is>
      </c>
      <c r="C6648" t="inlineStr">
        <is>
          <t>2016-12-15</t>
        </is>
      </c>
      <c r="D6648" t="inlineStr">
        <is>
          <t>2016-12-21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s="2" t="n">
        <v>564.1950000000001</v>
      </c>
      <c r="R6648" t="n">
        <v>3</v>
      </c>
      <c r="S6648" s="3" t="n">
        <v>0.5</v>
      </c>
      <c r="T6648" s="2" t="n">
        <v>-304.6653</v>
      </c>
      <c r="U6648">
        <f>D6648-C6648</f>
        <v/>
      </c>
      <c r="V6648" s="3">
        <f>IF(Q6648=0,0,T6648/Q6648)</f>
        <v/>
      </c>
    </row>
    <row r="6649">
      <c r="A6649" t="n">
        <v>6648</v>
      </c>
      <c r="B6649" t="inlineStr">
        <is>
          <t>US-2016-127334</t>
        </is>
      </c>
      <c r="C6649" t="inlineStr">
        <is>
          <t>2016-12-15</t>
        </is>
      </c>
      <c r="D6649" t="inlineStr">
        <is>
          <t>2016-12-21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Office Supplies</t>
        </is>
      </c>
      <c r="O6649" t="inlineStr">
        <is>
          <t>Appliances</t>
        </is>
      </c>
      <c r="P6649" t="inlineStr">
        <is>
          <t>Belkin 5 Outlet SurgeMaster Power Centers</t>
        </is>
      </c>
      <c r="Q6649" s="2" t="n">
        <v>87.16800000000001</v>
      </c>
      <c r="R6649" t="n">
        <v>2</v>
      </c>
      <c r="S6649" s="3" t="n">
        <v>0.2</v>
      </c>
      <c r="T6649" s="2" t="n">
        <v>8.716799999999999</v>
      </c>
      <c r="U6649">
        <f>D6649-C6649</f>
        <v/>
      </c>
      <c r="V6649" s="3">
        <f>IF(Q6649=0,0,T6649/Q6649)</f>
        <v/>
      </c>
    </row>
    <row r="6650">
      <c r="A6650" t="n">
        <v>6649</v>
      </c>
      <c r="B6650" t="inlineStr">
        <is>
          <t>US-2017-124779</t>
        </is>
      </c>
      <c r="C6650" t="inlineStr">
        <is>
          <t>2017-09-08</t>
        </is>
      </c>
      <c r="D6650" t="inlineStr">
        <is>
          <t>2017-09-11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Office Supplies</t>
        </is>
      </c>
      <c r="O6650" t="inlineStr">
        <is>
          <t>Binders</t>
        </is>
      </c>
      <c r="P6650" t="inlineStr">
        <is>
          <t>Premier Elliptical Ring Binder, Black</t>
        </is>
      </c>
      <c r="Q6650" s="2" t="n">
        <v>42.616</v>
      </c>
      <c r="R6650" t="n">
        <v>7</v>
      </c>
      <c r="S6650" s="3" t="n">
        <v>0.8</v>
      </c>
      <c r="T6650" s="2" t="n">
        <v>-68.18559999999999</v>
      </c>
      <c r="U6650">
        <f>D6650-C6650</f>
        <v/>
      </c>
      <c r="V6650" s="3">
        <f>IF(Q6650=0,0,T6650/Q6650)</f>
        <v/>
      </c>
    </row>
    <row r="6651">
      <c r="A6651" t="n">
        <v>6650</v>
      </c>
      <c r="B6651" t="inlineStr">
        <is>
          <t>US-2017-124779</t>
        </is>
      </c>
      <c r="C6651" t="inlineStr">
        <is>
          <t>2017-09-08</t>
        </is>
      </c>
      <c r="D6651" t="inlineStr">
        <is>
          <t>2017-09-11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Canon PC-428 Personal Copier</t>
        </is>
      </c>
      <c r="Q6651" s="2" t="n">
        <v>319.984</v>
      </c>
      <c r="R6651" t="n">
        <v>2</v>
      </c>
      <c r="S6651" s="3" t="n">
        <v>0.2</v>
      </c>
      <c r="T6651" s="2" t="n">
        <v>107.9946</v>
      </c>
      <c r="U6651">
        <f>D6651-C6651</f>
        <v/>
      </c>
      <c r="V6651" s="3">
        <f>IF(Q6651=0,0,T6651/Q6651)</f>
        <v/>
      </c>
    </row>
    <row r="6652">
      <c r="A6652" t="n">
        <v>6651</v>
      </c>
      <c r="B6652" t="inlineStr">
        <is>
          <t>US-2017-124779</t>
        </is>
      </c>
      <c r="C6652" t="inlineStr">
        <is>
          <t>2017-09-08</t>
        </is>
      </c>
      <c r="D6652" t="inlineStr">
        <is>
          <t>2017-09-11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Office Supplies</t>
        </is>
      </c>
      <c r="O6652" t="inlineStr">
        <is>
          <t>Fasteners</t>
        </is>
      </c>
      <c r="P6652" t="inlineStr">
        <is>
          <t>Vinyl Coated Wire Paper Clips in Organizer Box, 800/Box</t>
        </is>
      </c>
      <c r="Q6652" s="2" t="n">
        <v>45.92</v>
      </c>
      <c r="R6652" t="n">
        <v>5</v>
      </c>
      <c r="S6652" s="3" t="n">
        <v>0.2</v>
      </c>
      <c r="T6652" s="2" t="n">
        <v>15.498</v>
      </c>
      <c r="U6652">
        <f>D6652-C6652</f>
        <v/>
      </c>
      <c r="V6652" s="3">
        <f>IF(Q6652=0,0,T6652/Q6652)</f>
        <v/>
      </c>
    </row>
    <row r="6653">
      <c r="A6653" t="n">
        <v>6652</v>
      </c>
      <c r="B6653" t="inlineStr">
        <is>
          <t>US-2017-124779</t>
        </is>
      </c>
      <c r="C6653" t="inlineStr">
        <is>
          <t>2017-09-08</t>
        </is>
      </c>
      <c r="D6653" t="inlineStr">
        <is>
          <t>2017-09-11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Furniture</t>
        </is>
      </c>
      <c r="O6653" t="inlineStr">
        <is>
          <t>Furnishings</t>
        </is>
      </c>
      <c r="P6653" t="inlineStr">
        <is>
          <t>DAX Black Cherry Wood-Tone Poster Frame</t>
        </is>
      </c>
      <c r="Q6653" s="2" t="n">
        <v>21.184</v>
      </c>
      <c r="R6653" t="n">
        <v>2</v>
      </c>
      <c r="S6653" s="3" t="n">
        <v>0.6</v>
      </c>
      <c r="T6653" s="2" t="n">
        <v>-11.6512</v>
      </c>
      <c r="U6653">
        <f>D6653-C6653</f>
        <v/>
      </c>
      <c r="V6653" s="3">
        <f>IF(Q6653=0,0,T6653/Q6653)</f>
        <v/>
      </c>
    </row>
    <row r="6654">
      <c r="A6654" t="n">
        <v>6653</v>
      </c>
      <c r="B6654" t="inlineStr">
        <is>
          <t>US-2017-124779</t>
        </is>
      </c>
      <c r="C6654" t="inlineStr">
        <is>
          <t>2017-09-08</t>
        </is>
      </c>
      <c r="D6654" t="inlineStr">
        <is>
          <t>2017-09-11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Office Supplies</t>
        </is>
      </c>
      <c r="O6654" t="inlineStr">
        <is>
          <t>Paper</t>
        </is>
      </c>
      <c r="P6654" t="inlineStr">
        <is>
          <t>Xerox 205</t>
        </is>
      </c>
      <c r="Q6654" s="2" t="n">
        <v>20.736</v>
      </c>
      <c r="R6654" t="n">
        <v>4</v>
      </c>
      <c r="S6654" s="3" t="n">
        <v>0.2</v>
      </c>
      <c r="T6654" s="2" t="n">
        <v>7.2576</v>
      </c>
      <c r="U6654">
        <f>D6654-C6654</f>
        <v/>
      </c>
      <c r="V6654" s="3">
        <f>IF(Q6654=0,0,T6654/Q6654)</f>
        <v/>
      </c>
    </row>
    <row r="6655">
      <c r="A6655" t="n">
        <v>6654</v>
      </c>
      <c r="B6655" t="inlineStr">
        <is>
          <t>US-2017-124779</t>
        </is>
      </c>
      <c r="C6655" t="inlineStr">
        <is>
          <t>2017-09-08</t>
        </is>
      </c>
      <c r="D6655" t="inlineStr">
        <is>
          <t>2017-09-11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Furniture</t>
        </is>
      </c>
      <c r="O6655" t="inlineStr">
        <is>
          <t>Chairs</t>
        </is>
      </c>
      <c r="P6655" t="inlineStr">
        <is>
          <t>Global Armless Task Chair, Royal Blue</t>
        </is>
      </c>
      <c r="Q6655" s="2" t="n">
        <v>213.43</v>
      </c>
      <c r="R6655" t="n">
        <v>5</v>
      </c>
      <c r="S6655" s="3" t="n">
        <v>0.3</v>
      </c>
      <c r="T6655" s="2" t="n">
        <v>-39.637</v>
      </c>
      <c r="U6655">
        <f>D6655-C6655</f>
        <v/>
      </c>
      <c r="V6655" s="3">
        <f>IF(Q6655=0,0,T6655/Q6655)</f>
        <v/>
      </c>
    </row>
    <row r="6656">
      <c r="A6656" t="n">
        <v>6655</v>
      </c>
      <c r="B6656" t="inlineStr">
        <is>
          <t>CA-2017-135937</t>
        </is>
      </c>
      <c r="C6656" t="inlineStr">
        <is>
          <t>2017-02-20</t>
        </is>
      </c>
      <c r="D6656" t="inlineStr">
        <is>
          <t>2017-02-27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Technology</t>
        </is>
      </c>
      <c r="O6656" t="inlineStr">
        <is>
          <t>Phones</t>
        </is>
      </c>
      <c r="P6656" t="inlineStr">
        <is>
          <t>Toshiba IPT2010-SD IP Telephone</t>
        </is>
      </c>
      <c r="Q6656" s="2" t="n">
        <v>333.576</v>
      </c>
      <c r="R6656" t="n">
        <v>3</v>
      </c>
      <c r="S6656" s="3" t="n">
        <v>0.2</v>
      </c>
      <c r="T6656" s="2" t="n">
        <v>25.0182</v>
      </c>
      <c r="U6656">
        <f>D6656-C6656</f>
        <v/>
      </c>
      <c r="V6656" s="3">
        <f>IF(Q6656=0,0,T6656/Q6656)</f>
        <v/>
      </c>
    </row>
    <row r="6657">
      <c r="A6657" t="n">
        <v>6656</v>
      </c>
      <c r="B6657" t="inlineStr">
        <is>
          <t>CA-2017-135937</t>
        </is>
      </c>
      <c r="C6657" t="inlineStr">
        <is>
          <t>2017-02-20</t>
        </is>
      </c>
      <c r="D6657" t="inlineStr">
        <is>
          <t>2017-02-27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Technology</t>
        </is>
      </c>
      <c r="O6657" t="inlineStr">
        <is>
          <t>Accessories</t>
        </is>
      </c>
      <c r="P6657" t="inlineStr">
        <is>
          <t>Microsoft Wireless Mobile Mouse 4000</t>
        </is>
      </c>
      <c r="Q6657" s="2" t="n">
        <v>31.992</v>
      </c>
      <c r="R6657" t="n">
        <v>1</v>
      </c>
      <c r="S6657" s="3" t="n">
        <v>0.2</v>
      </c>
      <c r="T6657" s="2" t="n">
        <v>4.7988</v>
      </c>
      <c r="U6657">
        <f>D6657-C6657</f>
        <v/>
      </c>
      <c r="V6657" s="3">
        <f>IF(Q6657=0,0,T6657/Q6657)</f>
        <v/>
      </c>
    </row>
    <row r="6658">
      <c r="A6658" t="n">
        <v>6657</v>
      </c>
      <c r="B6658" t="inlineStr">
        <is>
          <t>CA-2017-135937</t>
        </is>
      </c>
      <c r="C6658" t="inlineStr">
        <is>
          <t>2017-02-20</t>
        </is>
      </c>
      <c r="D6658" t="inlineStr">
        <is>
          <t>2017-02-27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Fellowes Bankers Box Stor/Drawer Steel Plus</t>
        </is>
      </c>
      <c r="Q6658" s="2" t="n">
        <v>51.168</v>
      </c>
      <c r="R6658" t="n">
        <v>2</v>
      </c>
      <c r="S6658" s="3" t="n">
        <v>0.2</v>
      </c>
      <c r="T6658" s="2" t="n">
        <v>-6.396</v>
      </c>
      <c r="U6658">
        <f>D6658-C6658</f>
        <v/>
      </c>
      <c r="V6658" s="3">
        <f>IF(Q6658=0,0,T6658/Q6658)</f>
        <v/>
      </c>
    </row>
    <row r="6659">
      <c r="A6659" t="n">
        <v>6658</v>
      </c>
      <c r="B6659" t="inlineStr">
        <is>
          <t>CA-2017-135937</t>
        </is>
      </c>
      <c r="C6659" t="inlineStr">
        <is>
          <t>2017-02-20</t>
        </is>
      </c>
      <c r="D6659" t="inlineStr">
        <is>
          <t>2017-02-27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Letter or Legal Size Expandable Poly String Tie Envelopes</t>
        </is>
      </c>
      <c r="Q6659" s="2" t="n">
        <v>10.64</v>
      </c>
      <c r="R6659" t="n">
        <v>5</v>
      </c>
      <c r="S6659" s="3" t="n">
        <v>0.2</v>
      </c>
      <c r="T6659" s="2" t="n">
        <v>3.857</v>
      </c>
      <c r="U6659">
        <f>D6659-C6659</f>
        <v/>
      </c>
      <c r="V6659" s="3">
        <f>IF(Q6659=0,0,T6659/Q6659)</f>
        <v/>
      </c>
    </row>
    <row r="6660">
      <c r="A6660" t="n">
        <v>6659</v>
      </c>
      <c r="B6660" t="inlineStr">
        <is>
          <t>CA-2017-135937</t>
        </is>
      </c>
      <c r="C6660" t="inlineStr">
        <is>
          <t>2017-02-20</t>
        </is>
      </c>
      <c r="D6660" t="inlineStr">
        <is>
          <t>2017-02-27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Furniture</t>
        </is>
      </c>
      <c r="O6660" t="inlineStr">
        <is>
          <t>Furnishings</t>
        </is>
      </c>
      <c r="P6660" t="inlineStr">
        <is>
          <t>Howard Miller 13" Diameter Pewter Finish Round Wall Clock</t>
        </is>
      </c>
      <c r="Q6660" s="2" t="n">
        <v>68.70399999999999</v>
      </c>
      <c r="R6660" t="n">
        <v>2</v>
      </c>
      <c r="S6660" s="3" t="n">
        <v>0.2</v>
      </c>
      <c r="T6660" s="2" t="n">
        <v>16.3172</v>
      </c>
      <c r="U6660">
        <f>D6660-C6660</f>
        <v/>
      </c>
      <c r="V6660" s="3">
        <f>IF(Q6660=0,0,T6660/Q6660)</f>
        <v/>
      </c>
    </row>
    <row r="6661">
      <c r="A6661" t="n">
        <v>6660</v>
      </c>
      <c r="B6661" t="inlineStr">
        <is>
          <t>CA-2017-135937</t>
        </is>
      </c>
      <c r="C6661" t="inlineStr">
        <is>
          <t>2017-02-20</t>
        </is>
      </c>
      <c r="D6661" t="inlineStr">
        <is>
          <t>2017-02-27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KI Adjustable-Height Table</t>
        </is>
      </c>
      <c r="Q6661" s="2" t="n">
        <v>386.91</v>
      </c>
      <c r="R6661" t="n">
        <v>9</v>
      </c>
      <c r="S6661" s="3" t="n">
        <v>0.5</v>
      </c>
      <c r="T6661" s="2" t="n">
        <v>-185.7168</v>
      </c>
      <c r="U6661">
        <f>D6661-C6661</f>
        <v/>
      </c>
      <c r="V6661" s="3">
        <f>IF(Q6661=0,0,T6661/Q6661)</f>
        <v/>
      </c>
    </row>
    <row r="6662">
      <c r="A6662" t="n">
        <v>6661</v>
      </c>
      <c r="B6662" t="inlineStr">
        <is>
          <t>CA-2015-129322</t>
        </is>
      </c>
      <c r="C6662" t="inlineStr">
        <is>
          <t>2015-08-08</t>
        </is>
      </c>
      <c r="D6662" t="inlineStr">
        <is>
          <t>2015-08-10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Office Supplies</t>
        </is>
      </c>
      <c r="O6662" t="inlineStr">
        <is>
          <t>Art</t>
        </is>
      </c>
      <c r="P6662" t="inlineStr">
        <is>
          <t>Boston 1827 Commercial Additional Cutter, Drive Gear &amp; Gear Rack for 1606</t>
        </is>
      </c>
      <c r="Q6662" s="2" t="n">
        <v>39.66</v>
      </c>
      <c r="R6662" t="n">
        <v>2</v>
      </c>
      <c r="S6662" s="3" t="n">
        <v>0</v>
      </c>
      <c r="T6662" s="2" t="n">
        <v>11.898</v>
      </c>
      <c r="U6662">
        <f>D6662-C6662</f>
        <v/>
      </c>
      <c r="V6662" s="3">
        <f>IF(Q6662=0,0,T6662/Q6662)</f>
        <v/>
      </c>
    </row>
    <row r="6663">
      <c r="A6663" t="n">
        <v>6662</v>
      </c>
      <c r="B6663" t="inlineStr">
        <is>
          <t>CA-2015-129322</t>
        </is>
      </c>
      <c r="C6663" t="inlineStr">
        <is>
          <t>2015-08-08</t>
        </is>
      </c>
      <c r="D6663" t="inlineStr">
        <is>
          <t>2015-08-10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Conquest 14 Commercial Heavy-Duty Upright Vacuum, Collection System, Accessory Kit</t>
        </is>
      </c>
      <c r="Q6663" s="2" t="n">
        <v>113.92</v>
      </c>
      <c r="R6663" t="n">
        <v>2</v>
      </c>
      <c r="S6663" s="3" t="n">
        <v>0</v>
      </c>
      <c r="T6663" s="2" t="n">
        <v>33.0368</v>
      </c>
      <c r="U6663">
        <f>D6663-C6663</f>
        <v/>
      </c>
      <c r="V6663" s="3">
        <f>IF(Q6663=0,0,T6663/Q6663)</f>
        <v/>
      </c>
    </row>
    <row r="6664">
      <c r="A6664" t="n">
        <v>6663</v>
      </c>
      <c r="B6664" t="inlineStr">
        <is>
          <t>CA-2015-129322</t>
        </is>
      </c>
      <c r="C6664" t="inlineStr">
        <is>
          <t>2015-08-08</t>
        </is>
      </c>
      <c r="D6664" t="inlineStr">
        <is>
          <t>2015-08-10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Office Supplies</t>
        </is>
      </c>
      <c r="O6664" t="inlineStr">
        <is>
          <t>Binders</t>
        </is>
      </c>
      <c r="P6664" t="inlineStr">
        <is>
          <t>GBC DocuBind P50 Personal Binding Machine</t>
        </is>
      </c>
      <c r="Q6664" s="2" t="n">
        <v>447.86</v>
      </c>
      <c r="R6664" t="n">
        <v>7</v>
      </c>
      <c r="S6664" s="3" t="n">
        <v>0</v>
      </c>
      <c r="T6664" s="2" t="n">
        <v>210.4942</v>
      </c>
      <c r="U6664">
        <f>D6664-C6664</f>
        <v/>
      </c>
      <c r="V6664" s="3">
        <f>IF(Q6664=0,0,T6664/Q6664)</f>
        <v/>
      </c>
    </row>
    <row r="6665">
      <c r="A6665" t="n">
        <v>6664</v>
      </c>
      <c r="B6665" t="inlineStr">
        <is>
          <t>CA-2017-162173</t>
        </is>
      </c>
      <c r="C6665" t="inlineStr">
        <is>
          <t>2017-10-26</t>
        </is>
      </c>
      <c r="D6665" t="inlineStr">
        <is>
          <t>2017-11-01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Lesro Sheffield Collection Coffee Table, End Table, Center Table, Corner Table</t>
        </is>
      </c>
      <c r="Q6665" s="2" t="n">
        <v>356.85</v>
      </c>
      <c r="R6665" t="n">
        <v>5</v>
      </c>
      <c r="S6665" s="3" t="n">
        <v>0</v>
      </c>
      <c r="T6665" s="2" t="n">
        <v>60.6645</v>
      </c>
      <c r="U6665">
        <f>D6665-C6665</f>
        <v/>
      </c>
      <c r="V6665" s="3">
        <f>IF(Q6665=0,0,T6665/Q6665)</f>
        <v/>
      </c>
    </row>
    <row r="6666">
      <c r="A6666" t="n">
        <v>6665</v>
      </c>
      <c r="B6666" t="inlineStr">
        <is>
          <t>CA-2017-162173</t>
        </is>
      </c>
      <c r="C6666" t="inlineStr">
        <is>
          <t>2017-10-26</t>
        </is>
      </c>
      <c r="D6666" t="inlineStr">
        <is>
          <t>2017-11-01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Office Supplies</t>
        </is>
      </c>
      <c r="O6666" t="inlineStr">
        <is>
          <t>Envelopes</t>
        </is>
      </c>
      <c r="P6666" t="inlineStr">
        <is>
          <t>Tyvek  Top-Opening Peel &amp; Seel  Envelopes, Gray</t>
        </is>
      </c>
      <c r="Q6666" s="2" t="n">
        <v>251.58</v>
      </c>
      <c r="R6666" t="n">
        <v>7</v>
      </c>
      <c r="S6666" s="3" t="n">
        <v>0</v>
      </c>
      <c r="T6666" s="2" t="n">
        <v>113.211</v>
      </c>
      <c r="U6666">
        <f>D6666-C6666</f>
        <v/>
      </c>
      <c r="V6666" s="3">
        <f>IF(Q6666=0,0,T6666/Q6666)</f>
        <v/>
      </c>
    </row>
    <row r="6667">
      <c r="A6667" t="n">
        <v>6666</v>
      </c>
      <c r="B6667" t="inlineStr">
        <is>
          <t>CA-2016-115483</t>
        </is>
      </c>
      <c r="C6667" t="inlineStr">
        <is>
          <t>2016-07-14</t>
        </is>
      </c>
      <c r="D6667" t="inlineStr">
        <is>
          <t>2016-07-18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1914</t>
        </is>
      </c>
      <c r="Q6667" s="2" t="n">
        <v>219.84</v>
      </c>
      <c r="R6667" t="n">
        <v>5</v>
      </c>
      <c r="S6667" s="3" t="n">
        <v>0.2</v>
      </c>
      <c r="T6667" s="2" t="n">
        <v>79.69199999999999</v>
      </c>
      <c r="U6667">
        <f>D6667-C6667</f>
        <v/>
      </c>
      <c r="V6667" s="3">
        <f>IF(Q6667=0,0,T6667/Q6667)</f>
        <v/>
      </c>
    </row>
    <row r="6668">
      <c r="A6668" t="n">
        <v>6667</v>
      </c>
      <c r="B6668" t="inlineStr">
        <is>
          <t>CA-2017-122175</t>
        </is>
      </c>
      <c r="C6668" t="inlineStr">
        <is>
          <t>2017-05-12</t>
        </is>
      </c>
      <c r="D6668" t="inlineStr">
        <is>
          <t>2017-05-14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Furniture</t>
        </is>
      </c>
      <c r="O6668" t="inlineStr">
        <is>
          <t>Furnishings</t>
        </is>
      </c>
      <c r="P6668" t="inlineStr">
        <is>
          <t>DAX Cubicle Frames, 8-1/2 x 11</t>
        </is>
      </c>
      <c r="Q6668" s="2" t="n">
        <v>42.85</v>
      </c>
      <c r="R6668" t="n">
        <v>5</v>
      </c>
      <c r="S6668" s="3" t="n">
        <v>0</v>
      </c>
      <c r="T6668" s="2" t="n">
        <v>15.426</v>
      </c>
      <c r="U6668">
        <f>D6668-C6668</f>
        <v/>
      </c>
      <c r="V6668" s="3">
        <f>IF(Q6668=0,0,T6668/Q6668)</f>
        <v/>
      </c>
    </row>
    <row r="6669">
      <c r="A6669" t="n">
        <v>6668</v>
      </c>
      <c r="B6669" t="inlineStr">
        <is>
          <t>CA-2017-122175</t>
        </is>
      </c>
      <c r="C6669" t="inlineStr">
        <is>
          <t>2017-05-12</t>
        </is>
      </c>
      <c r="D6669" t="inlineStr">
        <is>
          <t>2017-05-14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Office Supplies</t>
        </is>
      </c>
      <c r="O6669" t="inlineStr">
        <is>
          <t>Labels</t>
        </is>
      </c>
      <c r="P6669" t="inlineStr">
        <is>
          <t>Smead Alpha-Z Color-Coded Second Alphabetical Labels and Starter Set</t>
        </is>
      </c>
      <c r="Q6669" s="2" t="n">
        <v>6.16</v>
      </c>
      <c r="R6669" t="n">
        <v>2</v>
      </c>
      <c r="S6669" s="3" t="n">
        <v>0</v>
      </c>
      <c r="T6669" s="2" t="n">
        <v>2.9568</v>
      </c>
      <c r="U6669">
        <f>D6669-C6669</f>
        <v/>
      </c>
      <c r="V6669" s="3">
        <f>IF(Q6669=0,0,T6669/Q6669)</f>
        <v/>
      </c>
    </row>
    <row r="6670">
      <c r="A6670" t="n">
        <v>6669</v>
      </c>
      <c r="B6670" t="inlineStr">
        <is>
          <t>CA-2017-122175</t>
        </is>
      </c>
      <c r="C6670" t="inlineStr">
        <is>
          <t>2017-05-12</t>
        </is>
      </c>
      <c r="D6670" t="inlineStr">
        <is>
          <t>2017-05-14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Office Supplies</t>
        </is>
      </c>
      <c r="O6670" t="inlineStr">
        <is>
          <t>Supplies</t>
        </is>
      </c>
      <c r="P6670" t="inlineStr">
        <is>
          <t>Acme Titanium Bonded Scissors</t>
        </is>
      </c>
      <c r="Q6670" s="2" t="n">
        <v>17</v>
      </c>
      <c r="R6670" t="n">
        <v>2</v>
      </c>
      <c r="S6670" s="3" t="n">
        <v>0</v>
      </c>
      <c r="T6670" s="2" t="n">
        <v>4.42</v>
      </c>
      <c r="U6670">
        <f>D6670-C6670</f>
        <v/>
      </c>
      <c r="V6670" s="3">
        <f>IF(Q6670=0,0,T6670/Q6670)</f>
        <v/>
      </c>
    </row>
    <row r="6671">
      <c r="A6671" t="n">
        <v>6670</v>
      </c>
      <c r="B6671" t="inlineStr">
        <is>
          <t>CA-2017-122175</t>
        </is>
      </c>
      <c r="C6671" t="inlineStr">
        <is>
          <t>2017-05-12</t>
        </is>
      </c>
      <c r="D6671" t="inlineStr">
        <is>
          <t>2017-05-14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Technology</t>
        </is>
      </c>
      <c r="O6671" t="inlineStr">
        <is>
          <t>Accessories</t>
        </is>
      </c>
      <c r="P6671" t="inlineStr">
        <is>
          <t>Maxell Pro 80 Minute CD-R, 10/Pack</t>
        </is>
      </c>
      <c r="Q6671" s="2" t="n">
        <v>87.40000000000001</v>
      </c>
      <c r="R6671" t="n">
        <v>5</v>
      </c>
      <c r="S6671" s="3" t="n">
        <v>0</v>
      </c>
      <c r="T6671" s="2" t="n">
        <v>34.96</v>
      </c>
      <c r="U6671">
        <f>D6671-C6671</f>
        <v/>
      </c>
      <c r="V6671" s="3">
        <f>IF(Q6671=0,0,T6671/Q6671)</f>
        <v/>
      </c>
    </row>
    <row r="6672">
      <c r="A6672" t="n">
        <v>6671</v>
      </c>
      <c r="B6672" t="inlineStr">
        <is>
          <t>CA-2017-161088</t>
        </is>
      </c>
      <c r="C6672" t="inlineStr">
        <is>
          <t>2017-05-25</t>
        </is>
      </c>
      <c r="D6672" t="inlineStr">
        <is>
          <t>2017-05-29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Recycled Easel Ring Binders</t>
        </is>
      </c>
      <c r="Q6672" s="2" t="n">
        <v>29.84</v>
      </c>
      <c r="R6672" t="n">
        <v>2</v>
      </c>
      <c r="S6672" s="3" t="n">
        <v>0</v>
      </c>
      <c r="T6672" s="2" t="n">
        <v>13.428</v>
      </c>
      <c r="U6672">
        <f>D6672-C6672</f>
        <v/>
      </c>
      <c r="V6672" s="3">
        <f>IF(Q6672=0,0,T6672/Q6672)</f>
        <v/>
      </c>
    </row>
    <row r="6673">
      <c r="A6673" t="n">
        <v>6672</v>
      </c>
      <c r="B6673" t="inlineStr">
        <is>
          <t>CA-2014-154837</t>
        </is>
      </c>
      <c r="C6673" t="inlineStr">
        <is>
          <t>2014-08-23</t>
        </is>
      </c>
      <c r="D6673" t="inlineStr">
        <is>
          <t>2014-08-27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Office Supplies</t>
        </is>
      </c>
      <c r="O6673" t="inlineStr">
        <is>
          <t>Binders</t>
        </is>
      </c>
      <c r="P6673" t="inlineStr">
        <is>
          <t>GBC Linen Binding Covers</t>
        </is>
      </c>
      <c r="Q6673" s="2" t="n">
        <v>49.568</v>
      </c>
      <c r="R6673" t="n">
        <v>2</v>
      </c>
      <c r="S6673" s="3" t="n">
        <v>0.2</v>
      </c>
      <c r="T6673" s="2" t="n">
        <v>17.3488</v>
      </c>
      <c r="U6673">
        <f>D6673-C6673</f>
        <v/>
      </c>
      <c r="V6673" s="3">
        <f>IF(Q6673=0,0,T6673/Q6673)</f>
        <v/>
      </c>
    </row>
    <row r="6674">
      <c r="A6674" t="n">
        <v>6673</v>
      </c>
      <c r="B6674" t="inlineStr">
        <is>
          <t>CA-2015-153794</t>
        </is>
      </c>
      <c r="C6674" t="inlineStr">
        <is>
          <t>2015-09-11</t>
        </is>
      </c>
      <c r="D6674" t="inlineStr">
        <is>
          <t>2015-09-16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Office Supplies</t>
        </is>
      </c>
      <c r="O6674" t="inlineStr">
        <is>
          <t>Art</t>
        </is>
      </c>
      <c r="P6674" t="inlineStr">
        <is>
          <t>Hunt PowerHouse Electric Pencil Sharpener, Blue</t>
        </is>
      </c>
      <c r="Q6674" s="2" t="n">
        <v>265.86</v>
      </c>
      <c r="R6674" t="n">
        <v>7</v>
      </c>
      <c r="S6674" s="3" t="n">
        <v>0</v>
      </c>
      <c r="T6674" s="2" t="n">
        <v>79.758</v>
      </c>
      <c r="U6674">
        <f>D6674-C6674</f>
        <v/>
      </c>
      <c r="V6674" s="3">
        <f>IF(Q6674=0,0,T6674/Q6674)</f>
        <v/>
      </c>
    </row>
    <row r="6675">
      <c r="A6675" t="n">
        <v>6674</v>
      </c>
      <c r="B6675" t="inlineStr">
        <is>
          <t>CA-2015-135510</t>
        </is>
      </c>
      <c r="C6675" t="inlineStr">
        <is>
          <t>2015-09-05</t>
        </is>
      </c>
      <c r="D6675" t="inlineStr">
        <is>
          <t>2015-09-12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Tensor Brushed Steel Torchiere Floor Lamp</t>
        </is>
      </c>
      <c r="Q6675" s="2" t="n">
        <v>67.95999999999999</v>
      </c>
      <c r="R6675" t="n">
        <v>4</v>
      </c>
      <c r="S6675" s="3" t="n">
        <v>0</v>
      </c>
      <c r="T6675" s="2" t="n">
        <v>12.2328</v>
      </c>
      <c r="U6675">
        <f>D6675-C6675</f>
        <v/>
      </c>
      <c r="V6675" s="3">
        <f>IF(Q6675=0,0,T6675/Q6675)</f>
        <v/>
      </c>
    </row>
    <row r="6676">
      <c r="A6676" t="n">
        <v>6675</v>
      </c>
      <c r="B6676" t="inlineStr">
        <is>
          <t>CA-2015-109337</t>
        </is>
      </c>
      <c r="C6676" t="inlineStr">
        <is>
          <t>2015-11-21</t>
        </is>
      </c>
      <c r="D6676" t="inlineStr">
        <is>
          <t>2015-11-23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Office Supplies</t>
        </is>
      </c>
      <c r="O6676" t="inlineStr">
        <is>
          <t>Art</t>
        </is>
      </c>
      <c r="P6676" t="inlineStr">
        <is>
          <t>Crayola Anti Dust Chalk, 12/Pack</t>
        </is>
      </c>
      <c r="Q6676" s="2" t="n">
        <v>10.92</v>
      </c>
      <c r="R6676" t="n">
        <v>6</v>
      </c>
      <c r="S6676" s="3" t="n">
        <v>0</v>
      </c>
      <c r="T6676" s="2" t="n">
        <v>4.914</v>
      </c>
      <c r="U6676">
        <f>D6676-C6676</f>
        <v/>
      </c>
      <c r="V6676" s="3">
        <f>IF(Q6676=0,0,T6676/Q6676)</f>
        <v/>
      </c>
    </row>
    <row r="6677">
      <c r="A6677" t="n">
        <v>6676</v>
      </c>
      <c r="B6677" t="inlineStr">
        <is>
          <t>CA-2015-109337</t>
        </is>
      </c>
      <c r="C6677" t="inlineStr">
        <is>
          <t>2015-11-21</t>
        </is>
      </c>
      <c r="D6677" t="inlineStr">
        <is>
          <t>2015-11-23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Technology</t>
        </is>
      </c>
      <c r="O6677" t="inlineStr">
        <is>
          <t>Machines</t>
        </is>
      </c>
      <c r="P6677" t="inlineStr">
        <is>
          <t>Ricoh - Ink Collector Unit for GX3000 Series Printers</t>
        </is>
      </c>
      <c r="Q6677" s="2" t="n">
        <v>83.90000000000001</v>
      </c>
      <c r="R6677" t="n">
        <v>2</v>
      </c>
      <c r="S6677" s="3" t="n">
        <v>0</v>
      </c>
      <c r="T6677" s="2" t="n">
        <v>22.653</v>
      </c>
      <c r="U6677">
        <f>D6677-C6677</f>
        <v/>
      </c>
      <c r="V6677" s="3">
        <f>IF(Q6677=0,0,T6677/Q6677)</f>
        <v/>
      </c>
    </row>
    <row r="6678">
      <c r="A6678" t="n">
        <v>6677</v>
      </c>
      <c r="B6678" t="inlineStr">
        <is>
          <t>CA-2015-109337</t>
        </is>
      </c>
      <c r="C6678" t="inlineStr">
        <is>
          <t>2015-11-21</t>
        </is>
      </c>
      <c r="D6678" t="inlineStr">
        <is>
          <t>2015-11-23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Office Supplies</t>
        </is>
      </c>
      <c r="O6678" t="inlineStr">
        <is>
          <t>Appliances</t>
        </is>
      </c>
      <c r="P6678" t="inlineStr">
        <is>
          <t>Hoover Replacement Belts For Soft Guard &amp; Commercial Ltweight Upright Vacs, 2/Pk</t>
        </is>
      </c>
      <c r="Q6678" s="2" t="n">
        <v>19.75</v>
      </c>
      <c r="R6678" t="n">
        <v>5</v>
      </c>
      <c r="S6678" s="3" t="n">
        <v>0</v>
      </c>
      <c r="T6678" s="2" t="n">
        <v>5.135</v>
      </c>
      <c r="U6678">
        <f>D6678-C6678</f>
        <v/>
      </c>
      <c r="V6678" s="3">
        <f>IF(Q6678=0,0,T6678/Q6678)</f>
        <v/>
      </c>
    </row>
    <row r="6679">
      <c r="A6679" t="n">
        <v>6678</v>
      </c>
      <c r="B6679" t="inlineStr">
        <is>
          <t>CA-2015-109337</t>
        </is>
      </c>
      <c r="C6679" t="inlineStr">
        <is>
          <t>2015-11-21</t>
        </is>
      </c>
      <c r="D6679" t="inlineStr">
        <is>
          <t>2015-11-23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Imation Bio 2GB USB Flash Drive Imation Corp</t>
        </is>
      </c>
      <c r="Q6679" s="2" t="n">
        <v>393.54</v>
      </c>
      <c r="R6679" t="n">
        <v>3</v>
      </c>
      <c r="S6679" s="3" t="n">
        <v>0</v>
      </c>
      <c r="T6679" s="2" t="n">
        <v>165.2868</v>
      </c>
      <c r="U6679">
        <f>D6679-C6679</f>
        <v/>
      </c>
      <c r="V6679" s="3">
        <f>IF(Q6679=0,0,T6679/Q6679)</f>
        <v/>
      </c>
    </row>
    <row r="6680">
      <c r="A6680" t="n">
        <v>6679</v>
      </c>
      <c r="B6680" t="inlineStr">
        <is>
          <t>CA-2014-150329</t>
        </is>
      </c>
      <c r="C6680" t="inlineStr">
        <is>
          <t>2014-10-10</t>
        </is>
      </c>
      <c r="D6680" t="inlineStr">
        <is>
          <t>2014-10-14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Furniture</t>
        </is>
      </c>
      <c r="O6680" t="inlineStr">
        <is>
          <t>Furnishings</t>
        </is>
      </c>
      <c r="P6680" t="inlineStr">
        <is>
          <t>Westinghouse Clip-On Gooseneck Lamps</t>
        </is>
      </c>
      <c r="Q6680" s="2" t="n">
        <v>46.872</v>
      </c>
      <c r="R6680" t="n">
        <v>7</v>
      </c>
      <c r="S6680" s="3" t="n">
        <v>0.2</v>
      </c>
      <c r="T6680" s="2" t="n">
        <v>3.5154</v>
      </c>
      <c r="U6680">
        <f>D6680-C6680</f>
        <v/>
      </c>
      <c r="V6680" s="3">
        <f>IF(Q6680=0,0,T6680/Q6680)</f>
        <v/>
      </c>
    </row>
    <row r="6681">
      <c r="A6681" t="n">
        <v>6680</v>
      </c>
      <c r="B6681" t="inlineStr">
        <is>
          <t>CA-2017-145037</t>
        </is>
      </c>
      <c r="C6681" t="inlineStr">
        <is>
          <t>2017-09-02</t>
        </is>
      </c>
      <c r="D6681" t="inlineStr">
        <is>
          <t>2017-09-07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Office Supplies</t>
        </is>
      </c>
      <c r="O6681" t="inlineStr">
        <is>
          <t>Storage</t>
        </is>
      </c>
      <c r="P6681" t="inlineStr">
        <is>
          <t>Crate-A-Files</t>
        </is>
      </c>
      <c r="Q6681" s="2" t="n">
        <v>10.9</v>
      </c>
      <c r="R6681" t="n">
        <v>1</v>
      </c>
      <c r="S6681" s="3" t="n">
        <v>0</v>
      </c>
      <c r="T6681" s="2" t="n">
        <v>2.834</v>
      </c>
      <c r="U6681">
        <f>D6681-C6681</f>
        <v/>
      </c>
      <c r="V6681" s="3">
        <f>IF(Q6681=0,0,T6681/Q6681)</f>
        <v/>
      </c>
    </row>
    <row r="6682">
      <c r="A6682" t="n">
        <v>6681</v>
      </c>
      <c r="B6682" t="inlineStr">
        <is>
          <t>CA-2017-145037</t>
        </is>
      </c>
      <c r="C6682" t="inlineStr">
        <is>
          <t>2017-09-02</t>
        </is>
      </c>
      <c r="D6682" t="inlineStr">
        <is>
          <t>2017-09-07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191</t>
        </is>
      </c>
      <c r="Q6682" s="2" t="n">
        <v>79.92</v>
      </c>
      <c r="R6682" t="n">
        <v>4</v>
      </c>
      <c r="S6682" s="3" t="n">
        <v>0</v>
      </c>
      <c r="T6682" s="2" t="n">
        <v>37.5624</v>
      </c>
      <c r="U6682">
        <f>D6682-C6682</f>
        <v/>
      </c>
      <c r="V6682" s="3">
        <f>IF(Q6682=0,0,T6682/Q6682)</f>
        <v/>
      </c>
    </row>
    <row r="6683">
      <c r="A6683" t="n">
        <v>6682</v>
      </c>
      <c r="B6683" t="inlineStr">
        <is>
          <t>CA-2017-145037</t>
        </is>
      </c>
      <c r="C6683" t="inlineStr">
        <is>
          <t>2017-09-02</t>
        </is>
      </c>
      <c r="D6683" t="inlineStr">
        <is>
          <t>2017-09-07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Office Supplies</t>
        </is>
      </c>
      <c r="O6683" t="inlineStr">
        <is>
          <t>Paper</t>
        </is>
      </c>
      <c r="P6683" t="inlineStr">
        <is>
          <t>Xerox 1890</t>
        </is>
      </c>
      <c r="Q6683" s="2" t="n">
        <v>146.82</v>
      </c>
      <c r="R6683" t="n">
        <v>3</v>
      </c>
      <c r="S6683" s="3" t="n">
        <v>0</v>
      </c>
      <c r="T6683" s="2" t="n">
        <v>73.41</v>
      </c>
      <c r="U6683">
        <f>D6683-C6683</f>
        <v/>
      </c>
      <c r="V6683" s="3">
        <f>IF(Q6683=0,0,T6683/Q6683)</f>
        <v/>
      </c>
    </row>
    <row r="6684">
      <c r="A6684" t="n">
        <v>6683</v>
      </c>
      <c r="B6684" t="inlineStr">
        <is>
          <t>CA-2017-154466</t>
        </is>
      </c>
      <c r="C6684" t="inlineStr">
        <is>
          <t>2017-01-01</t>
        </is>
      </c>
      <c r="D6684" t="inlineStr">
        <is>
          <t>2017-01-02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Office Supplies</t>
        </is>
      </c>
      <c r="O6684" t="inlineStr">
        <is>
          <t>Binders</t>
        </is>
      </c>
      <c r="P6684" t="inlineStr">
        <is>
          <t>Wilson Jones Easy Flow II Sheet Lifters</t>
        </is>
      </c>
      <c r="Q6684" s="2" t="n">
        <v>3.6</v>
      </c>
      <c r="R6684" t="n">
        <v>2</v>
      </c>
      <c r="S6684" s="3" t="n">
        <v>0</v>
      </c>
      <c r="T6684" s="2" t="n">
        <v>1.728</v>
      </c>
      <c r="U6684">
        <f>D6684-C6684</f>
        <v/>
      </c>
      <c r="V6684" s="3">
        <f>IF(Q6684=0,0,T6684/Q6684)</f>
        <v/>
      </c>
    </row>
    <row r="6685">
      <c r="A6685" t="n">
        <v>6684</v>
      </c>
      <c r="B6685" t="inlineStr">
        <is>
          <t>CA-2014-109134</t>
        </is>
      </c>
      <c r="C6685" t="inlineStr">
        <is>
          <t>2014-11-05</t>
        </is>
      </c>
      <c r="D6685" t="inlineStr">
        <is>
          <t>2014-11-10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OIC Stacking Trays</t>
        </is>
      </c>
      <c r="Q6685" s="2" t="n">
        <v>20.04</v>
      </c>
      <c r="R6685" t="n">
        <v>6</v>
      </c>
      <c r="S6685" s="3" t="n">
        <v>0</v>
      </c>
      <c r="T6685" s="2" t="n">
        <v>8.817600000000001</v>
      </c>
      <c r="U6685">
        <f>D6685-C6685</f>
        <v/>
      </c>
      <c r="V6685" s="3">
        <f>IF(Q6685=0,0,T6685/Q6685)</f>
        <v/>
      </c>
    </row>
    <row r="6686">
      <c r="A6686" t="n">
        <v>6685</v>
      </c>
      <c r="B6686" t="inlineStr">
        <is>
          <t>US-2015-129637</t>
        </is>
      </c>
      <c r="C6686" t="inlineStr">
        <is>
          <t>2015-12-17</t>
        </is>
      </c>
      <c r="D6686" t="inlineStr">
        <is>
          <t>2015-12-22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Double-Tier Lockers</t>
        </is>
      </c>
      <c r="Q6686" s="2" t="n">
        <v>180.016</v>
      </c>
      <c r="R6686" t="n">
        <v>1</v>
      </c>
      <c r="S6686" s="3" t="n">
        <v>0.2</v>
      </c>
      <c r="T6686" s="2" t="n">
        <v>-15.7514</v>
      </c>
      <c r="U6686">
        <f>D6686-C6686</f>
        <v/>
      </c>
      <c r="V6686" s="3">
        <f>IF(Q6686=0,0,T6686/Q6686)</f>
        <v/>
      </c>
    </row>
    <row r="6687">
      <c r="A6687" t="n">
        <v>6686</v>
      </c>
      <c r="B6687" t="inlineStr">
        <is>
          <t>US-2015-129637</t>
        </is>
      </c>
      <c r="C6687" t="inlineStr">
        <is>
          <t>2015-12-17</t>
        </is>
      </c>
      <c r="D6687" t="inlineStr">
        <is>
          <t>2015-12-22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Furniture</t>
        </is>
      </c>
      <c r="O6687" t="inlineStr">
        <is>
          <t>Furnishings</t>
        </is>
      </c>
      <c r="P6687" t="inlineStr">
        <is>
          <t>Howard Miller 11-1/2" Diameter Ridgewood Wall Clock</t>
        </is>
      </c>
      <c r="Q6687" s="2" t="n">
        <v>41.552</v>
      </c>
      <c r="R6687" t="n">
        <v>2</v>
      </c>
      <c r="S6687" s="3" t="n">
        <v>0.6</v>
      </c>
      <c r="T6687" s="2" t="n">
        <v>-19.7372</v>
      </c>
      <c r="U6687">
        <f>D6687-C6687</f>
        <v/>
      </c>
      <c r="V6687" s="3">
        <f>IF(Q6687=0,0,T6687/Q6687)</f>
        <v/>
      </c>
    </row>
    <row r="6688">
      <c r="A6688" t="n">
        <v>6687</v>
      </c>
      <c r="B6688" t="inlineStr">
        <is>
          <t>US-2015-129637</t>
        </is>
      </c>
      <c r="C6688" t="inlineStr">
        <is>
          <t>2015-12-17</t>
        </is>
      </c>
      <c r="D6688" t="inlineStr">
        <is>
          <t>2015-12-22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Newell 35</t>
        </is>
      </c>
      <c r="Q6688" s="2" t="n">
        <v>13.12</v>
      </c>
      <c r="R6688" t="n">
        <v>5</v>
      </c>
      <c r="S6688" s="3" t="n">
        <v>0.2</v>
      </c>
      <c r="T6688" s="2" t="n">
        <v>1.476</v>
      </c>
      <c r="U6688">
        <f>D6688-C6688</f>
        <v/>
      </c>
      <c r="V6688" s="3">
        <f>IF(Q6688=0,0,T6688/Q6688)</f>
        <v/>
      </c>
    </row>
    <row r="6689">
      <c r="A6689" t="n">
        <v>6688</v>
      </c>
      <c r="B6689" t="inlineStr">
        <is>
          <t>CA-2015-165162</t>
        </is>
      </c>
      <c r="C6689" t="inlineStr">
        <is>
          <t>2015-05-14</t>
        </is>
      </c>
      <c r="D6689" t="inlineStr">
        <is>
          <t>2015-05-21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Office Supplies</t>
        </is>
      </c>
      <c r="O6689" t="inlineStr">
        <is>
          <t>Storage</t>
        </is>
      </c>
      <c r="P6689" t="inlineStr">
        <is>
          <t>Tennsco Snap-Together Open Shelving Units, Starter Sets and Add-On Units</t>
        </is>
      </c>
      <c r="Q6689" s="2" t="n">
        <v>1117.92</v>
      </c>
      <c r="R6689" t="n">
        <v>4</v>
      </c>
      <c r="S6689" s="3" t="n">
        <v>0</v>
      </c>
      <c r="T6689" s="2" t="n">
        <v>55.896</v>
      </c>
      <c r="U6689">
        <f>D6689-C6689</f>
        <v/>
      </c>
      <c r="V6689" s="3">
        <f>IF(Q6689=0,0,T6689/Q6689)</f>
        <v/>
      </c>
    </row>
    <row r="6690">
      <c r="A6690" t="n">
        <v>6689</v>
      </c>
      <c r="B6690" t="inlineStr">
        <is>
          <t>CA-2017-140494</t>
        </is>
      </c>
      <c r="C6690" t="inlineStr">
        <is>
          <t>2017-03-10</t>
        </is>
      </c>
      <c r="D6690" t="inlineStr">
        <is>
          <t>2017-03-15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Maxell LTO Ultrium - 800 GB</t>
        </is>
      </c>
      <c r="Q6690" s="2" t="n">
        <v>111.96</v>
      </c>
      <c r="R6690" t="n">
        <v>4</v>
      </c>
      <c r="S6690" s="3" t="n">
        <v>0</v>
      </c>
      <c r="T6690" s="2" t="n">
        <v>21.2724</v>
      </c>
      <c r="U6690">
        <f>D6690-C6690</f>
        <v/>
      </c>
      <c r="V6690" s="3">
        <f>IF(Q6690=0,0,T6690/Q6690)</f>
        <v/>
      </c>
    </row>
    <row r="6691">
      <c r="A6691" t="n">
        <v>6690</v>
      </c>
      <c r="B6691" t="inlineStr">
        <is>
          <t>CA-2017-104108</t>
        </is>
      </c>
      <c r="C6691" t="inlineStr">
        <is>
          <t>2017-12-02</t>
        </is>
      </c>
      <c r="D6691" t="inlineStr">
        <is>
          <t>2017-12-09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Office Supplies</t>
        </is>
      </c>
      <c r="O6691" t="inlineStr">
        <is>
          <t>Art</t>
        </is>
      </c>
      <c r="P6691" t="inlineStr">
        <is>
          <t>Manco Dry-Lighter Erasable Highlighter</t>
        </is>
      </c>
      <c r="Q6691" s="2" t="n">
        <v>12.16</v>
      </c>
      <c r="R6691" t="n">
        <v>5</v>
      </c>
      <c r="S6691" s="3" t="n">
        <v>0.2</v>
      </c>
      <c r="T6691" s="2" t="n">
        <v>2.128</v>
      </c>
      <c r="U6691">
        <f>D6691-C6691</f>
        <v/>
      </c>
      <c r="V6691" s="3">
        <f>IF(Q6691=0,0,T6691/Q6691)</f>
        <v/>
      </c>
    </row>
    <row r="6692">
      <c r="A6692" t="n">
        <v>6691</v>
      </c>
      <c r="B6692" t="inlineStr">
        <is>
          <t>US-2017-165869</t>
        </is>
      </c>
      <c r="C6692" t="inlineStr">
        <is>
          <t>2017-07-31</t>
        </is>
      </c>
      <c r="D6692" t="inlineStr">
        <is>
          <t>2017-08-05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Acco 3-Hole Punch</t>
        </is>
      </c>
      <c r="Q6692" s="2" t="n">
        <v>17.52</v>
      </c>
      <c r="R6692" t="n">
        <v>4</v>
      </c>
      <c r="S6692" s="3" t="n">
        <v>0</v>
      </c>
      <c r="T6692" s="2" t="n">
        <v>8.409599999999999</v>
      </c>
      <c r="U6692">
        <f>D6692-C6692</f>
        <v/>
      </c>
      <c r="V6692" s="3">
        <f>IF(Q6692=0,0,T6692/Q6692)</f>
        <v/>
      </c>
    </row>
    <row r="6693">
      <c r="A6693" t="n">
        <v>6692</v>
      </c>
      <c r="B6693" t="inlineStr">
        <is>
          <t>US-2017-165869</t>
        </is>
      </c>
      <c r="C6693" t="inlineStr">
        <is>
          <t>2017-07-31</t>
        </is>
      </c>
      <c r="D6693" t="inlineStr">
        <is>
          <t>2017-08-05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3M Office Air Cleaner</t>
        </is>
      </c>
      <c r="Q6693" s="2" t="n">
        <v>155.88</v>
      </c>
      <c r="R6693" t="n">
        <v>6</v>
      </c>
      <c r="S6693" s="3" t="n">
        <v>0</v>
      </c>
      <c r="T6693" s="2" t="n">
        <v>54.558</v>
      </c>
      <c r="U6693">
        <f>D6693-C6693</f>
        <v/>
      </c>
      <c r="V6693" s="3">
        <f>IF(Q6693=0,0,T6693/Q6693)</f>
        <v/>
      </c>
    </row>
    <row r="6694">
      <c r="A6694" t="n">
        <v>6693</v>
      </c>
      <c r="B6694" t="inlineStr">
        <is>
          <t>CA-2017-160899</t>
        </is>
      </c>
      <c r="C6694" t="inlineStr">
        <is>
          <t>2017-08-11</t>
        </is>
      </c>
      <c r="D6694" t="inlineStr">
        <is>
          <t>2017-08-13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Satellite Sectional Post Binders</t>
        </is>
      </c>
      <c r="Q6694" s="2" t="n">
        <v>477.51</v>
      </c>
      <c r="R6694" t="n">
        <v>11</v>
      </c>
      <c r="S6694" s="3" t="n">
        <v>0</v>
      </c>
      <c r="T6694" s="2" t="n">
        <v>219.6546</v>
      </c>
      <c r="U6694">
        <f>D6694-C6694</f>
        <v/>
      </c>
      <c r="V6694" s="3">
        <f>IF(Q6694=0,0,T6694/Q6694)</f>
        <v/>
      </c>
    </row>
    <row r="6695">
      <c r="A6695" t="n">
        <v>6694</v>
      </c>
      <c r="B6695" t="inlineStr">
        <is>
          <t>CA-2017-144225</t>
        </is>
      </c>
      <c r="C6695" t="inlineStr">
        <is>
          <t>2017-09-30</t>
        </is>
      </c>
      <c r="D6695" t="inlineStr">
        <is>
          <t>2017-10-02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s="2" t="n">
        <v>164.88</v>
      </c>
      <c r="R6695" t="n">
        <v>3</v>
      </c>
      <c r="S6695" s="3" t="n">
        <v>0</v>
      </c>
      <c r="T6695" s="2" t="n">
        <v>80.7912</v>
      </c>
      <c r="U6695">
        <f>D6695-C6695</f>
        <v/>
      </c>
      <c r="V6695" s="3">
        <f>IF(Q6695=0,0,T6695/Q6695)</f>
        <v/>
      </c>
    </row>
    <row r="6696">
      <c r="A6696" t="n">
        <v>6695</v>
      </c>
      <c r="B6696" t="inlineStr">
        <is>
          <t>US-2016-163538</t>
        </is>
      </c>
      <c r="C6696" t="inlineStr">
        <is>
          <t>2016-08-26</t>
        </is>
      </c>
      <c r="D6696" t="inlineStr">
        <is>
          <t>2016-08-30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Memorex Micro Travel Drive 16 GB</t>
        </is>
      </c>
      <c r="Q6696" s="2" t="n">
        <v>47.97</v>
      </c>
      <c r="R6696" t="n">
        <v>3</v>
      </c>
      <c r="S6696" s="3" t="n">
        <v>0</v>
      </c>
      <c r="T6696" s="2" t="n">
        <v>14.8707</v>
      </c>
      <c r="U6696">
        <f>D6696-C6696</f>
        <v/>
      </c>
      <c r="V6696" s="3">
        <f>IF(Q6696=0,0,T6696/Q6696)</f>
        <v/>
      </c>
    </row>
    <row r="6697">
      <c r="A6697" t="n">
        <v>6696</v>
      </c>
      <c r="B6697" t="inlineStr">
        <is>
          <t>US-2016-155103</t>
        </is>
      </c>
      <c r="C6697" t="inlineStr">
        <is>
          <t>2016-12-02</t>
        </is>
      </c>
      <c r="D6697" t="inlineStr">
        <is>
          <t>2016-12-07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Ibico EB-19 Dual Function Manual Binding System</t>
        </is>
      </c>
      <c r="Q6697" s="2" t="n">
        <v>415.176</v>
      </c>
      <c r="R6697" t="n">
        <v>3</v>
      </c>
      <c r="S6697" s="3" t="n">
        <v>0.2</v>
      </c>
      <c r="T6697" s="2" t="n">
        <v>134.9322</v>
      </c>
      <c r="U6697">
        <f>D6697-C6697</f>
        <v/>
      </c>
      <c r="V6697" s="3">
        <f>IF(Q6697=0,0,T6697/Q6697)</f>
        <v/>
      </c>
    </row>
    <row r="6698">
      <c r="A6698" t="n">
        <v>6697</v>
      </c>
      <c r="B6698" t="inlineStr">
        <is>
          <t>US-2016-155103</t>
        </is>
      </c>
      <c r="C6698" t="inlineStr">
        <is>
          <t>2016-12-02</t>
        </is>
      </c>
      <c r="D6698" t="inlineStr">
        <is>
          <t>2016-12-07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XtraLife ClearVue Slant-D Ring Binder, White, 3"</t>
        </is>
      </c>
      <c r="Q6698" s="2" t="n">
        <v>35.232</v>
      </c>
      <c r="R6698" t="n">
        <v>3</v>
      </c>
      <c r="S6698" s="3" t="n">
        <v>0.2</v>
      </c>
      <c r="T6698" s="2" t="n">
        <v>11.4504</v>
      </c>
      <c r="U6698">
        <f>D6698-C6698</f>
        <v/>
      </c>
      <c r="V6698" s="3">
        <f>IF(Q6698=0,0,T6698/Q6698)</f>
        <v/>
      </c>
    </row>
    <row r="6699">
      <c r="A6699" t="n">
        <v>6698</v>
      </c>
      <c r="B6699" t="inlineStr">
        <is>
          <t>US-2016-155103</t>
        </is>
      </c>
      <c r="C6699" t="inlineStr">
        <is>
          <t>2016-12-02</t>
        </is>
      </c>
      <c r="D6699" t="inlineStr">
        <is>
          <t>2016-12-07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Green Bar Computer Printout Paper</t>
        </is>
      </c>
      <c r="Q6699" s="2" t="n">
        <v>54.96</v>
      </c>
      <c r="R6699" t="n">
        <v>1</v>
      </c>
      <c r="S6699" s="3" t="n">
        <v>0</v>
      </c>
      <c r="T6699" s="2" t="n">
        <v>26.9304</v>
      </c>
      <c r="U6699">
        <f>D6699-C6699</f>
        <v/>
      </c>
      <c r="V6699" s="3">
        <f>IF(Q6699=0,0,T6699/Q6699)</f>
        <v/>
      </c>
    </row>
    <row r="6700">
      <c r="A6700" t="n">
        <v>6699</v>
      </c>
      <c r="B6700" t="inlineStr">
        <is>
          <t>CA-2017-145429</t>
        </is>
      </c>
      <c r="C6700" t="inlineStr">
        <is>
          <t>2017-07-21</t>
        </is>
      </c>
      <c r="D6700" t="inlineStr">
        <is>
          <t>2017-07-25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Office Supplies</t>
        </is>
      </c>
      <c r="O6700" t="inlineStr">
        <is>
          <t>Paper</t>
        </is>
      </c>
      <c r="P6700" t="inlineStr">
        <is>
          <t>Wirebound Message Forms, Four 2 3/4 x 5 Forms per Page, Pink Paper</t>
        </is>
      </c>
      <c r="Q6700" s="2" t="n">
        <v>16.34</v>
      </c>
      <c r="R6700" t="n">
        <v>2</v>
      </c>
      <c r="S6700" s="3" t="n">
        <v>0</v>
      </c>
      <c r="T6700" s="2" t="n">
        <v>7.6798</v>
      </c>
      <c r="U6700">
        <f>D6700-C6700</f>
        <v/>
      </c>
      <c r="V6700" s="3">
        <f>IF(Q6700=0,0,T6700/Q6700)</f>
        <v/>
      </c>
    </row>
    <row r="6701">
      <c r="A6701" t="n">
        <v>6700</v>
      </c>
      <c r="B6701" t="inlineStr">
        <is>
          <t>CA-2017-145429</t>
        </is>
      </c>
      <c r="C6701" t="inlineStr">
        <is>
          <t>2017-07-21</t>
        </is>
      </c>
      <c r="D6701" t="inlineStr">
        <is>
          <t>2017-07-25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Hon Olson Stacker Stools</t>
        </is>
      </c>
      <c r="Q6701" s="2" t="n">
        <v>225.296</v>
      </c>
      <c r="R6701" t="n">
        <v>2</v>
      </c>
      <c r="S6701" s="3" t="n">
        <v>0.2</v>
      </c>
      <c r="T6701" s="2" t="n">
        <v>22.5296</v>
      </c>
      <c r="U6701">
        <f>D6701-C6701</f>
        <v/>
      </c>
      <c r="V6701" s="3">
        <f>IF(Q6701=0,0,T6701/Q6701)</f>
        <v/>
      </c>
    </row>
    <row r="6702">
      <c r="A6702" t="n">
        <v>6701</v>
      </c>
      <c r="B6702" t="inlineStr">
        <is>
          <t>CA-2017-145429</t>
        </is>
      </c>
      <c r="C6702" t="inlineStr">
        <is>
          <t>2017-07-21</t>
        </is>
      </c>
      <c r="D6702" t="inlineStr">
        <is>
          <t>2017-07-25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Premium Transparent Covers with Diagonal Lined Pattern</t>
        </is>
      </c>
      <c r="Q6702" s="2" t="n">
        <v>50.352</v>
      </c>
      <c r="R6702" t="n">
        <v>3</v>
      </c>
      <c r="S6702" s="3" t="n">
        <v>0.2</v>
      </c>
      <c r="T6702" s="2" t="n">
        <v>17.6232</v>
      </c>
      <c r="U6702">
        <f>D6702-C6702</f>
        <v/>
      </c>
      <c r="V6702" s="3">
        <f>IF(Q6702=0,0,T6702/Q6702)</f>
        <v/>
      </c>
    </row>
    <row r="6703">
      <c r="A6703" t="n">
        <v>6702</v>
      </c>
      <c r="B6703" t="inlineStr">
        <is>
          <t>CA-2015-153535</t>
        </is>
      </c>
      <c r="C6703" t="inlineStr">
        <is>
          <t>2015-05-20</t>
        </is>
      </c>
      <c r="D6703" t="inlineStr">
        <is>
          <t>2015-05-24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Furniture</t>
        </is>
      </c>
      <c r="O6703" t="inlineStr">
        <is>
          <t>Furnishings</t>
        </is>
      </c>
      <c r="P6703" t="inlineStr">
        <is>
          <t>Dana Fluorescent Magnifying Lamp, White, 36"</t>
        </is>
      </c>
      <c r="Q6703" s="2" t="n">
        <v>163.136</v>
      </c>
      <c r="R6703" t="n">
        <v>4</v>
      </c>
      <c r="S6703" s="3" t="n">
        <v>0.2</v>
      </c>
      <c r="T6703" s="2" t="n">
        <v>20.392</v>
      </c>
      <c r="U6703">
        <f>D6703-C6703</f>
        <v/>
      </c>
      <c r="V6703" s="3">
        <f>IF(Q6703=0,0,T6703/Q6703)</f>
        <v/>
      </c>
    </row>
    <row r="6704">
      <c r="A6704" t="n">
        <v>6703</v>
      </c>
      <c r="B6704" t="inlineStr">
        <is>
          <t>CA-2015-153535</t>
        </is>
      </c>
      <c r="C6704" t="inlineStr">
        <is>
          <t>2015-05-20</t>
        </is>
      </c>
      <c r="D6704" t="inlineStr">
        <is>
          <t>2015-05-24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Pressboard Data Binders by Wilson Jones</t>
        </is>
      </c>
      <c r="Q6704" s="2" t="n">
        <v>6.408</v>
      </c>
      <c r="R6704" t="n">
        <v>4</v>
      </c>
      <c r="S6704" s="3" t="n">
        <v>0.7</v>
      </c>
      <c r="T6704" s="2" t="n">
        <v>-4.9128</v>
      </c>
      <c r="U6704">
        <f>D6704-C6704</f>
        <v/>
      </c>
      <c r="V6704" s="3">
        <f>IF(Q6704=0,0,T6704/Q6704)</f>
        <v/>
      </c>
    </row>
    <row r="6705">
      <c r="A6705" t="n">
        <v>6704</v>
      </c>
      <c r="B6705" t="inlineStr">
        <is>
          <t>CA-2015-139164</t>
        </is>
      </c>
      <c r="C6705" t="inlineStr">
        <is>
          <t>2015-06-23</t>
        </is>
      </c>
      <c r="D6705" t="inlineStr">
        <is>
          <t>2015-06-28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Plantronics CS 50-USB - headset - Convertible, Monaural</t>
        </is>
      </c>
      <c r="Q6705" s="2" t="n">
        <v>217.584</v>
      </c>
      <c r="R6705" t="n">
        <v>2</v>
      </c>
      <c r="S6705" s="3" t="n">
        <v>0.2</v>
      </c>
      <c r="T6705" s="2" t="n">
        <v>19.0386</v>
      </c>
      <c r="U6705">
        <f>D6705-C6705</f>
        <v/>
      </c>
      <c r="V6705" s="3">
        <f>IF(Q6705=0,0,T6705/Q6705)</f>
        <v/>
      </c>
    </row>
    <row r="6706">
      <c r="A6706" t="n">
        <v>6705</v>
      </c>
      <c r="B6706" t="inlineStr">
        <is>
          <t>CA-2015-139164</t>
        </is>
      </c>
      <c r="C6706" t="inlineStr">
        <is>
          <t>2015-06-23</t>
        </is>
      </c>
      <c r="D6706" t="inlineStr">
        <is>
          <t>2015-06-28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Office Supplies</t>
        </is>
      </c>
      <c r="O6706" t="inlineStr">
        <is>
          <t>Fasteners</t>
        </is>
      </c>
      <c r="P6706" t="inlineStr">
        <is>
          <t>Assorted Color Push Pins</t>
        </is>
      </c>
      <c r="Q6706" s="2" t="n">
        <v>5.43</v>
      </c>
      <c r="R6706" t="n">
        <v>3</v>
      </c>
      <c r="S6706" s="3" t="n">
        <v>0</v>
      </c>
      <c r="T6706" s="2" t="n">
        <v>1.7919</v>
      </c>
      <c r="U6706">
        <f>D6706-C6706</f>
        <v/>
      </c>
      <c r="V6706" s="3">
        <f>IF(Q6706=0,0,T6706/Q6706)</f>
        <v/>
      </c>
    </row>
    <row r="6707">
      <c r="A6707" t="n">
        <v>6706</v>
      </c>
      <c r="B6707" t="inlineStr">
        <is>
          <t>CA-2015-139164</t>
        </is>
      </c>
      <c r="C6707" t="inlineStr">
        <is>
          <t>2015-06-23</t>
        </is>
      </c>
      <c r="D6707" t="inlineStr">
        <is>
          <t>2015-06-28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JBL Micro Wireless Portable Bluetooth Speaker</t>
        </is>
      </c>
      <c r="Q6707" s="2" t="n">
        <v>143.976</v>
      </c>
      <c r="R6707" t="n">
        <v>3</v>
      </c>
      <c r="S6707" s="3" t="n">
        <v>0.2</v>
      </c>
      <c r="T6707" s="2" t="n">
        <v>8.9985</v>
      </c>
      <c r="U6707">
        <f>D6707-C6707</f>
        <v/>
      </c>
      <c r="V6707" s="3">
        <f>IF(Q6707=0,0,T6707/Q6707)</f>
        <v/>
      </c>
    </row>
    <row r="6708">
      <c r="A6708" t="n">
        <v>6707</v>
      </c>
      <c r="B6708" t="inlineStr">
        <is>
          <t>CA-2016-112277</t>
        </is>
      </c>
      <c r="C6708" t="inlineStr">
        <is>
          <t>2016-09-10</t>
        </is>
      </c>
      <c r="D6708" t="inlineStr">
        <is>
          <t>2016-09-15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Geemarc AmpliPOWER60</t>
        </is>
      </c>
      <c r="Q6708" s="2" t="n">
        <v>519.6799999999999</v>
      </c>
      <c r="R6708" t="n">
        <v>7</v>
      </c>
      <c r="S6708" s="3" t="n">
        <v>0.2</v>
      </c>
      <c r="T6708" s="2" t="n">
        <v>58.464</v>
      </c>
      <c r="U6708">
        <f>D6708-C6708</f>
        <v/>
      </c>
      <c r="V6708" s="3">
        <f>IF(Q6708=0,0,T6708/Q6708)</f>
        <v/>
      </c>
    </row>
    <row r="6709">
      <c r="A6709" t="n">
        <v>6708</v>
      </c>
      <c r="B6709" t="inlineStr">
        <is>
          <t>CA-2014-167724</t>
        </is>
      </c>
      <c r="C6709" t="inlineStr">
        <is>
          <t>2014-04-13</t>
        </is>
      </c>
      <c r="D6709" t="inlineStr">
        <is>
          <t>2014-04-18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Office Supplies</t>
        </is>
      </c>
      <c r="O6709" t="inlineStr">
        <is>
          <t>Labels</t>
        </is>
      </c>
      <c r="P6709" t="inlineStr">
        <is>
          <t>Avery 479</t>
        </is>
      </c>
      <c r="Q6709" s="2" t="n">
        <v>7.83</v>
      </c>
      <c r="R6709" t="n">
        <v>3</v>
      </c>
      <c r="S6709" s="3" t="n">
        <v>0</v>
      </c>
      <c r="T6709" s="2" t="n">
        <v>3.6018</v>
      </c>
      <c r="U6709">
        <f>D6709-C6709</f>
        <v/>
      </c>
      <c r="V6709" s="3">
        <f>IF(Q6709=0,0,T6709/Q6709)</f>
        <v/>
      </c>
    </row>
    <row r="6710">
      <c r="A6710" t="n">
        <v>6709</v>
      </c>
      <c r="B6710" t="inlineStr">
        <is>
          <t>CA-2015-123141</t>
        </is>
      </c>
      <c r="C6710" t="inlineStr">
        <is>
          <t>2015-11-14</t>
        </is>
      </c>
      <c r="D6710" t="inlineStr">
        <is>
          <t>2015-11-19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SAFCO Arco Folding Chair</t>
        </is>
      </c>
      <c r="Q6710" s="2" t="n">
        <v>883.84</v>
      </c>
      <c r="R6710" t="n">
        <v>4</v>
      </c>
      <c r="S6710" s="3" t="n">
        <v>0.2</v>
      </c>
      <c r="T6710" s="2" t="n">
        <v>99.432</v>
      </c>
      <c r="U6710">
        <f>D6710-C6710</f>
        <v/>
      </c>
      <c r="V6710" s="3">
        <f>IF(Q6710=0,0,T6710/Q6710)</f>
        <v/>
      </c>
    </row>
    <row r="6711">
      <c r="A6711" t="n">
        <v>6710</v>
      </c>
      <c r="B6711" t="inlineStr">
        <is>
          <t>CA-2015-123141</t>
        </is>
      </c>
      <c r="C6711" t="inlineStr">
        <is>
          <t>2015-11-14</t>
        </is>
      </c>
      <c r="D6711" t="inlineStr">
        <is>
          <t>2015-11-19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Global Deluxe Office Fabric Chairs</t>
        </is>
      </c>
      <c r="Q6711" s="2" t="n">
        <v>230.352</v>
      </c>
      <c r="R6711" t="n">
        <v>3</v>
      </c>
      <c r="S6711" s="3" t="n">
        <v>0.2</v>
      </c>
      <c r="T6711" s="2" t="n">
        <v>20.1558</v>
      </c>
      <c r="U6711">
        <f>D6711-C6711</f>
        <v/>
      </c>
      <c r="V6711" s="3">
        <f>IF(Q6711=0,0,T6711/Q6711)</f>
        <v/>
      </c>
    </row>
    <row r="6712">
      <c r="A6712" t="n">
        <v>6711</v>
      </c>
      <c r="B6712" t="inlineStr">
        <is>
          <t>CA-2016-149503</t>
        </is>
      </c>
      <c r="C6712" t="inlineStr">
        <is>
          <t>2016-12-09</t>
        </is>
      </c>
      <c r="D6712" t="inlineStr">
        <is>
          <t>2016-12-12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Wilson Jones Elliptical Ring 3 1/2" Capacity Binders, 800 sheets</t>
        </is>
      </c>
      <c r="Q6712" s="2" t="n">
        <v>273.92</v>
      </c>
      <c r="R6712" t="n">
        <v>8</v>
      </c>
      <c r="S6712" s="3" t="n">
        <v>0.2</v>
      </c>
      <c r="T6712" s="2" t="n">
        <v>99.29600000000001</v>
      </c>
      <c r="U6712">
        <f>D6712-C6712</f>
        <v/>
      </c>
      <c r="V6712" s="3">
        <f>IF(Q6712=0,0,T6712/Q6712)</f>
        <v/>
      </c>
    </row>
    <row r="6713">
      <c r="A6713" t="n">
        <v>6712</v>
      </c>
      <c r="B6713" t="inlineStr">
        <is>
          <t>CA-2017-163069</t>
        </is>
      </c>
      <c r="C6713" t="inlineStr">
        <is>
          <t>2017-08-18</t>
        </is>
      </c>
      <c r="D6713" t="inlineStr">
        <is>
          <t>2017-08-21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Newell 325</t>
        </is>
      </c>
      <c r="Q6713" s="2" t="n">
        <v>9.912000000000001</v>
      </c>
      <c r="R6713" t="n">
        <v>3</v>
      </c>
      <c r="S6713" s="3" t="n">
        <v>0.2</v>
      </c>
      <c r="T6713" s="2" t="n">
        <v>1.239</v>
      </c>
      <c r="U6713">
        <f>D6713-C6713</f>
        <v/>
      </c>
      <c r="V6713" s="3">
        <f>IF(Q6713=0,0,T6713/Q6713)</f>
        <v/>
      </c>
    </row>
    <row r="6714">
      <c r="A6714" t="n">
        <v>6713</v>
      </c>
      <c r="B6714" t="inlineStr">
        <is>
          <t>CA-2017-107629</t>
        </is>
      </c>
      <c r="C6714" t="inlineStr">
        <is>
          <t>2017-12-14</t>
        </is>
      </c>
      <c r="D6714" t="inlineStr">
        <is>
          <t>2017-12-14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Rubbermaid ClusterMat Chairmats, Mat Size- 66" x 60", Lip 20" x 11" -90 Degree Angle</t>
        </is>
      </c>
      <c r="Q6714" s="2" t="n">
        <v>266.352</v>
      </c>
      <c r="R6714" t="n">
        <v>6</v>
      </c>
      <c r="S6714" s="3" t="n">
        <v>0.6</v>
      </c>
      <c r="T6714" s="2" t="n">
        <v>-292.9872</v>
      </c>
      <c r="U6714">
        <f>D6714-C6714</f>
        <v/>
      </c>
      <c r="V6714" s="3">
        <f>IF(Q6714=0,0,T6714/Q6714)</f>
        <v/>
      </c>
    </row>
    <row r="6715">
      <c r="A6715" t="n">
        <v>6714</v>
      </c>
      <c r="B6715" t="inlineStr">
        <is>
          <t>CA-2017-107629</t>
        </is>
      </c>
      <c r="C6715" t="inlineStr">
        <is>
          <t>2017-12-14</t>
        </is>
      </c>
      <c r="D6715" t="inlineStr">
        <is>
          <t>2017-12-14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Howard Miller 13" Diameter Goldtone Round Wall Clock</t>
        </is>
      </c>
      <c r="Q6715" s="2" t="n">
        <v>56.328</v>
      </c>
      <c r="R6715" t="n">
        <v>3</v>
      </c>
      <c r="S6715" s="3" t="n">
        <v>0.6</v>
      </c>
      <c r="T6715" s="2" t="n">
        <v>-26.7558</v>
      </c>
      <c r="U6715">
        <f>D6715-C6715</f>
        <v/>
      </c>
      <c r="V6715" s="3">
        <f>IF(Q6715=0,0,T6715/Q6715)</f>
        <v/>
      </c>
    </row>
    <row r="6716">
      <c r="A6716" t="n">
        <v>6715</v>
      </c>
      <c r="B6716" t="inlineStr">
        <is>
          <t>CA-2017-107629</t>
        </is>
      </c>
      <c r="C6716" t="inlineStr">
        <is>
          <t>2017-12-14</t>
        </is>
      </c>
      <c r="D6716" t="inlineStr">
        <is>
          <t>2017-12-14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Technology</t>
        </is>
      </c>
      <c r="O6716" t="inlineStr">
        <is>
          <t>Accessories</t>
        </is>
      </c>
      <c r="P6716" t="inlineStr">
        <is>
          <t>Logitech Desktop MK120 Mouse and keyboard Combo</t>
        </is>
      </c>
      <c r="Q6716" s="2" t="n">
        <v>39.264</v>
      </c>
      <c r="R6716" t="n">
        <v>3</v>
      </c>
      <c r="S6716" s="3" t="n">
        <v>0.2</v>
      </c>
      <c r="T6716" s="2" t="n">
        <v>-4.908</v>
      </c>
      <c r="U6716">
        <f>D6716-C6716</f>
        <v/>
      </c>
      <c r="V6716" s="3">
        <f>IF(Q6716=0,0,T6716/Q6716)</f>
        <v/>
      </c>
    </row>
    <row r="6717">
      <c r="A6717" t="n">
        <v>6716</v>
      </c>
      <c r="B6717" t="inlineStr">
        <is>
          <t>CA-2017-107629</t>
        </is>
      </c>
      <c r="C6717" t="inlineStr">
        <is>
          <t>2017-12-14</t>
        </is>
      </c>
      <c r="D6717" t="inlineStr">
        <is>
          <t>2017-12-14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Office Supplies</t>
        </is>
      </c>
      <c r="O6717" t="inlineStr">
        <is>
          <t>Art</t>
        </is>
      </c>
      <c r="P6717" t="inlineStr">
        <is>
          <t>Prismacolor Color Pencil Set</t>
        </is>
      </c>
      <c r="Q6717" s="2" t="n">
        <v>95.232</v>
      </c>
      <c r="R6717" t="n">
        <v>6</v>
      </c>
      <c r="S6717" s="3" t="n">
        <v>0.2</v>
      </c>
      <c r="T6717" s="2" t="n">
        <v>24.9984</v>
      </c>
      <c r="U6717">
        <f>D6717-C6717</f>
        <v/>
      </c>
      <c r="V6717" s="3">
        <f>IF(Q6717=0,0,T6717/Q6717)</f>
        <v/>
      </c>
    </row>
    <row r="6718">
      <c r="A6718" t="n">
        <v>6717</v>
      </c>
      <c r="B6718" t="inlineStr">
        <is>
          <t>CA-2016-134789</t>
        </is>
      </c>
      <c r="C6718" t="inlineStr">
        <is>
          <t>2016-04-08</t>
        </is>
      </c>
      <c r="D6718" t="inlineStr">
        <is>
          <t>2016-04-15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Office Supplies</t>
        </is>
      </c>
      <c r="O6718" t="inlineStr">
        <is>
          <t>Fasteners</t>
        </is>
      </c>
      <c r="P6718" t="inlineStr">
        <is>
          <t>Advantus Plastic Paper Clips</t>
        </is>
      </c>
      <c r="Q6718" s="2" t="n">
        <v>30</v>
      </c>
      <c r="R6718" t="n">
        <v>6</v>
      </c>
      <c r="S6718" s="3" t="n">
        <v>0</v>
      </c>
      <c r="T6718" s="2" t="n">
        <v>14.4</v>
      </c>
      <c r="U6718">
        <f>D6718-C6718</f>
        <v/>
      </c>
      <c r="V6718" s="3">
        <f>IF(Q6718=0,0,T6718/Q6718)</f>
        <v/>
      </c>
    </row>
    <row r="6719">
      <c r="A6719" t="n">
        <v>6718</v>
      </c>
      <c r="B6719" t="inlineStr">
        <is>
          <t>CA-2016-134789</t>
        </is>
      </c>
      <c r="C6719" t="inlineStr">
        <is>
          <t>2016-04-08</t>
        </is>
      </c>
      <c r="D6719" t="inlineStr">
        <is>
          <t>2016-04-15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Office Supplies</t>
        </is>
      </c>
      <c r="O6719" t="inlineStr">
        <is>
          <t>Paper</t>
        </is>
      </c>
      <c r="P6719" t="inlineStr">
        <is>
          <t>Xerox 1993</t>
        </is>
      </c>
      <c r="Q6719" s="2" t="n">
        <v>25.92</v>
      </c>
      <c r="R6719" t="n">
        <v>4</v>
      </c>
      <c r="S6719" s="3" t="n">
        <v>0</v>
      </c>
      <c r="T6719" s="2" t="n">
        <v>12.7008</v>
      </c>
      <c r="U6719">
        <f>D6719-C6719</f>
        <v/>
      </c>
      <c r="V6719" s="3">
        <f>IF(Q6719=0,0,T6719/Q6719)</f>
        <v/>
      </c>
    </row>
    <row r="6720">
      <c r="A6720" t="n">
        <v>6719</v>
      </c>
      <c r="B6720" t="inlineStr">
        <is>
          <t>CA-2016-134789</t>
        </is>
      </c>
      <c r="C6720" t="inlineStr">
        <is>
          <t>2016-04-08</t>
        </is>
      </c>
      <c r="D6720" t="inlineStr">
        <is>
          <t>2016-04-15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Furniture</t>
        </is>
      </c>
      <c r="O6720" t="inlineStr">
        <is>
          <t>Furnishings</t>
        </is>
      </c>
      <c r="P6720" t="inlineStr">
        <is>
          <t>Eldon Radial Chair Mat for Low to Medium Pile Carpets</t>
        </is>
      </c>
      <c r="Q6720" s="2" t="n">
        <v>159.92</v>
      </c>
      <c r="R6720" t="n">
        <v>4</v>
      </c>
      <c r="S6720" s="3" t="n">
        <v>0</v>
      </c>
      <c r="T6720" s="2" t="n">
        <v>31.984</v>
      </c>
      <c r="U6720">
        <f>D6720-C6720</f>
        <v/>
      </c>
      <c r="V6720" s="3">
        <f>IF(Q6720=0,0,T6720/Q6720)</f>
        <v/>
      </c>
    </row>
    <row r="6721">
      <c r="A6721" t="n">
        <v>6720</v>
      </c>
      <c r="B6721" t="inlineStr">
        <is>
          <t>CA-2016-130442</t>
        </is>
      </c>
      <c r="C6721" t="inlineStr">
        <is>
          <t>2016-12-16</t>
        </is>
      </c>
      <c r="D6721" t="inlineStr">
        <is>
          <t>2016-12-19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Office Supplies</t>
        </is>
      </c>
      <c r="O6721" t="inlineStr">
        <is>
          <t>Appliances</t>
        </is>
      </c>
      <c r="P6721" t="inlineStr">
        <is>
          <t>Acco 6 Outlet Guardian Premium Surge Suppressor</t>
        </is>
      </c>
      <c r="Q6721" s="2" t="n">
        <v>34.944</v>
      </c>
      <c r="R6721" t="n">
        <v>3</v>
      </c>
      <c r="S6721" s="3" t="n">
        <v>0.2</v>
      </c>
      <c r="T6721" s="2" t="n">
        <v>3.0576</v>
      </c>
      <c r="U6721">
        <f>D6721-C6721</f>
        <v/>
      </c>
      <c r="V6721" s="3">
        <f>IF(Q6721=0,0,T6721/Q6721)</f>
        <v/>
      </c>
    </row>
    <row r="6722">
      <c r="A6722" t="n">
        <v>6721</v>
      </c>
      <c r="B6722" t="inlineStr">
        <is>
          <t>CA-2017-102974</t>
        </is>
      </c>
      <c r="C6722" t="inlineStr">
        <is>
          <t>2017-09-19</t>
        </is>
      </c>
      <c r="D6722" t="inlineStr">
        <is>
          <t>2017-09-24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Microsoft Natural Ergonomic Keyboard 4000</t>
        </is>
      </c>
      <c r="Q6722" s="2" t="n">
        <v>149.95</v>
      </c>
      <c r="R6722" t="n">
        <v>5</v>
      </c>
      <c r="S6722" s="3" t="n">
        <v>0</v>
      </c>
      <c r="T6722" s="2" t="n">
        <v>31.4895</v>
      </c>
      <c r="U6722">
        <f>D6722-C6722</f>
        <v/>
      </c>
      <c r="V6722" s="3">
        <f>IF(Q6722=0,0,T6722/Q6722)</f>
        <v/>
      </c>
    </row>
    <row r="6723">
      <c r="A6723" t="n">
        <v>6722</v>
      </c>
      <c r="B6723" t="inlineStr">
        <is>
          <t>CA-2017-102974</t>
        </is>
      </c>
      <c r="C6723" t="inlineStr">
        <is>
          <t>2017-09-19</t>
        </is>
      </c>
      <c r="D6723" t="inlineStr">
        <is>
          <t>2017-09-24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Boston 16765 Mini Stand Up Battery Pencil Sharpener</t>
        </is>
      </c>
      <c r="Q6723" s="2" t="n">
        <v>23.32</v>
      </c>
      <c r="R6723" t="n">
        <v>2</v>
      </c>
      <c r="S6723" s="3" t="n">
        <v>0</v>
      </c>
      <c r="T6723" s="2" t="n">
        <v>6.0632</v>
      </c>
      <c r="U6723">
        <f>D6723-C6723</f>
        <v/>
      </c>
      <c r="V6723" s="3">
        <f>IF(Q6723=0,0,T6723/Q6723)</f>
        <v/>
      </c>
    </row>
    <row r="6724">
      <c r="A6724" t="n">
        <v>6723</v>
      </c>
      <c r="B6724" t="inlineStr">
        <is>
          <t>CA-2017-102974</t>
        </is>
      </c>
      <c r="C6724" t="inlineStr">
        <is>
          <t>2017-09-19</t>
        </is>
      </c>
      <c r="D6724" t="inlineStr">
        <is>
          <t>2017-09-24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Newell 33</t>
        </is>
      </c>
      <c r="Q6724" s="2" t="n">
        <v>16.74</v>
      </c>
      <c r="R6724" t="n">
        <v>3</v>
      </c>
      <c r="S6724" s="3" t="n">
        <v>0</v>
      </c>
      <c r="T6724" s="2" t="n">
        <v>4.8546</v>
      </c>
      <c r="U6724">
        <f>D6724-C6724</f>
        <v/>
      </c>
      <c r="V6724" s="3">
        <f>IF(Q6724=0,0,T6724/Q6724)</f>
        <v/>
      </c>
    </row>
    <row r="6725">
      <c r="A6725" t="n">
        <v>6724</v>
      </c>
      <c r="B6725" t="inlineStr">
        <is>
          <t>US-2017-166394</t>
        </is>
      </c>
      <c r="C6725" t="inlineStr">
        <is>
          <t>2017-09-04</t>
        </is>
      </c>
      <c r="D6725" t="inlineStr">
        <is>
          <t>2017-09-06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Staples</t>
        </is>
      </c>
      <c r="Q6725" s="2" t="n">
        <v>14.82</v>
      </c>
      <c r="R6725" t="n">
        <v>6</v>
      </c>
      <c r="S6725" s="3" t="n">
        <v>0</v>
      </c>
      <c r="T6725" s="2" t="n">
        <v>6.9654</v>
      </c>
      <c r="U6725">
        <f>D6725-C6725</f>
        <v/>
      </c>
      <c r="V6725" s="3">
        <f>IF(Q6725=0,0,T6725/Q6725)</f>
        <v/>
      </c>
    </row>
    <row r="6726">
      <c r="A6726" t="n">
        <v>6725</v>
      </c>
      <c r="B6726" t="inlineStr">
        <is>
          <t>CA-2016-128811</t>
        </is>
      </c>
      <c r="C6726" t="inlineStr">
        <is>
          <t>2016-09-12</t>
        </is>
      </c>
      <c r="D6726" t="inlineStr">
        <is>
          <t>2016-09-16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Office Supplies</t>
        </is>
      </c>
      <c r="O6726" t="inlineStr">
        <is>
          <t>Fasteners</t>
        </is>
      </c>
      <c r="P6726" t="inlineStr">
        <is>
          <t>OIC Bulk Pack Metal Binder Clips</t>
        </is>
      </c>
      <c r="Q6726" s="2" t="n">
        <v>10.47</v>
      </c>
      <c r="R6726" t="n">
        <v>3</v>
      </c>
      <c r="S6726" s="3" t="n">
        <v>0</v>
      </c>
      <c r="T6726" s="2" t="n">
        <v>4.8162</v>
      </c>
      <c r="U6726">
        <f>D6726-C6726</f>
        <v/>
      </c>
      <c r="V6726" s="3">
        <f>IF(Q6726=0,0,T6726/Q6726)</f>
        <v/>
      </c>
    </row>
    <row r="6727">
      <c r="A6727" t="n">
        <v>6726</v>
      </c>
      <c r="B6727" t="inlineStr">
        <is>
          <t>CA-2016-128811</t>
        </is>
      </c>
      <c r="C6727" t="inlineStr">
        <is>
          <t>2016-09-12</t>
        </is>
      </c>
      <c r="D6727" t="inlineStr">
        <is>
          <t>2016-09-16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Office Supplies</t>
        </is>
      </c>
      <c r="O6727" t="inlineStr">
        <is>
          <t>Labels</t>
        </is>
      </c>
      <c r="P6727" t="inlineStr">
        <is>
          <t>Avery 487</t>
        </is>
      </c>
      <c r="Q6727" s="2" t="n">
        <v>11.07</v>
      </c>
      <c r="R6727" t="n">
        <v>3</v>
      </c>
      <c r="S6727" s="3" t="n">
        <v>0</v>
      </c>
      <c r="T6727" s="2" t="n">
        <v>5.2029</v>
      </c>
      <c r="U6727">
        <f>D6727-C6727</f>
        <v/>
      </c>
      <c r="V6727" s="3">
        <f>IF(Q6727=0,0,T6727/Q6727)</f>
        <v/>
      </c>
    </row>
    <row r="6728">
      <c r="A6728" t="n">
        <v>6727</v>
      </c>
      <c r="B6728" t="inlineStr">
        <is>
          <t>CA-2016-128811</t>
        </is>
      </c>
      <c r="C6728" t="inlineStr">
        <is>
          <t>2016-09-12</t>
        </is>
      </c>
      <c r="D6728" t="inlineStr">
        <is>
          <t>2016-09-16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GBC Instant Report Kit</t>
        </is>
      </c>
      <c r="Q6728" s="2" t="n">
        <v>20.704</v>
      </c>
      <c r="R6728" t="n">
        <v>4</v>
      </c>
      <c r="S6728" s="3" t="n">
        <v>0.2</v>
      </c>
      <c r="T6728" s="2" t="n">
        <v>7.764</v>
      </c>
      <c r="U6728">
        <f>D6728-C6728</f>
        <v/>
      </c>
      <c r="V6728" s="3">
        <f>IF(Q6728=0,0,T6728/Q6728)</f>
        <v/>
      </c>
    </row>
    <row r="6729">
      <c r="A6729" t="n">
        <v>6728</v>
      </c>
      <c r="B6729" t="inlineStr">
        <is>
          <t>CA-2017-145443</t>
        </is>
      </c>
      <c r="C6729" t="inlineStr">
        <is>
          <t>2017-08-10</t>
        </is>
      </c>
      <c r="D6729" t="inlineStr">
        <is>
          <t>2017-08-15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1906</t>
        </is>
      </c>
      <c r="Q6729" s="2" t="n">
        <v>177.2</v>
      </c>
      <c r="R6729" t="n">
        <v>5</v>
      </c>
      <c r="S6729" s="3" t="n">
        <v>0</v>
      </c>
      <c r="T6729" s="2" t="n">
        <v>83.28400000000001</v>
      </c>
      <c r="U6729">
        <f>D6729-C6729</f>
        <v/>
      </c>
      <c r="V6729" s="3">
        <f>IF(Q6729=0,0,T6729/Q6729)</f>
        <v/>
      </c>
    </row>
    <row r="6730">
      <c r="A6730" t="n">
        <v>6729</v>
      </c>
      <c r="B6730" t="inlineStr">
        <is>
          <t>CA-2016-165827</t>
        </is>
      </c>
      <c r="C6730" t="inlineStr">
        <is>
          <t>2016-11-04</t>
        </is>
      </c>
      <c r="D6730" t="inlineStr">
        <is>
          <t>2016-11-09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Furniture</t>
        </is>
      </c>
      <c r="O6730" t="inlineStr">
        <is>
          <t>Furnishings</t>
        </is>
      </c>
      <c r="P6730" t="inlineStr">
        <is>
          <t>Ultra Door Pull Handle</t>
        </is>
      </c>
      <c r="Q6730" s="2" t="n">
        <v>50.496</v>
      </c>
      <c r="R6730" t="n">
        <v>6</v>
      </c>
      <c r="S6730" s="3" t="n">
        <v>0.2</v>
      </c>
      <c r="T6730" s="2" t="n">
        <v>8.2056</v>
      </c>
      <c r="U6730">
        <f>D6730-C6730</f>
        <v/>
      </c>
      <c r="V6730" s="3">
        <f>IF(Q6730=0,0,T6730/Q6730)</f>
        <v/>
      </c>
    </row>
    <row r="6731">
      <c r="A6731" t="n">
        <v>6730</v>
      </c>
      <c r="B6731" t="inlineStr">
        <is>
          <t>CA-2015-156734</t>
        </is>
      </c>
      <c r="C6731" t="inlineStr">
        <is>
          <t>2015-06-18</t>
        </is>
      </c>
      <c r="D6731" t="inlineStr">
        <is>
          <t>2015-06-20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Office Supplies</t>
        </is>
      </c>
      <c r="O6731" t="inlineStr">
        <is>
          <t>Binders</t>
        </is>
      </c>
      <c r="P6731" t="inlineStr">
        <is>
          <t>Avery Self-Adhesive Photo Pockets for Polaroid Photos</t>
        </is>
      </c>
      <c r="Q6731" s="2" t="n">
        <v>6.129</v>
      </c>
      <c r="R6731" t="n">
        <v>3</v>
      </c>
      <c r="S6731" s="3" t="n">
        <v>0.7</v>
      </c>
      <c r="T6731" s="2" t="n">
        <v>-4.4946</v>
      </c>
      <c r="U6731">
        <f>D6731-C6731</f>
        <v/>
      </c>
      <c r="V6731" s="3">
        <f>IF(Q6731=0,0,T6731/Q6731)</f>
        <v/>
      </c>
    </row>
    <row r="6732">
      <c r="A6732" t="n">
        <v>6731</v>
      </c>
      <c r="B6732" t="inlineStr">
        <is>
          <t>CA-2015-156734</t>
        </is>
      </c>
      <c r="C6732" t="inlineStr">
        <is>
          <t>2015-06-18</t>
        </is>
      </c>
      <c r="D6732" t="inlineStr">
        <is>
          <t>2015-06-20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Furniture</t>
        </is>
      </c>
      <c r="O6732" t="inlineStr">
        <is>
          <t>Chairs</t>
        </is>
      </c>
      <c r="P6732" t="inlineStr">
        <is>
          <t>Global Leather Highback Executive Chair with Pneumatic Height Adjustment, Black</t>
        </is>
      </c>
      <c r="Q6732" s="2" t="n">
        <v>643.136</v>
      </c>
      <c r="R6732" t="n">
        <v>4</v>
      </c>
      <c r="S6732" s="3" t="n">
        <v>0.2</v>
      </c>
      <c r="T6732" s="2" t="n">
        <v>56.2744</v>
      </c>
      <c r="U6732">
        <f>D6732-C6732</f>
        <v/>
      </c>
      <c r="V6732" s="3">
        <f>IF(Q6732=0,0,T6732/Q6732)</f>
        <v/>
      </c>
    </row>
    <row r="6733">
      <c r="A6733" t="n">
        <v>6732</v>
      </c>
      <c r="B6733" t="inlineStr">
        <is>
          <t>CA-2015-156734</t>
        </is>
      </c>
      <c r="C6733" t="inlineStr">
        <is>
          <t>2015-06-18</t>
        </is>
      </c>
      <c r="D6733" t="inlineStr">
        <is>
          <t>2015-06-20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21</t>
        </is>
      </c>
      <c r="Q6733" s="2" t="n">
        <v>20.736</v>
      </c>
      <c r="R6733" t="n">
        <v>4</v>
      </c>
      <c r="S6733" s="3" t="n">
        <v>0.2</v>
      </c>
      <c r="T6733" s="2" t="n">
        <v>7.2576</v>
      </c>
      <c r="U6733">
        <f>D6733-C6733</f>
        <v/>
      </c>
      <c r="V6733" s="3">
        <f>IF(Q6733=0,0,T6733/Q6733)</f>
        <v/>
      </c>
    </row>
    <row r="6734">
      <c r="A6734" t="n">
        <v>6733</v>
      </c>
      <c r="B6734" t="inlineStr">
        <is>
          <t>CA-2014-120096</t>
        </is>
      </c>
      <c r="C6734" t="inlineStr">
        <is>
          <t>2014-07-04</t>
        </is>
      </c>
      <c r="D6734" t="inlineStr">
        <is>
          <t>2014-07-07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Office Supplies</t>
        </is>
      </c>
      <c r="O6734" t="inlineStr">
        <is>
          <t>Paper</t>
        </is>
      </c>
      <c r="P6734" t="inlineStr">
        <is>
          <t>Xerox 194</t>
        </is>
      </c>
      <c r="Q6734" s="2" t="n">
        <v>177.536</v>
      </c>
      <c r="R6734" t="n">
        <v>4</v>
      </c>
      <c r="S6734" s="3" t="n">
        <v>0.2</v>
      </c>
      <c r="T6734" s="2" t="n">
        <v>62.1376</v>
      </c>
      <c r="U6734">
        <f>D6734-C6734</f>
        <v/>
      </c>
      <c r="V6734" s="3">
        <f>IF(Q6734=0,0,T6734/Q6734)</f>
        <v/>
      </c>
    </row>
    <row r="6735">
      <c r="A6735" t="n">
        <v>6734</v>
      </c>
      <c r="B6735" t="inlineStr">
        <is>
          <t>CA-2014-120096</t>
        </is>
      </c>
      <c r="C6735" t="inlineStr">
        <is>
          <t>2014-07-04</t>
        </is>
      </c>
      <c r="D6735" t="inlineStr">
        <is>
          <t>2014-07-07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Office Supplies</t>
        </is>
      </c>
      <c r="O6735" t="inlineStr">
        <is>
          <t>Appliances</t>
        </is>
      </c>
      <c r="P6735" t="inlineStr">
        <is>
          <t>Fellowes Mighty 8 Compact Surge Protector</t>
        </is>
      </c>
      <c r="Q6735" s="2" t="n">
        <v>32.432</v>
      </c>
      <c r="R6735" t="n">
        <v>2</v>
      </c>
      <c r="S6735" s="3" t="n">
        <v>0.2</v>
      </c>
      <c r="T6735" s="2" t="n">
        <v>3.2432</v>
      </c>
      <c r="U6735">
        <f>D6735-C6735</f>
        <v/>
      </c>
      <c r="V6735" s="3">
        <f>IF(Q6735=0,0,T6735/Q6735)</f>
        <v/>
      </c>
    </row>
    <row r="6736">
      <c r="A6736" t="n">
        <v>6735</v>
      </c>
      <c r="B6736" t="inlineStr">
        <is>
          <t>CA-2015-141754</t>
        </is>
      </c>
      <c r="C6736" t="inlineStr">
        <is>
          <t>2015-12-20</t>
        </is>
      </c>
      <c r="D6736" t="inlineStr">
        <is>
          <t>2015-12-25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Office Supplies</t>
        </is>
      </c>
      <c r="O6736" t="inlineStr">
        <is>
          <t>Labels</t>
        </is>
      </c>
      <c r="P6736" t="inlineStr">
        <is>
          <t>Avery 486</t>
        </is>
      </c>
      <c r="Q6736" s="2" t="n">
        <v>11.696</v>
      </c>
      <c r="R6736" t="n">
        <v>2</v>
      </c>
      <c r="S6736" s="3" t="n">
        <v>0.2</v>
      </c>
      <c r="T6736" s="2" t="n">
        <v>3.9474</v>
      </c>
      <c r="U6736">
        <f>D6736-C6736</f>
        <v/>
      </c>
      <c r="V6736" s="3">
        <f>IF(Q6736=0,0,T6736/Q6736)</f>
        <v/>
      </c>
    </row>
    <row r="6737">
      <c r="A6737" t="n">
        <v>6736</v>
      </c>
      <c r="B6737" t="inlineStr">
        <is>
          <t>CA-2016-123358</t>
        </is>
      </c>
      <c r="C6737" t="inlineStr">
        <is>
          <t>2016-04-10</t>
        </is>
      </c>
      <c r="D6737" t="inlineStr">
        <is>
          <t>2016-04-17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Office Supplies</t>
        </is>
      </c>
      <c r="O6737" t="inlineStr">
        <is>
          <t>Appliances</t>
        </is>
      </c>
      <c r="P6737" t="inlineStr">
        <is>
          <t>3M Replacement Filter for Office Air Cleaner for 20' x 33' Room</t>
        </is>
      </c>
      <c r="Q6737" s="2" t="n">
        <v>113.76</v>
      </c>
      <c r="R6737" t="n">
        <v>3</v>
      </c>
      <c r="S6737" s="3" t="n">
        <v>0</v>
      </c>
      <c r="T6737" s="2" t="n">
        <v>44.3664</v>
      </c>
      <c r="U6737">
        <f>D6737-C6737</f>
        <v/>
      </c>
      <c r="V6737" s="3">
        <f>IF(Q6737=0,0,T6737/Q6737)</f>
        <v/>
      </c>
    </row>
    <row r="6738">
      <c r="A6738" t="n">
        <v>6737</v>
      </c>
      <c r="B6738" t="inlineStr">
        <is>
          <t>CA-2016-123358</t>
        </is>
      </c>
      <c r="C6738" t="inlineStr">
        <is>
          <t>2016-04-10</t>
        </is>
      </c>
      <c r="D6738" t="inlineStr">
        <is>
          <t>2016-04-17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Fellowes Staxonsteel Drawer Files</t>
        </is>
      </c>
      <c r="Q6738" s="2" t="n">
        <v>579.51</v>
      </c>
      <c r="R6738" t="n">
        <v>3</v>
      </c>
      <c r="S6738" s="3" t="n">
        <v>0</v>
      </c>
      <c r="T6738" s="2" t="n">
        <v>81.1314</v>
      </c>
      <c r="U6738">
        <f>D6738-C6738</f>
        <v/>
      </c>
      <c r="V6738" s="3">
        <f>IF(Q6738=0,0,T6738/Q6738)</f>
        <v/>
      </c>
    </row>
    <row r="6739">
      <c r="A6739" t="n">
        <v>6738</v>
      </c>
      <c r="B6739" t="inlineStr">
        <is>
          <t>CA-2016-123358</t>
        </is>
      </c>
      <c r="C6739" t="inlineStr">
        <is>
          <t>2016-04-10</t>
        </is>
      </c>
      <c r="D6739" t="inlineStr">
        <is>
          <t>2016-04-17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Office Supplies</t>
        </is>
      </c>
      <c r="O6739" t="inlineStr">
        <is>
          <t>Storage</t>
        </is>
      </c>
      <c r="P6739" t="inlineStr">
        <is>
          <t>Rogers Profile Extra Capacity Storage Tub</t>
        </is>
      </c>
      <c r="Q6739" s="2" t="n">
        <v>150.66</v>
      </c>
      <c r="R6739" t="n">
        <v>9</v>
      </c>
      <c r="S6739" s="3" t="n">
        <v>0</v>
      </c>
      <c r="T6739" s="2" t="n">
        <v>6.0264</v>
      </c>
      <c r="U6739">
        <f>D6739-C6739</f>
        <v/>
      </c>
      <c r="V6739" s="3">
        <f>IF(Q6739=0,0,T6739/Q6739)</f>
        <v/>
      </c>
    </row>
    <row r="6740">
      <c r="A6740" t="n">
        <v>6739</v>
      </c>
      <c r="B6740" t="inlineStr">
        <is>
          <t>CA-2016-123358</t>
        </is>
      </c>
      <c r="C6740" t="inlineStr">
        <is>
          <t>2016-04-10</t>
        </is>
      </c>
      <c r="D6740" t="inlineStr">
        <is>
          <t>2016-04-17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GBC Prepunched Paper, 19-Hole, for Binding Systems, 24-lb</t>
        </is>
      </c>
      <c r="Q6740" s="2" t="n">
        <v>48.032</v>
      </c>
      <c r="R6740" t="n">
        <v>4</v>
      </c>
      <c r="S6740" s="3" t="n">
        <v>0.2</v>
      </c>
      <c r="T6740" s="2" t="n">
        <v>15.6104</v>
      </c>
      <c r="U6740">
        <f>D6740-C6740</f>
        <v/>
      </c>
      <c r="V6740" s="3">
        <f>IF(Q6740=0,0,T6740/Q6740)</f>
        <v/>
      </c>
    </row>
    <row r="6741">
      <c r="A6741" t="n">
        <v>6740</v>
      </c>
      <c r="B6741" t="inlineStr">
        <is>
          <t>CA-2014-144029</t>
        </is>
      </c>
      <c r="C6741" t="inlineStr">
        <is>
          <t>2014-05-26</t>
        </is>
      </c>
      <c r="D6741" t="inlineStr">
        <is>
          <t>2014-05-31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Office Supplies</t>
        </is>
      </c>
      <c r="O6741" t="inlineStr">
        <is>
          <t>Storage</t>
        </is>
      </c>
      <c r="P6741" t="inlineStr">
        <is>
          <t>SAFCO Mobile Desk Side File, Wire Frame</t>
        </is>
      </c>
      <c r="Q6741" s="2" t="n">
        <v>102.624</v>
      </c>
      <c r="R6741" t="n">
        <v>3</v>
      </c>
      <c r="S6741" s="3" t="n">
        <v>0.2</v>
      </c>
      <c r="T6741" s="2" t="n">
        <v>7.6968</v>
      </c>
      <c r="U6741">
        <f>D6741-C6741</f>
        <v/>
      </c>
      <c r="V6741" s="3">
        <f>IF(Q6741=0,0,T6741/Q6741)</f>
        <v/>
      </c>
    </row>
    <row r="6742">
      <c r="A6742" t="n">
        <v>6741</v>
      </c>
      <c r="B6742" t="inlineStr">
        <is>
          <t>CA-2014-144029</t>
        </is>
      </c>
      <c r="C6742" t="inlineStr">
        <is>
          <t>2014-05-26</t>
        </is>
      </c>
      <c r="D6742" t="inlineStr">
        <is>
          <t>2014-05-31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Furniture</t>
        </is>
      </c>
      <c r="O6742" t="inlineStr">
        <is>
          <t>Chairs</t>
        </is>
      </c>
      <c r="P6742" t="inlineStr">
        <is>
          <t>Global Commerce Series Low-Back Swivel/Tilt Chairs</t>
        </is>
      </c>
      <c r="Q6742" s="2" t="n">
        <v>359.772</v>
      </c>
      <c r="R6742" t="n">
        <v>2</v>
      </c>
      <c r="S6742" s="3" t="n">
        <v>0.3</v>
      </c>
      <c r="T6742" s="2" t="n">
        <v>-5.1396</v>
      </c>
      <c r="U6742">
        <f>D6742-C6742</f>
        <v/>
      </c>
      <c r="V6742" s="3">
        <f>IF(Q6742=0,0,T6742/Q6742)</f>
        <v/>
      </c>
    </row>
    <row r="6743">
      <c r="A6743" t="n">
        <v>6742</v>
      </c>
      <c r="B6743" t="inlineStr">
        <is>
          <t>CA-2014-144029</t>
        </is>
      </c>
      <c r="C6743" t="inlineStr">
        <is>
          <t>2014-05-26</t>
        </is>
      </c>
      <c r="D6743" t="inlineStr">
        <is>
          <t>2014-05-31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DIXON Ticonderoga Erasable Checking Pencils</t>
        </is>
      </c>
      <c r="Q6743" s="2" t="n">
        <v>13.392</v>
      </c>
      <c r="R6743" t="n">
        <v>3</v>
      </c>
      <c r="S6743" s="3" t="n">
        <v>0.2</v>
      </c>
      <c r="T6743" s="2" t="n">
        <v>3.1806</v>
      </c>
      <c r="U6743">
        <f>D6743-C6743</f>
        <v/>
      </c>
      <c r="V6743" s="3">
        <f>IF(Q6743=0,0,T6743/Q6743)</f>
        <v/>
      </c>
    </row>
    <row r="6744">
      <c r="A6744" t="n">
        <v>6743</v>
      </c>
      <c r="B6744" t="inlineStr">
        <is>
          <t>US-2017-101784</t>
        </is>
      </c>
      <c r="C6744" t="inlineStr">
        <is>
          <t>2017-07-06</t>
        </is>
      </c>
      <c r="D6744" t="inlineStr">
        <is>
          <t>2017-07-11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Furniture</t>
        </is>
      </c>
      <c r="O6744" t="inlineStr">
        <is>
          <t>Chairs</t>
        </is>
      </c>
      <c r="P6744" t="inlineStr">
        <is>
          <t>Global Task Chair, Black</t>
        </is>
      </c>
      <c r="Q6744" s="2" t="n">
        <v>122.136</v>
      </c>
      <c r="R6744" t="n">
        <v>3</v>
      </c>
      <c r="S6744" s="3" t="n">
        <v>0.2</v>
      </c>
      <c r="T6744" s="2" t="n">
        <v>-13.7403</v>
      </c>
      <c r="U6744">
        <f>D6744-C6744</f>
        <v/>
      </c>
      <c r="V6744" s="3">
        <f>IF(Q6744=0,0,T6744/Q6744)</f>
        <v/>
      </c>
    </row>
    <row r="6745">
      <c r="A6745" t="n">
        <v>6744</v>
      </c>
      <c r="B6745" t="inlineStr">
        <is>
          <t>CA-2015-156923</t>
        </is>
      </c>
      <c r="C6745" t="inlineStr">
        <is>
          <t>2015-02-16</t>
        </is>
      </c>
      <c r="D6745" t="inlineStr">
        <is>
          <t>2015-02-20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Xerox 1920</t>
        </is>
      </c>
      <c r="Q6745" s="2" t="n">
        <v>35.88</v>
      </c>
      <c r="R6745" t="n">
        <v>6</v>
      </c>
      <c r="S6745" s="3" t="n">
        <v>0</v>
      </c>
      <c r="T6745" s="2" t="n">
        <v>16.146</v>
      </c>
      <c r="U6745">
        <f>D6745-C6745</f>
        <v/>
      </c>
      <c r="V6745" s="3">
        <f>IF(Q6745=0,0,T6745/Q6745)</f>
        <v/>
      </c>
    </row>
    <row r="6746">
      <c r="A6746" t="n">
        <v>6745</v>
      </c>
      <c r="B6746" t="inlineStr">
        <is>
          <t>CA-2017-111269</t>
        </is>
      </c>
      <c r="C6746" t="inlineStr">
        <is>
          <t>2017-06-16</t>
        </is>
      </c>
      <c r="D6746" t="inlineStr">
        <is>
          <t>2017-06-18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Logitech Wireless Performance Mouse MX for PC and Mac</t>
        </is>
      </c>
      <c r="Q6746" s="2" t="n">
        <v>479.952</v>
      </c>
      <c r="R6746" t="n">
        <v>6</v>
      </c>
      <c r="S6746" s="3" t="n">
        <v>0.2</v>
      </c>
      <c r="T6746" s="2" t="n">
        <v>107.9892</v>
      </c>
      <c r="U6746">
        <f>D6746-C6746</f>
        <v/>
      </c>
      <c r="V6746" s="3">
        <f>IF(Q6746=0,0,T6746/Q6746)</f>
        <v/>
      </c>
    </row>
    <row r="6747">
      <c r="A6747" t="n">
        <v>6746</v>
      </c>
      <c r="B6747" t="inlineStr">
        <is>
          <t>CA-2017-111269</t>
        </is>
      </c>
      <c r="C6747" t="inlineStr">
        <is>
          <t>2017-06-16</t>
        </is>
      </c>
      <c r="D6747" t="inlineStr">
        <is>
          <t>2017-06-18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Office Supplies</t>
        </is>
      </c>
      <c r="O6747" t="inlineStr">
        <is>
          <t>Art</t>
        </is>
      </c>
      <c r="P6747" t="inlineStr">
        <is>
          <t>Newell 330</t>
        </is>
      </c>
      <c r="Q6747" s="2" t="n">
        <v>23.92</v>
      </c>
      <c r="R6747" t="n">
        <v>5</v>
      </c>
      <c r="S6747" s="3" t="n">
        <v>0.2</v>
      </c>
      <c r="T6747" s="2" t="n">
        <v>1.794</v>
      </c>
      <c r="U6747">
        <f>D6747-C6747</f>
        <v/>
      </c>
      <c r="V6747" s="3">
        <f>IF(Q6747=0,0,T6747/Q6747)</f>
        <v/>
      </c>
    </row>
    <row r="6748">
      <c r="A6748" t="n">
        <v>6747</v>
      </c>
      <c r="B6748" t="inlineStr">
        <is>
          <t>CA-2017-159156</t>
        </is>
      </c>
      <c r="C6748" t="inlineStr">
        <is>
          <t>2017-11-13</t>
        </is>
      </c>
      <c r="D6748" t="inlineStr">
        <is>
          <t>2017-11-16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Nokia Lumia 925</t>
        </is>
      </c>
      <c r="Q6748" s="2" t="n">
        <v>629.95</v>
      </c>
      <c r="R6748" t="n">
        <v>5</v>
      </c>
      <c r="S6748" s="3" t="n">
        <v>0</v>
      </c>
      <c r="T6748" s="2" t="n">
        <v>163.787</v>
      </c>
      <c r="U6748">
        <f>D6748-C6748</f>
        <v/>
      </c>
      <c r="V6748" s="3">
        <f>IF(Q6748=0,0,T6748/Q6748)</f>
        <v/>
      </c>
    </row>
    <row r="6749">
      <c r="A6749" t="n">
        <v>6748</v>
      </c>
      <c r="B6749" t="inlineStr">
        <is>
          <t>CA-2017-100230</t>
        </is>
      </c>
      <c r="C6749" t="inlineStr">
        <is>
          <t>2017-12-11</t>
        </is>
      </c>
      <c r="D6749" t="inlineStr">
        <is>
          <t>2017-12-15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Office Supplies</t>
        </is>
      </c>
      <c r="O6749" t="inlineStr">
        <is>
          <t>Binders</t>
        </is>
      </c>
      <c r="P6749" t="inlineStr">
        <is>
          <t>Clear Mylar Reinforcing Strips</t>
        </is>
      </c>
      <c r="Q6749" s="2" t="n">
        <v>14.952</v>
      </c>
      <c r="R6749" t="n">
        <v>1</v>
      </c>
      <c r="S6749" s="3" t="n">
        <v>0.2</v>
      </c>
      <c r="T6749" s="2" t="n">
        <v>5.0463</v>
      </c>
      <c r="U6749">
        <f>D6749-C6749</f>
        <v/>
      </c>
      <c r="V6749" s="3">
        <f>IF(Q6749=0,0,T6749/Q6749)</f>
        <v/>
      </c>
    </row>
    <row r="6750">
      <c r="A6750" t="n">
        <v>6749</v>
      </c>
      <c r="B6750" t="inlineStr">
        <is>
          <t>CA-2017-100230</t>
        </is>
      </c>
      <c r="C6750" t="inlineStr">
        <is>
          <t>2017-12-11</t>
        </is>
      </c>
      <c r="D6750" t="inlineStr">
        <is>
          <t>2017-12-15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1895</t>
        </is>
      </c>
      <c r="Q6750" s="2" t="n">
        <v>17.94</v>
      </c>
      <c r="R6750" t="n">
        <v>3</v>
      </c>
      <c r="S6750" s="3" t="n">
        <v>0</v>
      </c>
      <c r="T6750" s="2" t="n">
        <v>8.073</v>
      </c>
      <c r="U6750">
        <f>D6750-C6750</f>
        <v/>
      </c>
      <c r="V6750" s="3">
        <f>IF(Q6750=0,0,T6750/Q6750)</f>
        <v/>
      </c>
    </row>
    <row r="6751">
      <c r="A6751" t="n">
        <v>6750</v>
      </c>
      <c r="B6751" t="inlineStr">
        <is>
          <t>CA-2017-100230</t>
        </is>
      </c>
      <c r="C6751" t="inlineStr">
        <is>
          <t>2017-12-11</t>
        </is>
      </c>
      <c r="D6751" t="inlineStr">
        <is>
          <t>2017-12-15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Dexim XPower Skin Super-Thin Power Case for iPhone 5 - Black</t>
        </is>
      </c>
      <c r="Q6751" s="2" t="n">
        <v>116.98</v>
      </c>
      <c r="R6751" t="n">
        <v>2</v>
      </c>
      <c r="S6751" s="3" t="n">
        <v>0</v>
      </c>
      <c r="T6751" s="2" t="n">
        <v>29.245</v>
      </c>
      <c r="U6751">
        <f>D6751-C6751</f>
        <v/>
      </c>
      <c r="V6751" s="3">
        <f>IF(Q6751=0,0,T6751/Q6751)</f>
        <v/>
      </c>
    </row>
    <row r="6752">
      <c r="A6752" t="n">
        <v>6751</v>
      </c>
      <c r="B6752" t="inlineStr">
        <is>
          <t>CA-2016-154767</t>
        </is>
      </c>
      <c r="C6752" t="inlineStr">
        <is>
          <t>2016-06-28</t>
        </is>
      </c>
      <c r="D6752" t="inlineStr">
        <is>
          <t>2016-06-30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Armless Task Chair, Royal Blue</t>
        </is>
      </c>
      <c r="Q6752" s="2" t="n">
        <v>121.96</v>
      </c>
      <c r="R6752" t="n">
        <v>2</v>
      </c>
      <c r="S6752" s="3" t="n">
        <v>0</v>
      </c>
      <c r="T6752" s="2" t="n">
        <v>20.7332</v>
      </c>
      <c r="U6752">
        <f>D6752-C6752</f>
        <v/>
      </c>
      <c r="V6752" s="3">
        <f>IF(Q6752=0,0,T6752/Q6752)</f>
        <v/>
      </c>
    </row>
    <row r="6753">
      <c r="A6753" t="n">
        <v>6752</v>
      </c>
      <c r="B6753" t="inlineStr">
        <is>
          <t>CA-2016-154767</t>
        </is>
      </c>
      <c r="C6753" t="inlineStr">
        <is>
          <t>2016-06-28</t>
        </is>
      </c>
      <c r="D6753" t="inlineStr">
        <is>
          <t>2016-06-30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Disposable Triple-Filter Dust Bags</t>
        </is>
      </c>
      <c r="Q6753" s="2" t="n">
        <v>8.74</v>
      </c>
      <c r="R6753" t="n">
        <v>2</v>
      </c>
      <c r="S6753" s="3" t="n">
        <v>0</v>
      </c>
      <c r="T6753" s="2" t="n">
        <v>2.2724</v>
      </c>
      <c r="U6753">
        <f>D6753-C6753</f>
        <v/>
      </c>
      <c r="V6753" s="3">
        <f>IF(Q6753=0,0,T6753/Q6753)</f>
        <v/>
      </c>
    </row>
    <row r="6754">
      <c r="A6754" t="n">
        <v>6753</v>
      </c>
      <c r="B6754" t="inlineStr">
        <is>
          <t>CA-2016-154767</t>
        </is>
      </c>
      <c r="C6754" t="inlineStr">
        <is>
          <t>2016-06-28</t>
        </is>
      </c>
      <c r="D6754" t="inlineStr">
        <is>
          <t>2016-06-30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1960</t>
        </is>
      </c>
      <c r="Q6754" s="2" t="n">
        <v>61.96</v>
      </c>
      <c r="R6754" t="n">
        <v>2</v>
      </c>
      <c r="S6754" s="3" t="n">
        <v>0</v>
      </c>
      <c r="T6754" s="2" t="n">
        <v>27.882</v>
      </c>
      <c r="U6754">
        <f>D6754-C6754</f>
        <v/>
      </c>
      <c r="V6754" s="3">
        <f>IF(Q6754=0,0,T6754/Q6754)</f>
        <v/>
      </c>
    </row>
    <row r="6755">
      <c r="A6755" t="n">
        <v>6754</v>
      </c>
      <c r="B6755" t="inlineStr">
        <is>
          <t>CA-2016-154767</t>
        </is>
      </c>
      <c r="C6755" t="inlineStr">
        <is>
          <t>2016-06-28</t>
        </is>
      </c>
      <c r="D6755" t="inlineStr">
        <is>
          <t>2016-06-30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Ibico Presentation Index for Binding Systems</t>
        </is>
      </c>
      <c r="Q6755" s="2" t="n">
        <v>7.96</v>
      </c>
      <c r="R6755" t="n">
        <v>2</v>
      </c>
      <c r="S6755" s="3" t="n">
        <v>0</v>
      </c>
      <c r="T6755" s="2" t="n">
        <v>3.7412</v>
      </c>
      <c r="U6755">
        <f>D6755-C6755</f>
        <v/>
      </c>
      <c r="V6755" s="3">
        <f>IF(Q6755=0,0,T6755/Q6755)</f>
        <v/>
      </c>
    </row>
    <row r="6756">
      <c r="A6756" t="n">
        <v>6755</v>
      </c>
      <c r="B6756" t="inlineStr">
        <is>
          <t>CA-2016-154767</t>
        </is>
      </c>
      <c r="C6756" t="inlineStr">
        <is>
          <t>2016-06-28</t>
        </is>
      </c>
      <c r="D6756" t="inlineStr">
        <is>
          <t>2016-06-30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Office Supplies</t>
        </is>
      </c>
      <c r="O6756" t="inlineStr">
        <is>
          <t>Appliances</t>
        </is>
      </c>
      <c r="P6756" t="inlineStr">
        <is>
          <t>Holmes Replacement Filter for HEPA Air Cleaner, Very Large Room, HEPA Filter</t>
        </is>
      </c>
      <c r="Q6756" s="2" t="n">
        <v>275.24</v>
      </c>
      <c r="R6756" t="n">
        <v>4</v>
      </c>
      <c r="S6756" s="3" t="n">
        <v>0</v>
      </c>
      <c r="T6756" s="2" t="n">
        <v>121.1056</v>
      </c>
      <c r="U6756">
        <f>D6756-C6756</f>
        <v/>
      </c>
      <c r="V6756" s="3">
        <f>IF(Q6756=0,0,T6756/Q6756)</f>
        <v/>
      </c>
    </row>
    <row r="6757">
      <c r="A6757" t="n">
        <v>6756</v>
      </c>
      <c r="B6757" t="inlineStr">
        <is>
          <t>CA-2017-124205</t>
        </is>
      </c>
      <c r="C6757" t="inlineStr">
        <is>
          <t>2017-09-15</t>
        </is>
      </c>
      <c r="D6757" t="inlineStr">
        <is>
          <t>2017-09-19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Furniture</t>
        </is>
      </c>
      <c r="O6757" t="inlineStr">
        <is>
          <t>Furnishings</t>
        </is>
      </c>
      <c r="P6757" t="inlineStr">
        <is>
          <t>DAX Two-Tone Rosewood/Black Document Frame, Desktop, 5 x 7</t>
        </is>
      </c>
      <c r="Q6757" s="2" t="n">
        <v>47.4</v>
      </c>
      <c r="R6757" t="n">
        <v>5</v>
      </c>
      <c r="S6757" s="3" t="n">
        <v>0</v>
      </c>
      <c r="T6757" s="2" t="n">
        <v>18.96</v>
      </c>
      <c r="U6757">
        <f>D6757-C6757</f>
        <v/>
      </c>
      <c r="V6757" s="3">
        <f>IF(Q6757=0,0,T6757/Q6757)</f>
        <v/>
      </c>
    </row>
    <row r="6758">
      <c r="A6758" t="n">
        <v>6757</v>
      </c>
      <c r="B6758" t="inlineStr">
        <is>
          <t>CA-2017-124205</t>
        </is>
      </c>
      <c r="C6758" t="inlineStr">
        <is>
          <t>2017-09-15</t>
        </is>
      </c>
      <c r="D6758" t="inlineStr">
        <is>
          <t>2017-09-19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SAFCO Folding Chair Trolley</t>
        </is>
      </c>
      <c r="Q6758" s="2" t="n">
        <v>512.96</v>
      </c>
      <c r="R6758" t="n">
        <v>4</v>
      </c>
      <c r="S6758" s="3" t="n">
        <v>0</v>
      </c>
      <c r="T6758" s="2" t="n">
        <v>143.6288</v>
      </c>
      <c r="U6758">
        <f>D6758-C6758</f>
        <v/>
      </c>
      <c r="V6758" s="3">
        <f>IF(Q6758=0,0,T6758/Q6758)</f>
        <v/>
      </c>
    </row>
    <row r="6759">
      <c r="A6759" t="n">
        <v>6758</v>
      </c>
      <c r="B6759" t="inlineStr">
        <is>
          <t>CA-2017-124205</t>
        </is>
      </c>
      <c r="C6759" t="inlineStr">
        <is>
          <t>2017-09-15</t>
        </is>
      </c>
      <c r="D6759" t="inlineStr">
        <is>
          <t>2017-09-19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Plantronics 81402</t>
        </is>
      </c>
      <c r="Q6759" s="2" t="n">
        <v>395.94</v>
      </c>
      <c r="R6759" t="n">
        <v>6</v>
      </c>
      <c r="S6759" s="3" t="n">
        <v>0</v>
      </c>
      <c r="T6759" s="2" t="n">
        <v>102.9444</v>
      </c>
      <c r="U6759">
        <f>D6759-C6759</f>
        <v/>
      </c>
      <c r="V6759" s="3">
        <f>IF(Q6759=0,0,T6759/Q6759)</f>
        <v/>
      </c>
    </row>
    <row r="6760">
      <c r="A6760" t="n">
        <v>6759</v>
      </c>
      <c r="B6760" t="inlineStr">
        <is>
          <t>CA-2017-124205</t>
        </is>
      </c>
      <c r="C6760" t="inlineStr">
        <is>
          <t>2017-09-15</t>
        </is>
      </c>
      <c r="D6760" t="inlineStr">
        <is>
          <t>2017-09-19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Office Supplies</t>
        </is>
      </c>
      <c r="O6760" t="inlineStr">
        <is>
          <t>Storage</t>
        </is>
      </c>
      <c r="P6760" t="inlineStr">
        <is>
          <t>Contico 72"H Heavy-Duty Storage System</t>
        </is>
      </c>
      <c r="Q6760" s="2" t="n">
        <v>81.95999999999999</v>
      </c>
      <c r="R6760" t="n">
        <v>2</v>
      </c>
      <c r="S6760" s="3" t="n">
        <v>0</v>
      </c>
      <c r="T6760" s="2" t="n">
        <v>0</v>
      </c>
      <c r="U6760">
        <f>D6760-C6760</f>
        <v/>
      </c>
      <c r="V6760" s="3">
        <f>IF(Q6760=0,0,T6760/Q6760)</f>
        <v/>
      </c>
    </row>
    <row r="6761">
      <c r="A6761" t="n">
        <v>6760</v>
      </c>
      <c r="B6761" t="inlineStr">
        <is>
          <t>CA-2017-165715</t>
        </is>
      </c>
      <c r="C6761" t="inlineStr">
        <is>
          <t>2017-12-02</t>
        </is>
      </c>
      <c r="D6761" t="inlineStr">
        <is>
          <t>2017-12-08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Sanford 52201 APSCO Electric Pencil Sharpener</t>
        </is>
      </c>
      <c r="Q6761" s="2" t="n">
        <v>32.776</v>
      </c>
      <c r="R6761" t="n">
        <v>1</v>
      </c>
      <c r="S6761" s="3" t="n">
        <v>0.2</v>
      </c>
      <c r="T6761" s="2" t="n">
        <v>2.4582</v>
      </c>
      <c r="U6761">
        <f>D6761-C6761</f>
        <v/>
      </c>
      <c r="V6761" s="3">
        <f>IF(Q6761=0,0,T6761/Q6761)</f>
        <v/>
      </c>
    </row>
    <row r="6762">
      <c r="A6762" t="n">
        <v>6761</v>
      </c>
      <c r="B6762" t="inlineStr">
        <is>
          <t>CA-2017-100636</t>
        </is>
      </c>
      <c r="C6762" t="inlineStr">
        <is>
          <t>2017-06-26</t>
        </is>
      </c>
      <c r="D6762" t="inlineStr">
        <is>
          <t>2017-06-30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Safco Industrial Wire Shelving System</t>
        </is>
      </c>
      <c r="Q6762" s="2" t="n">
        <v>272.94</v>
      </c>
      <c r="R6762" t="n">
        <v>3</v>
      </c>
      <c r="S6762" s="3" t="n">
        <v>0</v>
      </c>
      <c r="T6762" s="2" t="n">
        <v>0</v>
      </c>
      <c r="U6762">
        <f>D6762-C6762</f>
        <v/>
      </c>
      <c r="V6762" s="3">
        <f>IF(Q6762=0,0,T6762/Q6762)</f>
        <v/>
      </c>
    </row>
    <row r="6763">
      <c r="A6763" t="n">
        <v>6762</v>
      </c>
      <c r="B6763" t="inlineStr">
        <is>
          <t>CA-2016-162943</t>
        </is>
      </c>
      <c r="C6763" t="inlineStr">
        <is>
          <t>2016-07-24</t>
        </is>
      </c>
      <c r="D6763" t="inlineStr">
        <is>
          <t>2016-07-26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Office Star - Contemporary Swivel Chair with Padded Adjustable Arms and Flex Back</t>
        </is>
      </c>
      <c r="Q6763" s="2" t="n">
        <v>253.764</v>
      </c>
      <c r="R6763" t="n">
        <v>2</v>
      </c>
      <c r="S6763" s="3" t="n">
        <v>0.1</v>
      </c>
      <c r="T6763" s="2" t="n">
        <v>31.0156</v>
      </c>
      <c r="U6763">
        <f>D6763-C6763</f>
        <v/>
      </c>
      <c r="V6763" s="3">
        <f>IF(Q6763=0,0,T6763/Q6763)</f>
        <v/>
      </c>
    </row>
    <row r="6764">
      <c r="A6764" t="n">
        <v>6763</v>
      </c>
      <c r="B6764" t="inlineStr">
        <is>
          <t>CA-2016-144764</t>
        </is>
      </c>
      <c r="C6764" t="inlineStr">
        <is>
          <t>2016-09-02</t>
        </is>
      </c>
      <c r="D6764" t="inlineStr">
        <is>
          <t>2016-09-08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Self-Adhesive Address Labels for Typewriters by Universal</t>
        </is>
      </c>
      <c r="Q6764" s="2" t="n">
        <v>29.24</v>
      </c>
      <c r="R6764" t="n">
        <v>5</v>
      </c>
      <c r="S6764" s="3" t="n">
        <v>0.2</v>
      </c>
      <c r="T6764" s="2" t="n">
        <v>9.868499999999999</v>
      </c>
      <c r="U6764">
        <f>D6764-C6764</f>
        <v/>
      </c>
      <c r="V6764" s="3">
        <f>IF(Q6764=0,0,T6764/Q6764)</f>
        <v/>
      </c>
    </row>
    <row r="6765">
      <c r="A6765" t="n">
        <v>6764</v>
      </c>
      <c r="B6765" t="inlineStr">
        <is>
          <t>CA-2016-144764</t>
        </is>
      </c>
      <c r="C6765" t="inlineStr">
        <is>
          <t>2016-09-02</t>
        </is>
      </c>
      <c r="D6765" t="inlineStr">
        <is>
          <t>2016-09-08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Rogers Deluxe File Chest</t>
        </is>
      </c>
      <c r="Q6765" s="2" t="n">
        <v>35.168</v>
      </c>
      <c r="R6765" t="n">
        <v>2</v>
      </c>
      <c r="S6765" s="3" t="n">
        <v>0.2</v>
      </c>
      <c r="T6765" s="2" t="n">
        <v>-8.352399999999999</v>
      </c>
      <c r="U6765">
        <f>D6765-C6765</f>
        <v/>
      </c>
      <c r="V6765" s="3">
        <f>IF(Q6765=0,0,T6765/Q6765)</f>
        <v/>
      </c>
    </row>
    <row r="6766">
      <c r="A6766" t="n">
        <v>6765</v>
      </c>
      <c r="B6766" t="inlineStr">
        <is>
          <t>CA-2016-144764</t>
        </is>
      </c>
      <c r="C6766" t="inlineStr">
        <is>
          <t>2016-09-02</t>
        </is>
      </c>
      <c r="D6766" t="inlineStr">
        <is>
          <t>2016-09-08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Technology</t>
        </is>
      </c>
      <c r="O6766" t="inlineStr">
        <is>
          <t>Machines</t>
        </is>
      </c>
      <c r="P6766" t="inlineStr">
        <is>
          <t>Okidata C610n Printer</t>
        </is>
      </c>
      <c r="Q6766" s="2" t="n">
        <v>1362.9</v>
      </c>
      <c r="R6766" t="n">
        <v>3</v>
      </c>
      <c r="S6766" s="3" t="n">
        <v>0.3</v>
      </c>
      <c r="T6766" s="2" t="n">
        <v>-19.47</v>
      </c>
      <c r="U6766">
        <f>D6766-C6766</f>
        <v/>
      </c>
      <c r="V6766" s="3">
        <f>IF(Q6766=0,0,T6766/Q6766)</f>
        <v/>
      </c>
    </row>
    <row r="6767">
      <c r="A6767" t="n">
        <v>6766</v>
      </c>
      <c r="B6767" t="inlineStr">
        <is>
          <t>CA-2017-100615</t>
        </is>
      </c>
      <c r="C6767" t="inlineStr">
        <is>
          <t>2017-04-20</t>
        </is>
      </c>
      <c r="D6767" t="inlineStr">
        <is>
          <t>2017-04-24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DMI Arturo Collection Mission-style Design Wood Chair</t>
        </is>
      </c>
      <c r="Q6767" s="2" t="n">
        <v>317.058</v>
      </c>
      <c r="R6767" t="n">
        <v>3</v>
      </c>
      <c r="S6767" s="3" t="n">
        <v>0.3</v>
      </c>
      <c r="T6767" s="2" t="n">
        <v>-18.1176</v>
      </c>
      <c r="U6767">
        <f>D6767-C6767</f>
        <v/>
      </c>
      <c r="V6767" s="3">
        <f>IF(Q6767=0,0,T6767/Q6767)</f>
        <v/>
      </c>
    </row>
    <row r="6768">
      <c r="A6768" t="n">
        <v>6767</v>
      </c>
      <c r="B6768" t="inlineStr">
        <is>
          <t>CA-2017-100615</t>
        </is>
      </c>
      <c r="C6768" t="inlineStr">
        <is>
          <t>2017-04-20</t>
        </is>
      </c>
      <c r="D6768" t="inlineStr">
        <is>
          <t>2017-04-24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Lumber Crayons</t>
        </is>
      </c>
      <c r="Q6768" s="2" t="n">
        <v>15.76</v>
      </c>
      <c r="R6768" t="n">
        <v>2</v>
      </c>
      <c r="S6768" s="3" t="n">
        <v>0.2</v>
      </c>
      <c r="T6768" s="2" t="n">
        <v>3.546</v>
      </c>
      <c r="U6768">
        <f>D6768-C6768</f>
        <v/>
      </c>
      <c r="V6768" s="3">
        <f>IF(Q6768=0,0,T6768/Q6768)</f>
        <v/>
      </c>
    </row>
    <row r="6769">
      <c r="A6769" t="n">
        <v>6768</v>
      </c>
      <c r="B6769" t="inlineStr">
        <is>
          <t>CA-2017-100615</t>
        </is>
      </c>
      <c r="C6769" t="inlineStr">
        <is>
          <t>2017-04-20</t>
        </is>
      </c>
      <c r="D6769" t="inlineStr">
        <is>
          <t>2017-04-24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Furniture</t>
        </is>
      </c>
      <c r="O6769" t="inlineStr">
        <is>
          <t>Furnishings</t>
        </is>
      </c>
      <c r="P6769" t="inlineStr">
        <is>
          <t>Master Caster Door Stop, Large Neon Orange</t>
        </is>
      </c>
      <c r="Q6769" s="2" t="n">
        <v>14.56</v>
      </c>
      <c r="R6769" t="n">
        <v>5</v>
      </c>
      <c r="S6769" s="3" t="n">
        <v>0.6</v>
      </c>
      <c r="T6769" s="2" t="n">
        <v>-6.188</v>
      </c>
      <c r="U6769">
        <f>D6769-C6769</f>
        <v/>
      </c>
      <c r="V6769" s="3">
        <f>IF(Q6769=0,0,T6769/Q6769)</f>
        <v/>
      </c>
    </row>
    <row r="6770">
      <c r="A6770" t="n">
        <v>6769</v>
      </c>
      <c r="B6770" t="inlineStr">
        <is>
          <t>CA-2014-109302</t>
        </is>
      </c>
      <c r="C6770" t="inlineStr">
        <is>
          <t>2014-08-12</t>
        </is>
      </c>
      <c r="D6770" t="inlineStr">
        <is>
          <t>2014-08-16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Performers Binder/Pad Holder, Black</t>
        </is>
      </c>
      <c r="Q6770" s="2" t="n">
        <v>196.21</v>
      </c>
      <c r="R6770" t="n">
        <v>7</v>
      </c>
      <c r="S6770" s="3" t="n">
        <v>0</v>
      </c>
      <c r="T6770" s="2" t="n">
        <v>98.105</v>
      </c>
      <c r="U6770">
        <f>D6770-C6770</f>
        <v/>
      </c>
      <c r="V6770" s="3">
        <f>IF(Q6770=0,0,T6770/Q6770)</f>
        <v/>
      </c>
    </row>
    <row r="6771">
      <c r="A6771" t="n">
        <v>6770</v>
      </c>
      <c r="B6771" t="inlineStr">
        <is>
          <t>CA-2017-139787</t>
        </is>
      </c>
      <c r="C6771" t="inlineStr">
        <is>
          <t>2017-09-19</t>
        </is>
      </c>
      <c r="D6771" t="inlineStr">
        <is>
          <t>2017-09-23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Office Supplies</t>
        </is>
      </c>
      <c r="O6771" t="inlineStr">
        <is>
          <t>Art</t>
        </is>
      </c>
      <c r="P6771" t="inlineStr">
        <is>
          <t>SANFORD Major Accent Highlighters</t>
        </is>
      </c>
      <c r="Q6771" s="2" t="n">
        <v>35.4</v>
      </c>
      <c r="R6771" t="n">
        <v>5</v>
      </c>
      <c r="S6771" s="3" t="n">
        <v>0</v>
      </c>
      <c r="T6771" s="2" t="n">
        <v>13.452</v>
      </c>
      <c r="U6771">
        <f>D6771-C6771</f>
        <v/>
      </c>
      <c r="V6771" s="3">
        <f>IF(Q6771=0,0,T6771/Q6771)</f>
        <v/>
      </c>
    </row>
    <row r="6772">
      <c r="A6772" t="n">
        <v>6771</v>
      </c>
      <c r="B6772" t="inlineStr">
        <is>
          <t>CA-2017-139402</t>
        </is>
      </c>
      <c r="C6772" t="inlineStr">
        <is>
          <t>2017-12-09</t>
        </is>
      </c>
      <c r="D6772" t="inlineStr">
        <is>
          <t>2017-12-13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Multicolor Computer Printout Paper</t>
        </is>
      </c>
      <c r="Q6772" s="2" t="n">
        <v>419.4</v>
      </c>
      <c r="R6772" t="n">
        <v>5</v>
      </c>
      <c r="S6772" s="3" t="n">
        <v>0.2</v>
      </c>
      <c r="T6772" s="2" t="n">
        <v>146.79</v>
      </c>
      <c r="U6772">
        <f>D6772-C6772</f>
        <v/>
      </c>
      <c r="V6772" s="3">
        <f>IF(Q6772=0,0,T6772/Q6772)</f>
        <v/>
      </c>
    </row>
    <row r="6773">
      <c r="A6773" t="n">
        <v>6772</v>
      </c>
      <c r="B6773" t="inlineStr">
        <is>
          <t>CA-2017-139402</t>
        </is>
      </c>
      <c r="C6773" t="inlineStr">
        <is>
          <t>2017-12-09</t>
        </is>
      </c>
      <c r="D6773" t="inlineStr">
        <is>
          <t>2017-12-13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Acco Recycled 2" Capacity Laser Printer Hanging Data Binders</t>
        </is>
      </c>
      <c r="Q6773" s="2" t="n">
        <v>13.005</v>
      </c>
      <c r="R6773" t="n">
        <v>3</v>
      </c>
      <c r="S6773" s="3" t="n">
        <v>0.7</v>
      </c>
      <c r="T6773" s="2" t="n">
        <v>-9.970499999999999</v>
      </c>
      <c r="U6773">
        <f>D6773-C6773</f>
        <v/>
      </c>
      <c r="V6773" s="3">
        <f>IF(Q6773=0,0,T6773/Q6773)</f>
        <v/>
      </c>
    </row>
    <row r="6774">
      <c r="A6774" t="n">
        <v>6773</v>
      </c>
      <c r="B6774" t="inlineStr">
        <is>
          <t>CA-2016-119018</t>
        </is>
      </c>
      <c r="C6774" t="inlineStr">
        <is>
          <t>2016-11-04</t>
        </is>
      </c>
      <c r="D6774" t="inlineStr">
        <is>
          <t>2016-11-08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Tuff Stuff Recycled Round Ring Binders</t>
        </is>
      </c>
      <c r="Q6774" s="2" t="n">
        <v>7.712</v>
      </c>
      <c r="R6774" t="n">
        <v>2</v>
      </c>
      <c r="S6774" s="3" t="n">
        <v>0.2</v>
      </c>
      <c r="T6774" s="2" t="n">
        <v>2.7956</v>
      </c>
      <c r="U6774">
        <f>D6774-C6774</f>
        <v/>
      </c>
      <c r="V6774" s="3">
        <f>IF(Q6774=0,0,T6774/Q6774)</f>
        <v/>
      </c>
    </row>
    <row r="6775">
      <c r="A6775" t="n">
        <v>6774</v>
      </c>
      <c r="B6775" t="inlineStr">
        <is>
          <t>CA-2016-119018</t>
        </is>
      </c>
      <c r="C6775" t="inlineStr">
        <is>
          <t>2016-11-04</t>
        </is>
      </c>
      <c r="D6775" t="inlineStr">
        <is>
          <t>2016-11-08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Acco Economy Flexible Poly Round Ring Binder</t>
        </is>
      </c>
      <c r="Q6775" s="2" t="n">
        <v>4.176</v>
      </c>
      <c r="R6775" t="n">
        <v>1</v>
      </c>
      <c r="S6775" s="3" t="n">
        <v>0.2</v>
      </c>
      <c r="T6775" s="2" t="n">
        <v>1.305</v>
      </c>
      <c r="U6775">
        <f>D6775-C6775</f>
        <v/>
      </c>
      <c r="V6775" s="3">
        <f>IF(Q6775=0,0,T6775/Q6775)</f>
        <v/>
      </c>
    </row>
    <row r="6776">
      <c r="A6776" t="n">
        <v>6775</v>
      </c>
      <c r="B6776" t="inlineStr">
        <is>
          <t>CA-2016-119018</t>
        </is>
      </c>
      <c r="C6776" t="inlineStr">
        <is>
          <t>2016-11-04</t>
        </is>
      </c>
      <c r="D6776" t="inlineStr">
        <is>
          <t>2016-11-08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Xerox 229</t>
        </is>
      </c>
      <c r="Q6776" s="2" t="n">
        <v>38.88</v>
      </c>
      <c r="R6776" t="n">
        <v>6</v>
      </c>
      <c r="S6776" s="3" t="n">
        <v>0</v>
      </c>
      <c r="T6776" s="2" t="n">
        <v>18.6624</v>
      </c>
      <c r="U6776">
        <f>D6776-C6776</f>
        <v/>
      </c>
      <c r="V6776" s="3">
        <f>IF(Q6776=0,0,T6776/Q6776)</f>
        <v/>
      </c>
    </row>
    <row r="6777">
      <c r="A6777" t="n">
        <v>6776</v>
      </c>
      <c r="B6777" t="inlineStr">
        <is>
          <t>CA-2015-105361</t>
        </is>
      </c>
      <c r="C6777" t="inlineStr">
        <is>
          <t>2015-03-29</t>
        </is>
      </c>
      <c r="D6777" t="inlineStr">
        <is>
          <t>2015-04-04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Ampad Gold Fibre Wirebound Steno Books, 6" x 9", Gregg Ruled</t>
        </is>
      </c>
      <c r="Q6777" s="2" t="n">
        <v>17.64</v>
      </c>
      <c r="R6777" t="n">
        <v>4</v>
      </c>
      <c r="S6777" s="3" t="n">
        <v>0</v>
      </c>
      <c r="T6777" s="2" t="n">
        <v>8.1144</v>
      </c>
      <c r="U6777">
        <f>D6777-C6777</f>
        <v/>
      </c>
      <c r="V6777" s="3">
        <f>IF(Q6777=0,0,T6777/Q6777)</f>
        <v/>
      </c>
    </row>
    <row r="6778">
      <c r="A6778" t="n">
        <v>6777</v>
      </c>
      <c r="B6778" t="inlineStr">
        <is>
          <t>US-2016-152373</t>
        </is>
      </c>
      <c r="C6778" t="inlineStr">
        <is>
          <t>2016-09-05</t>
        </is>
      </c>
      <c r="D6778" t="inlineStr">
        <is>
          <t>2016-09-11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Office Supplies</t>
        </is>
      </c>
      <c r="O6778" t="inlineStr">
        <is>
          <t>Storage</t>
        </is>
      </c>
      <c r="P6778" t="inlineStr">
        <is>
          <t>Eldon Base for stackable storage shelf, platinum</t>
        </is>
      </c>
      <c r="Q6778" s="2" t="n">
        <v>93.456</v>
      </c>
      <c r="R6778" t="n">
        <v>3</v>
      </c>
      <c r="S6778" s="3" t="n">
        <v>0.2</v>
      </c>
      <c r="T6778" s="2" t="n">
        <v>-17.523</v>
      </c>
      <c r="U6778">
        <f>D6778-C6778</f>
        <v/>
      </c>
      <c r="V6778" s="3">
        <f>IF(Q6778=0,0,T6778/Q6778)</f>
        <v/>
      </c>
    </row>
    <row r="6779">
      <c r="A6779" t="n">
        <v>6778</v>
      </c>
      <c r="B6779" t="inlineStr">
        <is>
          <t>US-2017-166037</t>
        </is>
      </c>
      <c r="C6779" t="inlineStr">
        <is>
          <t>2017-01-28</t>
        </is>
      </c>
      <c r="D6779" t="inlineStr">
        <is>
          <t>2017-02-01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Technology</t>
        </is>
      </c>
      <c r="O6779" t="inlineStr">
        <is>
          <t>Accessories</t>
        </is>
      </c>
      <c r="P6779" t="inlineStr">
        <is>
          <t>Plantronics Audio 478 Stereo USB Headset</t>
        </is>
      </c>
      <c r="Q6779" s="2" t="n">
        <v>449.91</v>
      </c>
      <c r="R6779" t="n">
        <v>9</v>
      </c>
      <c r="S6779" s="3" t="n">
        <v>0</v>
      </c>
      <c r="T6779" s="2" t="n">
        <v>157.4685</v>
      </c>
      <c r="U6779">
        <f>D6779-C6779</f>
        <v/>
      </c>
      <c r="V6779" s="3">
        <f>IF(Q6779=0,0,T6779/Q6779)</f>
        <v/>
      </c>
    </row>
    <row r="6780">
      <c r="A6780" t="n">
        <v>6779</v>
      </c>
      <c r="B6780" t="inlineStr">
        <is>
          <t>US-2016-147711</t>
        </is>
      </c>
      <c r="C6780" t="inlineStr">
        <is>
          <t>2016-09-03</t>
        </is>
      </c>
      <c r="D6780" t="inlineStr">
        <is>
          <t>2016-09-08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Furniture</t>
        </is>
      </c>
      <c r="O6780" t="inlineStr">
        <is>
          <t>Bookcases</t>
        </is>
      </c>
      <c r="P6780" t="inlineStr">
        <is>
          <t>Sauder Camden County Collection Libraries, Planked Cherry Finish</t>
        </is>
      </c>
      <c r="Q6780" s="2" t="n">
        <v>344.94</v>
      </c>
      <c r="R6780" t="n">
        <v>3</v>
      </c>
      <c r="S6780" s="3" t="n">
        <v>0</v>
      </c>
      <c r="T6780" s="2" t="n">
        <v>31.0446</v>
      </c>
      <c r="U6780">
        <f>D6780-C6780</f>
        <v/>
      </c>
      <c r="V6780" s="3">
        <f>IF(Q6780=0,0,T6780/Q6780)</f>
        <v/>
      </c>
    </row>
    <row r="6781">
      <c r="A6781" t="n">
        <v>6780</v>
      </c>
      <c r="B6781" t="inlineStr">
        <is>
          <t>US-2016-147711</t>
        </is>
      </c>
      <c r="C6781" t="inlineStr">
        <is>
          <t>2016-09-03</t>
        </is>
      </c>
      <c r="D6781" t="inlineStr">
        <is>
          <t>2016-09-08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Expressions Wood Desk Accessories, Oak</t>
        </is>
      </c>
      <c r="Q6781" s="2" t="n">
        <v>14.76</v>
      </c>
      <c r="R6781" t="n">
        <v>2</v>
      </c>
      <c r="S6781" s="3" t="n">
        <v>0</v>
      </c>
      <c r="T6781" s="2" t="n">
        <v>4.2804</v>
      </c>
      <c r="U6781">
        <f>D6781-C6781</f>
        <v/>
      </c>
      <c r="V6781" s="3">
        <f>IF(Q6781=0,0,T6781/Q6781)</f>
        <v/>
      </c>
    </row>
    <row r="6782">
      <c r="A6782" t="n">
        <v>6781</v>
      </c>
      <c r="B6782" t="inlineStr">
        <is>
          <t>US-2016-147711</t>
        </is>
      </c>
      <c r="C6782" t="inlineStr">
        <is>
          <t>2016-09-03</t>
        </is>
      </c>
      <c r="D6782" t="inlineStr">
        <is>
          <t>2016-09-08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Acco Expandable Hanging Binders</t>
        </is>
      </c>
      <c r="Q6782" s="2" t="n">
        <v>12.76</v>
      </c>
      <c r="R6782" t="n">
        <v>2</v>
      </c>
      <c r="S6782" s="3" t="n">
        <v>0</v>
      </c>
      <c r="T6782" s="2" t="n">
        <v>5.8696</v>
      </c>
      <c r="U6782">
        <f>D6782-C6782</f>
        <v/>
      </c>
      <c r="V6782" s="3">
        <f>IF(Q6782=0,0,T6782/Q6782)</f>
        <v/>
      </c>
    </row>
    <row r="6783">
      <c r="A6783" t="n">
        <v>6782</v>
      </c>
      <c r="B6783" t="inlineStr">
        <is>
          <t>US-2016-147711</t>
        </is>
      </c>
      <c r="C6783" t="inlineStr">
        <is>
          <t>2016-09-03</t>
        </is>
      </c>
      <c r="D6783" t="inlineStr">
        <is>
          <t>2016-09-08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486</t>
        </is>
      </c>
      <c r="Q6783" s="2" t="n">
        <v>58.48</v>
      </c>
      <c r="R6783" t="n">
        <v>8</v>
      </c>
      <c r="S6783" s="3" t="n">
        <v>0</v>
      </c>
      <c r="T6783" s="2" t="n">
        <v>27.4856</v>
      </c>
      <c r="U6783">
        <f>D6783-C6783</f>
        <v/>
      </c>
      <c r="V6783" s="3">
        <f>IF(Q6783=0,0,T6783/Q6783)</f>
        <v/>
      </c>
    </row>
    <row r="6784">
      <c r="A6784" t="n">
        <v>6783</v>
      </c>
      <c r="B6784" t="inlineStr">
        <is>
          <t>CA-2017-121293</t>
        </is>
      </c>
      <c r="C6784" t="inlineStr">
        <is>
          <t>2017-07-25</t>
        </is>
      </c>
      <c r="D6784" t="inlineStr">
        <is>
          <t>2017-07-28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Furniture</t>
        </is>
      </c>
      <c r="O6784" t="inlineStr">
        <is>
          <t>Furnishings</t>
        </is>
      </c>
      <c r="P6784" t="inlineStr">
        <is>
          <t>Eldon 200 Class Desk Accessories</t>
        </is>
      </c>
      <c r="Q6784" s="2" t="n">
        <v>20.096</v>
      </c>
      <c r="R6784" t="n">
        <v>4</v>
      </c>
      <c r="S6784" s="3" t="n">
        <v>0.2</v>
      </c>
      <c r="T6784" s="2" t="n">
        <v>3.0144</v>
      </c>
      <c r="U6784">
        <f>D6784-C6784</f>
        <v/>
      </c>
      <c r="V6784" s="3">
        <f>IF(Q6784=0,0,T6784/Q6784)</f>
        <v/>
      </c>
    </row>
    <row r="6785">
      <c r="A6785" t="n">
        <v>6784</v>
      </c>
      <c r="B6785" t="inlineStr">
        <is>
          <t>CA-2017-121293</t>
        </is>
      </c>
      <c r="C6785" t="inlineStr">
        <is>
          <t>2017-07-25</t>
        </is>
      </c>
      <c r="D6785" t="inlineStr">
        <is>
          <t>2017-07-28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Office Supplies</t>
        </is>
      </c>
      <c r="O6785" t="inlineStr">
        <is>
          <t>Supplies</t>
        </is>
      </c>
      <c r="P6785" t="inlineStr">
        <is>
          <t>Acme Galleria Hot Forged Steel Scissors with Colored Handles</t>
        </is>
      </c>
      <c r="Q6785" s="2" t="n">
        <v>37.752</v>
      </c>
      <c r="R6785" t="n">
        <v>3</v>
      </c>
      <c r="S6785" s="3" t="n">
        <v>0.2</v>
      </c>
      <c r="T6785" s="2" t="n">
        <v>4.2471</v>
      </c>
      <c r="U6785">
        <f>D6785-C6785</f>
        <v/>
      </c>
      <c r="V6785" s="3">
        <f>IF(Q6785=0,0,T6785/Q6785)</f>
        <v/>
      </c>
    </row>
    <row r="6786">
      <c r="A6786" t="n">
        <v>6785</v>
      </c>
      <c r="B6786" t="inlineStr">
        <is>
          <t>CA-2017-121293</t>
        </is>
      </c>
      <c r="C6786" t="inlineStr">
        <is>
          <t>2017-07-25</t>
        </is>
      </c>
      <c r="D6786" t="inlineStr">
        <is>
          <t>2017-07-28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Bush Cubix Conference Tables, Fully Assembled</t>
        </is>
      </c>
      <c r="Q6786" s="2" t="n">
        <v>138.588</v>
      </c>
      <c r="R6786" t="n">
        <v>1</v>
      </c>
      <c r="S6786" s="3" t="n">
        <v>0.4</v>
      </c>
      <c r="T6786" s="2" t="n">
        <v>-34.647</v>
      </c>
      <c r="U6786">
        <f>D6786-C6786</f>
        <v/>
      </c>
      <c r="V6786" s="3">
        <f>IF(Q6786=0,0,T6786/Q6786)</f>
        <v/>
      </c>
    </row>
    <row r="6787">
      <c r="A6787" t="n">
        <v>6786</v>
      </c>
      <c r="B6787" t="inlineStr">
        <is>
          <t>CA-2017-121293</t>
        </is>
      </c>
      <c r="C6787" t="inlineStr">
        <is>
          <t>2017-07-25</t>
        </is>
      </c>
      <c r="D6787" t="inlineStr">
        <is>
          <t>2017-07-28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Fellowes Bankers Box Staxonsteel Drawer File/Stacking System</t>
        </is>
      </c>
      <c r="Q6787" s="2" t="n">
        <v>259.92</v>
      </c>
      <c r="R6787" t="n">
        <v>5</v>
      </c>
      <c r="S6787" s="3" t="n">
        <v>0.2</v>
      </c>
      <c r="T6787" s="2" t="n">
        <v>-25.992</v>
      </c>
      <c r="U6787">
        <f>D6787-C6787</f>
        <v/>
      </c>
      <c r="V6787" s="3">
        <f>IF(Q6787=0,0,T6787/Q6787)</f>
        <v/>
      </c>
    </row>
    <row r="6788">
      <c r="A6788" t="n">
        <v>6787</v>
      </c>
      <c r="B6788" t="inlineStr">
        <is>
          <t>CA-2017-121293</t>
        </is>
      </c>
      <c r="C6788" t="inlineStr">
        <is>
          <t>2017-07-25</t>
        </is>
      </c>
      <c r="D6788" t="inlineStr">
        <is>
          <t>2017-07-28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216</t>
        </is>
      </c>
      <c r="Q6788" s="2" t="n">
        <v>20.736</v>
      </c>
      <c r="R6788" t="n">
        <v>4</v>
      </c>
      <c r="S6788" s="3" t="n">
        <v>0.2</v>
      </c>
      <c r="T6788" s="2" t="n">
        <v>7.2576</v>
      </c>
      <c r="U6788">
        <f>D6788-C6788</f>
        <v/>
      </c>
      <c r="V6788" s="3">
        <f>IF(Q6788=0,0,T6788/Q6788)</f>
        <v/>
      </c>
    </row>
    <row r="6789">
      <c r="A6789" t="n">
        <v>6788</v>
      </c>
      <c r="B6789" t="inlineStr">
        <is>
          <t>CA-2015-118843</t>
        </is>
      </c>
      <c r="C6789" t="inlineStr">
        <is>
          <t>2015-09-13</t>
        </is>
      </c>
      <c r="D6789" t="inlineStr">
        <is>
          <t>2015-09-20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Advantage Chair Mats for Low to Medium Pile Carpets</t>
        </is>
      </c>
      <c r="Q6789" s="2" t="n">
        <v>129.93</v>
      </c>
      <c r="R6789" t="n">
        <v>3</v>
      </c>
      <c r="S6789" s="3" t="n">
        <v>0</v>
      </c>
      <c r="T6789" s="2" t="n">
        <v>12.993</v>
      </c>
      <c r="U6789">
        <f>D6789-C6789</f>
        <v/>
      </c>
      <c r="V6789" s="3">
        <f>IF(Q6789=0,0,T6789/Q6789)</f>
        <v/>
      </c>
    </row>
    <row r="6790">
      <c r="A6790" t="n">
        <v>6789</v>
      </c>
      <c r="B6790" t="inlineStr">
        <is>
          <t>CA-2015-118843</t>
        </is>
      </c>
      <c r="C6790" t="inlineStr">
        <is>
          <t>2015-09-13</t>
        </is>
      </c>
      <c r="D6790" t="inlineStr">
        <is>
          <t>2015-09-20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1948</t>
        </is>
      </c>
      <c r="Q6790" s="2" t="n">
        <v>69.93000000000001</v>
      </c>
      <c r="R6790" t="n">
        <v>7</v>
      </c>
      <c r="S6790" s="3" t="n">
        <v>0</v>
      </c>
      <c r="T6790" s="2" t="n">
        <v>31.4685</v>
      </c>
      <c r="U6790">
        <f>D6790-C6790</f>
        <v/>
      </c>
      <c r="V6790" s="3">
        <f>IF(Q6790=0,0,T6790/Q6790)</f>
        <v/>
      </c>
    </row>
    <row r="6791">
      <c r="A6791" t="n">
        <v>6790</v>
      </c>
      <c r="B6791" t="inlineStr">
        <is>
          <t>CA-2015-161445</t>
        </is>
      </c>
      <c r="C6791" t="inlineStr">
        <is>
          <t>2015-09-07</t>
        </is>
      </c>
      <c r="D6791" t="inlineStr">
        <is>
          <t>2015-09-09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Office Supplies</t>
        </is>
      </c>
      <c r="O6791" t="inlineStr">
        <is>
          <t>Art</t>
        </is>
      </c>
      <c r="P6791" t="inlineStr">
        <is>
          <t>Boston 1645 Deluxe Heavier-Duty Electric Pencil Sharpener</t>
        </is>
      </c>
      <c r="Q6791" s="2" t="n">
        <v>140.736</v>
      </c>
      <c r="R6791" t="n">
        <v>4</v>
      </c>
      <c r="S6791" s="3" t="n">
        <v>0.2</v>
      </c>
      <c r="T6791" s="2" t="n">
        <v>12.3144</v>
      </c>
      <c r="U6791">
        <f>D6791-C6791</f>
        <v/>
      </c>
      <c r="V6791" s="3">
        <f>IF(Q6791=0,0,T6791/Q6791)</f>
        <v/>
      </c>
    </row>
    <row r="6792">
      <c r="A6792" t="n">
        <v>6791</v>
      </c>
      <c r="B6792" t="inlineStr">
        <is>
          <t>CA-2016-124527</t>
        </is>
      </c>
      <c r="C6792" t="inlineStr">
        <is>
          <t>2016-11-16</t>
        </is>
      </c>
      <c r="D6792" t="inlineStr">
        <is>
          <t>2016-11-17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Round Ring Binders</t>
        </is>
      </c>
      <c r="Q6792" s="2" t="n">
        <v>8.32</v>
      </c>
      <c r="R6792" t="n">
        <v>5</v>
      </c>
      <c r="S6792" s="3" t="n">
        <v>0.2</v>
      </c>
      <c r="T6792" s="2" t="n">
        <v>2.808</v>
      </c>
      <c r="U6792">
        <f>D6792-C6792</f>
        <v/>
      </c>
      <c r="V6792" s="3">
        <f>IF(Q6792=0,0,T6792/Q6792)</f>
        <v/>
      </c>
    </row>
    <row r="6793">
      <c r="A6793" t="n">
        <v>6792</v>
      </c>
      <c r="B6793" t="inlineStr">
        <is>
          <t>CA-2016-162348</t>
        </is>
      </c>
      <c r="C6793" t="inlineStr">
        <is>
          <t>2016-11-10</t>
        </is>
      </c>
      <c r="D6793" t="inlineStr">
        <is>
          <t>2016-11-15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Eldon Expressions Wood and Plastic Desk Accessories, Oak</t>
        </is>
      </c>
      <c r="Q6793" s="2" t="n">
        <v>9.98</v>
      </c>
      <c r="R6793" t="n">
        <v>1</v>
      </c>
      <c r="S6793" s="3" t="n">
        <v>0</v>
      </c>
      <c r="T6793" s="2" t="n">
        <v>2.7944</v>
      </c>
      <c r="U6793">
        <f>D6793-C6793</f>
        <v/>
      </c>
      <c r="V6793" s="3">
        <f>IF(Q6793=0,0,T6793/Q6793)</f>
        <v/>
      </c>
    </row>
    <row r="6794">
      <c r="A6794" t="n">
        <v>6793</v>
      </c>
      <c r="B6794" t="inlineStr">
        <is>
          <t>CA-2014-141005</t>
        </is>
      </c>
      <c r="C6794" t="inlineStr">
        <is>
          <t>2014-08-15</t>
        </is>
      </c>
      <c r="D6794" t="inlineStr">
        <is>
          <t>2014-08-18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Premium Transparent Presentation Covers by GBC</t>
        </is>
      </c>
      <c r="Q6794" s="2" t="n">
        <v>62.94</v>
      </c>
      <c r="R6794" t="n">
        <v>3</v>
      </c>
      <c r="S6794" s="3" t="n">
        <v>0</v>
      </c>
      <c r="T6794" s="2" t="n">
        <v>30.2112</v>
      </c>
      <c r="U6794">
        <f>D6794-C6794</f>
        <v/>
      </c>
      <c r="V6794" s="3">
        <f>IF(Q6794=0,0,T6794/Q6794)</f>
        <v/>
      </c>
    </row>
    <row r="6795">
      <c r="A6795" t="n">
        <v>6794</v>
      </c>
      <c r="B6795" t="inlineStr">
        <is>
          <t>CA-2015-145394</t>
        </is>
      </c>
      <c r="C6795" t="inlineStr">
        <is>
          <t>2015-11-16</t>
        </is>
      </c>
      <c r="D6795" t="inlineStr">
        <is>
          <t>2015-11-20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Office Supplies</t>
        </is>
      </c>
      <c r="O6795" t="inlineStr">
        <is>
          <t>Storage</t>
        </is>
      </c>
      <c r="P6795" t="inlineStr">
        <is>
          <t>Neat Ideas Personal Hanging Folder Files, Black</t>
        </is>
      </c>
      <c r="Q6795" s="2" t="n">
        <v>21.488</v>
      </c>
      <c r="R6795" t="n">
        <v>2</v>
      </c>
      <c r="S6795" s="3" t="n">
        <v>0.2</v>
      </c>
      <c r="T6795" s="2" t="n">
        <v>1.6116</v>
      </c>
      <c r="U6795">
        <f>D6795-C6795</f>
        <v/>
      </c>
      <c r="V6795" s="3">
        <f>IF(Q6795=0,0,T6795/Q6795)</f>
        <v/>
      </c>
    </row>
    <row r="6796">
      <c r="A6796" t="n">
        <v>6795</v>
      </c>
      <c r="B6796" t="inlineStr">
        <is>
          <t>CA-2015-145394</t>
        </is>
      </c>
      <c r="C6796" t="inlineStr">
        <is>
          <t>2015-11-16</t>
        </is>
      </c>
      <c r="D6796" t="inlineStr">
        <is>
          <t>2015-11-20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HTC One</t>
        </is>
      </c>
      <c r="Q6796" s="2" t="n">
        <v>239.976</v>
      </c>
      <c r="R6796" t="n">
        <v>3</v>
      </c>
      <c r="S6796" s="3" t="n">
        <v>0.2</v>
      </c>
      <c r="T6796" s="2" t="n">
        <v>26.9973</v>
      </c>
      <c r="U6796">
        <f>D6796-C6796</f>
        <v/>
      </c>
      <c r="V6796" s="3">
        <f>IF(Q6796=0,0,T6796/Q6796)</f>
        <v/>
      </c>
    </row>
    <row r="6797">
      <c r="A6797" t="n">
        <v>6796</v>
      </c>
      <c r="B6797" t="inlineStr">
        <is>
          <t>CA-2015-145394</t>
        </is>
      </c>
      <c r="C6797" t="inlineStr">
        <is>
          <t>2015-11-16</t>
        </is>
      </c>
      <c r="D6797" t="inlineStr">
        <is>
          <t>2015-11-20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Howard Miller 11-1/2" Diameter Brentwood Wall Clock</t>
        </is>
      </c>
      <c r="Q6797" s="2" t="n">
        <v>34.504</v>
      </c>
      <c r="R6797" t="n">
        <v>2</v>
      </c>
      <c r="S6797" s="3" t="n">
        <v>0.6</v>
      </c>
      <c r="T6797" s="2" t="n">
        <v>-15.5268</v>
      </c>
      <c r="U6797">
        <f>D6797-C6797</f>
        <v/>
      </c>
      <c r="V6797" s="3">
        <f>IF(Q6797=0,0,T6797/Q6797)</f>
        <v/>
      </c>
    </row>
    <row r="6798">
      <c r="A6798" t="n">
        <v>6797</v>
      </c>
      <c r="B6798" t="inlineStr">
        <is>
          <t>CA-2015-168809</t>
        </is>
      </c>
      <c r="C6798" t="inlineStr">
        <is>
          <t>2015-08-25</t>
        </is>
      </c>
      <c r="D6798" t="inlineStr">
        <is>
          <t>2015-08-25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Furniture</t>
        </is>
      </c>
      <c r="O6798" t="inlineStr">
        <is>
          <t>Furnishings</t>
        </is>
      </c>
      <c r="P6798" t="inlineStr">
        <is>
          <t>Eldon Executive Woodline II Desk Accessories, Mahogany</t>
        </is>
      </c>
      <c r="Q6798" s="2" t="n">
        <v>20.104</v>
      </c>
      <c r="R6798" t="n">
        <v>2</v>
      </c>
      <c r="S6798" s="3" t="n">
        <v>0.6</v>
      </c>
      <c r="T6798" s="2" t="n">
        <v>-16.5858</v>
      </c>
      <c r="U6798">
        <f>D6798-C6798</f>
        <v/>
      </c>
      <c r="V6798" s="3">
        <f>IF(Q6798=0,0,T6798/Q6798)</f>
        <v/>
      </c>
    </row>
    <row r="6799">
      <c r="A6799" t="n">
        <v>6798</v>
      </c>
      <c r="B6799" t="inlineStr">
        <is>
          <t>CA-2015-168809</t>
        </is>
      </c>
      <c r="C6799" t="inlineStr">
        <is>
          <t>2015-08-25</t>
        </is>
      </c>
      <c r="D6799" t="inlineStr">
        <is>
          <t>2015-08-25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Poly Designer Cover &amp; Back</t>
        </is>
      </c>
      <c r="Q6799" s="2" t="n">
        <v>3.798</v>
      </c>
      <c r="R6799" t="n">
        <v>1</v>
      </c>
      <c r="S6799" s="3" t="n">
        <v>0.8</v>
      </c>
      <c r="T6799" s="2" t="n">
        <v>-6.0768</v>
      </c>
      <c r="U6799">
        <f>D6799-C6799</f>
        <v/>
      </c>
      <c r="V6799" s="3">
        <f>IF(Q6799=0,0,T6799/Q6799)</f>
        <v/>
      </c>
    </row>
    <row r="6800">
      <c r="A6800" t="n">
        <v>6799</v>
      </c>
      <c r="B6800" t="inlineStr">
        <is>
          <t>CA-2015-168809</t>
        </is>
      </c>
      <c r="C6800" t="inlineStr">
        <is>
          <t>2015-08-25</t>
        </is>
      </c>
      <c r="D6800" t="inlineStr">
        <is>
          <t>2015-08-25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Furniture</t>
        </is>
      </c>
      <c r="O6800" t="inlineStr">
        <is>
          <t>Furnishings</t>
        </is>
      </c>
      <c r="P6800" t="inlineStr">
        <is>
          <t>Nu-Dell EZ-Mount Plastic Wall Frames</t>
        </is>
      </c>
      <c r="Q6800" s="2" t="n">
        <v>7.88</v>
      </c>
      <c r="R6800" t="n">
        <v>5</v>
      </c>
      <c r="S6800" s="3" t="n">
        <v>0.6</v>
      </c>
      <c r="T6800" s="2" t="n">
        <v>-3.94</v>
      </c>
      <c r="U6800">
        <f>D6800-C6800</f>
        <v/>
      </c>
      <c r="V6800" s="3">
        <f>IF(Q6800=0,0,T6800/Q6800)</f>
        <v/>
      </c>
    </row>
    <row r="6801">
      <c r="A6801" t="n">
        <v>6800</v>
      </c>
      <c r="B6801" t="inlineStr">
        <is>
          <t>CA-2016-109827</t>
        </is>
      </c>
      <c r="C6801" t="inlineStr">
        <is>
          <t>2016-12-25</t>
        </is>
      </c>
      <c r="D6801" t="inlineStr">
        <is>
          <t>2017-01-01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Furniture</t>
        </is>
      </c>
      <c r="O6801" t="inlineStr">
        <is>
          <t>Tables</t>
        </is>
      </c>
      <c r="P6801" t="inlineStr">
        <is>
          <t>KI Conference Tables</t>
        </is>
      </c>
      <c r="Q6801" s="2" t="n">
        <v>35.445</v>
      </c>
      <c r="R6801" t="n">
        <v>1</v>
      </c>
      <c r="S6801" s="3" t="n">
        <v>0.5</v>
      </c>
      <c r="T6801" s="2" t="n">
        <v>-24.1026</v>
      </c>
      <c r="U6801">
        <f>D6801-C6801</f>
        <v/>
      </c>
      <c r="V6801" s="3">
        <f>IF(Q6801=0,0,T6801/Q6801)</f>
        <v/>
      </c>
    </row>
    <row r="6802">
      <c r="A6802" t="n">
        <v>6801</v>
      </c>
      <c r="B6802" t="inlineStr">
        <is>
          <t>CA-2016-109827</t>
        </is>
      </c>
      <c r="C6802" t="inlineStr">
        <is>
          <t>2016-12-25</t>
        </is>
      </c>
      <c r="D6802" t="inlineStr">
        <is>
          <t>2017-01-01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Panasonic KX MC6040 Color Laser Multifunction Printer</t>
        </is>
      </c>
      <c r="Q6802" s="2" t="n">
        <v>269.97</v>
      </c>
      <c r="R6802" t="n">
        <v>2</v>
      </c>
      <c r="S6802" s="3" t="n">
        <v>0.7</v>
      </c>
      <c r="T6802" s="2" t="n">
        <v>-386.957</v>
      </c>
      <c r="U6802">
        <f>D6802-C6802</f>
        <v/>
      </c>
      <c r="V6802" s="3">
        <f>IF(Q6802=0,0,T6802/Q6802)</f>
        <v/>
      </c>
    </row>
    <row r="6803">
      <c r="A6803" t="n">
        <v>6802</v>
      </c>
      <c r="B6803" t="inlineStr">
        <is>
          <t>CA-2016-109827</t>
        </is>
      </c>
      <c r="C6803" t="inlineStr">
        <is>
          <t>2016-12-25</t>
        </is>
      </c>
      <c r="D6803" t="inlineStr">
        <is>
          <t>2017-01-01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Imation Clip USB flash drive - 8 GB</t>
        </is>
      </c>
      <c r="Q6803" s="2" t="n">
        <v>45.12</v>
      </c>
      <c r="R6803" t="n">
        <v>3</v>
      </c>
      <c r="S6803" s="3" t="n">
        <v>0.2</v>
      </c>
      <c r="T6803" s="2" t="n">
        <v>-7.896</v>
      </c>
      <c r="U6803">
        <f>D6803-C6803</f>
        <v/>
      </c>
      <c r="V6803" s="3">
        <f>IF(Q6803=0,0,T6803/Q6803)</f>
        <v/>
      </c>
    </row>
    <row r="6804">
      <c r="A6804" t="n">
        <v>6803</v>
      </c>
      <c r="B6804" t="inlineStr">
        <is>
          <t>CA-2016-109827</t>
        </is>
      </c>
      <c r="C6804" t="inlineStr">
        <is>
          <t>2016-12-25</t>
        </is>
      </c>
      <c r="D6804" t="inlineStr">
        <is>
          <t>2017-01-01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Hypercom P1300 Pinpad</t>
        </is>
      </c>
      <c r="Q6804" s="2" t="n">
        <v>100.8</v>
      </c>
      <c r="R6804" t="n">
        <v>2</v>
      </c>
      <c r="S6804" s="3" t="n">
        <v>0.2</v>
      </c>
      <c r="T6804" s="2" t="n">
        <v>21.42</v>
      </c>
      <c r="U6804">
        <f>D6804-C6804</f>
        <v/>
      </c>
      <c r="V6804" s="3">
        <f>IF(Q6804=0,0,T6804/Q6804)</f>
        <v/>
      </c>
    </row>
    <row r="6805">
      <c r="A6805" t="n">
        <v>6804</v>
      </c>
      <c r="B6805" t="inlineStr">
        <is>
          <t>CA-2016-109827</t>
        </is>
      </c>
      <c r="C6805" t="inlineStr">
        <is>
          <t>2016-12-25</t>
        </is>
      </c>
      <c r="D6805" t="inlineStr">
        <is>
          <t>2017-01-01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Furniture</t>
        </is>
      </c>
      <c r="O6805" t="inlineStr">
        <is>
          <t>Chairs</t>
        </is>
      </c>
      <c r="P6805" t="inlineStr">
        <is>
          <t>Global Stack Chair with Arms, Black</t>
        </is>
      </c>
      <c r="Q6805" s="2" t="n">
        <v>47.968</v>
      </c>
      <c r="R6805" t="n">
        <v>2</v>
      </c>
      <c r="S6805" s="3" t="n">
        <v>0.2</v>
      </c>
      <c r="T6805" s="2" t="n">
        <v>4.1972</v>
      </c>
      <c r="U6805">
        <f>D6805-C6805</f>
        <v/>
      </c>
      <c r="V6805" s="3">
        <f>IF(Q6805=0,0,T6805/Q6805)</f>
        <v/>
      </c>
    </row>
    <row r="6806">
      <c r="A6806" t="n">
        <v>6805</v>
      </c>
      <c r="B6806" t="inlineStr">
        <is>
          <t>CA-2014-152233</t>
        </is>
      </c>
      <c r="C6806" t="inlineStr">
        <is>
          <t>2014-10-05</t>
        </is>
      </c>
      <c r="D6806" t="inlineStr">
        <is>
          <t>2014-10-06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>Plantronics Audio 478 Stereo USB Headset</t>
        </is>
      </c>
      <c r="Q6806" s="2" t="n">
        <v>99.98</v>
      </c>
      <c r="R6806" t="n">
        <v>2</v>
      </c>
      <c r="S6806" s="3" t="n">
        <v>0</v>
      </c>
      <c r="T6806" s="2" t="n">
        <v>34.993</v>
      </c>
      <c r="U6806">
        <f>D6806-C6806</f>
        <v/>
      </c>
      <c r="V6806" s="3">
        <f>IF(Q6806=0,0,T6806/Q6806)</f>
        <v/>
      </c>
    </row>
    <row r="6807">
      <c r="A6807" t="n">
        <v>6806</v>
      </c>
      <c r="B6807" t="inlineStr">
        <is>
          <t>CA-2014-125682</t>
        </is>
      </c>
      <c r="C6807" t="inlineStr">
        <is>
          <t>2014-11-22</t>
        </is>
      </c>
      <c r="D6807" t="inlineStr">
        <is>
          <t>2014-11-25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Office Supplies</t>
        </is>
      </c>
      <c r="O6807" t="inlineStr">
        <is>
          <t>Paper</t>
        </is>
      </c>
      <c r="P6807" t="inlineStr">
        <is>
          <t>Hammermill CopyPlus Copy Paper (20Lb. and 84 Bright)</t>
        </is>
      </c>
      <c r="Q6807" s="2" t="n">
        <v>9.960000000000001</v>
      </c>
      <c r="R6807" t="n">
        <v>2</v>
      </c>
      <c r="S6807" s="3" t="n">
        <v>0</v>
      </c>
      <c r="T6807" s="2" t="n">
        <v>4.8804</v>
      </c>
      <c r="U6807">
        <f>D6807-C6807</f>
        <v/>
      </c>
      <c r="V6807" s="3">
        <f>IF(Q6807=0,0,T6807/Q6807)</f>
        <v/>
      </c>
    </row>
    <row r="6808">
      <c r="A6808" t="n">
        <v>6807</v>
      </c>
      <c r="B6808" t="inlineStr">
        <is>
          <t>CA-2017-162880</t>
        </is>
      </c>
      <c r="C6808" t="inlineStr">
        <is>
          <t>2017-12-25</t>
        </is>
      </c>
      <c r="D6808" t="inlineStr">
        <is>
          <t>2017-12-29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Tuff Stuff Recycled Round Ring Binders</t>
        </is>
      </c>
      <c r="Q6808" s="2" t="n">
        <v>3.856</v>
      </c>
      <c r="R6808" t="n">
        <v>1</v>
      </c>
      <c r="S6808" s="3" t="n">
        <v>0.2</v>
      </c>
      <c r="T6808" s="2" t="n">
        <v>1.3978</v>
      </c>
      <c r="U6808">
        <f>D6808-C6808</f>
        <v/>
      </c>
      <c r="V6808" s="3">
        <f>IF(Q6808=0,0,T6808/Q6808)</f>
        <v/>
      </c>
    </row>
    <row r="6809">
      <c r="A6809" t="n">
        <v>6808</v>
      </c>
      <c r="B6809" t="inlineStr">
        <is>
          <t>CA-2015-128125</t>
        </is>
      </c>
      <c r="C6809" t="inlineStr">
        <is>
          <t>2015-03-31</t>
        </is>
      </c>
      <c r="D6809" t="inlineStr">
        <is>
          <t>2015-04-05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White Dual Perf Computer Printout Paper, 2700 Sheets, 1 Part, Heavyweight, 20 lbs., 14 7/8 x 11</t>
        </is>
      </c>
      <c r="Q6809" s="2" t="n">
        <v>98.376</v>
      </c>
      <c r="R6809" t="n">
        <v>3</v>
      </c>
      <c r="S6809" s="3" t="n">
        <v>0.2</v>
      </c>
      <c r="T6809" s="2" t="n">
        <v>35.6613</v>
      </c>
      <c r="U6809">
        <f>D6809-C6809</f>
        <v/>
      </c>
      <c r="V6809" s="3">
        <f>IF(Q6809=0,0,T6809/Q6809)</f>
        <v/>
      </c>
    </row>
    <row r="6810">
      <c r="A6810" t="n">
        <v>6809</v>
      </c>
      <c r="B6810" t="inlineStr">
        <is>
          <t>CA-2015-128125</t>
        </is>
      </c>
      <c r="C6810" t="inlineStr">
        <is>
          <t>2015-03-31</t>
        </is>
      </c>
      <c r="D6810" t="inlineStr">
        <is>
          <t>2015-04-05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3M Polarizing Light Filter Sleeves</t>
        </is>
      </c>
      <c r="Q6810" s="2" t="n">
        <v>22.38</v>
      </c>
      <c r="R6810" t="n">
        <v>3</v>
      </c>
      <c r="S6810" s="3" t="n">
        <v>0.6</v>
      </c>
      <c r="T6810" s="2" t="n">
        <v>-7.833</v>
      </c>
      <c r="U6810">
        <f>D6810-C6810</f>
        <v/>
      </c>
      <c r="V6810" s="3">
        <f>IF(Q6810=0,0,T6810/Q6810)</f>
        <v/>
      </c>
    </row>
    <row r="6811">
      <c r="A6811" t="n">
        <v>6810</v>
      </c>
      <c r="B6811" t="inlineStr">
        <is>
          <t>CA-2017-156237</t>
        </is>
      </c>
      <c r="C6811" t="inlineStr">
        <is>
          <t>2017-09-14</t>
        </is>
      </c>
      <c r="D6811" t="inlineStr">
        <is>
          <t>2017-09-15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Instant Report Kit</t>
        </is>
      </c>
      <c r="Q6811" s="2" t="n">
        <v>3.882</v>
      </c>
      <c r="R6811" t="n">
        <v>2</v>
      </c>
      <c r="S6811" s="3" t="n">
        <v>0.7</v>
      </c>
      <c r="T6811" s="2" t="n">
        <v>-2.588</v>
      </c>
      <c r="U6811">
        <f>D6811-C6811</f>
        <v/>
      </c>
      <c r="V6811" s="3">
        <f>IF(Q6811=0,0,T6811/Q6811)</f>
        <v/>
      </c>
    </row>
    <row r="6812">
      <c r="A6812" t="n">
        <v>6811</v>
      </c>
      <c r="B6812" t="inlineStr">
        <is>
          <t>CA-2017-156237</t>
        </is>
      </c>
      <c r="C6812" t="inlineStr">
        <is>
          <t>2017-09-14</t>
        </is>
      </c>
      <c r="D6812" t="inlineStr">
        <is>
          <t>2017-09-15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Ricoh - Ink Collector Unit for GX3000 Series Printers</t>
        </is>
      </c>
      <c r="Q6812" s="2" t="n">
        <v>12.585</v>
      </c>
      <c r="R6812" t="n">
        <v>1</v>
      </c>
      <c r="S6812" s="3" t="n">
        <v>0.7</v>
      </c>
      <c r="T6812" s="2" t="n">
        <v>-18.0385</v>
      </c>
      <c r="U6812">
        <f>D6812-C6812</f>
        <v/>
      </c>
      <c r="V6812" s="3">
        <f>IF(Q6812=0,0,T6812/Q6812)</f>
        <v/>
      </c>
    </row>
    <row r="6813">
      <c r="A6813" t="n">
        <v>6812</v>
      </c>
      <c r="B6813" t="inlineStr">
        <is>
          <t>CA-2017-156237</t>
        </is>
      </c>
      <c r="C6813" t="inlineStr">
        <is>
          <t>2017-09-14</t>
        </is>
      </c>
      <c r="D6813" t="inlineStr">
        <is>
          <t>2017-09-15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Furniture</t>
        </is>
      </c>
      <c r="O6813" t="inlineStr">
        <is>
          <t>Chairs</t>
        </is>
      </c>
      <c r="P6813" t="inlineStr">
        <is>
          <t>Office Star - Ergonomically Designed Knee Chair</t>
        </is>
      </c>
      <c r="Q6813" s="2" t="n">
        <v>113.372</v>
      </c>
      <c r="R6813" t="n">
        <v>2</v>
      </c>
      <c r="S6813" s="3" t="n">
        <v>0.3</v>
      </c>
      <c r="T6813" s="2" t="n">
        <v>-29.1528</v>
      </c>
      <c r="U6813">
        <f>D6813-C6813</f>
        <v/>
      </c>
      <c r="V6813" s="3">
        <f>IF(Q6813=0,0,T6813/Q6813)</f>
        <v/>
      </c>
    </row>
    <row r="6814">
      <c r="A6814" t="n">
        <v>6813</v>
      </c>
      <c r="B6814" t="inlineStr">
        <is>
          <t>CA-2017-156237</t>
        </is>
      </c>
      <c r="C6814" t="inlineStr">
        <is>
          <t>2017-09-14</t>
        </is>
      </c>
      <c r="D6814" t="inlineStr">
        <is>
          <t>2017-09-15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Aluminum Screw Posts</t>
        </is>
      </c>
      <c r="Q6814" s="2" t="n">
        <v>18.312</v>
      </c>
      <c r="R6814" t="n">
        <v>4</v>
      </c>
      <c r="S6814" s="3" t="n">
        <v>0.7</v>
      </c>
      <c r="T6814" s="2" t="n">
        <v>-12.208</v>
      </c>
      <c r="U6814">
        <f>D6814-C6814</f>
        <v/>
      </c>
      <c r="V6814" s="3">
        <f>IF(Q6814=0,0,T6814/Q6814)</f>
        <v/>
      </c>
    </row>
    <row r="6815">
      <c r="A6815" t="n">
        <v>6814</v>
      </c>
      <c r="B6815" t="inlineStr">
        <is>
          <t>CA-2017-156237</t>
        </is>
      </c>
      <c r="C6815" t="inlineStr">
        <is>
          <t>2017-09-14</t>
        </is>
      </c>
      <c r="D6815" t="inlineStr">
        <is>
          <t>2017-09-15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Tensor Track Tree Floor Lamp</t>
        </is>
      </c>
      <c r="Q6815" s="2" t="n">
        <v>127.936</v>
      </c>
      <c r="R6815" t="n">
        <v>8</v>
      </c>
      <c r="S6815" s="3" t="n">
        <v>0.2</v>
      </c>
      <c r="T6815" s="2" t="n">
        <v>4.7976</v>
      </c>
      <c r="U6815">
        <f>D6815-C6815</f>
        <v/>
      </c>
      <c r="V6815" s="3">
        <f>IF(Q6815=0,0,T6815/Q6815)</f>
        <v/>
      </c>
    </row>
    <row r="6816">
      <c r="A6816" t="n">
        <v>6815</v>
      </c>
      <c r="B6816" t="inlineStr">
        <is>
          <t>CA-2017-156237</t>
        </is>
      </c>
      <c r="C6816" t="inlineStr">
        <is>
          <t>2017-09-14</t>
        </is>
      </c>
      <c r="D6816" t="inlineStr">
        <is>
          <t>2017-09-15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Technology</t>
        </is>
      </c>
      <c r="O6816" t="inlineStr">
        <is>
          <t>Machines</t>
        </is>
      </c>
      <c r="P6816" t="inlineStr">
        <is>
          <t>Lexmark MarkNet N8150 Wireless Print Server</t>
        </is>
      </c>
      <c r="Q6816" s="2" t="n">
        <v>241.17</v>
      </c>
      <c r="R6816" t="n">
        <v>2</v>
      </c>
      <c r="S6816" s="3" t="n">
        <v>0.7</v>
      </c>
      <c r="T6816" s="2" t="n">
        <v>-168.819</v>
      </c>
      <c r="U6816">
        <f>D6816-C6816</f>
        <v/>
      </c>
      <c r="V6816" s="3">
        <f>IF(Q6816=0,0,T6816/Q6816)</f>
        <v/>
      </c>
    </row>
    <row r="6817">
      <c r="A6817" t="n">
        <v>6816</v>
      </c>
      <c r="B6817" t="inlineStr">
        <is>
          <t>CA-2014-144414</t>
        </is>
      </c>
      <c r="C6817" t="inlineStr">
        <is>
          <t>2014-06-17</t>
        </is>
      </c>
      <c r="D6817" t="inlineStr">
        <is>
          <t>2014-06-21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Eldon Wave Desk Accessories</t>
        </is>
      </c>
      <c r="Q6817" s="2" t="n">
        <v>6.24</v>
      </c>
      <c r="R6817" t="n">
        <v>3</v>
      </c>
      <c r="S6817" s="3" t="n">
        <v>0</v>
      </c>
      <c r="T6817" s="2" t="n">
        <v>2.6208</v>
      </c>
      <c r="U6817">
        <f>D6817-C6817</f>
        <v/>
      </c>
      <c r="V6817" s="3">
        <f>IF(Q6817=0,0,T6817/Q6817)</f>
        <v/>
      </c>
    </row>
    <row r="6818">
      <c r="A6818" t="n">
        <v>6817</v>
      </c>
      <c r="B6818" t="inlineStr">
        <is>
          <t>CA-2014-144414</t>
        </is>
      </c>
      <c r="C6818" t="inlineStr">
        <is>
          <t>2014-06-17</t>
        </is>
      </c>
      <c r="D6818" t="inlineStr">
        <is>
          <t>2014-06-21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Office Supplies</t>
        </is>
      </c>
      <c r="O6818" t="inlineStr">
        <is>
          <t>Fasteners</t>
        </is>
      </c>
      <c r="P6818" t="inlineStr">
        <is>
          <t>OIC Binder Clips</t>
        </is>
      </c>
      <c r="Q6818" s="2" t="n">
        <v>17.9</v>
      </c>
      <c r="R6818" t="n">
        <v>5</v>
      </c>
      <c r="S6818" s="3" t="n">
        <v>0</v>
      </c>
      <c r="T6818" s="2" t="n">
        <v>8.949999999999999</v>
      </c>
      <c r="U6818">
        <f>D6818-C6818</f>
        <v/>
      </c>
      <c r="V6818" s="3">
        <f>IF(Q6818=0,0,T6818/Q6818)</f>
        <v/>
      </c>
    </row>
    <row r="6819">
      <c r="A6819" t="n">
        <v>6818</v>
      </c>
      <c r="B6819" t="inlineStr">
        <is>
          <t>CA-2014-144414</t>
        </is>
      </c>
      <c r="C6819" t="inlineStr">
        <is>
          <t>2014-06-17</t>
        </is>
      </c>
      <c r="D6819" t="inlineStr">
        <is>
          <t>2014-06-21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DocuBind P400 Electric Binding System</t>
        </is>
      </c>
      <c r="Q6819" s="2" t="n">
        <v>3266.376</v>
      </c>
      <c r="R6819" t="n">
        <v>3</v>
      </c>
      <c r="S6819" s="3" t="n">
        <v>0.2</v>
      </c>
      <c r="T6819" s="2" t="n">
        <v>1061.5722</v>
      </c>
      <c r="U6819">
        <f>D6819-C6819</f>
        <v/>
      </c>
      <c r="V6819" s="3">
        <f>IF(Q6819=0,0,T6819/Q6819)</f>
        <v/>
      </c>
    </row>
    <row r="6820">
      <c r="A6820" t="n">
        <v>6819</v>
      </c>
      <c r="B6820" t="inlineStr">
        <is>
          <t>CA-2017-163860</t>
        </is>
      </c>
      <c r="C6820" t="inlineStr">
        <is>
          <t>2017-12-28</t>
        </is>
      </c>
      <c r="D6820" t="inlineStr">
        <is>
          <t>2018-01-01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Office Supplies</t>
        </is>
      </c>
      <c r="O6820" t="inlineStr">
        <is>
          <t>Binders</t>
        </is>
      </c>
      <c r="P6820" t="inlineStr">
        <is>
          <t>Computer Printout Index Tabs</t>
        </is>
      </c>
      <c r="Q6820" s="2" t="n">
        <v>1.68</v>
      </c>
      <c r="R6820" t="n">
        <v>5</v>
      </c>
      <c r="S6820" s="3" t="n">
        <v>0.8</v>
      </c>
      <c r="T6820" s="2" t="n">
        <v>-2.688</v>
      </c>
      <c r="U6820">
        <f>D6820-C6820</f>
        <v/>
      </c>
      <c r="V6820" s="3">
        <f>IF(Q6820=0,0,T6820/Q6820)</f>
        <v/>
      </c>
    </row>
    <row r="6821">
      <c r="A6821" t="n">
        <v>6820</v>
      </c>
      <c r="B6821" t="inlineStr">
        <is>
          <t>CA-2017-163860</t>
        </is>
      </c>
      <c r="C6821" t="inlineStr">
        <is>
          <t>2017-12-28</t>
        </is>
      </c>
      <c r="D6821" t="inlineStr">
        <is>
          <t>2018-01-01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Furniture</t>
        </is>
      </c>
      <c r="O6821" t="inlineStr">
        <is>
          <t>Furnishings</t>
        </is>
      </c>
      <c r="P6821" t="inlineStr">
        <is>
          <t>G.E. Longer-Life Indoor Recessed Floodlight Bulbs</t>
        </is>
      </c>
      <c r="Q6821" s="2" t="n">
        <v>7.968</v>
      </c>
      <c r="R6821" t="n">
        <v>3</v>
      </c>
      <c r="S6821" s="3" t="n">
        <v>0.6</v>
      </c>
      <c r="T6821" s="2" t="n">
        <v>-2.3904</v>
      </c>
      <c r="U6821">
        <f>D6821-C6821</f>
        <v/>
      </c>
      <c r="V6821" s="3">
        <f>IF(Q6821=0,0,T6821/Q6821)</f>
        <v/>
      </c>
    </row>
    <row r="6822">
      <c r="A6822" t="n">
        <v>6821</v>
      </c>
      <c r="B6822" t="inlineStr">
        <is>
          <t>CA-2017-163860</t>
        </is>
      </c>
      <c r="C6822" t="inlineStr">
        <is>
          <t>2017-12-28</t>
        </is>
      </c>
      <c r="D6822" t="inlineStr">
        <is>
          <t>2018-01-01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Padded Folding Chairs, Black, 4/Carton</t>
        </is>
      </c>
      <c r="Q6822" s="2" t="n">
        <v>113.372</v>
      </c>
      <c r="R6822" t="n">
        <v>2</v>
      </c>
      <c r="S6822" s="3" t="n">
        <v>0.3</v>
      </c>
      <c r="T6822" s="2" t="n">
        <v>-3.2392</v>
      </c>
      <c r="U6822">
        <f>D6822-C6822</f>
        <v/>
      </c>
      <c r="V6822" s="3">
        <f>IF(Q6822=0,0,T6822/Q6822)</f>
        <v/>
      </c>
    </row>
    <row r="6823">
      <c r="A6823" t="n">
        <v>6822</v>
      </c>
      <c r="B6823" t="inlineStr">
        <is>
          <t>CA-2017-163860</t>
        </is>
      </c>
      <c r="C6823" t="inlineStr">
        <is>
          <t>2017-12-28</t>
        </is>
      </c>
      <c r="D6823" t="inlineStr">
        <is>
          <t>2018-01-01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Furniture</t>
        </is>
      </c>
      <c r="O6823" t="inlineStr">
        <is>
          <t>Furnishings</t>
        </is>
      </c>
      <c r="P6823" t="inlineStr">
        <is>
          <t>3M Hangers With Command Adhesive</t>
        </is>
      </c>
      <c r="Q6823" s="2" t="n">
        <v>2.96</v>
      </c>
      <c r="R6823" t="n">
        <v>2</v>
      </c>
      <c r="S6823" s="3" t="n">
        <v>0.6</v>
      </c>
      <c r="T6823" s="2" t="n">
        <v>-1.406</v>
      </c>
      <c r="U6823">
        <f>D6823-C6823</f>
        <v/>
      </c>
      <c r="V6823" s="3">
        <f>IF(Q6823=0,0,T6823/Q6823)</f>
        <v/>
      </c>
    </row>
    <row r="6824">
      <c r="A6824" t="n">
        <v>6823</v>
      </c>
      <c r="B6824" t="inlineStr">
        <is>
          <t>US-2017-115609</t>
        </is>
      </c>
      <c r="C6824" t="inlineStr">
        <is>
          <t>2017-11-02</t>
        </is>
      </c>
      <c r="D6824" t="inlineStr">
        <is>
          <t>2017-11-07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Office Supplies</t>
        </is>
      </c>
      <c r="O6824" t="inlineStr">
        <is>
          <t>Appliances</t>
        </is>
      </c>
      <c r="P6824" t="inlineStr">
        <is>
          <t>Fellowes 8 Outlet Superior Workstation Surge Protector w/o Phone/Fax/Modem Protection</t>
        </is>
      </c>
      <c r="Q6824" s="2" t="n">
        <v>168.1</v>
      </c>
      <c r="R6824" t="n">
        <v>5</v>
      </c>
      <c r="S6824" s="3" t="n">
        <v>0</v>
      </c>
      <c r="T6824" s="2" t="n">
        <v>43.706</v>
      </c>
      <c r="U6824">
        <f>D6824-C6824</f>
        <v/>
      </c>
      <c r="V6824" s="3">
        <f>IF(Q6824=0,0,T6824/Q6824)</f>
        <v/>
      </c>
    </row>
    <row r="6825">
      <c r="A6825" t="n">
        <v>6824</v>
      </c>
      <c r="B6825" t="inlineStr">
        <is>
          <t>CA-2015-154291</t>
        </is>
      </c>
      <c r="C6825" t="inlineStr">
        <is>
          <t>2015-07-25</t>
        </is>
      </c>
      <c r="D6825" t="inlineStr">
        <is>
          <t>2015-07-29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Office Supplies</t>
        </is>
      </c>
      <c r="O6825" t="inlineStr">
        <is>
          <t>Envelopes</t>
        </is>
      </c>
      <c r="P6825" t="inlineStr">
        <is>
          <t>White Business Envelopes with Contemporary Seam, Recycled White Business Envelopes</t>
        </is>
      </c>
      <c r="Q6825" s="2" t="n">
        <v>98.45999999999999</v>
      </c>
      <c r="R6825" t="n">
        <v>9</v>
      </c>
      <c r="S6825" s="3" t="n">
        <v>0</v>
      </c>
      <c r="T6825" s="2" t="n">
        <v>49.23</v>
      </c>
      <c r="U6825">
        <f>D6825-C6825</f>
        <v/>
      </c>
      <c r="V6825" s="3">
        <f>IF(Q6825=0,0,T6825/Q6825)</f>
        <v/>
      </c>
    </row>
    <row r="6826">
      <c r="A6826" t="n">
        <v>6825</v>
      </c>
      <c r="B6826" t="inlineStr">
        <is>
          <t>CA-2015-154291</t>
        </is>
      </c>
      <c r="C6826" t="inlineStr">
        <is>
          <t>2015-07-25</t>
        </is>
      </c>
      <c r="D6826" t="inlineStr">
        <is>
          <t>2015-07-29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Furniture</t>
        </is>
      </c>
      <c r="O6826" t="inlineStr">
        <is>
          <t>Tables</t>
        </is>
      </c>
      <c r="P6826" t="inlineStr">
        <is>
          <t>Bevis Round Conference Table Top, X-Base</t>
        </is>
      </c>
      <c r="Q6826" s="2" t="n">
        <v>358.58</v>
      </c>
      <c r="R6826" t="n">
        <v>2</v>
      </c>
      <c r="S6826" s="3" t="n">
        <v>0</v>
      </c>
      <c r="T6826" s="2" t="n">
        <v>39.4438</v>
      </c>
      <c r="U6826">
        <f>D6826-C6826</f>
        <v/>
      </c>
      <c r="V6826" s="3">
        <f>IF(Q6826=0,0,T6826/Q6826)</f>
        <v/>
      </c>
    </row>
    <row r="6827">
      <c r="A6827" t="n">
        <v>6826</v>
      </c>
      <c r="B6827" t="inlineStr">
        <is>
          <t>CA-2016-118689</t>
        </is>
      </c>
      <c r="C6827" t="inlineStr">
        <is>
          <t>2016-10-02</t>
        </is>
      </c>
      <c r="D6827" t="inlineStr">
        <is>
          <t>2016-10-09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Acco Perma 4000 Stacking Storage Drawers</t>
        </is>
      </c>
      <c r="Q6827" s="2" t="n">
        <v>32.48</v>
      </c>
      <c r="R6827" t="n">
        <v>2</v>
      </c>
      <c r="S6827" s="3" t="n">
        <v>0</v>
      </c>
      <c r="T6827" s="2" t="n">
        <v>4.872</v>
      </c>
      <c r="U6827">
        <f>D6827-C6827</f>
        <v/>
      </c>
      <c r="V6827" s="3">
        <f>IF(Q6827=0,0,T6827/Q6827)</f>
        <v/>
      </c>
    </row>
    <row r="6828">
      <c r="A6828" t="n">
        <v>6827</v>
      </c>
      <c r="B6828" t="inlineStr">
        <is>
          <t>CA-2016-118689</t>
        </is>
      </c>
      <c r="C6828" t="inlineStr">
        <is>
          <t>2016-10-02</t>
        </is>
      </c>
      <c r="D6828" t="inlineStr">
        <is>
          <t>2016-10-09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Technology</t>
        </is>
      </c>
      <c r="O6828" t="inlineStr">
        <is>
          <t>Copiers</t>
        </is>
      </c>
      <c r="P6828" t="inlineStr">
        <is>
          <t>Canon imageCLASS 2200 Advanced Copier</t>
        </is>
      </c>
      <c r="Q6828" s="2" t="n">
        <v>17499.95</v>
      </c>
      <c r="R6828" t="n">
        <v>5</v>
      </c>
      <c r="S6828" s="3" t="n">
        <v>0</v>
      </c>
      <c r="T6828" s="2" t="n">
        <v>8399.976000000001</v>
      </c>
      <c r="U6828">
        <f>D6828-C6828</f>
        <v/>
      </c>
      <c r="V6828" s="3">
        <f>IF(Q6828=0,0,T6828/Q6828)</f>
        <v/>
      </c>
    </row>
    <row r="6829">
      <c r="A6829" t="n">
        <v>6828</v>
      </c>
      <c r="B6829" t="inlineStr">
        <is>
          <t>CA-2016-118689</t>
        </is>
      </c>
      <c r="C6829" t="inlineStr">
        <is>
          <t>2016-10-02</t>
        </is>
      </c>
      <c r="D6829" t="inlineStr">
        <is>
          <t>2016-10-09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Ibico Ibimaster 300 Manual Binding System</t>
        </is>
      </c>
      <c r="Q6829" s="2" t="n">
        <v>735.98</v>
      </c>
      <c r="R6829" t="n">
        <v>2</v>
      </c>
      <c r="S6829" s="3" t="n">
        <v>0</v>
      </c>
      <c r="T6829" s="2" t="n">
        <v>331.191</v>
      </c>
      <c r="U6829">
        <f>D6829-C6829</f>
        <v/>
      </c>
      <c r="V6829" s="3">
        <f>IF(Q6829=0,0,T6829/Q6829)</f>
        <v/>
      </c>
    </row>
    <row r="6830">
      <c r="A6830" t="n">
        <v>6829</v>
      </c>
      <c r="B6830" t="inlineStr">
        <is>
          <t>CA-2016-118689</t>
        </is>
      </c>
      <c r="C6830" t="inlineStr">
        <is>
          <t>2016-10-02</t>
        </is>
      </c>
      <c r="D6830" t="inlineStr">
        <is>
          <t>2016-10-09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Office Supplies</t>
        </is>
      </c>
      <c r="O6830" t="inlineStr">
        <is>
          <t>Binders</t>
        </is>
      </c>
      <c r="P6830" t="inlineStr">
        <is>
          <t>Acco Pressboard Covers with Storage Hooks, 14 7/8" x 11", Light Blue</t>
        </is>
      </c>
      <c r="Q6830" s="2" t="n">
        <v>34.37</v>
      </c>
      <c r="R6830" t="n">
        <v>7</v>
      </c>
      <c r="S6830" s="3" t="n">
        <v>0</v>
      </c>
      <c r="T6830" s="2" t="n">
        <v>16.8413</v>
      </c>
      <c r="U6830">
        <f>D6830-C6830</f>
        <v/>
      </c>
      <c r="V6830" s="3">
        <f>IF(Q6830=0,0,T6830/Q6830)</f>
        <v/>
      </c>
    </row>
    <row r="6831">
      <c r="A6831" t="n">
        <v>6830</v>
      </c>
      <c r="B6831" t="inlineStr">
        <is>
          <t>CA-2016-118689</t>
        </is>
      </c>
      <c r="C6831" t="inlineStr">
        <is>
          <t>2016-10-02</t>
        </is>
      </c>
      <c r="D6831" t="inlineStr">
        <is>
          <t>2016-10-09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Stanley Bostitch Contemporary Electric Pencil Sharpeners</t>
        </is>
      </c>
      <c r="Q6831" s="2" t="n">
        <v>33.96</v>
      </c>
      <c r="R6831" t="n">
        <v>2</v>
      </c>
      <c r="S6831" s="3" t="n">
        <v>0</v>
      </c>
      <c r="T6831" s="2" t="n">
        <v>9.508800000000001</v>
      </c>
      <c r="U6831">
        <f>D6831-C6831</f>
        <v/>
      </c>
      <c r="V6831" s="3">
        <f>IF(Q6831=0,0,T6831/Q6831)</f>
        <v/>
      </c>
    </row>
    <row r="6832">
      <c r="A6832" t="n">
        <v>6831</v>
      </c>
      <c r="B6832" t="inlineStr">
        <is>
          <t>CA-2016-140438</t>
        </is>
      </c>
      <c r="C6832" t="inlineStr">
        <is>
          <t>2016-12-24</t>
        </is>
      </c>
      <c r="D6832" t="inlineStr">
        <is>
          <t>2016-12-27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Rugby III</t>
        </is>
      </c>
      <c r="Q6832" s="2" t="n">
        <v>197.97</v>
      </c>
      <c r="R6832" t="n">
        <v>3</v>
      </c>
      <c r="S6832" s="3" t="n">
        <v>0</v>
      </c>
      <c r="T6832" s="2" t="n">
        <v>53.4519</v>
      </c>
      <c r="U6832">
        <f>D6832-C6832</f>
        <v/>
      </c>
      <c r="V6832" s="3">
        <f>IF(Q6832=0,0,T6832/Q6832)</f>
        <v/>
      </c>
    </row>
    <row r="6833">
      <c r="A6833" t="n">
        <v>6832</v>
      </c>
      <c r="B6833" t="inlineStr">
        <is>
          <t>US-2017-123204</t>
        </is>
      </c>
      <c r="C6833" t="inlineStr">
        <is>
          <t>2017-07-21</t>
        </is>
      </c>
      <c r="D6833" t="inlineStr">
        <is>
          <t>2017-07-27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Office Supplies</t>
        </is>
      </c>
      <c r="O6833" t="inlineStr">
        <is>
          <t>Appliances</t>
        </is>
      </c>
      <c r="P6833" t="inlineStr">
        <is>
          <t>Eureka Sanitaire  Multi-Pro Heavy-Duty Upright, Disposable Bags</t>
        </is>
      </c>
      <c r="Q6833" s="2" t="n">
        <v>17.48</v>
      </c>
      <c r="R6833" t="n">
        <v>4</v>
      </c>
      <c r="S6833" s="3" t="n">
        <v>0</v>
      </c>
      <c r="T6833" s="2" t="n">
        <v>4.5448</v>
      </c>
      <c r="U6833">
        <f>D6833-C6833</f>
        <v/>
      </c>
      <c r="V6833" s="3">
        <f>IF(Q6833=0,0,T6833/Q6833)</f>
        <v/>
      </c>
    </row>
    <row r="6834">
      <c r="A6834" t="n">
        <v>6833</v>
      </c>
      <c r="B6834" t="inlineStr">
        <is>
          <t>CA-2015-112522</t>
        </is>
      </c>
      <c r="C6834" t="inlineStr">
        <is>
          <t>2015-10-10</t>
        </is>
      </c>
      <c r="D6834" t="inlineStr">
        <is>
          <t>2015-10-17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Avery Fluorescent Highlighter Four-Color Set</t>
        </is>
      </c>
      <c r="Q6834" s="2" t="n">
        <v>8.016</v>
      </c>
      <c r="R6834" t="n">
        <v>3</v>
      </c>
      <c r="S6834" s="3" t="n">
        <v>0.2</v>
      </c>
      <c r="T6834" s="2" t="n">
        <v>1.002</v>
      </c>
      <c r="U6834">
        <f>D6834-C6834</f>
        <v/>
      </c>
      <c r="V6834" s="3">
        <f>IF(Q6834=0,0,T6834/Q6834)</f>
        <v/>
      </c>
    </row>
    <row r="6835">
      <c r="A6835" t="n">
        <v>6834</v>
      </c>
      <c r="B6835" t="inlineStr">
        <is>
          <t>CA-2016-153101</t>
        </is>
      </c>
      <c r="C6835" t="inlineStr">
        <is>
          <t>2016-09-08</t>
        </is>
      </c>
      <c r="D6835" t="inlineStr">
        <is>
          <t>2016-09-08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Lesro Round Back Collection Coffee Table, End Table</t>
        </is>
      </c>
      <c r="Q6835" s="2" t="n">
        <v>146.04</v>
      </c>
      <c r="R6835" t="n">
        <v>1</v>
      </c>
      <c r="S6835" s="3" t="n">
        <v>0.2</v>
      </c>
      <c r="T6835" s="2" t="n">
        <v>-12.7785</v>
      </c>
      <c r="U6835">
        <f>D6835-C6835</f>
        <v/>
      </c>
      <c r="V6835" s="3">
        <f>IF(Q6835=0,0,T6835/Q6835)</f>
        <v/>
      </c>
    </row>
    <row r="6836">
      <c r="A6836" t="n">
        <v>6835</v>
      </c>
      <c r="B6836" t="inlineStr">
        <is>
          <t>CA-2016-142615</t>
        </is>
      </c>
      <c r="C6836" t="inlineStr">
        <is>
          <t>2016-11-20</t>
        </is>
      </c>
      <c r="D6836" t="inlineStr">
        <is>
          <t>2016-11-24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Technology</t>
        </is>
      </c>
      <c r="O6836" t="inlineStr">
        <is>
          <t>Accessories</t>
        </is>
      </c>
      <c r="P6836" t="inlineStr">
        <is>
          <t>Sony Micro Vault Click 4 GB USB 2.0 Flash Drive</t>
        </is>
      </c>
      <c r="Q6836" s="2" t="n">
        <v>27.88</v>
      </c>
      <c r="R6836" t="n">
        <v>2</v>
      </c>
      <c r="S6836" s="3" t="n">
        <v>0</v>
      </c>
      <c r="T6836" s="2" t="n">
        <v>3.9032</v>
      </c>
      <c r="U6836">
        <f>D6836-C6836</f>
        <v/>
      </c>
      <c r="V6836" s="3">
        <f>IF(Q6836=0,0,T6836/Q6836)</f>
        <v/>
      </c>
    </row>
    <row r="6837">
      <c r="A6837" t="n">
        <v>6836</v>
      </c>
      <c r="B6837" t="inlineStr">
        <is>
          <t>CA-2017-142643</t>
        </is>
      </c>
      <c r="C6837" t="inlineStr">
        <is>
          <t>2017-10-15</t>
        </is>
      </c>
      <c r="D6837" t="inlineStr">
        <is>
          <t>2017-10-20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Office Supplies</t>
        </is>
      </c>
      <c r="O6837" t="inlineStr">
        <is>
          <t>Labels</t>
        </is>
      </c>
      <c r="P6837" t="inlineStr">
        <is>
          <t>Avery 4027 File Folder Labels for Dot Matrix Printers, 5000 Labels per Box, White</t>
        </is>
      </c>
      <c r="Q6837" s="2" t="n">
        <v>152.65</v>
      </c>
      <c r="R6837" t="n">
        <v>5</v>
      </c>
      <c r="S6837" s="3" t="n">
        <v>0</v>
      </c>
      <c r="T6837" s="2" t="n">
        <v>70.21899999999999</v>
      </c>
      <c r="U6837">
        <f>D6837-C6837</f>
        <v/>
      </c>
      <c r="V6837" s="3">
        <f>IF(Q6837=0,0,T6837/Q6837)</f>
        <v/>
      </c>
    </row>
    <row r="6838">
      <c r="A6838" t="n">
        <v>6837</v>
      </c>
      <c r="B6838" t="inlineStr">
        <is>
          <t>CA-2017-142643</t>
        </is>
      </c>
      <c r="C6838" t="inlineStr">
        <is>
          <t>2017-10-15</t>
        </is>
      </c>
      <c r="D6838" t="inlineStr">
        <is>
          <t>2017-10-20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Executive Impressions 14" Two-Color Numerals Wall Clock</t>
        </is>
      </c>
      <c r="Q6838" s="2" t="n">
        <v>22.72</v>
      </c>
      <c r="R6838" t="n">
        <v>1</v>
      </c>
      <c r="S6838" s="3" t="n">
        <v>0</v>
      </c>
      <c r="T6838" s="2" t="n">
        <v>9.315200000000001</v>
      </c>
      <c r="U6838">
        <f>D6838-C6838</f>
        <v/>
      </c>
      <c r="V6838" s="3">
        <f>IF(Q6838=0,0,T6838/Q6838)</f>
        <v/>
      </c>
    </row>
    <row r="6839">
      <c r="A6839" t="n">
        <v>6838</v>
      </c>
      <c r="B6839" t="inlineStr">
        <is>
          <t>CA-2015-116260</t>
        </is>
      </c>
      <c r="C6839" t="inlineStr">
        <is>
          <t>2015-07-06</t>
        </is>
      </c>
      <c r="D6839" t="inlineStr">
        <is>
          <t>2015-07-12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Office Supplies</t>
        </is>
      </c>
      <c r="O6839" t="inlineStr">
        <is>
          <t>Art</t>
        </is>
      </c>
      <c r="P6839" t="inlineStr">
        <is>
          <t>Newell 333</t>
        </is>
      </c>
      <c r="Q6839" s="2" t="n">
        <v>11.12</v>
      </c>
      <c r="R6839" t="n">
        <v>4</v>
      </c>
      <c r="S6839" s="3" t="n">
        <v>0</v>
      </c>
      <c r="T6839" s="2" t="n">
        <v>2.8912</v>
      </c>
      <c r="U6839">
        <f>D6839-C6839</f>
        <v/>
      </c>
      <c r="V6839" s="3">
        <f>IF(Q6839=0,0,T6839/Q6839)</f>
        <v/>
      </c>
    </row>
    <row r="6840">
      <c r="A6840" t="n">
        <v>6839</v>
      </c>
      <c r="B6840" t="inlineStr">
        <is>
          <t>CA-2017-107517</t>
        </is>
      </c>
      <c r="C6840" t="inlineStr">
        <is>
          <t>2017-02-05</t>
        </is>
      </c>
      <c r="D6840" t="inlineStr">
        <is>
          <t>2017-02-09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Office Supplies</t>
        </is>
      </c>
      <c r="O6840" t="inlineStr">
        <is>
          <t>Appliances</t>
        </is>
      </c>
      <c r="P6840" t="inlineStr">
        <is>
          <t>Sanyo Counter Height Refrigerator with Crisper, 3.6 Cubic Foot, Stainless Steel/Black</t>
        </is>
      </c>
      <c r="Q6840" s="2" t="n">
        <v>1640.7</v>
      </c>
      <c r="R6840" t="n">
        <v>5</v>
      </c>
      <c r="S6840" s="3" t="n">
        <v>0</v>
      </c>
      <c r="T6840" s="2" t="n">
        <v>459.396</v>
      </c>
      <c r="U6840">
        <f>D6840-C6840</f>
        <v/>
      </c>
      <c r="V6840" s="3">
        <f>IF(Q6840=0,0,T6840/Q6840)</f>
        <v/>
      </c>
    </row>
    <row r="6841">
      <c r="A6841" t="n">
        <v>6840</v>
      </c>
      <c r="B6841" t="inlineStr">
        <is>
          <t>CA-2017-107517</t>
        </is>
      </c>
      <c r="C6841" t="inlineStr">
        <is>
          <t>2017-02-05</t>
        </is>
      </c>
      <c r="D6841" t="inlineStr">
        <is>
          <t>2017-02-09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Technology</t>
        </is>
      </c>
      <c r="O6841" t="inlineStr">
        <is>
          <t>Phones</t>
        </is>
      </c>
      <c r="P6841" t="inlineStr">
        <is>
          <t>Geemarc AmpliPOWER60</t>
        </is>
      </c>
      <c r="Q6841" s="2" t="n">
        <v>371.2</v>
      </c>
      <c r="R6841" t="n">
        <v>5</v>
      </c>
      <c r="S6841" s="3" t="n">
        <v>0.2</v>
      </c>
      <c r="T6841" s="2" t="n">
        <v>41.76</v>
      </c>
      <c r="U6841">
        <f>D6841-C6841</f>
        <v/>
      </c>
      <c r="V6841" s="3">
        <f>IF(Q6841=0,0,T6841/Q6841)</f>
        <v/>
      </c>
    </row>
    <row r="6842">
      <c r="A6842" t="n">
        <v>6841</v>
      </c>
      <c r="B6842" t="inlineStr">
        <is>
          <t>CA-2015-166338</t>
        </is>
      </c>
      <c r="C6842" t="inlineStr">
        <is>
          <t>2015-12-06</t>
        </is>
      </c>
      <c r="D6842" t="inlineStr">
        <is>
          <t>2015-12-07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Ibico Standard Transparent Covers</t>
        </is>
      </c>
      <c r="Q6842" s="2" t="n">
        <v>14.832</v>
      </c>
      <c r="R6842" t="n">
        <v>3</v>
      </c>
      <c r="S6842" s="3" t="n">
        <v>0.7</v>
      </c>
      <c r="T6842" s="2" t="n">
        <v>-10.3824</v>
      </c>
      <c r="U6842">
        <f>D6842-C6842</f>
        <v/>
      </c>
      <c r="V6842" s="3">
        <f>IF(Q6842=0,0,T6842/Q6842)</f>
        <v/>
      </c>
    </row>
    <row r="6843">
      <c r="A6843" t="n">
        <v>6842</v>
      </c>
      <c r="B6843" t="inlineStr">
        <is>
          <t>CA-2016-123946</t>
        </is>
      </c>
      <c r="C6843" t="inlineStr">
        <is>
          <t>2016-09-12</t>
        </is>
      </c>
      <c r="D6843" t="inlineStr">
        <is>
          <t>2016-09-17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Technology</t>
        </is>
      </c>
      <c r="O6843" t="inlineStr">
        <is>
          <t>Accessories</t>
        </is>
      </c>
      <c r="P6843" t="inlineStr">
        <is>
          <t>Imation 30456 USB Flash Drive 8GB</t>
        </is>
      </c>
      <c r="Q6843" s="2" t="n">
        <v>20.7</v>
      </c>
      <c r="R6843" t="n">
        <v>3</v>
      </c>
      <c r="S6843" s="3" t="n">
        <v>0</v>
      </c>
      <c r="T6843" s="2" t="n">
        <v>1.656</v>
      </c>
      <c r="U6843">
        <f>D6843-C6843</f>
        <v/>
      </c>
      <c r="V6843" s="3">
        <f>IF(Q6843=0,0,T6843/Q6843)</f>
        <v/>
      </c>
    </row>
    <row r="6844">
      <c r="A6844" t="n">
        <v>6843</v>
      </c>
      <c r="B6844" t="inlineStr">
        <is>
          <t>CA-2016-123946</t>
        </is>
      </c>
      <c r="C6844" t="inlineStr">
        <is>
          <t>2016-09-12</t>
        </is>
      </c>
      <c r="D6844" t="inlineStr">
        <is>
          <t>2016-09-17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Office Supplies</t>
        </is>
      </c>
      <c r="O6844" t="inlineStr">
        <is>
          <t>Fasteners</t>
        </is>
      </c>
      <c r="P6844" t="inlineStr">
        <is>
          <t>Staples</t>
        </is>
      </c>
      <c r="Q6844" s="2" t="n">
        <v>11.34</v>
      </c>
      <c r="R6844" t="n">
        <v>3</v>
      </c>
      <c r="S6844" s="3" t="n">
        <v>0</v>
      </c>
      <c r="T6844" s="2" t="n">
        <v>5.2164</v>
      </c>
      <c r="U6844">
        <f>D6844-C6844</f>
        <v/>
      </c>
      <c r="V6844" s="3">
        <f>IF(Q6844=0,0,T6844/Q6844)</f>
        <v/>
      </c>
    </row>
    <row r="6845">
      <c r="A6845" t="n">
        <v>6844</v>
      </c>
      <c r="B6845" t="inlineStr">
        <is>
          <t>CA-2016-123946</t>
        </is>
      </c>
      <c r="C6845" t="inlineStr">
        <is>
          <t>2016-09-12</t>
        </is>
      </c>
      <c r="D6845" t="inlineStr">
        <is>
          <t>2016-09-17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Rogers Jumbo File, Granite</t>
        </is>
      </c>
      <c r="Q6845" s="2" t="n">
        <v>67.90000000000001</v>
      </c>
      <c r="R6845" t="n">
        <v>5</v>
      </c>
      <c r="S6845" s="3" t="n">
        <v>0</v>
      </c>
      <c r="T6845" s="2" t="n">
        <v>0.679</v>
      </c>
      <c r="U6845">
        <f>D6845-C6845</f>
        <v/>
      </c>
      <c r="V6845" s="3">
        <f>IF(Q6845=0,0,T6845/Q6845)</f>
        <v/>
      </c>
    </row>
    <row r="6846">
      <c r="A6846" t="n">
        <v>6845</v>
      </c>
      <c r="B6846" t="inlineStr">
        <is>
          <t>CA-2016-123946</t>
        </is>
      </c>
      <c r="C6846" t="inlineStr">
        <is>
          <t>2016-09-12</t>
        </is>
      </c>
      <c r="D6846" t="inlineStr">
        <is>
          <t>2016-09-17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Hon Olson Stacker Chairs</t>
        </is>
      </c>
      <c r="Q6846" s="2" t="n">
        <v>1059.12</v>
      </c>
      <c r="R6846" t="n">
        <v>4</v>
      </c>
      <c r="S6846" s="3" t="n">
        <v>0</v>
      </c>
      <c r="T6846" s="2" t="n">
        <v>307.1448</v>
      </c>
      <c r="U6846">
        <f>D6846-C6846</f>
        <v/>
      </c>
      <c r="V6846" s="3">
        <f>IF(Q6846=0,0,T6846/Q6846)</f>
        <v/>
      </c>
    </row>
    <row r="6847">
      <c r="A6847" t="n">
        <v>6846</v>
      </c>
      <c r="B6847" t="inlineStr">
        <is>
          <t>CA-2014-147543</t>
        </is>
      </c>
      <c r="C6847" t="inlineStr">
        <is>
          <t>2014-07-06</t>
        </is>
      </c>
      <c r="D6847" t="inlineStr">
        <is>
          <t>2014-07-12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Global Comet Stacking Armless Chair</t>
        </is>
      </c>
      <c r="Q6847" s="2" t="n">
        <v>478.48</v>
      </c>
      <c r="R6847" t="n">
        <v>2</v>
      </c>
      <c r="S6847" s="3" t="n">
        <v>0.2</v>
      </c>
      <c r="T6847" s="2" t="n">
        <v>47.848</v>
      </c>
      <c r="U6847">
        <f>D6847-C6847</f>
        <v/>
      </c>
      <c r="V6847" s="3">
        <f>IF(Q6847=0,0,T6847/Q6847)</f>
        <v/>
      </c>
    </row>
    <row r="6848">
      <c r="A6848" t="n">
        <v>6847</v>
      </c>
      <c r="B6848" t="inlineStr">
        <is>
          <t>US-2016-159093</t>
        </is>
      </c>
      <c r="C6848" t="inlineStr">
        <is>
          <t>2016-05-09</t>
        </is>
      </c>
      <c r="D6848" t="inlineStr">
        <is>
          <t>2016-05-14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TOPS Money Receipt Book, Consecutively Numbered in Red,</t>
        </is>
      </c>
      <c r="Q6848" s="2" t="n">
        <v>32.04</v>
      </c>
      <c r="R6848" t="n">
        <v>4</v>
      </c>
      <c r="S6848" s="3" t="n">
        <v>0</v>
      </c>
      <c r="T6848" s="2" t="n">
        <v>14.418</v>
      </c>
      <c r="U6848">
        <f>D6848-C6848</f>
        <v/>
      </c>
      <c r="V6848" s="3">
        <f>IF(Q6848=0,0,T6848/Q6848)</f>
        <v/>
      </c>
    </row>
    <row r="6849">
      <c r="A6849" t="n">
        <v>6848</v>
      </c>
      <c r="B6849" t="inlineStr">
        <is>
          <t>CA-2016-162110</t>
        </is>
      </c>
      <c r="C6849" t="inlineStr">
        <is>
          <t>2016-07-18</t>
        </is>
      </c>
      <c r="D6849" t="inlineStr">
        <is>
          <t>2016-07-22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iHome FM Clock Radio with Lightning Dock</t>
        </is>
      </c>
      <c r="Q6849" s="2" t="n">
        <v>55.992</v>
      </c>
      <c r="R6849" t="n">
        <v>1</v>
      </c>
      <c r="S6849" s="3" t="n">
        <v>0.2</v>
      </c>
      <c r="T6849" s="2" t="n">
        <v>3.4995</v>
      </c>
      <c r="U6849">
        <f>D6849-C6849</f>
        <v/>
      </c>
      <c r="V6849" s="3">
        <f>IF(Q6849=0,0,T6849/Q6849)</f>
        <v/>
      </c>
    </row>
    <row r="6850">
      <c r="A6850" t="n">
        <v>6849</v>
      </c>
      <c r="B6850" t="inlineStr">
        <is>
          <t>US-2016-163461</t>
        </is>
      </c>
      <c r="C6850" t="inlineStr">
        <is>
          <t>2016-06-18</t>
        </is>
      </c>
      <c r="D6850" t="inlineStr">
        <is>
          <t>2016-06-21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1937</t>
        </is>
      </c>
      <c r="Q6850" s="2" t="n">
        <v>76.864</v>
      </c>
      <c r="R6850" t="n">
        <v>2</v>
      </c>
      <c r="S6850" s="3" t="n">
        <v>0.2</v>
      </c>
      <c r="T6850" s="2" t="n">
        <v>26.9024</v>
      </c>
      <c r="U6850">
        <f>D6850-C6850</f>
        <v/>
      </c>
      <c r="V6850" s="3">
        <f>IF(Q6850=0,0,T6850/Q6850)</f>
        <v/>
      </c>
    </row>
    <row r="6851">
      <c r="A6851" t="n">
        <v>6850</v>
      </c>
      <c r="B6851" t="inlineStr">
        <is>
          <t>CA-2014-101462</t>
        </is>
      </c>
      <c r="C6851" t="inlineStr">
        <is>
          <t>2014-04-20</t>
        </is>
      </c>
      <c r="D6851" t="inlineStr">
        <is>
          <t>2014-04-25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GE 4 Foot Flourescent Tube, 40 Watt</t>
        </is>
      </c>
      <c r="Q6851" s="2" t="n">
        <v>59.92</v>
      </c>
      <c r="R6851" t="n">
        <v>4</v>
      </c>
      <c r="S6851" s="3" t="n">
        <v>0</v>
      </c>
      <c r="T6851" s="2" t="n">
        <v>27.5632</v>
      </c>
      <c r="U6851">
        <f>D6851-C6851</f>
        <v/>
      </c>
      <c r="V6851" s="3">
        <f>IF(Q6851=0,0,T6851/Q6851)</f>
        <v/>
      </c>
    </row>
    <row r="6852">
      <c r="A6852" t="n">
        <v>6851</v>
      </c>
      <c r="B6852" t="inlineStr">
        <is>
          <t>US-2016-100461</t>
        </is>
      </c>
      <c r="C6852" t="inlineStr">
        <is>
          <t>2016-01-08</t>
        </is>
      </c>
      <c r="D6852" t="inlineStr">
        <is>
          <t>2016-01-12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Furniture</t>
        </is>
      </c>
      <c r="O6852" t="inlineStr">
        <is>
          <t>Bookcases</t>
        </is>
      </c>
      <c r="P6852" t="inlineStr">
        <is>
          <t>Atlantic Metals Mobile 3-Shelf Bookcases, Custom Colors</t>
        </is>
      </c>
      <c r="Q6852" s="2" t="n">
        <v>1565.88</v>
      </c>
      <c r="R6852" t="n">
        <v>6</v>
      </c>
      <c r="S6852" s="3" t="n">
        <v>0</v>
      </c>
      <c r="T6852" s="2" t="n">
        <v>407.1288</v>
      </c>
      <c r="U6852">
        <f>D6852-C6852</f>
        <v/>
      </c>
      <c r="V6852" s="3">
        <f>IF(Q6852=0,0,T6852/Q6852)</f>
        <v/>
      </c>
    </row>
    <row r="6853">
      <c r="A6853" t="n">
        <v>6852</v>
      </c>
      <c r="B6853" t="inlineStr">
        <is>
          <t>US-2016-100461</t>
        </is>
      </c>
      <c r="C6853" t="inlineStr">
        <is>
          <t>2016-01-08</t>
        </is>
      </c>
      <c r="D6853" t="inlineStr">
        <is>
          <t>2016-01-12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Plastic Binding Combs</t>
        </is>
      </c>
      <c r="Q6853" s="2" t="n">
        <v>106.05</v>
      </c>
      <c r="R6853" t="n">
        <v>7</v>
      </c>
      <c r="S6853" s="3" t="n">
        <v>0</v>
      </c>
      <c r="T6853" s="2" t="n">
        <v>49.8435</v>
      </c>
      <c r="U6853">
        <f>D6853-C6853</f>
        <v/>
      </c>
      <c r="V6853" s="3">
        <f>IF(Q6853=0,0,T6853/Q6853)</f>
        <v/>
      </c>
    </row>
    <row r="6854">
      <c r="A6854" t="n">
        <v>6853</v>
      </c>
      <c r="B6854" t="inlineStr">
        <is>
          <t>US-2017-162670</t>
        </is>
      </c>
      <c r="C6854" t="inlineStr">
        <is>
          <t>2017-12-23</t>
        </is>
      </c>
      <c r="D6854" t="inlineStr">
        <is>
          <t>2017-12-28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Personal Filing Tote with Lid, Black/Gray</t>
        </is>
      </c>
      <c r="Q6854" s="2" t="n">
        <v>62.04</v>
      </c>
      <c r="R6854" t="n">
        <v>4</v>
      </c>
      <c r="S6854" s="3" t="n">
        <v>0</v>
      </c>
      <c r="T6854" s="2" t="n">
        <v>17.3712</v>
      </c>
      <c r="U6854">
        <f>D6854-C6854</f>
        <v/>
      </c>
      <c r="V6854" s="3">
        <f>IF(Q6854=0,0,T6854/Q6854)</f>
        <v/>
      </c>
    </row>
    <row r="6855">
      <c r="A6855" t="n">
        <v>6854</v>
      </c>
      <c r="B6855" t="inlineStr">
        <is>
          <t>US-2017-162670</t>
        </is>
      </c>
      <c r="C6855" t="inlineStr">
        <is>
          <t>2017-12-23</t>
        </is>
      </c>
      <c r="D6855" t="inlineStr">
        <is>
          <t>2017-12-28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Technology</t>
        </is>
      </c>
      <c r="O6855" t="inlineStr">
        <is>
          <t>Phones</t>
        </is>
      </c>
      <c r="P6855" t="inlineStr">
        <is>
          <t>Ativa D5772 2-Line 5.8GHz Digital Expandable Corded/Cordless Phone System with Answering &amp; Caller ID/Call Waiting, Black/Silver</t>
        </is>
      </c>
      <c r="Q6855" s="2" t="n">
        <v>494.97</v>
      </c>
      <c r="R6855" t="n">
        <v>3</v>
      </c>
      <c r="S6855" s="3" t="n">
        <v>0</v>
      </c>
      <c r="T6855" s="2" t="n">
        <v>148.491</v>
      </c>
      <c r="U6855">
        <f>D6855-C6855</f>
        <v/>
      </c>
      <c r="V6855" s="3">
        <f>IF(Q6855=0,0,T6855/Q6855)</f>
        <v/>
      </c>
    </row>
    <row r="6856">
      <c r="A6856" t="n">
        <v>6855</v>
      </c>
      <c r="B6856" t="inlineStr">
        <is>
          <t>US-2017-162670</t>
        </is>
      </c>
      <c r="C6856" t="inlineStr">
        <is>
          <t>2017-12-23</t>
        </is>
      </c>
      <c r="D6856" t="inlineStr">
        <is>
          <t>2017-12-28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Office Supplies</t>
        </is>
      </c>
      <c r="O6856" t="inlineStr">
        <is>
          <t>Storage</t>
        </is>
      </c>
      <c r="P6856" t="inlineStr">
        <is>
          <t>Gould Plastics 18-Pocket Panel Bin, 34w x 5-1/4d x 20-1/2h</t>
        </is>
      </c>
      <c r="Q6856" s="2" t="n">
        <v>367.96</v>
      </c>
      <c r="R6856" t="n">
        <v>4</v>
      </c>
      <c r="S6856" s="3" t="n">
        <v>0</v>
      </c>
      <c r="T6856" s="2" t="n">
        <v>14.7184</v>
      </c>
      <c r="U6856">
        <f>D6856-C6856</f>
        <v/>
      </c>
      <c r="V6856" s="3">
        <f>IF(Q6856=0,0,T6856/Q6856)</f>
        <v/>
      </c>
    </row>
    <row r="6857">
      <c r="A6857" t="n">
        <v>6856</v>
      </c>
      <c r="B6857" t="inlineStr">
        <is>
          <t>US-2017-162670</t>
        </is>
      </c>
      <c r="C6857" t="inlineStr">
        <is>
          <t>2017-12-23</t>
        </is>
      </c>
      <c r="D6857" t="inlineStr">
        <is>
          <t>2017-12-28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Office Supplies</t>
        </is>
      </c>
      <c r="O6857" t="inlineStr">
        <is>
          <t>Paper</t>
        </is>
      </c>
      <c r="P6857" t="inlineStr">
        <is>
          <t>Ink Jet Note and Greeting Cards, 8-1/2" x 5-1/2" Card Size</t>
        </is>
      </c>
      <c r="Q6857" s="2" t="n">
        <v>44.96</v>
      </c>
      <c r="R6857" t="n">
        <v>2</v>
      </c>
      <c r="S6857" s="3" t="n">
        <v>0</v>
      </c>
      <c r="T6857" s="2" t="n">
        <v>20.6816</v>
      </c>
      <c r="U6857">
        <f>D6857-C6857</f>
        <v/>
      </c>
      <c r="V6857" s="3">
        <f>IF(Q6857=0,0,T6857/Q6857)</f>
        <v/>
      </c>
    </row>
    <row r="6858">
      <c r="A6858" t="n">
        <v>6857</v>
      </c>
      <c r="B6858" t="inlineStr">
        <is>
          <t>US-2017-162670</t>
        </is>
      </c>
      <c r="C6858" t="inlineStr">
        <is>
          <t>2017-12-23</t>
        </is>
      </c>
      <c r="D6858" t="inlineStr">
        <is>
          <t>2017-12-28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Office Supplies</t>
        </is>
      </c>
      <c r="O6858" t="inlineStr">
        <is>
          <t>Envelopes</t>
        </is>
      </c>
      <c r="P6858" t="inlineStr">
        <is>
          <t>Tyvek Interoffice Envelopes, 9 1/2" x 12 1/2", 100/Box</t>
        </is>
      </c>
      <c r="Q6858" s="2" t="n">
        <v>182.94</v>
      </c>
      <c r="R6858" t="n">
        <v>3</v>
      </c>
      <c r="S6858" s="3" t="n">
        <v>0</v>
      </c>
      <c r="T6858" s="2" t="n">
        <v>85.98180000000001</v>
      </c>
      <c r="U6858">
        <f>D6858-C6858</f>
        <v/>
      </c>
      <c r="V6858" s="3">
        <f>IF(Q6858=0,0,T6858/Q6858)</f>
        <v/>
      </c>
    </row>
    <row r="6859">
      <c r="A6859" t="n">
        <v>6858</v>
      </c>
      <c r="B6859" t="inlineStr">
        <is>
          <t>CA-2017-128965</t>
        </is>
      </c>
      <c r="C6859" t="inlineStr">
        <is>
          <t>2017-04-17</t>
        </is>
      </c>
      <c r="D6859" t="inlineStr">
        <is>
          <t>2017-04-22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Rediform S.O.S. 1-Up Phone Message Bk, 4-1/4x3-1/16 Bk, 1 Form/Pg, 40 Messages/Bk, 3/Pk</t>
        </is>
      </c>
      <c r="Q6859" s="2" t="n">
        <v>28.14</v>
      </c>
      <c r="R6859" t="n">
        <v>3</v>
      </c>
      <c r="S6859" s="3" t="n">
        <v>0</v>
      </c>
      <c r="T6859" s="2" t="n">
        <v>13.5072</v>
      </c>
      <c r="U6859">
        <f>D6859-C6859</f>
        <v/>
      </c>
      <c r="V6859" s="3">
        <f>IF(Q6859=0,0,T6859/Q6859)</f>
        <v/>
      </c>
    </row>
    <row r="6860">
      <c r="A6860" t="n">
        <v>6859</v>
      </c>
      <c r="B6860" t="inlineStr">
        <is>
          <t>CA-2017-128965</t>
        </is>
      </c>
      <c r="C6860" t="inlineStr">
        <is>
          <t>2017-04-17</t>
        </is>
      </c>
      <c r="D6860" t="inlineStr">
        <is>
          <t>2017-04-22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517</t>
        </is>
      </c>
      <c r="Q6860" s="2" t="n">
        <v>7.38</v>
      </c>
      <c r="R6860" t="n">
        <v>2</v>
      </c>
      <c r="S6860" s="3" t="n">
        <v>0</v>
      </c>
      <c r="T6860" s="2" t="n">
        <v>3.4686</v>
      </c>
      <c r="U6860">
        <f>D6860-C6860</f>
        <v/>
      </c>
      <c r="V6860" s="3">
        <f>IF(Q6860=0,0,T6860/Q6860)</f>
        <v/>
      </c>
    </row>
    <row r="6861">
      <c r="A6861" t="n">
        <v>6860</v>
      </c>
      <c r="B6861" t="inlineStr">
        <is>
          <t>CA-2017-128965</t>
        </is>
      </c>
      <c r="C6861" t="inlineStr">
        <is>
          <t>2017-04-17</t>
        </is>
      </c>
      <c r="D6861" t="inlineStr">
        <is>
          <t>2017-04-22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Office Supplies</t>
        </is>
      </c>
      <c r="O6861" t="inlineStr">
        <is>
          <t>Fasteners</t>
        </is>
      </c>
      <c r="P6861" t="inlineStr">
        <is>
          <t>Stockwell Push Pins</t>
        </is>
      </c>
      <c r="Q6861" s="2" t="n">
        <v>10.9</v>
      </c>
      <c r="R6861" t="n">
        <v>5</v>
      </c>
      <c r="S6861" s="3" t="n">
        <v>0</v>
      </c>
      <c r="T6861" s="2" t="n">
        <v>3.597</v>
      </c>
      <c r="U6861">
        <f>D6861-C6861</f>
        <v/>
      </c>
      <c r="V6861" s="3">
        <f>IF(Q6861=0,0,T6861/Q6861)</f>
        <v/>
      </c>
    </row>
    <row r="6862">
      <c r="A6862" t="n">
        <v>6861</v>
      </c>
      <c r="B6862" t="inlineStr">
        <is>
          <t>CA-2017-128965</t>
        </is>
      </c>
      <c r="C6862" t="inlineStr">
        <is>
          <t>2017-04-17</t>
        </is>
      </c>
      <c r="D6862" t="inlineStr">
        <is>
          <t>2017-04-22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Technology</t>
        </is>
      </c>
      <c r="O6862" t="inlineStr">
        <is>
          <t>Accessories</t>
        </is>
      </c>
      <c r="P6862" t="inlineStr">
        <is>
          <t>Logitech Wireless Touch Keyboard K400</t>
        </is>
      </c>
      <c r="Q6862" s="2" t="n">
        <v>274.89</v>
      </c>
      <c r="R6862" t="n">
        <v>11</v>
      </c>
      <c r="S6862" s="3" t="n">
        <v>0</v>
      </c>
      <c r="T6862" s="2" t="n">
        <v>46.7313</v>
      </c>
      <c r="U6862">
        <f>D6862-C6862</f>
        <v/>
      </c>
      <c r="V6862" s="3">
        <f>IF(Q6862=0,0,T6862/Q6862)</f>
        <v/>
      </c>
    </row>
    <row r="6863">
      <c r="A6863" t="n">
        <v>6862</v>
      </c>
      <c r="B6863" t="inlineStr">
        <is>
          <t>CA-2017-128965</t>
        </is>
      </c>
      <c r="C6863" t="inlineStr">
        <is>
          <t>2017-04-17</t>
        </is>
      </c>
      <c r="D6863" t="inlineStr">
        <is>
          <t>2017-04-22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Office Supplies</t>
        </is>
      </c>
      <c r="O6863" t="inlineStr">
        <is>
          <t>Labels</t>
        </is>
      </c>
      <c r="P6863" t="inlineStr">
        <is>
          <t>Avery 474</t>
        </is>
      </c>
      <c r="Q6863" s="2" t="n">
        <v>23.04</v>
      </c>
      <c r="R6863" t="n">
        <v>8</v>
      </c>
      <c r="S6863" s="3" t="n">
        <v>0</v>
      </c>
      <c r="T6863" s="2" t="n">
        <v>11.2896</v>
      </c>
      <c r="U6863">
        <f>D6863-C6863</f>
        <v/>
      </c>
      <c r="V6863" s="3">
        <f>IF(Q6863=0,0,T6863/Q6863)</f>
        <v/>
      </c>
    </row>
    <row r="6864">
      <c r="A6864" t="n">
        <v>6863</v>
      </c>
      <c r="B6864" t="inlineStr">
        <is>
          <t>CA-2017-128965</t>
        </is>
      </c>
      <c r="C6864" t="inlineStr">
        <is>
          <t>2017-04-17</t>
        </is>
      </c>
      <c r="D6864" t="inlineStr">
        <is>
          <t>2017-04-22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Global Wood Trimmed Manager's Task Chair, Khaki</t>
        </is>
      </c>
      <c r="Q6864" s="2" t="n">
        <v>218.352</v>
      </c>
      <c r="R6864" t="n">
        <v>3</v>
      </c>
      <c r="S6864" s="3" t="n">
        <v>0.2</v>
      </c>
      <c r="T6864" s="2" t="n">
        <v>-19.1058</v>
      </c>
      <c r="U6864">
        <f>D6864-C6864</f>
        <v/>
      </c>
      <c r="V6864" s="3">
        <f>IF(Q6864=0,0,T6864/Q6864)</f>
        <v/>
      </c>
    </row>
    <row r="6865">
      <c r="A6865" t="n">
        <v>6864</v>
      </c>
      <c r="B6865" t="inlineStr">
        <is>
          <t>CA-2017-138618</t>
        </is>
      </c>
      <c r="C6865" t="inlineStr">
        <is>
          <t>2017-12-01</t>
        </is>
      </c>
      <c r="D6865" t="inlineStr">
        <is>
          <t>2017-12-08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Office Supplies</t>
        </is>
      </c>
      <c r="O6865" t="inlineStr">
        <is>
          <t>Paper</t>
        </is>
      </c>
      <c r="P6865" t="inlineStr">
        <is>
          <t>Xerox 201</t>
        </is>
      </c>
      <c r="Q6865" s="2" t="n">
        <v>10.368</v>
      </c>
      <c r="R6865" t="n">
        <v>2</v>
      </c>
      <c r="S6865" s="3" t="n">
        <v>0.2</v>
      </c>
      <c r="T6865" s="2" t="n">
        <v>3.6288</v>
      </c>
      <c r="U6865">
        <f>D6865-C6865</f>
        <v/>
      </c>
      <c r="V6865" s="3">
        <f>IF(Q6865=0,0,T6865/Q6865)</f>
        <v/>
      </c>
    </row>
    <row r="6866">
      <c r="A6866" t="n">
        <v>6865</v>
      </c>
      <c r="B6866" t="inlineStr">
        <is>
          <t>US-2016-126452</t>
        </is>
      </c>
      <c r="C6866" t="inlineStr">
        <is>
          <t>2016-08-21</t>
        </is>
      </c>
      <c r="D6866" t="inlineStr">
        <is>
          <t>2016-08-28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Avery Durable Slant Ring Binders</t>
        </is>
      </c>
      <c r="Q6866" s="2" t="n">
        <v>12.672</v>
      </c>
      <c r="R6866" t="n">
        <v>2</v>
      </c>
      <c r="S6866" s="3" t="n">
        <v>0.2</v>
      </c>
      <c r="T6866" s="2" t="n">
        <v>4.752</v>
      </c>
      <c r="U6866">
        <f>D6866-C6866</f>
        <v/>
      </c>
      <c r="V6866" s="3">
        <f>IF(Q6866=0,0,T6866/Q6866)</f>
        <v/>
      </c>
    </row>
    <row r="6867">
      <c r="A6867" t="n">
        <v>6866</v>
      </c>
      <c r="B6867" t="inlineStr">
        <is>
          <t>US-2016-126452</t>
        </is>
      </c>
      <c r="C6867" t="inlineStr">
        <is>
          <t>2016-08-21</t>
        </is>
      </c>
      <c r="D6867" t="inlineStr">
        <is>
          <t>2016-08-28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Technology</t>
        </is>
      </c>
      <c r="O6867" t="inlineStr">
        <is>
          <t>Phones</t>
        </is>
      </c>
      <c r="P6867" t="inlineStr">
        <is>
          <t>Motorola HK250 Universal Bluetooth Headset</t>
        </is>
      </c>
      <c r="Q6867" s="2" t="n">
        <v>91.95999999999999</v>
      </c>
      <c r="R6867" t="n">
        <v>5</v>
      </c>
      <c r="S6867" s="3" t="n">
        <v>0.2</v>
      </c>
      <c r="T6867" s="2" t="n">
        <v>-20.691</v>
      </c>
      <c r="U6867">
        <f>D6867-C6867</f>
        <v/>
      </c>
      <c r="V6867" s="3">
        <f>IF(Q6867=0,0,T6867/Q6867)</f>
        <v/>
      </c>
    </row>
    <row r="6868">
      <c r="A6868" t="n">
        <v>6867</v>
      </c>
      <c r="B6868" t="inlineStr">
        <is>
          <t>US-2016-126452</t>
        </is>
      </c>
      <c r="C6868" t="inlineStr">
        <is>
          <t>2016-08-21</t>
        </is>
      </c>
      <c r="D6868" t="inlineStr">
        <is>
          <t>2016-08-28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Logitech Gaming G510s - Keyboard</t>
        </is>
      </c>
      <c r="Q6868" s="2" t="n">
        <v>254.97</v>
      </c>
      <c r="R6868" t="n">
        <v>3</v>
      </c>
      <c r="S6868" s="3" t="n">
        <v>0</v>
      </c>
      <c r="T6868" s="2" t="n">
        <v>91.78919999999999</v>
      </c>
      <c r="U6868">
        <f>D6868-C6868</f>
        <v/>
      </c>
      <c r="V6868" s="3">
        <f>IF(Q6868=0,0,T6868/Q6868)</f>
        <v/>
      </c>
    </row>
    <row r="6869">
      <c r="A6869" t="n">
        <v>6868</v>
      </c>
      <c r="B6869" t="inlineStr">
        <is>
          <t>US-2016-126452</t>
        </is>
      </c>
      <c r="C6869" t="inlineStr">
        <is>
          <t>2016-08-21</t>
        </is>
      </c>
      <c r="D6869" t="inlineStr">
        <is>
          <t>2016-08-28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Anker Astro Mini 3000mAh Ultra-Compact Portable Charger</t>
        </is>
      </c>
      <c r="Q6869" s="2" t="n">
        <v>31.984</v>
      </c>
      <c r="R6869" t="n">
        <v>2</v>
      </c>
      <c r="S6869" s="3" t="n">
        <v>0.2</v>
      </c>
      <c r="T6869" s="2" t="n">
        <v>-7.996</v>
      </c>
      <c r="U6869">
        <f>D6869-C6869</f>
        <v/>
      </c>
      <c r="V6869" s="3">
        <f>IF(Q6869=0,0,T6869/Q6869)</f>
        <v/>
      </c>
    </row>
    <row r="6870">
      <c r="A6870" t="n">
        <v>6869</v>
      </c>
      <c r="B6870" t="inlineStr">
        <is>
          <t>US-2016-126452</t>
        </is>
      </c>
      <c r="C6870" t="inlineStr">
        <is>
          <t>2016-08-21</t>
        </is>
      </c>
      <c r="D6870" t="inlineStr">
        <is>
          <t>2016-08-28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Bretford CR8500 Series Meeting Room Furniture</t>
        </is>
      </c>
      <c r="Q6870" s="2" t="n">
        <v>2887.056</v>
      </c>
      <c r="R6870" t="n">
        <v>9</v>
      </c>
      <c r="S6870" s="3" t="n">
        <v>0.2</v>
      </c>
      <c r="T6870" s="2" t="n">
        <v>180.441</v>
      </c>
      <c r="U6870">
        <f>D6870-C6870</f>
        <v/>
      </c>
      <c r="V6870" s="3">
        <f>IF(Q6870=0,0,T6870/Q6870)</f>
        <v/>
      </c>
    </row>
    <row r="6871">
      <c r="A6871" t="n">
        <v>6870</v>
      </c>
      <c r="B6871" t="inlineStr">
        <is>
          <t>US-2016-126452</t>
        </is>
      </c>
      <c r="C6871" t="inlineStr">
        <is>
          <t>2016-08-21</t>
        </is>
      </c>
      <c r="D6871" t="inlineStr">
        <is>
          <t>2016-08-28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1997</t>
        </is>
      </c>
      <c r="Q6871" s="2" t="n">
        <v>12.96</v>
      </c>
      <c r="R6871" t="n">
        <v>2</v>
      </c>
      <c r="S6871" s="3" t="n">
        <v>0</v>
      </c>
      <c r="T6871" s="2" t="n">
        <v>6.2208</v>
      </c>
      <c r="U6871">
        <f>D6871-C6871</f>
        <v/>
      </c>
      <c r="V6871" s="3">
        <f>IF(Q6871=0,0,T6871/Q6871)</f>
        <v/>
      </c>
    </row>
    <row r="6872">
      <c r="A6872" t="n">
        <v>6871</v>
      </c>
      <c r="B6872" t="inlineStr">
        <is>
          <t>US-2016-126452</t>
        </is>
      </c>
      <c r="C6872" t="inlineStr">
        <is>
          <t>2016-08-21</t>
        </is>
      </c>
      <c r="D6872" t="inlineStr">
        <is>
          <t>2016-08-28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Xerox 1928</t>
        </is>
      </c>
      <c r="Q6872" s="2" t="n">
        <v>47.52</v>
      </c>
      <c r="R6872" t="n">
        <v>9</v>
      </c>
      <c r="S6872" s="3" t="n">
        <v>0</v>
      </c>
      <c r="T6872" s="2" t="n">
        <v>21.384</v>
      </c>
      <c r="U6872">
        <f>D6872-C6872</f>
        <v/>
      </c>
      <c r="V6872" s="3">
        <f>IF(Q6872=0,0,T6872/Q6872)</f>
        <v/>
      </c>
    </row>
    <row r="6873">
      <c r="A6873" t="n">
        <v>6872</v>
      </c>
      <c r="B6873" t="inlineStr">
        <is>
          <t>CA-2016-145009</t>
        </is>
      </c>
      <c r="C6873" t="inlineStr">
        <is>
          <t>2016-12-05</t>
        </is>
      </c>
      <c r="D6873" t="inlineStr">
        <is>
          <t>2016-12-08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483</t>
        </is>
      </c>
      <c r="Q6873" s="2" t="n">
        <v>11.952</v>
      </c>
      <c r="R6873" t="n">
        <v>3</v>
      </c>
      <c r="S6873" s="3" t="n">
        <v>0.2</v>
      </c>
      <c r="T6873" s="2" t="n">
        <v>3.8844</v>
      </c>
      <c r="U6873">
        <f>D6873-C6873</f>
        <v/>
      </c>
      <c r="V6873" s="3">
        <f>IF(Q6873=0,0,T6873/Q6873)</f>
        <v/>
      </c>
    </row>
    <row r="6874">
      <c r="A6874" t="n">
        <v>6873</v>
      </c>
      <c r="B6874" t="inlineStr">
        <is>
          <t>CA-2015-162544</t>
        </is>
      </c>
      <c r="C6874" t="inlineStr">
        <is>
          <t>2015-12-16</t>
        </is>
      </c>
      <c r="D6874" t="inlineStr">
        <is>
          <t>2015-12-19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Office Supplies</t>
        </is>
      </c>
      <c r="O6874" t="inlineStr">
        <is>
          <t>Paper</t>
        </is>
      </c>
      <c r="P6874" t="inlineStr">
        <is>
          <t>Xerox 190</t>
        </is>
      </c>
      <c r="Q6874" s="2" t="n">
        <v>4.98</v>
      </c>
      <c r="R6874" t="n">
        <v>1</v>
      </c>
      <c r="S6874" s="3" t="n">
        <v>0</v>
      </c>
      <c r="T6874" s="2" t="n">
        <v>2.3406</v>
      </c>
      <c r="U6874">
        <f>D6874-C6874</f>
        <v/>
      </c>
      <c r="V6874" s="3">
        <f>IF(Q6874=0,0,T6874/Q6874)</f>
        <v/>
      </c>
    </row>
    <row r="6875">
      <c r="A6875" t="n">
        <v>6874</v>
      </c>
      <c r="B6875" t="inlineStr">
        <is>
          <t>CA-2014-124394</t>
        </is>
      </c>
      <c r="C6875" t="inlineStr">
        <is>
          <t>2014-10-17</t>
        </is>
      </c>
      <c r="D6875" t="inlineStr">
        <is>
          <t>2014-10-22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GBC Standard Recycled Report Covers, Clear Plastic Sheets</t>
        </is>
      </c>
      <c r="Q6875" s="2" t="n">
        <v>10.78</v>
      </c>
      <c r="R6875" t="n">
        <v>5</v>
      </c>
      <c r="S6875" s="3" t="n">
        <v>0.8</v>
      </c>
      <c r="T6875" s="2" t="n">
        <v>-17.248</v>
      </c>
      <c r="U6875">
        <f>D6875-C6875</f>
        <v/>
      </c>
      <c r="V6875" s="3">
        <f>IF(Q6875=0,0,T6875/Q6875)</f>
        <v/>
      </c>
    </row>
    <row r="6876">
      <c r="A6876" t="n">
        <v>6875</v>
      </c>
      <c r="B6876" t="inlineStr">
        <is>
          <t>CA-2014-124394</t>
        </is>
      </c>
      <c r="C6876" t="inlineStr">
        <is>
          <t>2014-10-17</t>
        </is>
      </c>
      <c r="D6876" t="inlineStr">
        <is>
          <t>2014-10-22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Technology</t>
        </is>
      </c>
      <c r="O6876" t="inlineStr">
        <is>
          <t>Accessories</t>
        </is>
      </c>
      <c r="P6876" t="inlineStr">
        <is>
          <t>Case Logic 2.4GHz Wireless Keyboard</t>
        </is>
      </c>
      <c r="Q6876" s="2" t="n">
        <v>119.976</v>
      </c>
      <c r="R6876" t="n">
        <v>3</v>
      </c>
      <c r="S6876" s="3" t="n">
        <v>0.2</v>
      </c>
      <c r="T6876" s="2" t="n">
        <v>-17.9964</v>
      </c>
      <c r="U6876">
        <f>D6876-C6876</f>
        <v/>
      </c>
      <c r="V6876" s="3">
        <f>IF(Q6876=0,0,T6876/Q6876)</f>
        <v/>
      </c>
    </row>
    <row r="6877">
      <c r="A6877" t="n">
        <v>6876</v>
      </c>
      <c r="B6877" t="inlineStr">
        <is>
          <t>US-2016-121013</t>
        </is>
      </c>
      <c r="C6877" t="inlineStr">
        <is>
          <t>2016-09-05</t>
        </is>
      </c>
      <c r="D6877" t="inlineStr">
        <is>
          <t>2016-09-10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50</t>
        </is>
      </c>
      <c r="Q6877" s="2" t="n">
        <v>25.06</v>
      </c>
      <c r="R6877" t="n">
        <v>2</v>
      </c>
      <c r="S6877" s="3" t="n">
        <v>0</v>
      </c>
      <c r="T6877" s="2" t="n">
        <v>11.7782</v>
      </c>
      <c r="U6877">
        <f>D6877-C6877</f>
        <v/>
      </c>
      <c r="V6877" s="3">
        <f>IF(Q6877=0,0,T6877/Q6877)</f>
        <v/>
      </c>
    </row>
    <row r="6878">
      <c r="A6878" t="n">
        <v>6877</v>
      </c>
      <c r="B6878" t="inlineStr">
        <is>
          <t>US-2016-121013</t>
        </is>
      </c>
      <c r="C6878" t="inlineStr">
        <is>
          <t>2016-09-05</t>
        </is>
      </c>
      <c r="D6878" t="inlineStr">
        <is>
          <t>2016-09-10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Furniture</t>
        </is>
      </c>
      <c r="O6878" t="inlineStr">
        <is>
          <t>Tables</t>
        </is>
      </c>
      <c r="P6878" t="inlineStr">
        <is>
          <t>Chromcraft Bull-Nose Wood 48" x 96" Rectangular Conference Tables</t>
        </is>
      </c>
      <c r="Q6878" s="2" t="n">
        <v>1652.94</v>
      </c>
      <c r="R6878" t="n">
        <v>3</v>
      </c>
      <c r="S6878" s="3" t="n">
        <v>0</v>
      </c>
      <c r="T6878" s="2" t="n">
        <v>314.0586</v>
      </c>
      <c r="U6878">
        <f>D6878-C6878</f>
        <v/>
      </c>
      <c r="V6878" s="3">
        <f>IF(Q6878=0,0,T6878/Q6878)</f>
        <v/>
      </c>
    </row>
    <row r="6879">
      <c r="A6879" t="n">
        <v>6878</v>
      </c>
      <c r="B6879" t="inlineStr">
        <is>
          <t>US-2015-123918</t>
        </is>
      </c>
      <c r="C6879" t="inlineStr">
        <is>
          <t>2015-10-15</t>
        </is>
      </c>
      <c r="D6879" t="inlineStr">
        <is>
          <t>2015-10-15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Furniture</t>
        </is>
      </c>
      <c r="O6879" t="inlineStr">
        <is>
          <t>Furnishings</t>
        </is>
      </c>
      <c r="P6879" t="inlineStr">
        <is>
          <t>C-Line Cubicle Keepers Polyproplyene Holder w/Velcro Back, 8-1/2x11, 25/Bx</t>
        </is>
      </c>
      <c r="Q6879" s="2" t="n">
        <v>131.376</v>
      </c>
      <c r="R6879" t="n">
        <v>6</v>
      </c>
      <c r="S6879" s="3" t="n">
        <v>0.6</v>
      </c>
      <c r="T6879" s="2" t="n">
        <v>-95.24760000000001</v>
      </c>
      <c r="U6879">
        <f>D6879-C6879</f>
        <v/>
      </c>
      <c r="V6879" s="3">
        <f>IF(Q6879=0,0,T6879/Q6879)</f>
        <v/>
      </c>
    </row>
    <row r="6880">
      <c r="A6880" t="n">
        <v>6879</v>
      </c>
      <c r="B6880" t="inlineStr">
        <is>
          <t>US-2015-123918</t>
        </is>
      </c>
      <c r="C6880" t="inlineStr">
        <is>
          <t>2015-10-15</t>
        </is>
      </c>
      <c r="D6880" t="inlineStr">
        <is>
          <t>2015-10-15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Office Supplies</t>
        </is>
      </c>
      <c r="O6880" t="inlineStr">
        <is>
          <t>Paper</t>
        </is>
      </c>
      <c r="P6880" t="inlineStr">
        <is>
          <t>Xerox 1986</t>
        </is>
      </c>
      <c r="Q6880" s="2" t="n">
        <v>5.344</v>
      </c>
      <c r="R6880" t="n">
        <v>1</v>
      </c>
      <c r="S6880" s="3" t="n">
        <v>0.2</v>
      </c>
      <c r="T6880" s="2" t="n">
        <v>1.8704</v>
      </c>
      <c r="U6880">
        <f>D6880-C6880</f>
        <v/>
      </c>
      <c r="V6880" s="3">
        <f>IF(Q6880=0,0,T6880/Q6880)</f>
        <v/>
      </c>
    </row>
    <row r="6881">
      <c r="A6881" t="n">
        <v>6880</v>
      </c>
      <c r="B6881" t="inlineStr">
        <is>
          <t>CA-2015-137113</t>
        </is>
      </c>
      <c r="C6881" t="inlineStr">
        <is>
          <t>2015-12-01</t>
        </is>
      </c>
      <c r="D6881" t="inlineStr">
        <is>
          <t>2015-12-05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Global Troy Executive Leather Low-Back Tilter</t>
        </is>
      </c>
      <c r="Q6881" s="2" t="n">
        <v>2003.92</v>
      </c>
      <c r="R6881" t="n">
        <v>5</v>
      </c>
      <c r="S6881" s="3" t="n">
        <v>0.2</v>
      </c>
      <c r="T6881" s="2" t="n">
        <v>125.245</v>
      </c>
      <c r="U6881">
        <f>D6881-C6881</f>
        <v/>
      </c>
      <c r="V6881" s="3">
        <f>IF(Q6881=0,0,T6881/Q6881)</f>
        <v/>
      </c>
    </row>
    <row r="6882">
      <c r="A6882" t="n">
        <v>6881</v>
      </c>
      <c r="B6882" t="inlineStr">
        <is>
          <t>CA-2015-137113</t>
        </is>
      </c>
      <c r="C6882" t="inlineStr">
        <is>
          <t>2015-12-01</t>
        </is>
      </c>
      <c r="D6882" t="inlineStr">
        <is>
          <t>2015-12-05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219</t>
        </is>
      </c>
      <c r="Q6882" s="2" t="n">
        <v>32.4</v>
      </c>
      <c r="R6882" t="n">
        <v>5</v>
      </c>
      <c r="S6882" s="3" t="n">
        <v>0</v>
      </c>
      <c r="T6882" s="2" t="n">
        <v>15.552</v>
      </c>
      <c r="U6882">
        <f>D6882-C6882</f>
        <v/>
      </c>
      <c r="V6882" s="3">
        <f>IF(Q6882=0,0,T6882/Q6882)</f>
        <v/>
      </c>
    </row>
    <row r="6883">
      <c r="A6883" t="n">
        <v>6882</v>
      </c>
      <c r="B6883" t="inlineStr">
        <is>
          <t>CA-2015-137113</t>
        </is>
      </c>
      <c r="C6883" t="inlineStr">
        <is>
          <t>2015-12-01</t>
        </is>
      </c>
      <c r="D6883" t="inlineStr">
        <is>
          <t>2015-12-05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Furniture</t>
        </is>
      </c>
      <c r="O6883" t="inlineStr">
        <is>
          <t>Tables</t>
        </is>
      </c>
      <c r="P6883" t="inlineStr">
        <is>
          <t>Bush Advantage Collection Round Conference Table</t>
        </is>
      </c>
      <c r="Q6883" s="2" t="n">
        <v>1913.4</v>
      </c>
      <c r="R6883" t="n">
        <v>9</v>
      </c>
      <c r="S6883" s="3" t="n">
        <v>0</v>
      </c>
      <c r="T6883" s="2" t="n">
        <v>401.814</v>
      </c>
      <c r="U6883">
        <f>D6883-C6883</f>
        <v/>
      </c>
      <c r="V6883" s="3">
        <f>IF(Q6883=0,0,T6883/Q6883)</f>
        <v/>
      </c>
    </row>
    <row r="6884">
      <c r="A6884" t="n">
        <v>6883</v>
      </c>
      <c r="B6884" t="inlineStr">
        <is>
          <t>CA-2015-137113</t>
        </is>
      </c>
      <c r="C6884" t="inlineStr">
        <is>
          <t>2015-12-01</t>
        </is>
      </c>
      <c r="D6884" t="inlineStr">
        <is>
          <t>2015-12-05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Office Supplies</t>
        </is>
      </c>
      <c r="O6884" t="inlineStr">
        <is>
          <t>Storage</t>
        </is>
      </c>
      <c r="P6884" t="inlineStr">
        <is>
          <t>Tennsco Industrial Shelving</t>
        </is>
      </c>
      <c r="Q6884" s="2" t="n">
        <v>146.73</v>
      </c>
      <c r="R6884" t="n">
        <v>3</v>
      </c>
      <c r="S6884" s="3" t="n">
        <v>0</v>
      </c>
      <c r="T6884" s="2" t="n">
        <v>2.9346</v>
      </c>
      <c r="U6884">
        <f>D6884-C6884</f>
        <v/>
      </c>
      <c r="V6884" s="3">
        <f>IF(Q6884=0,0,T6884/Q6884)</f>
        <v/>
      </c>
    </row>
    <row r="6885">
      <c r="A6885" t="n">
        <v>6884</v>
      </c>
      <c r="B6885" t="inlineStr">
        <is>
          <t>CA-2015-137113</t>
        </is>
      </c>
      <c r="C6885" t="inlineStr">
        <is>
          <t>2015-12-01</t>
        </is>
      </c>
      <c r="D6885" t="inlineStr">
        <is>
          <t>2015-12-05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Office Supplies</t>
        </is>
      </c>
      <c r="O6885" t="inlineStr">
        <is>
          <t>Paper</t>
        </is>
      </c>
      <c r="P6885" t="inlineStr">
        <is>
          <t>Xerox Color Copier Paper, 11" x 17", Ream</t>
        </is>
      </c>
      <c r="Q6885" s="2" t="n">
        <v>114.2</v>
      </c>
      <c r="R6885" t="n">
        <v>5</v>
      </c>
      <c r="S6885" s="3" t="n">
        <v>0</v>
      </c>
      <c r="T6885" s="2" t="n">
        <v>52.532</v>
      </c>
      <c r="U6885">
        <f>D6885-C6885</f>
        <v/>
      </c>
      <c r="V6885" s="3">
        <f>IF(Q6885=0,0,T6885/Q6885)</f>
        <v/>
      </c>
    </row>
    <row r="6886">
      <c r="A6886" t="n">
        <v>6885</v>
      </c>
      <c r="B6886" t="inlineStr">
        <is>
          <t>CA-2015-120677</t>
        </is>
      </c>
      <c r="C6886" t="inlineStr">
        <is>
          <t>2015-05-31</t>
        </is>
      </c>
      <c r="D6886" t="inlineStr">
        <is>
          <t>2015-06-04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Hon Pagoda Stacking Chairs</t>
        </is>
      </c>
      <c r="Q6886" s="2" t="n">
        <v>2567.84</v>
      </c>
      <c r="R6886" t="n">
        <v>8</v>
      </c>
      <c r="S6886" s="3" t="n">
        <v>0</v>
      </c>
      <c r="T6886" s="2" t="n">
        <v>770.352</v>
      </c>
      <c r="U6886">
        <f>D6886-C6886</f>
        <v/>
      </c>
      <c r="V6886" s="3">
        <f>IF(Q6886=0,0,T6886/Q6886)</f>
        <v/>
      </c>
    </row>
    <row r="6887">
      <c r="A6887" t="n">
        <v>6886</v>
      </c>
      <c r="B6887" t="inlineStr">
        <is>
          <t>CA-2017-123036</t>
        </is>
      </c>
      <c r="C6887" t="inlineStr">
        <is>
          <t>2017-09-10</t>
        </is>
      </c>
      <c r="D6887" t="inlineStr">
        <is>
          <t>2017-09-17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Memorex Mini Travel Drive 8 GB USB 2.0 Flash Drive</t>
        </is>
      </c>
      <c r="Q6887" s="2" t="n">
        <v>37.056</v>
      </c>
      <c r="R6887" t="n">
        <v>4</v>
      </c>
      <c r="S6887" s="3" t="n">
        <v>0.2</v>
      </c>
      <c r="T6887" s="2" t="n">
        <v>8.800800000000001</v>
      </c>
      <c r="U6887">
        <f>D6887-C6887</f>
        <v/>
      </c>
      <c r="V6887" s="3">
        <f>IF(Q6887=0,0,T6887/Q6887)</f>
        <v/>
      </c>
    </row>
    <row r="6888">
      <c r="A6888" t="n">
        <v>6887</v>
      </c>
      <c r="B6888" t="inlineStr">
        <is>
          <t>CA-2017-123036</t>
        </is>
      </c>
      <c r="C6888" t="inlineStr">
        <is>
          <t>2017-09-10</t>
        </is>
      </c>
      <c r="D6888" t="inlineStr">
        <is>
          <t>2017-09-17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Cisco IP Phone 7961G-GE VoIP phone</t>
        </is>
      </c>
      <c r="Q6888" s="2" t="n">
        <v>259.896</v>
      </c>
      <c r="R6888" t="n">
        <v>2</v>
      </c>
      <c r="S6888" s="3" t="n">
        <v>0.4</v>
      </c>
      <c r="T6888" s="2" t="n">
        <v>-56.3108</v>
      </c>
      <c r="U6888">
        <f>D6888-C6888</f>
        <v/>
      </c>
      <c r="V6888" s="3">
        <f>IF(Q6888=0,0,T6888/Q6888)</f>
        <v/>
      </c>
    </row>
    <row r="6889">
      <c r="A6889" t="n">
        <v>6888</v>
      </c>
      <c r="B6889" t="inlineStr">
        <is>
          <t>CA-2017-120222</t>
        </is>
      </c>
      <c r="C6889" t="inlineStr">
        <is>
          <t>2017-04-25</t>
        </is>
      </c>
      <c r="D6889" t="inlineStr">
        <is>
          <t>2017-05-02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Telephone Message Books with Fax/Mobile Section, 5 1/2" x 3 3/16"</t>
        </is>
      </c>
      <c r="Q6889" s="2" t="n">
        <v>19.05</v>
      </c>
      <c r="R6889" t="n">
        <v>3</v>
      </c>
      <c r="S6889" s="3" t="n">
        <v>0</v>
      </c>
      <c r="T6889" s="2" t="n">
        <v>8.763</v>
      </c>
      <c r="U6889">
        <f>D6889-C6889</f>
        <v/>
      </c>
      <c r="V6889" s="3">
        <f>IF(Q6889=0,0,T6889/Q6889)</f>
        <v/>
      </c>
    </row>
    <row r="6890">
      <c r="A6890" t="n">
        <v>6889</v>
      </c>
      <c r="B6890" t="inlineStr">
        <is>
          <t>CA-2017-120222</t>
        </is>
      </c>
      <c r="C6890" t="inlineStr">
        <is>
          <t>2017-04-25</t>
        </is>
      </c>
      <c r="D6890" t="inlineStr">
        <is>
          <t>2017-05-02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Office Supplies</t>
        </is>
      </c>
      <c r="O6890" t="inlineStr">
        <is>
          <t>Binders</t>
        </is>
      </c>
      <c r="P6890" t="inlineStr">
        <is>
          <t>Surelock Post Binders</t>
        </is>
      </c>
      <c r="Q6890" s="2" t="n">
        <v>73.34399999999999</v>
      </c>
      <c r="R6890" t="n">
        <v>3</v>
      </c>
      <c r="S6890" s="3" t="n">
        <v>0.2</v>
      </c>
      <c r="T6890" s="2" t="n">
        <v>27.504</v>
      </c>
      <c r="U6890">
        <f>D6890-C6890</f>
        <v/>
      </c>
      <c r="V6890" s="3">
        <f>IF(Q6890=0,0,T6890/Q6890)</f>
        <v/>
      </c>
    </row>
    <row r="6891">
      <c r="A6891" t="n">
        <v>6890</v>
      </c>
      <c r="B6891" t="inlineStr">
        <is>
          <t>CA-2017-164756</t>
        </is>
      </c>
      <c r="C6891" t="inlineStr">
        <is>
          <t>2017-09-18</t>
        </is>
      </c>
      <c r="D6891" t="inlineStr">
        <is>
          <t>2017-09-22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I Need's 3d Hello Kitty Hybrid Silicone Case Cover for HTC One X 4g with 3d Hello Kitty Stylus Pen Green/pink</t>
        </is>
      </c>
      <c r="Q6891" s="2" t="n">
        <v>95.68000000000001</v>
      </c>
      <c r="R6891" t="n">
        <v>8</v>
      </c>
      <c r="S6891" s="3" t="n">
        <v>0</v>
      </c>
      <c r="T6891" s="2" t="n">
        <v>26.7904</v>
      </c>
      <c r="U6891">
        <f>D6891-C6891</f>
        <v/>
      </c>
      <c r="V6891" s="3">
        <f>IF(Q6891=0,0,T6891/Q6891)</f>
        <v/>
      </c>
    </row>
    <row r="6892">
      <c r="A6892" t="n">
        <v>6891</v>
      </c>
      <c r="B6892" t="inlineStr">
        <is>
          <t>CA-2017-164756</t>
        </is>
      </c>
      <c r="C6892" t="inlineStr">
        <is>
          <t>2017-09-18</t>
        </is>
      </c>
      <c r="D6892" t="inlineStr">
        <is>
          <t>2017-09-22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Post-it “Important Message” Note Pad, Neon Colors, 50 Sheets/Pad</t>
        </is>
      </c>
      <c r="Q6892" s="2" t="n">
        <v>50.96</v>
      </c>
      <c r="R6892" t="n">
        <v>7</v>
      </c>
      <c r="S6892" s="3" t="n">
        <v>0</v>
      </c>
      <c r="T6892" s="2" t="n">
        <v>24.4608</v>
      </c>
      <c r="U6892">
        <f>D6892-C6892</f>
        <v/>
      </c>
      <c r="V6892" s="3">
        <f>IF(Q6892=0,0,T6892/Q6892)</f>
        <v/>
      </c>
    </row>
    <row r="6893">
      <c r="A6893" t="n">
        <v>6892</v>
      </c>
      <c r="B6893" t="inlineStr">
        <is>
          <t>CA-2017-164756</t>
        </is>
      </c>
      <c r="C6893" t="inlineStr">
        <is>
          <t>2017-09-18</t>
        </is>
      </c>
      <c r="D6893" t="inlineStr">
        <is>
          <t>2017-09-22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Office Supplies</t>
        </is>
      </c>
      <c r="O6893" t="inlineStr">
        <is>
          <t>Art</t>
        </is>
      </c>
      <c r="P6893" t="inlineStr">
        <is>
          <t>Hunt PowerHouse Electric Pencil Sharpener, Blue</t>
        </is>
      </c>
      <c r="Q6893" s="2" t="n">
        <v>113.94</v>
      </c>
      <c r="R6893" t="n">
        <v>3</v>
      </c>
      <c r="S6893" s="3" t="n">
        <v>0</v>
      </c>
      <c r="T6893" s="2" t="n">
        <v>34.182</v>
      </c>
      <c r="U6893">
        <f>D6893-C6893</f>
        <v/>
      </c>
      <c r="V6893" s="3">
        <f>IF(Q6893=0,0,T6893/Q6893)</f>
        <v/>
      </c>
    </row>
    <row r="6894">
      <c r="A6894" t="n">
        <v>6893</v>
      </c>
      <c r="B6894" t="inlineStr">
        <is>
          <t>CA-2017-164756</t>
        </is>
      </c>
      <c r="C6894" t="inlineStr">
        <is>
          <t>2017-09-18</t>
        </is>
      </c>
      <c r="D6894" t="inlineStr">
        <is>
          <t>2017-09-22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Xerox 1997</t>
        </is>
      </c>
      <c r="Q6894" s="2" t="n">
        <v>25.92</v>
      </c>
      <c r="R6894" t="n">
        <v>4</v>
      </c>
      <c r="S6894" s="3" t="n">
        <v>0</v>
      </c>
      <c r="T6894" s="2" t="n">
        <v>12.4416</v>
      </c>
      <c r="U6894">
        <f>D6894-C6894</f>
        <v/>
      </c>
      <c r="V6894" s="3">
        <f>IF(Q6894=0,0,T6894/Q6894)</f>
        <v/>
      </c>
    </row>
    <row r="6895">
      <c r="A6895" t="n">
        <v>6894</v>
      </c>
      <c r="B6895" t="inlineStr">
        <is>
          <t>CA-2017-164756</t>
        </is>
      </c>
      <c r="C6895" t="inlineStr">
        <is>
          <t>2017-09-18</t>
        </is>
      </c>
      <c r="D6895" t="inlineStr">
        <is>
          <t>2017-09-22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Furniture</t>
        </is>
      </c>
      <c r="O6895" t="inlineStr">
        <is>
          <t>Furnishings</t>
        </is>
      </c>
      <c r="P6895" t="inlineStr">
        <is>
          <t>Master Caster Door Stop, Gray</t>
        </is>
      </c>
      <c r="Q6895" s="2" t="n">
        <v>20.32</v>
      </c>
      <c r="R6895" t="n">
        <v>4</v>
      </c>
      <c r="S6895" s="3" t="n">
        <v>0</v>
      </c>
      <c r="T6895" s="2" t="n">
        <v>6.9088</v>
      </c>
      <c r="U6895">
        <f>D6895-C6895</f>
        <v/>
      </c>
      <c r="V6895" s="3">
        <f>IF(Q6895=0,0,T6895/Q6895)</f>
        <v/>
      </c>
    </row>
    <row r="6896">
      <c r="A6896" t="n">
        <v>6895</v>
      </c>
      <c r="B6896" t="inlineStr">
        <is>
          <t>CA-2017-164756</t>
        </is>
      </c>
      <c r="C6896" t="inlineStr">
        <is>
          <t>2017-09-18</t>
        </is>
      </c>
      <c r="D6896" t="inlineStr">
        <is>
          <t>2017-09-22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AT&amp;T CL83451 4-Handset Telephone</t>
        </is>
      </c>
      <c r="Q6896" s="2" t="n">
        <v>411.98</v>
      </c>
      <c r="R6896" t="n">
        <v>2</v>
      </c>
      <c r="S6896" s="3" t="n">
        <v>0</v>
      </c>
      <c r="T6896" s="2" t="n">
        <v>119.4742</v>
      </c>
      <c r="U6896">
        <f>D6896-C6896</f>
        <v/>
      </c>
      <c r="V6896" s="3">
        <f>IF(Q6896=0,0,T6896/Q6896)</f>
        <v/>
      </c>
    </row>
    <row r="6897">
      <c r="A6897" t="n">
        <v>6896</v>
      </c>
      <c r="B6897" t="inlineStr">
        <is>
          <t>CA-2017-164756</t>
        </is>
      </c>
      <c r="C6897" t="inlineStr">
        <is>
          <t>2017-09-18</t>
        </is>
      </c>
      <c r="D6897" t="inlineStr">
        <is>
          <t>2017-09-22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Office Supplies</t>
        </is>
      </c>
      <c r="O6897" t="inlineStr">
        <is>
          <t>Supplies</t>
        </is>
      </c>
      <c r="P6897" t="inlineStr">
        <is>
          <t>Fiskars 8" Scissors, 2/Pack</t>
        </is>
      </c>
      <c r="Q6897" s="2" t="n">
        <v>34.48</v>
      </c>
      <c r="R6897" t="n">
        <v>2</v>
      </c>
      <c r="S6897" s="3" t="n">
        <v>0</v>
      </c>
      <c r="T6897" s="2" t="n">
        <v>9.9992</v>
      </c>
      <c r="U6897">
        <f>D6897-C6897</f>
        <v/>
      </c>
      <c r="V6897" s="3">
        <f>IF(Q6897=0,0,T6897/Q6897)</f>
        <v/>
      </c>
    </row>
    <row r="6898">
      <c r="A6898" t="n">
        <v>6897</v>
      </c>
      <c r="B6898" t="inlineStr">
        <is>
          <t>CA-2017-164756</t>
        </is>
      </c>
      <c r="C6898" t="inlineStr">
        <is>
          <t>2017-09-18</t>
        </is>
      </c>
      <c r="D6898" t="inlineStr">
        <is>
          <t>2017-09-22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Office Supplies</t>
        </is>
      </c>
      <c r="O6898" t="inlineStr">
        <is>
          <t>Paper</t>
        </is>
      </c>
      <c r="P6898" t="inlineStr">
        <is>
          <t>Xerox 1917</t>
        </is>
      </c>
      <c r="Q6898" s="2" t="n">
        <v>244.55</v>
      </c>
      <c r="R6898" t="n">
        <v>5</v>
      </c>
      <c r="S6898" s="3" t="n">
        <v>0</v>
      </c>
      <c r="T6898" s="2" t="n">
        <v>114.9385</v>
      </c>
      <c r="U6898">
        <f>D6898-C6898</f>
        <v/>
      </c>
      <c r="V6898" s="3">
        <f>IF(Q6898=0,0,T6898/Q6898)</f>
        <v/>
      </c>
    </row>
    <row r="6899">
      <c r="A6899" t="n">
        <v>6898</v>
      </c>
      <c r="B6899" t="inlineStr">
        <is>
          <t>CA-2017-122028</t>
        </is>
      </c>
      <c r="C6899" t="inlineStr">
        <is>
          <t>2017-08-18</t>
        </is>
      </c>
      <c r="D6899" t="inlineStr">
        <is>
          <t>2017-08-25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GBC Personal VeloBind Strips</t>
        </is>
      </c>
      <c r="Q6899" s="2" t="n">
        <v>10.782</v>
      </c>
      <c r="R6899" t="n">
        <v>3</v>
      </c>
      <c r="S6899" s="3" t="n">
        <v>0.7</v>
      </c>
      <c r="T6899" s="2" t="n">
        <v>-7.9068</v>
      </c>
      <c r="U6899">
        <f>D6899-C6899</f>
        <v/>
      </c>
      <c r="V6899" s="3">
        <f>IF(Q6899=0,0,T6899/Q6899)</f>
        <v/>
      </c>
    </row>
    <row r="6900">
      <c r="A6900" t="n">
        <v>6899</v>
      </c>
      <c r="B6900" t="inlineStr">
        <is>
          <t>US-2015-165512</t>
        </is>
      </c>
      <c r="C6900" t="inlineStr">
        <is>
          <t>2015-05-24</t>
        </is>
      </c>
      <c r="D6900" t="inlineStr">
        <is>
          <t>2015-05-26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High-Back Leather Tilter, Burgundy</t>
        </is>
      </c>
      <c r="Q6900" s="2" t="n">
        <v>602.651</v>
      </c>
      <c r="R6900" t="n">
        <v>7</v>
      </c>
      <c r="S6900" s="3" t="n">
        <v>0.3</v>
      </c>
      <c r="T6900" s="2" t="n">
        <v>-163.5767</v>
      </c>
      <c r="U6900">
        <f>D6900-C6900</f>
        <v/>
      </c>
      <c r="V6900" s="3">
        <f>IF(Q6900=0,0,T6900/Q6900)</f>
        <v/>
      </c>
    </row>
    <row r="6901">
      <c r="A6901" t="n">
        <v>6900</v>
      </c>
      <c r="B6901" t="inlineStr">
        <is>
          <t>US-2015-165512</t>
        </is>
      </c>
      <c r="C6901" t="inlineStr">
        <is>
          <t>2015-05-24</t>
        </is>
      </c>
      <c r="D6901" t="inlineStr">
        <is>
          <t>2015-05-26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Avery Heavy-Duty EZD View Binder with Locking Rings</t>
        </is>
      </c>
      <c r="Q6901" s="2" t="n">
        <v>7.656</v>
      </c>
      <c r="R6901" t="n">
        <v>6</v>
      </c>
      <c r="S6901" s="3" t="n">
        <v>0.8</v>
      </c>
      <c r="T6901" s="2" t="n">
        <v>-13.0152</v>
      </c>
      <c r="U6901">
        <f>D6901-C6901</f>
        <v/>
      </c>
      <c r="V6901" s="3">
        <f>IF(Q6901=0,0,T6901/Q6901)</f>
        <v/>
      </c>
    </row>
    <row r="6902">
      <c r="A6902" t="n">
        <v>6901</v>
      </c>
      <c r="B6902" t="inlineStr">
        <is>
          <t>CA-2015-140557</t>
        </is>
      </c>
      <c r="C6902" t="inlineStr">
        <is>
          <t>2015-09-07</t>
        </is>
      </c>
      <c r="D6902" t="inlineStr">
        <is>
          <t>2015-09-11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Razer Kraken PRO Over Ear PC and Music Headset</t>
        </is>
      </c>
      <c r="Q6902" s="2" t="n">
        <v>559.9299999999999</v>
      </c>
      <c r="R6902" t="n">
        <v>7</v>
      </c>
      <c r="S6902" s="3" t="n">
        <v>0</v>
      </c>
      <c r="T6902" s="2" t="n">
        <v>167.979</v>
      </c>
      <c r="U6902">
        <f>D6902-C6902</f>
        <v/>
      </c>
      <c r="V6902" s="3">
        <f>IF(Q6902=0,0,T6902/Q6902)</f>
        <v/>
      </c>
    </row>
    <row r="6903">
      <c r="A6903" t="n">
        <v>6902</v>
      </c>
      <c r="B6903" t="inlineStr">
        <is>
          <t>US-2017-135013</t>
        </is>
      </c>
      <c r="C6903" t="inlineStr">
        <is>
          <t>2017-07-24</t>
        </is>
      </c>
      <c r="D6903" t="inlineStr">
        <is>
          <t>2017-07-24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Technology</t>
        </is>
      </c>
      <c r="O6903" t="inlineStr">
        <is>
          <t>Copiers</t>
        </is>
      </c>
      <c r="P6903" t="inlineStr">
        <is>
          <t>Hewlett Packard LaserJet 3310 Copier</t>
        </is>
      </c>
      <c r="Q6903" s="2" t="n">
        <v>2399.96</v>
      </c>
      <c r="R6903" t="n">
        <v>5</v>
      </c>
      <c r="S6903" s="3" t="n">
        <v>0.2</v>
      </c>
      <c r="T6903" s="2" t="n">
        <v>839.986</v>
      </c>
      <c r="U6903">
        <f>D6903-C6903</f>
        <v/>
      </c>
      <c r="V6903" s="3">
        <f>IF(Q6903=0,0,T6903/Q6903)</f>
        <v/>
      </c>
    </row>
    <row r="6904">
      <c r="A6904" t="n">
        <v>6903</v>
      </c>
      <c r="B6904" t="inlineStr">
        <is>
          <t>CA-2017-111220</t>
        </is>
      </c>
      <c r="C6904" t="inlineStr">
        <is>
          <t>2017-09-02</t>
        </is>
      </c>
      <c r="D6904" t="inlineStr">
        <is>
          <t>2017-09-08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Office Supplies</t>
        </is>
      </c>
      <c r="O6904" t="inlineStr">
        <is>
          <t>Fasteners</t>
        </is>
      </c>
      <c r="P6904" t="inlineStr">
        <is>
          <t>Advantus Plastic Paper Clips</t>
        </is>
      </c>
      <c r="Q6904" s="2" t="n">
        <v>16</v>
      </c>
      <c r="R6904" t="n">
        <v>4</v>
      </c>
      <c r="S6904" s="3" t="n">
        <v>0.2</v>
      </c>
      <c r="T6904" s="2" t="n">
        <v>5.6</v>
      </c>
      <c r="U6904">
        <f>D6904-C6904</f>
        <v/>
      </c>
      <c r="V6904" s="3">
        <f>IF(Q6904=0,0,T6904/Q6904)</f>
        <v/>
      </c>
    </row>
    <row r="6905">
      <c r="A6905" t="n">
        <v>6904</v>
      </c>
      <c r="B6905" t="inlineStr">
        <is>
          <t>CA-2017-111220</t>
        </is>
      </c>
      <c r="C6905" t="inlineStr">
        <is>
          <t>2017-09-02</t>
        </is>
      </c>
      <c r="D6905" t="inlineStr">
        <is>
          <t>2017-09-08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Office Supplies</t>
        </is>
      </c>
      <c r="O6905" t="inlineStr">
        <is>
          <t>Appliances</t>
        </is>
      </c>
      <c r="P6905" t="inlineStr">
        <is>
          <t>Belkin 7-Outlet SurgeMaster Home Series</t>
        </is>
      </c>
      <c r="Q6905" s="2" t="n">
        <v>5.588</v>
      </c>
      <c r="R6905" t="n">
        <v>2</v>
      </c>
      <c r="S6905" s="3" t="n">
        <v>0.8</v>
      </c>
      <c r="T6905" s="2" t="n">
        <v>-15.0876</v>
      </c>
      <c r="U6905">
        <f>D6905-C6905</f>
        <v/>
      </c>
      <c r="V6905" s="3">
        <f>IF(Q6905=0,0,T6905/Q6905)</f>
        <v/>
      </c>
    </row>
    <row r="6906">
      <c r="A6906" t="n">
        <v>6905</v>
      </c>
      <c r="B6906" t="inlineStr">
        <is>
          <t>CA-2017-111220</t>
        </is>
      </c>
      <c r="C6906" t="inlineStr">
        <is>
          <t>2017-09-02</t>
        </is>
      </c>
      <c r="D6906" t="inlineStr">
        <is>
          <t>2017-09-08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Belkin 19" Center-Weighted Shelf, Gray</t>
        </is>
      </c>
      <c r="Q6906" s="2" t="n">
        <v>235.92</v>
      </c>
      <c r="R6906" t="n">
        <v>5</v>
      </c>
      <c r="S6906" s="3" t="n">
        <v>0.2</v>
      </c>
      <c r="T6906" s="2" t="n">
        <v>-44.235</v>
      </c>
      <c r="U6906">
        <f>D6906-C6906</f>
        <v/>
      </c>
      <c r="V6906" s="3">
        <f>IF(Q6906=0,0,T6906/Q6906)</f>
        <v/>
      </c>
    </row>
    <row r="6907">
      <c r="A6907" t="n">
        <v>6906</v>
      </c>
      <c r="B6907" t="inlineStr">
        <is>
          <t>US-2017-149006</t>
        </is>
      </c>
      <c r="C6907" t="inlineStr">
        <is>
          <t>2017-12-06</t>
        </is>
      </c>
      <c r="D6907" t="inlineStr">
        <is>
          <t>2017-12-08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Office Supplies</t>
        </is>
      </c>
      <c r="O6907" t="inlineStr">
        <is>
          <t>Storage</t>
        </is>
      </c>
      <c r="P6907" t="inlineStr">
        <is>
          <t>Staple magnet</t>
        </is>
      </c>
      <c r="Q6907" s="2" t="n">
        <v>10.68</v>
      </c>
      <c r="R6907" t="n">
        <v>1</v>
      </c>
      <c r="S6907" s="3" t="n">
        <v>0</v>
      </c>
      <c r="T6907" s="2" t="n">
        <v>2.8836</v>
      </c>
      <c r="U6907">
        <f>D6907-C6907</f>
        <v/>
      </c>
      <c r="V6907" s="3">
        <f>IF(Q6907=0,0,T6907/Q6907)</f>
        <v/>
      </c>
    </row>
    <row r="6908">
      <c r="A6908" t="n">
        <v>6907</v>
      </c>
      <c r="B6908" t="inlineStr">
        <is>
          <t>CA-2017-149468</t>
        </is>
      </c>
      <c r="C6908" t="inlineStr">
        <is>
          <t>2017-05-20</t>
        </is>
      </c>
      <c r="D6908" t="inlineStr">
        <is>
          <t>2017-05-20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Square Ring Data Binders, Rigid 75 Pt. Covers, 11" x 14-7/8"</t>
        </is>
      </c>
      <c r="Q6908" s="2" t="n">
        <v>41.28</v>
      </c>
      <c r="R6908" t="n">
        <v>2</v>
      </c>
      <c r="S6908" s="3" t="n">
        <v>0</v>
      </c>
      <c r="T6908" s="2" t="n">
        <v>19.8144</v>
      </c>
      <c r="U6908">
        <f>D6908-C6908</f>
        <v/>
      </c>
      <c r="V6908" s="3">
        <f>IF(Q6908=0,0,T6908/Q6908)</f>
        <v/>
      </c>
    </row>
    <row r="6909">
      <c r="A6909" t="n">
        <v>6908</v>
      </c>
      <c r="B6909" t="inlineStr">
        <is>
          <t>CA-2016-140249</t>
        </is>
      </c>
      <c r="C6909" t="inlineStr">
        <is>
          <t>2016-09-27</t>
        </is>
      </c>
      <c r="D6909" t="inlineStr">
        <is>
          <t>2016-10-03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Technology</t>
        </is>
      </c>
      <c r="O6909" t="inlineStr">
        <is>
          <t>Phones</t>
        </is>
      </c>
      <c r="P6909" t="inlineStr">
        <is>
          <t>Samsung Galaxy S4</t>
        </is>
      </c>
      <c r="Q6909" s="2" t="n">
        <v>1001.584</v>
      </c>
      <c r="R6909" t="n">
        <v>2</v>
      </c>
      <c r="S6909" s="3" t="n">
        <v>0.2</v>
      </c>
      <c r="T6909" s="2" t="n">
        <v>125.198</v>
      </c>
      <c r="U6909">
        <f>D6909-C6909</f>
        <v/>
      </c>
      <c r="V6909" s="3">
        <f>IF(Q6909=0,0,T6909/Q6909)</f>
        <v/>
      </c>
    </row>
    <row r="6910">
      <c r="A6910" t="n">
        <v>6909</v>
      </c>
      <c r="B6910" t="inlineStr">
        <is>
          <t>US-2017-135503</t>
        </is>
      </c>
      <c r="C6910" t="inlineStr">
        <is>
          <t>2017-12-10</t>
        </is>
      </c>
      <c r="D6910" t="inlineStr">
        <is>
          <t>2017-12-15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Eldon Expressions Wood Desk Accessories, Oak</t>
        </is>
      </c>
      <c r="Q6910" s="2" t="n">
        <v>14.76</v>
      </c>
      <c r="R6910" t="n">
        <v>2</v>
      </c>
      <c r="S6910" s="3" t="n">
        <v>0</v>
      </c>
      <c r="T6910" s="2" t="n">
        <v>4.2804</v>
      </c>
      <c r="U6910">
        <f>D6910-C6910</f>
        <v/>
      </c>
      <c r="V6910" s="3">
        <f>IF(Q6910=0,0,T6910/Q6910)</f>
        <v/>
      </c>
    </row>
    <row r="6911">
      <c r="A6911" t="n">
        <v>6910</v>
      </c>
      <c r="B6911" t="inlineStr">
        <is>
          <t>CA-2014-126277</t>
        </is>
      </c>
      <c r="C6911" t="inlineStr">
        <is>
          <t>2014-09-13</t>
        </is>
      </c>
      <c r="D6911" t="inlineStr">
        <is>
          <t>2014-09-18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Acco Suede Grain Vinyl Round Ring Binder</t>
        </is>
      </c>
      <c r="Q6911" s="2" t="n">
        <v>2.502</v>
      </c>
      <c r="R6911" t="n">
        <v>3</v>
      </c>
      <c r="S6911" s="3" t="n">
        <v>0.7</v>
      </c>
      <c r="T6911" s="2" t="n">
        <v>-2.0016</v>
      </c>
      <c r="U6911">
        <f>D6911-C6911</f>
        <v/>
      </c>
      <c r="V6911" s="3">
        <f>IF(Q6911=0,0,T6911/Q6911)</f>
        <v/>
      </c>
    </row>
    <row r="6912">
      <c r="A6912" t="n">
        <v>6911</v>
      </c>
      <c r="B6912" t="inlineStr">
        <is>
          <t>US-2017-115301</t>
        </is>
      </c>
      <c r="C6912" t="inlineStr">
        <is>
          <t>2017-07-29</t>
        </is>
      </c>
      <c r="D6912" t="inlineStr">
        <is>
          <t>2017-08-02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Bush Westfield Collection Bookcases, Medium Cherry Finish</t>
        </is>
      </c>
      <c r="Q6912" s="2" t="n">
        <v>115.96</v>
      </c>
      <c r="R6912" t="n">
        <v>2</v>
      </c>
      <c r="S6912" s="3" t="n">
        <v>0</v>
      </c>
      <c r="T6912" s="2" t="n">
        <v>25.5112</v>
      </c>
      <c r="U6912">
        <f>D6912-C6912</f>
        <v/>
      </c>
      <c r="V6912" s="3">
        <f>IF(Q6912=0,0,T6912/Q6912)</f>
        <v/>
      </c>
    </row>
    <row r="6913">
      <c r="A6913" t="n">
        <v>6912</v>
      </c>
      <c r="B6913" t="inlineStr">
        <is>
          <t>CA-2017-168942</t>
        </is>
      </c>
      <c r="C6913" t="inlineStr">
        <is>
          <t>2017-08-01</t>
        </is>
      </c>
      <c r="D6913" t="inlineStr">
        <is>
          <t>2017-08-05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Mobile File Cart, Black</t>
        </is>
      </c>
      <c r="Q6913" s="2" t="n">
        <v>186.54</v>
      </c>
      <c r="R6913" t="n">
        <v>3</v>
      </c>
      <c r="S6913" s="3" t="n">
        <v>0</v>
      </c>
      <c r="T6913" s="2" t="n">
        <v>50.3658</v>
      </c>
      <c r="U6913">
        <f>D6913-C6913</f>
        <v/>
      </c>
      <c r="V6913" s="3">
        <f>IF(Q6913=0,0,T6913/Q6913)</f>
        <v/>
      </c>
    </row>
    <row r="6914">
      <c r="A6914" t="n">
        <v>6913</v>
      </c>
      <c r="B6914" t="inlineStr">
        <is>
          <t>US-2017-128398</t>
        </is>
      </c>
      <c r="C6914" t="inlineStr">
        <is>
          <t>2017-05-02</t>
        </is>
      </c>
      <c r="D6914" t="inlineStr">
        <is>
          <t>2017-05-05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Technology</t>
        </is>
      </c>
      <c r="O6914" t="inlineStr">
        <is>
          <t>Accessories</t>
        </is>
      </c>
      <c r="P6914" t="inlineStr">
        <is>
          <t>Logitech MX Performance Wireless Mouse</t>
        </is>
      </c>
      <c r="Q6914" s="2" t="n">
        <v>159.56</v>
      </c>
      <c r="R6914" t="n">
        <v>4</v>
      </c>
      <c r="S6914" s="3" t="n">
        <v>0</v>
      </c>
      <c r="T6914" s="2" t="n">
        <v>59.0372</v>
      </c>
      <c r="U6914">
        <f>D6914-C6914</f>
        <v/>
      </c>
      <c r="V6914" s="3">
        <f>IF(Q6914=0,0,T6914/Q6914)</f>
        <v/>
      </c>
    </row>
    <row r="6915">
      <c r="A6915" t="n">
        <v>6914</v>
      </c>
      <c r="B6915" t="inlineStr">
        <is>
          <t>CA-2015-104115</t>
        </is>
      </c>
      <c r="C6915" t="inlineStr">
        <is>
          <t>2015-06-12</t>
        </is>
      </c>
      <c r="D6915" t="inlineStr">
        <is>
          <t>2015-06-16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Speck Products Candyshell Flip Case</t>
        </is>
      </c>
      <c r="Q6915" s="2" t="n">
        <v>55.984</v>
      </c>
      <c r="R6915" t="n">
        <v>2</v>
      </c>
      <c r="S6915" s="3" t="n">
        <v>0.2</v>
      </c>
      <c r="T6915" s="2" t="n">
        <v>4.1988</v>
      </c>
      <c r="U6915">
        <f>D6915-C6915</f>
        <v/>
      </c>
      <c r="V6915" s="3">
        <f>IF(Q6915=0,0,T6915/Q6915)</f>
        <v/>
      </c>
    </row>
    <row r="6916">
      <c r="A6916" t="n">
        <v>6915</v>
      </c>
      <c r="B6916" t="inlineStr">
        <is>
          <t>CA-2014-142510</t>
        </is>
      </c>
      <c r="C6916" t="inlineStr">
        <is>
          <t>2014-12-22</t>
        </is>
      </c>
      <c r="D6916" t="inlineStr">
        <is>
          <t>2014-12-29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Office Supplies</t>
        </is>
      </c>
      <c r="O6916" t="inlineStr">
        <is>
          <t>Storage</t>
        </is>
      </c>
      <c r="P6916" t="inlineStr">
        <is>
          <t>Economy Rollaway Files</t>
        </is>
      </c>
      <c r="Q6916" s="2" t="n">
        <v>132.16</v>
      </c>
      <c r="R6916" t="n">
        <v>1</v>
      </c>
      <c r="S6916" s="3" t="n">
        <v>0.2</v>
      </c>
      <c r="T6916" s="2" t="n">
        <v>9.912000000000001</v>
      </c>
      <c r="U6916">
        <f>D6916-C6916</f>
        <v/>
      </c>
      <c r="V6916" s="3">
        <f>IF(Q6916=0,0,T6916/Q6916)</f>
        <v/>
      </c>
    </row>
    <row r="6917">
      <c r="A6917" t="n">
        <v>6916</v>
      </c>
      <c r="B6917" t="inlineStr">
        <is>
          <t>CA-2014-142510</t>
        </is>
      </c>
      <c r="C6917" t="inlineStr">
        <is>
          <t>2014-12-22</t>
        </is>
      </c>
      <c r="D6917" t="inlineStr">
        <is>
          <t>2014-12-29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Recycled Easel Ring Binders</t>
        </is>
      </c>
      <c r="Q6917" s="2" t="n">
        <v>17.904</v>
      </c>
      <c r="R6917" t="n">
        <v>6</v>
      </c>
      <c r="S6917" s="3" t="n">
        <v>0.8</v>
      </c>
      <c r="T6917" s="2" t="n">
        <v>-31.332</v>
      </c>
      <c r="U6917">
        <f>D6917-C6917</f>
        <v/>
      </c>
      <c r="V6917" s="3">
        <f>IF(Q6917=0,0,T6917/Q6917)</f>
        <v/>
      </c>
    </row>
    <row r="6918">
      <c r="A6918" t="n">
        <v>6917</v>
      </c>
      <c r="B6918" t="inlineStr">
        <is>
          <t>CA-2014-142510</t>
        </is>
      </c>
      <c r="C6918" t="inlineStr">
        <is>
          <t>2014-12-22</t>
        </is>
      </c>
      <c r="D6918" t="inlineStr">
        <is>
          <t>2014-12-29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Office Supplies</t>
        </is>
      </c>
      <c r="O6918" t="inlineStr">
        <is>
          <t>Paper</t>
        </is>
      </c>
      <c r="P6918" t="inlineStr">
        <is>
          <t>White Computer Printout Paper by Universal</t>
        </is>
      </c>
      <c r="Q6918" s="2" t="n">
        <v>124.032</v>
      </c>
      <c r="R6918" t="n">
        <v>4</v>
      </c>
      <c r="S6918" s="3" t="n">
        <v>0.2</v>
      </c>
      <c r="T6918" s="2" t="n">
        <v>44.9616</v>
      </c>
      <c r="U6918">
        <f>D6918-C6918</f>
        <v/>
      </c>
      <c r="V6918" s="3">
        <f>IF(Q6918=0,0,T6918/Q6918)</f>
        <v/>
      </c>
    </row>
    <row r="6919">
      <c r="A6919" t="n">
        <v>6918</v>
      </c>
      <c r="B6919" t="inlineStr">
        <is>
          <t>CA-2014-124247</t>
        </is>
      </c>
      <c r="C6919" t="inlineStr">
        <is>
          <t>2014-12-16</t>
        </is>
      </c>
      <c r="D6919" t="inlineStr">
        <is>
          <t>2014-12-21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Furniture</t>
        </is>
      </c>
      <c r="O6919" t="inlineStr">
        <is>
          <t>Chairs</t>
        </is>
      </c>
      <c r="P6919" t="inlineStr">
        <is>
          <t>Office Star - Professional Matrix Back Chair with 2-to-1 Synchro Tilt and Mesh Fabric Seat</t>
        </is>
      </c>
      <c r="Q6919" s="2" t="n">
        <v>1403.92</v>
      </c>
      <c r="R6919" t="n">
        <v>5</v>
      </c>
      <c r="S6919" s="3" t="n">
        <v>0.2</v>
      </c>
      <c r="T6919" s="2" t="n">
        <v>70.196</v>
      </c>
      <c r="U6919">
        <f>D6919-C6919</f>
        <v/>
      </c>
      <c r="V6919" s="3">
        <f>IF(Q6919=0,0,T6919/Q6919)</f>
        <v/>
      </c>
    </row>
    <row r="6920">
      <c r="A6920" t="n">
        <v>6919</v>
      </c>
      <c r="B6920" t="inlineStr">
        <is>
          <t>CA-2016-105473</t>
        </is>
      </c>
      <c r="C6920" t="inlineStr">
        <is>
          <t>2016-04-16</t>
        </is>
      </c>
      <c r="D6920" t="inlineStr">
        <is>
          <t>2016-04-18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Office Supplies</t>
        </is>
      </c>
      <c r="O6920" t="inlineStr">
        <is>
          <t>Supplies</t>
        </is>
      </c>
      <c r="P6920" t="inlineStr">
        <is>
          <t>Stiletto Hand Letter Openers</t>
        </is>
      </c>
      <c r="Q6920" s="2" t="n">
        <v>28.8</v>
      </c>
      <c r="R6920" t="n">
        <v>3</v>
      </c>
      <c r="S6920" s="3" t="n">
        <v>0</v>
      </c>
      <c r="T6920" s="2" t="n">
        <v>0.864</v>
      </c>
      <c r="U6920">
        <f>D6920-C6920</f>
        <v/>
      </c>
      <c r="V6920" s="3">
        <f>IF(Q6920=0,0,T6920/Q6920)</f>
        <v/>
      </c>
    </row>
    <row r="6921">
      <c r="A6921" t="n">
        <v>6920</v>
      </c>
      <c r="B6921" t="inlineStr">
        <is>
          <t>CA-2015-102806</t>
        </is>
      </c>
      <c r="C6921" t="inlineStr">
        <is>
          <t>2015-05-21</t>
        </is>
      </c>
      <c r="D6921" t="inlineStr">
        <is>
          <t>2015-05-28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Office Supplies</t>
        </is>
      </c>
      <c r="O6921" t="inlineStr">
        <is>
          <t>Binders</t>
        </is>
      </c>
      <c r="P6921" t="inlineStr">
        <is>
          <t>Wilson Jones Ledger-Size, Piano-Hinge Binder, 2", Blue</t>
        </is>
      </c>
      <c r="Q6921" s="2" t="n">
        <v>24.588</v>
      </c>
      <c r="R6921" t="n">
        <v>2</v>
      </c>
      <c r="S6921" s="3" t="n">
        <v>0.7</v>
      </c>
      <c r="T6921" s="2" t="n">
        <v>-18.0312</v>
      </c>
      <c r="U6921">
        <f>D6921-C6921</f>
        <v/>
      </c>
      <c r="V6921" s="3">
        <f>IF(Q6921=0,0,T6921/Q6921)</f>
        <v/>
      </c>
    </row>
    <row r="6922">
      <c r="A6922" t="n">
        <v>6921</v>
      </c>
      <c r="B6922" t="inlineStr">
        <is>
          <t>CA-2017-121706</t>
        </is>
      </c>
      <c r="C6922" t="inlineStr">
        <is>
          <t>2017-02-26</t>
        </is>
      </c>
      <c r="D6922" t="inlineStr">
        <is>
          <t>2017-03-02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Tripp Lite TLP810NET Broadband Surge for Modem/Fax</t>
        </is>
      </c>
      <c r="Q6922" s="2" t="n">
        <v>356.79</v>
      </c>
      <c r="R6922" t="n">
        <v>7</v>
      </c>
      <c r="S6922" s="3" t="n">
        <v>0</v>
      </c>
      <c r="T6922" s="2" t="n">
        <v>99.9012</v>
      </c>
      <c r="U6922">
        <f>D6922-C6922</f>
        <v/>
      </c>
      <c r="V6922" s="3">
        <f>IF(Q6922=0,0,T6922/Q6922)</f>
        <v/>
      </c>
    </row>
    <row r="6923">
      <c r="A6923" t="n">
        <v>6922</v>
      </c>
      <c r="B6923" t="inlineStr">
        <is>
          <t>CA-2017-109211</t>
        </is>
      </c>
      <c r="C6923" t="inlineStr">
        <is>
          <t>2017-04-04</t>
        </is>
      </c>
      <c r="D6923" t="inlineStr">
        <is>
          <t>2017-04-10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Brown Kraft Recycled Envelopes</t>
        </is>
      </c>
      <c r="Q6923" s="2" t="n">
        <v>16.98</v>
      </c>
      <c r="R6923" t="n">
        <v>1</v>
      </c>
      <c r="S6923" s="3" t="n">
        <v>0</v>
      </c>
      <c r="T6923" s="2" t="n">
        <v>8.49</v>
      </c>
      <c r="U6923">
        <f>D6923-C6923</f>
        <v/>
      </c>
      <c r="V6923" s="3">
        <f>IF(Q6923=0,0,T6923/Q6923)</f>
        <v/>
      </c>
    </row>
    <row r="6924">
      <c r="A6924" t="n">
        <v>6923</v>
      </c>
      <c r="B6924" t="inlineStr">
        <is>
          <t>CA-2015-134257</t>
        </is>
      </c>
      <c r="C6924" t="inlineStr">
        <is>
          <t>2015-03-16</t>
        </is>
      </c>
      <c r="D6924" t="inlineStr">
        <is>
          <t>2015-03-19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Dot Matrix Printer Tape Reel Labels, White, 5000/Box</t>
        </is>
      </c>
      <c r="Q6924" s="2" t="n">
        <v>491.55</v>
      </c>
      <c r="R6924" t="n">
        <v>5</v>
      </c>
      <c r="S6924" s="3" t="n">
        <v>0</v>
      </c>
      <c r="T6924" s="2" t="n">
        <v>240.8595</v>
      </c>
      <c r="U6924">
        <f>D6924-C6924</f>
        <v/>
      </c>
      <c r="V6924" s="3">
        <f>IF(Q6924=0,0,T6924/Q6924)</f>
        <v/>
      </c>
    </row>
    <row r="6925">
      <c r="A6925" t="n">
        <v>6924</v>
      </c>
      <c r="B6925" t="inlineStr">
        <is>
          <t>CA-2015-134257</t>
        </is>
      </c>
      <c r="C6925" t="inlineStr">
        <is>
          <t>2015-03-16</t>
        </is>
      </c>
      <c r="D6925" t="inlineStr">
        <is>
          <t>2015-03-19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Office Supplies</t>
        </is>
      </c>
      <c r="O6925" t="inlineStr">
        <is>
          <t>Envelopes</t>
        </is>
      </c>
      <c r="P6925" t="inlineStr">
        <is>
          <t>Colored Envelopes</t>
        </is>
      </c>
      <c r="Q6925" s="2" t="n">
        <v>7.38</v>
      </c>
      <c r="R6925" t="n">
        <v>2</v>
      </c>
      <c r="S6925" s="3" t="n">
        <v>0</v>
      </c>
      <c r="T6925" s="2" t="n">
        <v>3.3948</v>
      </c>
      <c r="U6925">
        <f>D6925-C6925</f>
        <v/>
      </c>
      <c r="V6925" s="3">
        <f>IF(Q6925=0,0,T6925/Q6925)</f>
        <v/>
      </c>
    </row>
    <row r="6926">
      <c r="A6926" t="n">
        <v>6925</v>
      </c>
      <c r="B6926" t="inlineStr">
        <is>
          <t>CA-2015-137925</t>
        </is>
      </c>
      <c r="C6926" t="inlineStr">
        <is>
          <t>2015-11-30</t>
        </is>
      </c>
      <c r="D6926" t="inlineStr">
        <is>
          <t>2015-12-04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Avoid Verbal Orders Carbonless Minifold Book</t>
        </is>
      </c>
      <c r="Q6926" s="2" t="n">
        <v>23.66</v>
      </c>
      <c r="R6926" t="n">
        <v>7</v>
      </c>
      <c r="S6926" s="3" t="n">
        <v>0</v>
      </c>
      <c r="T6926" s="2" t="n">
        <v>10.8836</v>
      </c>
      <c r="U6926">
        <f>D6926-C6926</f>
        <v/>
      </c>
      <c r="V6926" s="3">
        <f>IF(Q6926=0,0,T6926/Q6926)</f>
        <v/>
      </c>
    </row>
    <row r="6927">
      <c r="A6927" t="n">
        <v>6926</v>
      </c>
      <c r="B6927" t="inlineStr">
        <is>
          <t>CA-2015-137925</t>
        </is>
      </c>
      <c r="C6927" t="inlineStr">
        <is>
          <t>2015-11-30</t>
        </is>
      </c>
      <c r="D6927" t="inlineStr">
        <is>
          <t>2015-12-04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Furniture</t>
        </is>
      </c>
      <c r="O6927" t="inlineStr">
        <is>
          <t>Bookcases</t>
        </is>
      </c>
      <c r="P6927" t="inlineStr">
        <is>
          <t>Hon Metal Bookcases, Black</t>
        </is>
      </c>
      <c r="Q6927" s="2" t="n">
        <v>681.408</v>
      </c>
      <c r="R6927" t="n">
        <v>12</v>
      </c>
      <c r="S6927" s="3" t="n">
        <v>0.2</v>
      </c>
      <c r="T6927" s="2" t="n">
        <v>42.588</v>
      </c>
      <c r="U6927">
        <f>D6927-C6927</f>
        <v/>
      </c>
      <c r="V6927" s="3">
        <f>IF(Q6927=0,0,T6927/Q6927)</f>
        <v/>
      </c>
    </row>
    <row r="6928">
      <c r="A6928" t="n">
        <v>6927</v>
      </c>
      <c r="B6928" t="inlineStr">
        <is>
          <t>CA-2016-140046</t>
        </is>
      </c>
      <c r="C6928" t="inlineStr">
        <is>
          <t>2016-07-28</t>
        </is>
      </c>
      <c r="D6928" t="inlineStr">
        <is>
          <t>2016-08-03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Office Supplies</t>
        </is>
      </c>
      <c r="O6928" t="inlineStr">
        <is>
          <t>Labels</t>
        </is>
      </c>
      <c r="P6928" t="inlineStr">
        <is>
          <t>Avery 495</t>
        </is>
      </c>
      <c r="Q6928" s="2" t="n">
        <v>18.9</v>
      </c>
      <c r="R6928" t="n">
        <v>3</v>
      </c>
      <c r="S6928" s="3" t="n">
        <v>0</v>
      </c>
      <c r="T6928" s="2" t="n">
        <v>8.694000000000001</v>
      </c>
      <c r="U6928">
        <f>D6928-C6928</f>
        <v/>
      </c>
      <c r="V6928" s="3">
        <f>IF(Q6928=0,0,T6928/Q6928)</f>
        <v/>
      </c>
    </row>
    <row r="6929">
      <c r="A6929" t="n">
        <v>6928</v>
      </c>
      <c r="B6929" t="inlineStr">
        <is>
          <t>CA-2016-140382</t>
        </is>
      </c>
      <c r="C6929" t="inlineStr">
        <is>
          <t>2016-06-23</t>
        </is>
      </c>
      <c r="D6929" t="inlineStr">
        <is>
          <t>2016-06-25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Office Supplies</t>
        </is>
      </c>
      <c r="O6929" t="inlineStr">
        <is>
          <t>Storage</t>
        </is>
      </c>
      <c r="P6929" t="inlineStr">
        <is>
          <t>Mobile Personal File Cube</t>
        </is>
      </c>
      <c r="Q6929" s="2" t="n">
        <v>93.68000000000001</v>
      </c>
      <c r="R6929" t="n">
        <v>4</v>
      </c>
      <c r="S6929" s="3" t="n">
        <v>0</v>
      </c>
      <c r="T6929" s="2" t="n">
        <v>25.2936</v>
      </c>
      <c r="U6929">
        <f>D6929-C6929</f>
        <v/>
      </c>
      <c r="V6929" s="3">
        <f>IF(Q6929=0,0,T6929/Q6929)</f>
        <v/>
      </c>
    </row>
    <row r="6930">
      <c r="A6930" t="n">
        <v>6929</v>
      </c>
      <c r="B6930" t="inlineStr">
        <is>
          <t>CA-2016-140382</t>
        </is>
      </c>
      <c r="C6930" t="inlineStr">
        <is>
          <t>2016-06-23</t>
        </is>
      </c>
      <c r="D6930" t="inlineStr">
        <is>
          <t>2016-06-25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Office Supplies</t>
        </is>
      </c>
      <c r="O6930" t="inlineStr">
        <is>
          <t>Labels</t>
        </is>
      </c>
      <c r="P6930" t="inlineStr">
        <is>
          <t>Avery 516</t>
        </is>
      </c>
      <c r="Q6930" s="2" t="n">
        <v>21.93</v>
      </c>
      <c r="R6930" t="n">
        <v>3</v>
      </c>
      <c r="S6930" s="3" t="n">
        <v>0</v>
      </c>
      <c r="T6930" s="2" t="n">
        <v>10.3071</v>
      </c>
      <c r="U6930">
        <f>D6930-C6930</f>
        <v/>
      </c>
      <c r="V6930" s="3">
        <f>IF(Q6930=0,0,T6930/Q6930)</f>
        <v/>
      </c>
    </row>
    <row r="6931">
      <c r="A6931" t="n">
        <v>6930</v>
      </c>
      <c r="B6931" t="inlineStr">
        <is>
          <t>CA-2016-140382</t>
        </is>
      </c>
      <c r="C6931" t="inlineStr">
        <is>
          <t>2016-06-23</t>
        </is>
      </c>
      <c r="D6931" t="inlineStr">
        <is>
          <t>2016-06-25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Nortel Meridian M3904 Professional Digital phone</t>
        </is>
      </c>
      <c r="Q6931" s="2" t="n">
        <v>862.3440000000001</v>
      </c>
      <c r="R6931" t="n">
        <v>7</v>
      </c>
      <c r="S6931" s="3" t="n">
        <v>0.2</v>
      </c>
      <c r="T6931" s="2" t="n">
        <v>97.0137</v>
      </c>
      <c r="U6931">
        <f>D6931-C6931</f>
        <v/>
      </c>
      <c r="V6931" s="3">
        <f>IF(Q6931=0,0,T6931/Q6931)</f>
        <v/>
      </c>
    </row>
    <row r="6932">
      <c r="A6932" t="n">
        <v>6931</v>
      </c>
      <c r="B6932" t="inlineStr">
        <is>
          <t>CA-2016-140382</t>
        </is>
      </c>
      <c r="C6932" t="inlineStr">
        <is>
          <t>2016-06-23</t>
        </is>
      </c>
      <c r="D6932" t="inlineStr">
        <is>
          <t>2016-06-25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Office Supplies</t>
        </is>
      </c>
      <c r="O6932" t="inlineStr">
        <is>
          <t>Paper</t>
        </is>
      </c>
      <c r="P6932" t="inlineStr">
        <is>
          <t>Xerox 1884</t>
        </is>
      </c>
      <c r="Q6932" s="2" t="n">
        <v>19.98</v>
      </c>
      <c r="R6932" t="n">
        <v>1</v>
      </c>
      <c r="S6932" s="3" t="n">
        <v>0</v>
      </c>
      <c r="T6932" s="2" t="n">
        <v>9.390599999999999</v>
      </c>
      <c r="U6932">
        <f>D6932-C6932</f>
        <v/>
      </c>
      <c r="V6932" s="3">
        <f>IF(Q6932=0,0,T6932/Q6932)</f>
        <v/>
      </c>
    </row>
    <row r="6933">
      <c r="A6933" t="n">
        <v>6932</v>
      </c>
      <c r="B6933" t="inlineStr">
        <is>
          <t>CA-2014-164182</t>
        </is>
      </c>
      <c r="C6933" t="inlineStr">
        <is>
          <t>2014-07-14</t>
        </is>
      </c>
      <c r="D6933" t="inlineStr">
        <is>
          <t>2014-07-18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Griffin GC36547 PowerJolt SE Lightning Charger</t>
        </is>
      </c>
      <c r="Q6933" s="2" t="n">
        <v>13.494</v>
      </c>
      <c r="R6933" t="n">
        <v>1</v>
      </c>
      <c r="S6933" s="3" t="n">
        <v>0.4</v>
      </c>
      <c r="T6933" s="2" t="n">
        <v>-2.249</v>
      </c>
      <c r="U6933">
        <f>D6933-C6933</f>
        <v/>
      </c>
      <c r="V6933" s="3">
        <f>IF(Q6933=0,0,T6933/Q6933)</f>
        <v/>
      </c>
    </row>
    <row r="6934">
      <c r="A6934" t="n">
        <v>6933</v>
      </c>
      <c r="B6934" t="inlineStr">
        <is>
          <t>CA-2014-164182</t>
        </is>
      </c>
      <c r="C6934" t="inlineStr">
        <is>
          <t>2014-07-14</t>
        </is>
      </c>
      <c r="D6934" t="inlineStr">
        <is>
          <t>2014-07-18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Technology</t>
        </is>
      </c>
      <c r="O6934" t="inlineStr">
        <is>
          <t>Phones</t>
        </is>
      </c>
      <c r="P6934" t="inlineStr">
        <is>
          <t>iOttie HLCRIO102 Car Mount</t>
        </is>
      </c>
      <c r="Q6934" s="2" t="n">
        <v>23.988</v>
      </c>
      <c r="R6934" t="n">
        <v>2</v>
      </c>
      <c r="S6934" s="3" t="n">
        <v>0.4</v>
      </c>
      <c r="T6934" s="2" t="n">
        <v>-13.993</v>
      </c>
      <c r="U6934">
        <f>D6934-C6934</f>
        <v/>
      </c>
      <c r="V6934" s="3">
        <f>IF(Q6934=0,0,T6934/Q6934)</f>
        <v/>
      </c>
    </row>
    <row r="6935">
      <c r="A6935" t="n">
        <v>6934</v>
      </c>
      <c r="B6935" t="inlineStr">
        <is>
          <t>CA-2014-164182</t>
        </is>
      </c>
      <c r="C6935" t="inlineStr">
        <is>
          <t>2014-07-14</t>
        </is>
      </c>
      <c r="D6935" t="inlineStr">
        <is>
          <t>2014-07-18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Tensor Track Tree Floor Lamp</t>
        </is>
      </c>
      <c r="Q6935" s="2" t="n">
        <v>31.984</v>
      </c>
      <c r="R6935" t="n">
        <v>2</v>
      </c>
      <c r="S6935" s="3" t="n">
        <v>0.2</v>
      </c>
      <c r="T6935" s="2" t="n">
        <v>1.1994</v>
      </c>
      <c r="U6935">
        <f>D6935-C6935</f>
        <v/>
      </c>
      <c r="V6935" s="3">
        <f>IF(Q6935=0,0,T6935/Q6935)</f>
        <v/>
      </c>
    </row>
    <row r="6936">
      <c r="A6936" t="n">
        <v>6935</v>
      </c>
      <c r="B6936" t="inlineStr">
        <is>
          <t>CA-2014-164182</t>
        </is>
      </c>
      <c r="C6936" t="inlineStr">
        <is>
          <t>2014-07-14</t>
        </is>
      </c>
      <c r="D6936" t="inlineStr">
        <is>
          <t>2014-07-18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Office Supplies</t>
        </is>
      </c>
      <c r="O6936" t="inlineStr">
        <is>
          <t>Art</t>
        </is>
      </c>
      <c r="P6936" t="inlineStr">
        <is>
          <t>BOSTON Ranger #55 Pencil Sharpener, Black</t>
        </is>
      </c>
      <c r="Q6936" s="2" t="n">
        <v>41.584</v>
      </c>
      <c r="R6936" t="n">
        <v>2</v>
      </c>
      <c r="S6936" s="3" t="n">
        <v>0.2</v>
      </c>
      <c r="T6936" s="2" t="n">
        <v>4.6782</v>
      </c>
      <c r="U6936">
        <f>D6936-C6936</f>
        <v/>
      </c>
      <c r="V6936" s="3">
        <f>IF(Q6936=0,0,T6936/Q6936)</f>
        <v/>
      </c>
    </row>
    <row r="6937">
      <c r="A6937" t="n">
        <v>6936</v>
      </c>
      <c r="B6937" t="inlineStr">
        <is>
          <t>CA-2017-137365</t>
        </is>
      </c>
      <c r="C6937" t="inlineStr">
        <is>
          <t>2017-11-30</t>
        </is>
      </c>
      <c r="D6937" t="inlineStr">
        <is>
          <t>2017-12-03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SanDisk Ultra 64 GB MicroSDHC Class 10 Memory Card</t>
        </is>
      </c>
      <c r="Q6937" s="2" t="n">
        <v>95.976</v>
      </c>
      <c r="R6937" t="n">
        <v>3</v>
      </c>
      <c r="S6937" s="3" t="n">
        <v>0.2</v>
      </c>
      <c r="T6937" s="2" t="n">
        <v>-10.7973</v>
      </c>
      <c r="U6937">
        <f>D6937-C6937</f>
        <v/>
      </c>
      <c r="V6937" s="3">
        <f>IF(Q6937=0,0,T6937/Q6937)</f>
        <v/>
      </c>
    </row>
    <row r="6938">
      <c r="A6938" t="n">
        <v>6937</v>
      </c>
      <c r="B6938" t="inlineStr">
        <is>
          <t>CA-2016-129847</t>
        </is>
      </c>
      <c r="C6938" t="inlineStr">
        <is>
          <t>2016-09-02</t>
        </is>
      </c>
      <c r="D6938" t="inlineStr">
        <is>
          <t>2016-09-04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Deflect-o DuraMat Antistatic Studded Beveled Mat for Medium Pile Carpeting</t>
        </is>
      </c>
      <c r="Q6938" s="2" t="n">
        <v>84.27200000000001</v>
      </c>
      <c r="R6938" t="n">
        <v>2</v>
      </c>
      <c r="S6938" s="3" t="n">
        <v>0.6</v>
      </c>
      <c r="T6938" s="2" t="n">
        <v>-75.84480000000001</v>
      </c>
      <c r="U6938">
        <f>D6938-C6938</f>
        <v/>
      </c>
      <c r="V6938" s="3">
        <f>IF(Q6938=0,0,T6938/Q6938)</f>
        <v/>
      </c>
    </row>
    <row r="6939">
      <c r="A6939" t="n">
        <v>6938</v>
      </c>
      <c r="B6939" t="inlineStr">
        <is>
          <t>CA-2014-126963</t>
        </is>
      </c>
      <c r="C6939" t="inlineStr">
        <is>
          <t>2014-06-15</t>
        </is>
      </c>
      <c r="D6939" t="inlineStr">
        <is>
          <t>2014-06-15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1902</t>
        </is>
      </c>
      <c r="Q6939" s="2" t="n">
        <v>36.544</v>
      </c>
      <c r="R6939" t="n">
        <v>2</v>
      </c>
      <c r="S6939" s="3" t="n">
        <v>0.2</v>
      </c>
      <c r="T6939" s="2" t="n">
        <v>11.8768</v>
      </c>
      <c r="U6939">
        <f>D6939-C6939</f>
        <v/>
      </c>
      <c r="V6939" s="3">
        <f>IF(Q6939=0,0,T6939/Q6939)</f>
        <v/>
      </c>
    </row>
    <row r="6940">
      <c r="A6940" t="n">
        <v>6939</v>
      </c>
      <c r="B6940" t="inlineStr">
        <is>
          <t>CA-2016-125094</t>
        </is>
      </c>
      <c r="C6940" t="inlineStr">
        <is>
          <t>2016-11-05</t>
        </is>
      </c>
      <c r="D6940" t="inlineStr">
        <is>
          <t>2016-11-09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Technology</t>
        </is>
      </c>
      <c r="O6940" t="inlineStr">
        <is>
          <t>Accessories</t>
        </is>
      </c>
      <c r="P6940" t="inlineStr">
        <is>
          <t>Cherry 142-key Programmable Keyboard</t>
        </is>
      </c>
      <c r="Q6940" s="2" t="n">
        <v>479.72</v>
      </c>
      <c r="R6940" t="n">
        <v>4</v>
      </c>
      <c r="S6940" s="3" t="n">
        <v>0</v>
      </c>
      <c r="T6940" s="2" t="n">
        <v>52.7692</v>
      </c>
      <c r="U6940">
        <f>D6940-C6940</f>
        <v/>
      </c>
      <c r="V6940" s="3">
        <f>IF(Q6940=0,0,T6940/Q6940)</f>
        <v/>
      </c>
    </row>
    <row r="6941">
      <c r="A6941" t="n">
        <v>6940</v>
      </c>
      <c r="B6941" t="inlineStr">
        <is>
          <t>CA-2017-107132</t>
        </is>
      </c>
      <c r="C6941" t="inlineStr">
        <is>
          <t>2017-06-26</t>
        </is>
      </c>
      <c r="D6941" t="inlineStr">
        <is>
          <t>2017-06-30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GBC ProClick Punch Binding System</t>
        </is>
      </c>
      <c r="Q6941" s="2" t="n">
        <v>102.368</v>
      </c>
      <c r="R6941" t="n">
        <v>2</v>
      </c>
      <c r="S6941" s="3" t="n">
        <v>0.2</v>
      </c>
      <c r="T6941" s="2" t="n">
        <v>37.1084</v>
      </c>
      <c r="U6941">
        <f>D6941-C6941</f>
        <v/>
      </c>
      <c r="V6941" s="3">
        <f>IF(Q6941=0,0,T6941/Q6941)</f>
        <v/>
      </c>
    </row>
    <row r="6942">
      <c r="A6942" t="n">
        <v>6941</v>
      </c>
      <c r="B6942" t="inlineStr">
        <is>
          <t>CA-2017-107132</t>
        </is>
      </c>
      <c r="C6942" t="inlineStr">
        <is>
          <t>2017-06-26</t>
        </is>
      </c>
      <c r="D6942" t="inlineStr">
        <is>
          <t>2017-06-30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Office Supplies</t>
        </is>
      </c>
      <c r="O6942" t="inlineStr">
        <is>
          <t>Supplies</t>
        </is>
      </c>
      <c r="P6942" t="inlineStr">
        <is>
          <t>Acme Preferred Stainless Steel Scissors</t>
        </is>
      </c>
      <c r="Q6942" s="2" t="n">
        <v>28.4</v>
      </c>
      <c r="R6942" t="n">
        <v>5</v>
      </c>
      <c r="S6942" s="3" t="n">
        <v>0</v>
      </c>
      <c r="T6942" s="2" t="n">
        <v>8.236000000000001</v>
      </c>
      <c r="U6942">
        <f>D6942-C6942</f>
        <v/>
      </c>
      <c r="V6942" s="3">
        <f>IF(Q6942=0,0,T6942/Q6942)</f>
        <v/>
      </c>
    </row>
    <row r="6943">
      <c r="A6943" t="n">
        <v>6942</v>
      </c>
      <c r="B6943" t="inlineStr">
        <is>
          <t>CA-2017-107132</t>
        </is>
      </c>
      <c r="C6943" t="inlineStr">
        <is>
          <t>2017-06-26</t>
        </is>
      </c>
      <c r="D6943" t="inlineStr">
        <is>
          <t>2017-06-30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Hot File 7-Pocket, Floor Stand</t>
        </is>
      </c>
      <c r="Q6943" s="2" t="n">
        <v>713.88</v>
      </c>
      <c r="R6943" t="n">
        <v>4</v>
      </c>
      <c r="S6943" s="3" t="n">
        <v>0</v>
      </c>
      <c r="T6943" s="2" t="n">
        <v>214.164</v>
      </c>
      <c r="U6943">
        <f>D6943-C6943</f>
        <v/>
      </c>
      <c r="V6943" s="3">
        <f>IF(Q6943=0,0,T6943/Q6943)</f>
        <v/>
      </c>
    </row>
    <row r="6944">
      <c r="A6944" t="n">
        <v>6943</v>
      </c>
      <c r="B6944" t="inlineStr">
        <is>
          <t>CA-2017-107132</t>
        </is>
      </c>
      <c r="C6944" t="inlineStr">
        <is>
          <t>2017-06-26</t>
        </is>
      </c>
      <c r="D6944" t="inlineStr">
        <is>
          <t>2017-06-30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Xerox 1991</t>
        </is>
      </c>
      <c r="Q6944" s="2" t="n">
        <v>68.52</v>
      </c>
      <c r="R6944" t="n">
        <v>3</v>
      </c>
      <c r="S6944" s="3" t="n">
        <v>0</v>
      </c>
      <c r="T6944" s="2" t="n">
        <v>31.5192</v>
      </c>
      <c r="U6944">
        <f>D6944-C6944</f>
        <v/>
      </c>
      <c r="V6944" s="3">
        <f>IF(Q6944=0,0,T6944/Q6944)</f>
        <v/>
      </c>
    </row>
    <row r="6945">
      <c r="A6945" t="n">
        <v>6944</v>
      </c>
      <c r="B6945" t="inlineStr">
        <is>
          <t>CA-2015-139248</t>
        </is>
      </c>
      <c r="C6945" t="inlineStr">
        <is>
          <t>2015-07-25</t>
        </is>
      </c>
      <c r="D6945" t="inlineStr">
        <is>
          <t>2015-07-30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Motorola L703CM</t>
        </is>
      </c>
      <c r="Q6945" s="2" t="n">
        <v>623.96</v>
      </c>
      <c r="R6945" t="n">
        <v>5</v>
      </c>
      <c r="S6945" s="3" t="n">
        <v>0.2</v>
      </c>
      <c r="T6945" s="2" t="n">
        <v>38.9975</v>
      </c>
      <c r="U6945">
        <f>D6945-C6945</f>
        <v/>
      </c>
      <c r="V6945" s="3">
        <f>IF(Q6945=0,0,T6945/Q6945)</f>
        <v/>
      </c>
    </row>
    <row r="6946">
      <c r="A6946" t="n">
        <v>6945</v>
      </c>
      <c r="B6946" t="inlineStr">
        <is>
          <t>CA-2014-148369</t>
        </is>
      </c>
      <c r="C6946" t="inlineStr">
        <is>
          <t>2014-09-23</t>
        </is>
      </c>
      <c r="D6946" t="inlineStr">
        <is>
          <t>2014-09-27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Suede Grain Vinyl Binders</t>
        </is>
      </c>
      <c r="Q6946" s="2" t="n">
        <v>11.12</v>
      </c>
      <c r="R6946" t="n">
        <v>4</v>
      </c>
      <c r="S6946" s="3" t="n">
        <v>0</v>
      </c>
      <c r="T6946" s="2" t="n">
        <v>5.4488</v>
      </c>
      <c r="U6946">
        <f>D6946-C6946</f>
        <v/>
      </c>
      <c r="V6946" s="3">
        <f>IF(Q6946=0,0,T6946/Q6946)</f>
        <v/>
      </c>
    </row>
    <row r="6947">
      <c r="A6947" t="n">
        <v>6946</v>
      </c>
      <c r="B6947" t="inlineStr">
        <is>
          <t>CA-2016-106243</t>
        </is>
      </c>
      <c r="C6947" t="inlineStr">
        <is>
          <t>2016-09-30</t>
        </is>
      </c>
      <c r="D6947" t="inlineStr">
        <is>
          <t>2016-10-04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Furniture</t>
        </is>
      </c>
      <c r="O6947" t="inlineStr">
        <is>
          <t>Bookcases</t>
        </is>
      </c>
      <c r="P6947" t="inlineStr">
        <is>
          <t>O'Sullivan Elevations Bookcase, Cherry Finish</t>
        </is>
      </c>
      <c r="Q6947" s="2" t="n">
        <v>523.92</v>
      </c>
      <c r="R6947" t="n">
        <v>5</v>
      </c>
      <c r="S6947" s="3" t="n">
        <v>0.2</v>
      </c>
      <c r="T6947" s="2" t="n">
        <v>-26.196</v>
      </c>
      <c r="U6947">
        <f>D6947-C6947</f>
        <v/>
      </c>
      <c r="V6947" s="3">
        <f>IF(Q6947=0,0,T6947/Q6947)</f>
        <v/>
      </c>
    </row>
    <row r="6948">
      <c r="A6948" t="n">
        <v>6947</v>
      </c>
      <c r="B6948" t="inlineStr">
        <is>
          <t>CA-2015-126466</t>
        </is>
      </c>
      <c r="C6948" t="inlineStr">
        <is>
          <t>2015-11-09</t>
        </is>
      </c>
      <c r="D6948" t="inlineStr">
        <is>
          <t>2015-11-13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Office Supplies</t>
        </is>
      </c>
      <c r="O6948" t="inlineStr">
        <is>
          <t>Fasteners</t>
        </is>
      </c>
      <c r="P6948" t="inlineStr">
        <is>
          <t>OIC Binder Clips, Mini, 1/4" Capacity, Black</t>
        </is>
      </c>
      <c r="Q6948" s="2" t="n">
        <v>2.48</v>
      </c>
      <c r="R6948" t="n">
        <v>2</v>
      </c>
      <c r="S6948" s="3" t="n">
        <v>0</v>
      </c>
      <c r="T6948" s="2" t="n">
        <v>1.1656</v>
      </c>
      <c r="U6948">
        <f>D6948-C6948</f>
        <v/>
      </c>
      <c r="V6948" s="3">
        <f>IF(Q6948=0,0,T6948/Q6948)</f>
        <v/>
      </c>
    </row>
    <row r="6949">
      <c r="A6949" t="n">
        <v>6948</v>
      </c>
      <c r="B6949" t="inlineStr">
        <is>
          <t>CA-2015-130365</t>
        </is>
      </c>
      <c r="C6949" t="inlineStr">
        <is>
          <t>2015-04-25</t>
        </is>
      </c>
      <c r="D6949" t="inlineStr">
        <is>
          <t>2015-04-29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Office Supplies</t>
        </is>
      </c>
      <c r="O6949" t="inlineStr">
        <is>
          <t>Storage</t>
        </is>
      </c>
      <c r="P6949" t="inlineStr">
        <is>
          <t>SAFCO Commercial Wire Shelving, Black</t>
        </is>
      </c>
      <c r="Q6949" s="2" t="n">
        <v>221.024</v>
      </c>
      <c r="R6949" t="n">
        <v>2</v>
      </c>
      <c r="S6949" s="3" t="n">
        <v>0.2</v>
      </c>
      <c r="T6949" s="2" t="n">
        <v>-55.256</v>
      </c>
      <c r="U6949">
        <f>D6949-C6949</f>
        <v/>
      </c>
      <c r="V6949" s="3">
        <f>IF(Q6949=0,0,T6949/Q6949)</f>
        <v/>
      </c>
    </row>
    <row r="6950">
      <c r="A6950" t="n">
        <v>6949</v>
      </c>
      <c r="B6950" t="inlineStr">
        <is>
          <t>CA-2015-130365</t>
        </is>
      </c>
      <c r="C6950" t="inlineStr">
        <is>
          <t>2015-04-25</t>
        </is>
      </c>
      <c r="D6950" t="inlineStr">
        <is>
          <t>2015-04-29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Furniture</t>
        </is>
      </c>
      <c r="O6950" t="inlineStr">
        <is>
          <t>Chairs</t>
        </is>
      </c>
      <c r="P6950" t="inlineStr">
        <is>
          <t>Global Armless Task Chair, Royal Blue</t>
        </is>
      </c>
      <c r="Q6950" s="2" t="n">
        <v>128.058</v>
      </c>
      <c r="R6950" t="n">
        <v>3</v>
      </c>
      <c r="S6950" s="3" t="n">
        <v>0.3</v>
      </c>
      <c r="T6950" s="2" t="n">
        <v>-23.7822</v>
      </c>
      <c r="U6950">
        <f>D6950-C6950</f>
        <v/>
      </c>
      <c r="V6950" s="3">
        <f>IF(Q6950=0,0,T6950/Q6950)</f>
        <v/>
      </c>
    </row>
    <row r="6951">
      <c r="A6951" t="n">
        <v>6950</v>
      </c>
      <c r="B6951" t="inlineStr">
        <is>
          <t>CA-2017-143021</t>
        </is>
      </c>
      <c r="C6951" t="inlineStr">
        <is>
          <t>2017-11-19</t>
        </is>
      </c>
      <c r="D6951" t="inlineStr">
        <is>
          <t>2017-11-19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Data Flex Cable Posts For Top &amp; Bottom Load Binders, 6" Capacity</t>
        </is>
      </c>
      <c r="Q6951" s="2" t="n">
        <v>58.408</v>
      </c>
      <c r="R6951" t="n">
        <v>7</v>
      </c>
      <c r="S6951" s="3" t="n">
        <v>0.2</v>
      </c>
      <c r="T6951" s="2" t="n">
        <v>18.2525</v>
      </c>
      <c r="U6951">
        <f>D6951-C6951</f>
        <v/>
      </c>
      <c r="V6951" s="3">
        <f>IF(Q6951=0,0,T6951/Q6951)</f>
        <v/>
      </c>
    </row>
    <row r="6952">
      <c r="A6952" t="n">
        <v>6951</v>
      </c>
      <c r="B6952" t="inlineStr">
        <is>
          <t>CA-2017-143021</t>
        </is>
      </c>
      <c r="C6952" t="inlineStr">
        <is>
          <t>2017-11-19</t>
        </is>
      </c>
      <c r="D6952" t="inlineStr">
        <is>
          <t>2017-11-19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Furniture</t>
        </is>
      </c>
      <c r="O6952" t="inlineStr">
        <is>
          <t>Tables</t>
        </is>
      </c>
      <c r="P6952" t="inlineStr">
        <is>
          <t>Hon 61000 Series Interactive Training Tables</t>
        </is>
      </c>
      <c r="Q6952" s="2" t="n">
        <v>79.974</v>
      </c>
      <c r="R6952" t="n">
        <v>3</v>
      </c>
      <c r="S6952" s="3" t="n">
        <v>0.4</v>
      </c>
      <c r="T6952" s="2" t="n">
        <v>-29.3238</v>
      </c>
      <c r="U6952">
        <f>D6952-C6952</f>
        <v/>
      </c>
      <c r="V6952" s="3">
        <f>IF(Q6952=0,0,T6952/Q6952)</f>
        <v/>
      </c>
    </row>
    <row r="6953">
      <c r="A6953" t="n">
        <v>6952</v>
      </c>
      <c r="B6953" t="inlineStr">
        <is>
          <t>CA-2015-161767</t>
        </is>
      </c>
      <c r="C6953" t="inlineStr">
        <is>
          <t>2015-11-20</t>
        </is>
      </c>
      <c r="D6953" t="inlineStr">
        <is>
          <t>2015-11-24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Technology</t>
        </is>
      </c>
      <c r="O6953" t="inlineStr">
        <is>
          <t>Machines</t>
        </is>
      </c>
      <c r="P6953" t="inlineStr">
        <is>
          <t>NeatDesk Desktop Scanner &amp; Digital Filing System</t>
        </is>
      </c>
      <c r="Q6953" s="2" t="n">
        <v>479.988</v>
      </c>
      <c r="R6953" t="n">
        <v>2</v>
      </c>
      <c r="S6953" s="3" t="n">
        <v>0.4</v>
      </c>
      <c r="T6953" s="2" t="n">
        <v>55.9986</v>
      </c>
      <c r="U6953">
        <f>D6953-C6953</f>
        <v/>
      </c>
      <c r="V6953" s="3">
        <f>IF(Q6953=0,0,T6953/Q6953)</f>
        <v/>
      </c>
    </row>
    <row r="6954">
      <c r="A6954" t="n">
        <v>6953</v>
      </c>
      <c r="B6954" t="inlineStr">
        <is>
          <t>CA-2015-129917</t>
        </is>
      </c>
      <c r="C6954" t="inlineStr">
        <is>
          <t>2015-10-02</t>
        </is>
      </c>
      <c r="D6954" t="inlineStr">
        <is>
          <t>2015-10-03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Pressboard Hanging Data Binders for Unburst Sheets</t>
        </is>
      </c>
      <c r="Q6954" s="2" t="n">
        <v>11.808</v>
      </c>
      <c r="R6954" t="n">
        <v>3</v>
      </c>
      <c r="S6954" s="3" t="n">
        <v>0.2</v>
      </c>
      <c r="T6954" s="2" t="n">
        <v>4.1328</v>
      </c>
      <c r="U6954">
        <f>D6954-C6954</f>
        <v/>
      </c>
      <c r="V6954" s="3">
        <f>IF(Q6954=0,0,T6954/Q6954)</f>
        <v/>
      </c>
    </row>
    <row r="6955">
      <c r="A6955" t="n">
        <v>6954</v>
      </c>
      <c r="B6955" t="inlineStr">
        <is>
          <t>CA-2015-129917</t>
        </is>
      </c>
      <c r="C6955" t="inlineStr">
        <is>
          <t>2015-10-02</t>
        </is>
      </c>
      <c r="D6955" t="inlineStr">
        <is>
          <t>2015-10-03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GBC Poly Designer Binding Covers</t>
        </is>
      </c>
      <c r="Q6955" s="2" t="n">
        <v>53.568</v>
      </c>
      <c r="R6955" t="n">
        <v>4</v>
      </c>
      <c r="S6955" s="3" t="n">
        <v>0.2</v>
      </c>
      <c r="T6955" s="2" t="n">
        <v>19.4184</v>
      </c>
      <c r="U6955">
        <f>D6955-C6955</f>
        <v/>
      </c>
      <c r="V6955" s="3">
        <f>IF(Q6955=0,0,T6955/Q6955)</f>
        <v/>
      </c>
    </row>
    <row r="6956">
      <c r="A6956" t="n">
        <v>6955</v>
      </c>
      <c r="B6956" t="inlineStr">
        <is>
          <t>CA-2015-129917</t>
        </is>
      </c>
      <c r="C6956" t="inlineStr">
        <is>
          <t>2015-10-02</t>
        </is>
      </c>
      <c r="D6956" t="inlineStr">
        <is>
          <t>2015-10-03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HTC One Mini</t>
        </is>
      </c>
      <c r="Q6956" s="2" t="n">
        <v>503.96</v>
      </c>
      <c r="R6956" t="n">
        <v>5</v>
      </c>
      <c r="S6956" s="3" t="n">
        <v>0.2</v>
      </c>
      <c r="T6956" s="2" t="n">
        <v>50.396</v>
      </c>
      <c r="U6956">
        <f>D6956-C6956</f>
        <v/>
      </c>
      <c r="V6956" s="3">
        <f>IF(Q6956=0,0,T6956/Q6956)</f>
        <v/>
      </c>
    </row>
    <row r="6957">
      <c r="A6957" t="n">
        <v>6956</v>
      </c>
      <c r="B6957" t="inlineStr">
        <is>
          <t>CA-2015-115420</t>
        </is>
      </c>
      <c r="C6957" t="inlineStr">
        <is>
          <t>2015-04-25</t>
        </is>
      </c>
      <c r="D6957" t="inlineStr">
        <is>
          <t>2015-05-02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Office Supplies</t>
        </is>
      </c>
      <c r="O6957" t="inlineStr">
        <is>
          <t>Envelopes</t>
        </is>
      </c>
      <c r="P6957" t="inlineStr">
        <is>
          <t>Laser &amp; Ink Jet Business Envelopes</t>
        </is>
      </c>
      <c r="Q6957" s="2" t="n">
        <v>21.34</v>
      </c>
      <c r="R6957" t="n">
        <v>2</v>
      </c>
      <c r="S6957" s="3" t="n">
        <v>0</v>
      </c>
      <c r="T6957" s="2" t="n">
        <v>9.8164</v>
      </c>
      <c r="U6957">
        <f>D6957-C6957</f>
        <v/>
      </c>
      <c r="V6957" s="3">
        <f>IF(Q6957=0,0,T6957/Q6957)</f>
        <v/>
      </c>
    </row>
    <row r="6958">
      <c r="A6958" t="n">
        <v>6957</v>
      </c>
      <c r="B6958" t="inlineStr">
        <is>
          <t>CA-2016-157588</t>
        </is>
      </c>
      <c r="C6958" t="inlineStr">
        <is>
          <t>2016-07-14</t>
        </is>
      </c>
      <c r="D6958" t="inlineStr">
        <is>
          <t>2016-07-19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Office Supplies</t>
        </is>
      </c>
      <c r="O6958" t="inlineStr">
        <is>
          <t>Binders</t>
        </is>
      </c>
      <c r="P6958" t="inlineStr">
        <is>
          <t>Cardinal Holdit Data Disk Pockets</t>
        </is>
      </c>
      <c r="Q6958" s="2" t="n">
        <v>36.4</v>
      </c>
      <c r="R6958" t="n">
        <v>5</v>
      </c>
      <c r="S6958" s="3" t="n">
        <v>0</v>
      </c>
      <c r="T6958" s="2" t="n">
        <v>17.108</v>
      </c>
      <c r="U6958">
        <f>D6958-C6958</f>
        <v/>
      </c>
      <c r="V6958" s="3">
        <f>IF(Q6958=0,0,T6958/Q6958)</f>
        <v/>
      </c>
    </row>
    <row r="6959">
      <c r="A6959" t="n">
        <v>6958</v>
      </c>
      <c r="B6959" t="inlineStr">
        <is>
          <t>CA-2016-157588</t>
        </is>
      </c>
      <c r="C6959" t="inlineStr">
        <is>
          <t>2016-07-14</t>
        </is>
      </c>
      <c r="D6959" t="inlineStr">
        <is>
          <t>2016-07-19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Howard Miller 13-3/4" Diameter Brushed Chrome Round Wall Clock</t>
        </is>
      </c>
      <c r="Q6959" s="2" t="n">
        <v>51.75</v>
      </c>
      <c r="R6959" t="n">
        <v>1</v>
      </c>
      <c r="S6959" s="3" t="n">
        <v>0</v>
      </c>
      <c r="T6959" s="2" t="n">
        <v>15.525</v>
      </c>
      <c r="U6959">
        <f>D6959-C6959</f>
        <v/>
      </c>
      <c r="V6959" s="3">
        <f>IF(Q6959=0,0,T6959/Q6959)</f>
        <v/>
      </c>
    </row>
    <row r="6960">
      <c r="A6960" t="n">
        <v>6959</v>
      </c>
      <c r="B6960" t="inlineStr">
        <is>
          <t>CA-2015-167255</t>
        </is>
      </c>
      <c r="C6960" t="inlineStr">
        <is>
          <t>2015-09-27</t>
        </is>
      </c>
      <c r="D6960" t="inlineStr">
        <is>
          <t>2015-09-29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Personal Filing Tote with Lid, Black/Gray</t>
        </is>
      </c>
      <c r="Q6960" s="2" t="n">
        <v>15.51</v>
      </c>
      <c r="R6960" t="n">
        <v>1</v>
      </c>
      <c r="S6960" s="3" t="n">
        <v>0</v>
      </c>
      <c r="T6960" s="2" t="n">
        <v>4.3428</v>
      </c>
      <c r="U6960">
        <f>D6960-C6960</f>
        <v/>
      </c>
      <c r="V6960" s="3">
        <f>IF(Q6960=0,0,T6960/Q6960)</f>
        <v/>
      </c>
    </row>
    <row r="6961">
      <c r="A6961" t="n">
        <v>6960</v>
      </c>
      <c r="B6961" t="inlineStr">
        <is>
          <t>CA-2015-167255</t>
        </is>
      </c>
      <c r="C6961" t="inlineStr">
        <is>
          <t>2015-09-27</t>
        </is>
      </c>
      <c r="D6961" t="inlineStr">
        <is>
          <t>2015-09-29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1916</t>
        </is>
      </c>
      <c r="Q6961" s="2" t="n">
        <v>146.82</v>
      </c>
      <c r="R6961" t="n">
        <v>3</v>
      </c>
      <c r="S6961" s="3" t="n">
        <v>0</v>
      </c>
      <c r="T6961" s="2" t="n">
        <v>73.41</v>
      </c>
      <c r="U6961">
        <f>D6961-C6961</f>
        <v/>
      </c>
      <c r="V6961" s="3">
        <f>IF(Q6961=0,0,T6961/Q6961)</f>
        <v/>
      </c>
    </row>
    <row r="6962">
      <c r="A6962" t="n">
        <v>6961</v>
      </c>
      <c r="B6962" t="inlineStr">
        <is>
          <t>CA-2015-167255</t>
        </is>
      </c>
      <c r="C6962" t="inlineStr">
        <is>
          <t>2015-09-27</t>
        </is>
      </c>
      <c r="D6962" t="inlineStr">
        <is>
          <t>2015-09-29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226</t>
        </is>
      </c>
      <c r="Q6962" s="2" t="n">
        <v>12.96</v>
      </c>
      <c r="R6962" t="n">
        <v>2</v>
      </c>
      <c r="S6962" s="3" t="n">
        <v>0</v>
      </c>
      <c r="T6962" s="2" t="n">
        <v>6.2208</v>
      </c>
      <c r="U6962">
        <f>D6962-C6962</f>
        <v/>
      </c>
      <c r="V6962" s="3">
        <f>IF(Q6962=0,0,T6962/Q6962)</f>
        <v/>
      </c>
    </row>
    <row r="6963">
      <c r="A6963" t="n">
        <v>6962</v>
      </c>
      <c r="B6963" t="inlineStr">
        <is>
          <t>CA-2017-162096</t>
        </is>
      </c>
      <c r="C6963" t="inlineStr">
        <is>
          <t>2017-11-10</t>
        </is>
      </c>
      <c r="D6963" t="inlineStr">
        <is>
          <t>2017-11-10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12 Colored Short Pencils</t>
        </is>
      </c>
      <c r="Q6963" s="2" t="n">
        <v>7.8</v>
      </c>
      <c r="R6963" t="n">
        <v>3</v>
      </c>
      <c r="S6963" s="3" t="n">
        <v>0</v>
      </c>
      <c r="T6963" s="2" t="n">
        <v>2.106</v>
      </c>
      <c r="U6963">
        <f>D6963-C6963</f>
        <v/>
      </c>
      <c r="V6963" s="3">
        <f>IF(Q6963=0,0,T6963/Q6963)</f>
        <v/>
      </c>
    </row>
    <row r="6964">
      <c r="A6964" t="n">
        <v>6963</v>
      </c>
      <c r="B6964" t="inlineStr">
        <is>
          <t>CA-2016-157161</t>
        </is>
      </c>
      <c r="C6964" t="inlineStr">
        <is>
          <t>2016-07-16</t>
        </is>
      </c>
      <c r="D6964" t="inlineStr">
        <is>
          <t>2016-07-20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Office Supplies</t>
        </is>
      </c>
      <c r="O6964" t="inlineStr">
        <is>
          <t>Envelopes</t>
        </is>
      </c>
      <c r="P6964" t="inlineStr">
        <is>
          <t>Poly String Tie Envelopes</t>
        </is>
      </c>
      <c r="Q6964" s="2" t="n">
        <v>10.2</v>
      </c>
      <c r="R6964" t="n">
        <v>5</v>
      </c>
      <c r="S6964" s="3" t="n">
        <v>0</v>
      </c>
      <c r="T6964" s="2" t="n">
        <v>4.794</v>
      </c>
      <c r="U6964">
        <f>D6964-C6964</f>
        <v/>
      </c>
      <c r="V6964" s="3">
        <f>IF(Q6964=0,0,T6964/Q6964)</f>
        <v/>
      </c>
    </row>
    <row r="6965">
      <c r="A6965" t="n">
        <v>6964</v>
      </c>
      <c r="B6965" t="inlineStr">
        <is>
          <t>CA-2016-157161</t>
        </is>
      </c>
      <c r="C6965" t="inlineStr">
        <is>
          <t>2016-07-16</t>
        </is>
      </c>
      <c r="D6965" t="inlineStr">
        <is>
          <t>2016-07-20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Eberhard Faber 3 1/2" Golf Pencils</t>
        </is>
      </c>
      <c r="Q6965" s="2" t="n">
        <v>22.32</v>
      </c>
      <c r="R6965" t="n">
        <v>3</v>
      </c>
      <c r="S6965" s="3" t="n">
        <v>0</v>
      </c>
      <c r="T6965" s="2" t="n">
        <v>5.58</v>
      </c>
      <c r="U6965">
        <f>D6965-C6965</f>
        <v/>
      </c>
      <c r="V6965" s="3">
        <f>IF(Q6965=0,0,T6965/Q6965)</f>
        <v/>
      </c>
    </row>
    <row r="6966">
      <c r="A6966" t="n">
        <v>6965</v>
      </c>
      <c r="B6966" t="inlineStr">
        <is>
          <t>CA-2016-157161</t>
        </is>
      </c>
      <c r="C6966" t="inlineStr">
        <is>
          <t>2016-07-16</t>
        </is>
      </c>
      <c r="D6966" t="inlineStr">
        <is>
          <t>2016-07-20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Office Supplies</t>
        </is>
      </c>
      <c r="O6966" t="inlineStr">
        <is>
          <t>Binders</t>
        </is>
      </c>
      <c r="P6966" t="inlineStr">
        <is>
          <t>Wilson Jones Turn Tabs Binder Tool for Ring Binders</t>
        </is>
      </c>
      <c r="Q6966" s="2" t="n">
        <v>24.1</v>
      </c>
      <c r="R6966" t="n">
        <v>5</v>
      </c>
      <c r="S6966" s="3" t="n">
        <v>0</v>
      </c>
      <c r="T6966" s="2" t="n">
        <v>11.086</v>
      </c>
      <c r="U6966">
        <f>D6966-C6966</f>
        <v/>
      </c>
      <c r="V6966" s="3">
        <f>IF(Q6966=0,0,T6966/Q6966)</f>
        <v/>
      </c>
    </row>
    <row r="6967">
      <c r="A6967" t="n">
        <v>6966</v>
      </c>
      <c r="B6967" t="inlineStr">
        <is>
          <t>CA-2016-157161</t>
        </is>
      </c>
      <c r="C6967" t="inlineStr">
        <is>
          <t>2016-07-16</t>
        </is>
      </c>
      <c r="D6967" t="inlineStr">
        <is>
          <t>2016-07-20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Imation Secure Drive + Hardware Encrypted USB flash drive - 16 GB</t>
        </is>
      </c>
      <c r="Q6967" s="2" t="n">
        <v>75.98</v>
      </c>
      <c r="R6967" t="n">
        <v>2</v>
      </c>
      <c r="S6967" s="3" t="n">
        <v>0</v>
      </c>
      <c r="T6967" s="2" t="n">
        <v>18.2352</v>
      </c>
      <c r="U6967">
        <f>D6967-C6967</f>
        <v/>
      </c>
      <c r="V6967" s="3">
        <f>IF(Q6967=0,0,T6967/Q6967)</f>
        <v/>
      </c>
    </row>
    <row r="6968">
      <c r="A6968" t="n">
        <v>6967</v>
      </c>
      <c r="B6968" t="inlineStr">
        <is>
          <t>CA-2016-157161</t>
        </is>
      </c>
      <c r="C6968" t="inlineStr">
        <is>
          <t>2016-07-16</t>
        </is>
      </c>
      <c r="D6968" t="inlineStr">
        <is>
          <t>2016-07-20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Recycled Pressboard Report Cover with Reinforced Top Hinge</t>
        </is>
      </c>
      <c r="Q6968" s="2" t="n">
        <v>6.46</v>
      </c>
      <c r="R6968" t="n">
        <v>2</v>
      </c>
      <c r="S6968" s="3" t="n">
        <v>0</v>
      </c>
      <c r="T6968" s="2" t="n">
        <v>3.1654</v>
      </c>
      <c r="U6968">
        <f>D6968-C6968</f>
        <v/>
      </c>
      <c r="V6968" s="3">
        <f>IF(Q6968=0,0,T6968/Q6968)</f>
        <v/>
      </c>
    </row>
    <row r="6969">
      <c r="A6969" t="n">
        <v>6968</v>
      </c>
      <c r="B6969" t="inlineStr">
        <is>
          <t>CA-2016-157161</t>
        </is>
      </c>
      <c r="C6969" t="inlineStr">
        <is>
          <t>2016-07-16</t>
        </is>
      </c>
      <c r="D6969" t="inlineStr">
        <is>
          <t>2016-07-20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Office Supplies</t>
        </is>
      </c>
      <c r="O6969" t="inlineStr">
        <is>
          <t>Paper</t>
        </is>
      </c>
      <c r="P6969" t="inlineStr">
        <is>
          <t>HP Office Paper (20Lb. and 87 Bright)</t>
        </is>
      </c>
      <c r="Q6969" s="2" t="n">
        <v>60.12</v>
      </c>
      <c r="R6969" t="n">
        <v>9</v>
      </c>
      <c r="S6969" s="3" t="n">
        <v>0</v>
      </c>
      <c r="T6969" s="2" t="n">
        <v>28.8576</v>
      </c>
      <c r="U6969">
        <f>D6969-C6969</f>
        <v/>
      </c>
      <c r="V6969" s="3">
        <f>IF(Q6969=0,0,T6969/Q6969)</f>
        <v/>
      </c>
    </row>
    <row r="6970">
      <c r="A6970" t="n">
        <v>6969</v>
      </c>
      <c r="B6970" t="inlineStr">
        <is>
          <t>CA-2015-110765</t>
        </is>
      </c>
      <c r="C6970" t="inlineStr">
        <is>
          <t>2015-10-16</t>
        </is>
      </c>
      <c r="D6970" t="inlineStr">
        <is>
          <t>2015-10-20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Technology</t>
        </is>
      </c>
      <c r="O6970" t="inlineStr">
        <is>
          <t>Phones</t>
        </is>
      </c>
      <c r="P6970" t="inlineStr">
        <is>
          <t>Mitel MiVoice 5330e IP Phone</t>
        </is>
      </c>
      <c r="Q6970" s="2" t="n">
        <v>824.97</v>
      </c>
      <c r="R6970" t="n">
        <v>3</v>
      </c>
      <c r="S6970" s="3" t="n">
        <v>0</v>
      </c>
      <c r="T6970" s="2" t="n">
        <v>214.4922</v>
      </c>
      <c r="U6970">
        <f>D6970-C6970</f>
        <v/>
      </c>
      <c r="V6970" s="3">
        <f>IF(Q6970=0,0,T6970/Q6970)</f>
        <v/>
      </c>
    </row>
    <row r="6971">
      <c r="A6971" t="n">
        <v>6970</v>
      </c>
      <c r="B6971" t="inlineStr">
        <is>
          <t>CA-2016-163937</t>
        </is>
      </c>
      <c r="C6971" t="inlineStr">
        <is>
          <t>2016-01-10</t>
        </is>
      </c>
      <c r="D6971" t="inlineStr">
        <is>
          <t>2016-01-13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Furniture</t>
        </is>
      </c>
      <c r="O6971" t="inlineStr">
        <is>
          <t>Furnishings</t>
        </is>
      </c>
      <c r="P6971" t="inlineStr">
        <is>
          <t>DAX Value U-Channel Document Frames, Easel Back</t>
        </is>
      </c>
      <c r="Q6971" s="2" t="n">
        <v>24.85</v>
      </c>
      <c r="R6971" t="n">
        <v>5</v>
      </c>
      <c r="S6971" s="3" t="n">
        <v>0</v>
      </c>
      <c r="T6971" s="2" t="n">
        <v>7.7035</v>
      </c>
      <c r="U6971">
        <f>D6971-C6971</f>
        <v/>
      </c>
      <c r="V6971" s="3">
        <f>IF(Q6971=0,0,T6971/Q6971)</f>
        <v/>
      </c>
    </row>
    <row r="6972">
      <c r="A6972" t="n">
        <v>6971</v>
      </c>
      <c r="B6972" t="inlineStr">
        <is>
          <t>CA-2017-153822</t>
        </is>
      </c>
      <c r="C6972" t="inlineStr">
        <is>
          <t>2017-09-19</t>
        </is>
      </c>
      <c r="D6972" t="inlineStr">
        <is>
          <t>2017-09-25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Akro Stacking Bins</t>
        </is>
      </c>
      <c r="Q6972" s="2" t="n">
        <v>12.624</v>
      </c>
      <c r="R6972" t="n">
        <v>2</v>
      </c>
      <c r="S6972" s="3" t="n">
        <v>0.2</v>
      </c>
      <c r="T6972" s="2" t="n">
        <v>-2.5248</v>
      </c>
      <c r="U6972">
        <f>D6972-C6972</f>
        <v/>
      </c>
      <c r="V6972" s="3">
        <f>IF(Q6972=0,0,T6972/Q6972)</f>
        <v/>
      </c>
    </row>
    <row r="6973">
      <c r="A6973" t="n">
        <v>6972</v>
      </c>
      <c r="B6973" t="inlineStr">
        <is>
          <t>CA-2017-153822</t>
        </is>
      </c>
      <c r="C6973" t="inlineStr">
        <is>
          <t>2017-09-19</t>
        </is>
      </c>
      <c r="D6973" t="inlineStr">
        <is>
          <t>2017-09-25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Technology</t>
        </is>
      </c>
      <c r="O6973" t="inlineStr">
        <is>
          <t>Accessories</t>
        </is>
      </c>
      <c r="P6973" t="inlineStr">
        <is>
          <t>Sony Micro Vault Click 16 GB USB 2.0 Flash Drive</t>
        </is>
      </c>
      <c r="Q6973" s="2" t="n">
        <v>89.584</v>
      </c>
      <c r="R6973" t="n">
        <v>2</v>
      </c>
      <c r="S6973" s="3" t="n">
        <v>0.2</v>
      </c>
      <c r="T6973" s="2" t="n">
        <v>4.4792</v>
      </c>
      <c r="U6973">
        <f>D6973-C6973</f>
        <v/>
      </c>
      <c r="V6973" s="3">
        <f>IF(Q6973=0,0,T6973/Q6973)</f>
        <v/>
      </c>
    </row>
    <row r="6974">
      <c r="A6974" t="n">
        <v>6973</v>
      </c>
      <c r="B6974" t="inlineStr">
        <is>
          <t>CA-2017-153822</t>
        </is>
      </c>
      <c r="C6974" t="inlineStr">
        <is>
          <t>2017-09-19</t>
        </is>
      </c>
      <c r="D6974" t="inlineStr">
        <is>
          <t>2017-09-25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Polycom VoiceStation 500 Conference phone</t>
        </is>
      </c>
      <c r="Q6974" s="2" t="n">
        <v>471.92</v>
      </c>
      <c r="R6974" t="n">
        <v>2</v>
      </c>
      <c r="S6974" s="3" t="n">
        <v>0.2</v>
      </c>
      <c r="T6974" s="2" t="n">
        <v>29.495</v>
      </c>
      <c r="U6974">
        <f>D6974-C6974</f>
        <v/>
      </c>
      <c r="V6974" s="3">
        <f>IF(Q6974=0,0,T6974/Q6974)</f>
        <v/>
      </c>
    </row>
    <row r="6975">
      <c r="A6975" t="n">
        <v>6974</v>
      </c>
      <c r="B6975" t="inlineStr">
        <is>
          <t>CA-2017-153822</t>
        </is>
      </c>
      <c r="C6975" t="inlineStr">
        <is>
          <t>2017-09-19</t>
        </is>
      </c>
      <c r="D6975" t="inlineStr">
        <is>
          <t>2017-09-25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Plastic Binding Combs</t>
        </is>
      </c>
      <c r="Q6975" s="2" t="n">
        <v>18.18</v>
      </c>
      <c r="R6975" t="n">
        <v>4</v>
      </c>
      <c r="S6975" s="3" t="n">
        <v>0.7</v>
      </c>
      <c r="T6975" s="2" t="n">
        <v>-13.938</v>
      </c>
      <c r="U6975">
        <f>D6975-C6975</f>
        <v/>
      </c>
      <c r="V6975" s="3">
        <f>IF(Q6975=0,0,T6975/Q6975)</f>
        <v/>
      </c>
    </row>
    <row r="6976">
      <c r="A6976" t="n">
        <v>6975</v>
      </c>
      <c r="B6976" t="inlineStr">
        <is>
          <t>CA-2017-146185</t>
        </is>
      </c>
      <c r="C6976" t="inlineStr">
        <is>
          <t>2017-09-15</t>
        </is>
      </c>
      <c r="D6976" t="inlineStr">
        <is>
          <t>2017-09-19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Office Supplies</t>
        </is>
      </c>
      <c r="O6976" t="inlineStr">
        <is>
          <t>Art</t>
        </is>
      </c>
      <c r="P6976" t="inlineStr">
        <is>
          <t>Prismacolor Color Pencil Set</t>
        </is>
      </c>
      <c r="Q6976" s="2" t="n">
        <v>31.744</v>
      </c>
      <c r="R6976" t="n">
        <v>2</v>
      </c>
      <c r="S6976" s="3" t="n">
        <v>0.2</v>
      </c>
      <c r="T6976" s="2" t="n">
        <v>8.332800000000001</v>
      </c>
      <c r="U6976">
        <f>D6976-C6976</f>
        <v/>
      </c>
      <c r="V6976" s="3">
        <f>IF(Q6976=0,0,T6976/Q6976)</f>
        <v/>
      </c>
    </row>
    <row r="6977">
      <c r="A6977" t="n">
        <v>6976</v>
      </c>
      <c r="B6977" t="inlineStr">
        <is>
          <t>CA-2015-112144</t>
        </is>
      </c>
      <c r="C6977" t="inlineStr">
        <is>
          <t>2015-06-28</t>
        </is>
      </c>
      <c r="D6977" t="inlineStr">
        <is>
          <t>2015-07-02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Office Supplies</t>
        </is>
      </c>
      <c r="O6977" t="inlineStr">
        <is>
          <t>Labels</t>
        </is>
      </c>
      <c r="P6977" t="inlineStr">
        <is>
          <t>Avery 501</t>
        </is>
      </c>
      <c r="Q6977" s="2" t="n">
        <v>5.904</v>
      </c>
      <c r="R6977" t="n">
        <v>2</v>
      </c>
      <c r="S6977" s="3" t="n">
        <v>0.2</v>
      </c>
      <c r="T6977" s="2" t="n">
        <v>1.9926</v>
      </c>
      <c r="U6977">
        <f>D6977-C6977</f>
        <v/>
      </c>
      <c r="V6977" s="3">
        <f>IF(Q6977=0,0,T6977/Q6977)</f>
        <v/>
      </c>
    </row>
    <row r="6978">
      <c r="A6978" t="n">
        <v>6977</v>
      </c>
      <c r="B6978" t="inlineStr">
        <is>
          <t>CA-2015-112144</t>
        </is>
      </c>
      <c r="C6978" t="inlineStr">
        <is>
          <t>2015-06-28</t>
        </is>
      </c>
      <c r="D6978" t="inlineStr">
        <is>
          <t>2015-07-02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Furniture</t>
        </is>
      </c>
      <c r="O6978" t="inlineStr">
        <is>
          <t>Furnishings</t>
        </is>
      </c>
      <c r="P6978" t="inlineStr">
        <is>
          <t>Electrix Halogen Magnifier Lamp</t>
        </is>
      </c>
      <c r="Q6978" s="2" t="n">
        <v>621.76</v>
      </c>
      <c r="R6978" t="n">
        <v>4</v>
      </c>
      <c r="S6978" s="3" t="n">
        <v>0.2</v>
      </c>
      <c r="T6978" s="2" t="n">
        <v>46.632</v>
      </c>
      <c r="U6978">
        <f>D6978-C6978</f>
        <v/>
      </c>
      <c r="V6978" s="3">
        <f>IF(Q6978=0,0,T6978/Q6978)</f>
        <v/>
      </c>
    </row>
    <row r="6979">
      <c r="A6979" t="n">
        <v>6978</v>
      </c>
      <c r="B6979" t="inlineStr">
        <is>
          <t>US-2016-119298</t>
        </is>
      </c>
      <c r="C6979" t="inlineStr">
        <is>
          <t>2016-11-25</t>
        </is>
      </c>
      <c r="D6979" t="inlineStr">
        <is>
          <t>2016-11-28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OtterBox Defender Series Case - Samsung Galaxy S4</t>
        </is>
      </c>
      <c r="Q6979" s="2" t="n">
        <v>59.98</v>
      </c>
      <c r="R6979" t="n">
        <v>2</v>
      </c>
      <c r="S6979" s="3" t="n">
        <v>0</v>
      </c>
      <c r="T6979" s="2" t="n">
        <v>17.994</v>
      </c>
      <c r="U6979">
        <f>D6979-C6979</f>
        <v/>
      </c>
      <c r="V6979" s="3">
        <f>IF(Q6979=0,0,T6979/Q6979)</f>
        <v/>
      </c>
    </row>
    <row r="6980">
      <c r="A6980" t="n">
        <v>6979</v>
      </c>
      <c r="B6980" t="inlineStr">
        <is>
          <t>CA-2017-155159</t>
        </is>
      </c>
      <c r="C6980" t="inlineStr">
        <is>
          <t>2017-11-25</t>
        </is>
      </c>
      <c r="D6980" t="inlineStr">
        <is>
          <t>2017-11-29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Wirebound Message Book, 4 per Page</t>
        </is>
      </c>
      <c r="Q6980" s="2" t="n">
        <v>48.87</v>
      </c>
      <c r="R6980" t="n">
        <v>9</v>
      </c>
      <c r="S6980" s="3" t="n">
        <v>0</v>
      </c>
      <c r="T6980" s="2" t="n">
        <v>23.9463</v>
      </c>
      <c r="U6980">
        <f>D6980-C6980</f>
        <v/>
      </c>
      <c r="V6980" s="3">
        <f>IF(Q6980=0,0,T6980/Q6980)</f>
        <v/>
      </c>
    </row>
    <row r="6981">
      <c r="A6981" t="n">
        <v>6980</v>
      </c>
      <c r="B6981" t="inlineStr">
        <is>
          <t>CA-2017-149076</t>
        </is>
      </c>
      <c r="C6981" t="inlineStr">
        <is>
          <t>2017-01-14</t>
        </is>
      </c>
      <c r="D6981" t="inlineStr">
        <is>
          <t>2017-01-19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</t>
        </is>
      </c>
      <c r="Q6981" s="2" t="n">
        <v>154.9</v>
      </c>
      <c r="R6981" t="n">
        <v>5</v>
      </c>
      <c r="S6981" s="3" t="n">
        <v>0</v>
      </c>
      <c r="T6981" s="2" t="n">
        <v>69.705</v>
      </c>
      <c r="U6981">
        <f>D6981-C6981</f>
        <v/>
      </c>
      <c r="V6981" s="3">
        <f>IF(Q6981=0,0,T6981/Q6981)</f>
        <v/>
      </c>
    </row>
    <row r="6982">
      <c r="A6982" t="n">
        <v>6981</v>
      </c>
      <c r="B6982" t="inlineStr">
        <is>
          <t>CA-2014-146990</t>
        </is>
      </c>
      <c r="C6982" t="inlineStr">
        <is>
          <t>2014-11-07</t>
        </is>
      </c>
      <c r="D6982" t="inlineStr">
        <is>
          <t>2014-11-08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Office Supplies</t>
        </is>
      </c>
      <c r="O6982" t="inlineStr">
        <is>
          <t>Fasteners</t>
        </is>
      </c>
      <c r="P6982" t="inlineStr">
        <is>
          <t>Binder Clips by OIC</t>
        </is>
      </c>
      <c r="Q6982" s="2" t="n">
        <v>5.92</v>
      </c>
      <c r="R6982" t="n">
        <v>4</v>
      </c>
      <c r="S6982" s="3" t="n">
        <v>0</v>
      </c>
      <c r="T6982" s="2" t="n">
        <v>2.8416</v>
      </c>
      <c r="U6982">
        <f>D6982-C6982</f>
        <v/>
      </c>
      <c r="V6982" s="3">
        <f>IF(Q6982=0,0,T6982/Q6982)</f>
        <v/>
      </c>
    </row>
    <row r="6983">
      <c r="A6983" t="n">
        <v>6982</v>
      </c>
      <c r="B6983" t="inlineStr">
        <is>
          <t>CA-2014-146990</t>
        </is>
      </c>
      <c r="C6983" t="inlineStr">
        <is>
          <t>2014-11-07</t>
        </is>
      </c>
      <c r="D6983" t="inlineStr">
        <is>
          <t>2014-11-08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Riverleaf Stik-Withit Designer Note Cubes</t>
        </is>
      </c>
      <c r="Q6983" s="2" t="n">
        <v>30.18</v>
      </c>
      <c r="R6983" t="n">
        <v>3</v>
      </c>
      <c r="S6983" s="3" t="n">
        <v>0</v>
      </c>
      <c r="T6983" s="2" t="n">
        <v>13.8828</v>
      </c>
      <c r="U6983">
        <f>D6983-C6983</f>
        <v/>
      </c>
      <c r="V6983" s="3">
        <f>IF(Q6983=0,0,T6983/Q6983)</f>
        <v/>
      </c>
    </row>
    <row r="6984">
      <c r="A6984" t="n">
        <v>6983</v>
      </c>
      <c r="B6984" t="inlineStr">
        <is>
          <t>CA-2016-116526</t>
        </is>
      </c>
      <c r="C6984" t="inlineStr">
        <is>
          <t>2016-09-01</t>
        </is>
      </c>
      <c r="D6984" t="inlineStr">
        <is>
          <t>2016-09-05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Wilson Jones Turn Tabs Binder Tool for Ring Binders</t>
        </is>
      </c>
      <c r="Q6984" s="2" t="n">
        <v>24.1</v>
      </c>
      <c r="R6984" t="n">
        <v>5</v>
      </c>
      <c r="S6984" s="3" t="n">
        <v>0</v>
      </c>
      <c r="T6984" s="2" t="n">
        <v>11.086</v>
      </c>
      <c r="U6984">
        <f>D6984-C6984</f>
        <v/>
      </c>
      <c r="V6984" s="3">
        <f>IF(Q6984=0,0,T6984/Q6984)</f>
        <v/>
      </c>
    </row>
    <row r="6985">
      <c r="A6985" t="n">
        <v>6984</v>
      </c>
      <c r="B6985" t="inlineStr">
        <is>
          <t>CA-2016-116526</t>
        </is>
      </c>
      <c r="C6985" t="inlineStr">
        <is>
          <t>2016-09-01</t>
        </is>
      </c>
      <c r="D6985" t="inlineStr">
        <is>
          <t>2016-09-05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Belkin Grip Candy Sheer Case / Cover for iPhone 5 and 5S</t>
        </is>
      </c>
      <c r="Q6985" s="2" t="n">
        <v>8.779999999999999</v>
      </c>
      <c r="R6985" t="n">
        <v>1</v>
      </c>
      <c r="S6985" s="3" t="n">
        <v>0</v>
      </c>
      <c r="T6985" s="2" t="n">
        <v>2.2828</v>
      </c>
      <c r="U6985">
        <f>D6985-C6985</f>
        <v/>
      </c>
      <c r="V6985" s="3">
        <f>IF(Q6985=0,0,T6985/Q6985)</f>
        <v/>
      </c>
    </row>
    <row r="6986">
      <c r="A6986" t="n">
        <v>6985</v>
      </c>
      <c r="B6986" t="inlineStr">
        <is>
          <t>CA-2016-116526</t>
        </is>
      </c>
      <c r="C6986" t="inlineStr">
        <is>
          <t>2016-09-01</t>
        </is>
      </c>
      <c r="D6986" t="inlineStr">
        <is>
          <t>2016-09-05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Office Supplies</t>
        </is>
      </c>
      <c r="O6986" t="inlineStr">
        <is>
          <t>Appliances</t>
        </is>
      </c>
      <c r="P6986" t="inlineStr">
        <is>
          <t>Eureka The Boss Plus 12-Amp Hard Box Upright Vacuum, Red</t>
        </is>
      </c>
      <c r="Q6986" s="2" t="n">
        <v>376.74</v>
      </c>
      <c r="R6986" t="n">
        <v>4</v>
      </c>
      <c r="S6986" s="3" t="n">
        <v>0.1</v>
      </c>
      <c r="T6986" s="2" t="n">
        <v>71.16200000000001</v>
      </c>
      <c r="U6986">
        <f>D6986-C6986</f>
        <v/>
      </c>
      <c r="V6986" s="3">
        <f>IF(Q6986=0,0,T6986/Q6986)</f>
        <v/>
      </c>
    </row>
    <row r="6987">
      <c r="A6987" t="n">
        <v>6986</v>
      </c>
      <c r="B6987" t="inlineStr">
        <is>
          <t>CA-2016-116526</t>
        </is>
      </c>
      <c r="C6987" t="inlineStr">
        <is>
          <t>2016-09-01</t>
        </is>
      </c>
      <c r="D6987" t="inlineStr">
        <is>
          <t>2016-09-05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GBC Plastic Binding Combs</t>
        </is>
      </c>
      <c r="Q6987" s="2" t="n">
        <v>29.52</v>
      </c>
      <c r="R6987" t="n">
        <v>4</v>
      </c>
      <c r="S6987" s="3" t="n">
        <v>0</v>
      </c>
      <c r="T6987" s="2" t="n">
        <v>14.4648</v>
      </c>
      <c r="U6987">
        <f>D6987-C6987</f>
        <v/>
      </c>
      <c r="V6987" s="3">
        <f>IF(Q6987=0,0,T6987/Q6987)</f>
        <v/>
      </c>
    </row>
    <row r="6988">
      <c r="A6988" t="n">
        <v>6987</v>
      </c>
      <c r="B6988" t="inlineStr">
        <is>
          <t>CA-2016-116526</t>
        </is>
      </c>
      <c r="C6988" t="inlineStr">
        <is>
          <t>2016-09-01</t>
        </is>
      </c>
      <c r="D6988" t="inlineStr">
        <is>
          <t>2016-09-05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Newell 315</t>
        </is>
      </c>
      <c r="Q6988" s="2" t="n">
        <v>11.96</v>
      </c>
      <c r="R6988" t="n">
        <v>2</v>
      </c>
      <c r="S6988" s="3" t="n">
        <v>0</v>
      </c>
      <c r="T6988" s="2" t="n">
        <v>2.99</v>
      </c>
      <c r="U6988">
        <f>D6988-C6988</f>
        <v/>
      </c>
      <c r="V6988" s="3">
        <f>IF(Q6988=0,0,T6988/Q6988)</f>
        <v/>
      </c>
    </row>
    <row r="6989">
      <c r="A6989" t="n">
        <v>6988</v>
      </c>
      <c r="B6989" t="inlineStr">
        <is>
          <t>CA-2016-116526</t>
        </is>
      </c>
      <c r="C6989" t="inlineStr">
        <is>
          <t>2016-09-01</t>
        </is>
      </c>
      <c r="D6989" t="inlineStr">
        <is>
          <t>2016-09-05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Wilson Jones 1" Hanging DublLock Ring Binders</t>
        </is>
      </c>
      <c r="Q6989" s="2" t="n">
        <v>26.4</v>
      </c>
      <c r="R6989" t="n">
        <v>5</v>
      </c>
      <c r="S6989" s="3" t="n">
        <v>0</v>
      </c>
      <c r="T6989" s="2" t="n">
        <v>12.672</v>
      </c>
      <c r="U6989">
        <f>D6989-C6989</f>
        <v/>
      </c>
      <c r="V6989" s="3">
        <f>IF(Q6989=0,0,T6989/Q6989)</f>
        <v/>
      </c>
    </row>
    <row r="6990">
      <c r="A6990" t="n">
        <v>6989</v>
      </c>
      <c r="B6990" t="inlineStr">
        <is>
          <t>CA-2017-158561</t>
        </is>
      </c>
      <c r="C6990" t="inlineStr">
        <is>
          <t>2017-11-11</t>
        </is>
      </c>
      <c r="D6990" t="inlineStr">
        <is>
          <t>2017-11-16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Upright Vacuum With Dirt Cup</t>
        </is>
      </c>
      <c r="Q6990" s="2" t="n">
        <v>1158.12</v>
      </c>
      <c r="R6990" t="n">
        <v>5</v>
      </c>
      <c r="S6990" s="3" t="n">
        <v>0.2</v>
      </c>
      <c r="T6990" s="2" t="n">
        <v>130.2885</v>
      </c>
      <c r="U6990">
        <f>D6990-C6990</f>
        <v/>
      </c>
      <c r="V6990" s="3">
        <f>IF(Q6990=0,0,T6990/Q6990)</f>
        <v/>
      </c>
    </row>
    <row r="6991">
      <c r="A6991" t="n">
        <v>6990</v>
      </c>
      <c r="B6991" t="inlineStr">
        <is>
          <t>CA-2017-165099</t>
        </is>
      </c>
      <c r="C6991" t="inlineStr">
        <is>
          <t>2017-12-11</t>
        </is>
      </c>
      <c r="D6991" t="inlineStr">
        <is>
          <t>2017-12-13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Hoover Commercial Lightweight Upright Vacuum</t>
        </is>
      </c>
      <c r="Q6991" s="2" t="n">
        <v>1.392</v>
      </c>
      <c r="R6991" t="n">
        <v>2</v>
      </c>
      <c r="S6991" s="3" t="n">
        <v>0.8</v>
      </c>
      <c r="T6991" s="2" t="n">
        <v>-3.7584</v>
      </c>
      <c r="U6991">
        <f>D6991-C6991</f>
        <v/>
      </c>
      <c r="V6991" s="3">
        <f>IF(Q6991=0,0,T6991/Q6991)</f>
        <v/>
      </c>
    </row>
    <row r="6992">
      <c r="A6992" t="n">
        <v>6991</v>
      </c>
      <c r="B6992" t="inlineStr">
        <is>
          <t>CA-2015-109386</t>
        </is>
      </c>
      <c r="C6992" t="inlineStr">
        <is>
          <t>2015-11-08</t>
        </is>
      </c>
      <c r="D6992" t="inlineStr">
        <is>
          <t>2015-11-13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Office Supplies</t>
        </is>
      </c>
      <c r="O6992" t="inlineStr">
        <is>
          <t>Appliances</t>
        </is>
      </c>
      <c r="P6992" t="inlineStr">
        <is>
          <t>Holmes Replacement Filter for HEPA Air Cleaner, Large Room</t>
        </is>
      </c>
      <c r="Q6992" s="2" t="n">
        <v>44.43</v>
      </c>
      <c r="R6992" t="n">
        <v>3</v>
      </c>
      <c r="S6992" s="3" t="n">
        <v>0</v>
      </c>
      <c r="T6992" s="2" t="n">
        <v>18.6606</v>
      </c>
      <c r="U6992">
        <f>D6992-C6992</f>
        <v/>
      </c>
      <c r="V6992" s="3">
        <f>IF(Q6992=0,0,T6992/Q6992)</f>
        <v/>
      </c>
    </row>
    <row r="6993">
      <c r="A6993" t="n">
        <v>6992</v>
      </c>
      <c r="B6993" t="inlineStr">
        <is>
          <t>CA-2015-109386</t>
        </is>
      </c>
      <c r="C6993" t="inlineStr">
        <is>
          <t>2015-11-08</t>
        </is>
      </c>
      <c r="D6993" t="inlineStr">
        <is>
          <t>2015-11-13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AT&amp;T 17929 Lendline Telephone</t>
        </is>
      </c>
      <c r="Q6993" s="2" t="n">
        <v>226.2</v>
      </c>
      <c r="R6993" t="n">
        <v>5</v>
      </c>
      <c r="S6993" s="3" t="n">
        <v>0</v>
      </c>
      <c r="T6993" s="2" t="n">
        <v>58.812</v>
      </c>
      <c r="U6993">
        <f>D6993-C6993</f>
        <v/>
      </c>
      <c r="V6993" s="3">
        <f>IF(Q6993=0,0,T6993/Q6993)</f>
        <v/>
      </c>
    </row>
    <row r="6994">
      <c r="A6994" t="n">
        <v>6993</v>
      </c>
      <c r="B6994" t="inlineStr">
        <is>
          <t>CA-2015-109386</t>
        </is>
      </c>
      <c r="C6994" t="inlineStr">
        <is>
          <t>2015-11-08</t>
        </is>
      </c>
      <c r="D6994" t="inlineStr">
        <is>
          <t>2015-11-13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Furniture</t>
        </is>
      </c>
      <c r="O6994" t="inlineStr">
        <is>
          <t>Furnishings</t>
        </is>
      </c>
      <c r="P6994" t="inlineStr">
        <is>
          <t>Deflect-o Glass Clear Studded Chair Mats</t>
        </is>
      </c>
      <c r="Q6994" s="2" t="n">
        <v>186.54</v>
      </c>
      <c r="R6994" t="n">
        <v>3</v>
      </c>
      <c r="S6994" s="3" t="n">
        <v>0</v>
      </c>
      <c r="T6994" s="2" t="n">
        <v>41.0388</v>
      </c>
      <c r="U6994">
        <f>D6994-C6994</f>
        <v/>
      </c>
      <c r="V6994" s="3">
        <f>IF(Q6994=0,0,T6994/Q6994)</f>
        <v/>
      </c>
    </row>
    <row r="6995">
      <c r="A6995" t="n">
        <v>6994</v>
      </c>
      <c r="B6995" t="inlineStr">
        <is>
          <t>CA-2015-109386</t>
        </is>
      </c>
      <c r="C6995" t="inlineStr">
        <is>
          <t>2015-11-08</t>
        </is>
      </c>
      <c r="D6995" t="inlineStr">
        <is>
          <t>2015-11-13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Hunt PowerHouse Electric Pencil Sharpener, Blue</t>
        </is>
      </c>
      <c r="Q6995" s="2" t="n">
        <v>265.86</v>
      </c>
      <c r="R6995" t="n">
        <v>7</v>
      </c>
      <c r="S6995" s="3" t="n">
        <v>0</v>
      </c>
      <c r="T6995" s="2" t="n">
        <v>79.758</v>
      </c>
      <c r="U6995">
        <f>D6995-C6995</f>
        <v/>
      </c>
      <c r="V6995" s="3">
        <f>IF(Q6995=0,0,T6995/Q6995)</f>
        <v/>
      </c>
    </row>
    <row r="6996">
      <c r="A6996" t="n">
        <v>6995</v>
      </c>
      <c r="B6996" t="inlineStr">
        <is>
          <t>CA-2015-109386</t>
        </is>
      </c>
      <c r="C6996" t="inlineStr">
        <is>
          <t>2015-11-08</t>
        </is>
      </c>
      <c r="D6996" t="inlineStr">
        <is>
          <t>2015-11-13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Office Supplies</t>
        </is>
      </c>
      <c r="O6996" t="inlineStr">
        <is>
          <t>Art</t>
        </is>
      </c>
      <c r="P6996" t="inlineStr">
        <is>
          <t>Newell 314</t>
        </is>
      </c>
      <c r="Q6996" s="2" t="n">
        <v>27.9</v>
      </c>
      <c r="R6996" t="n">
        <v>5</v>
      </c>
      <c r="S6996" s="3" t="n">
        <v>0</v>
      </c>
      <c r="T6996" s="2" t="n">
        <v>6.975</v>
      </c>
      <c r="U6996">
        <f>D6996-C6996</f>
        <v/>
      </c>
      <c r="V6996" s="3">
        <f>IF(Q6996=0,0,T6996/Q6996)</f>
        <v/>
      </c>
    </row>
    <row r="6997">
      <c r="A6997" t="n">
        <v>6996</v>
      </c>
      <c r="B6997" t="inlineStr">
        <is>
          <t>CA-2015-166800</t>
        </is>
      </c>
      <c r="C6997" t="inlineStr">
        <is>
          <t>2015-11-19</t>
        </is>
      </c>
      <c r="D6997" t="inlineStr">
        <is>
          <t>2015-11-26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Office Supplies</t>
        </is>
      </c>
      <c r="O6997" t="inlineStr">
        <is>
          <t>Appliances</t>
        </is>
      </c>
      <c r="P6997" t="inlineStr">
        <is>
          <t>Hoover Commercial Soft Guard Upright Vacuum And Disposable Filtration Bags</t>
        </is>
      </c>
      <c r="Q6997" s="2" t="n">
        <v>31.08</v>
      </c>
      <c r="R6997" t="n">
        <v>4</v>
      </c>
      <c r="S6997" s="3" t="n">
        <v>0</v>
      </c>
      <c r="T6997" s="2" t="n">
        <v>8.3916</v>
      </c>
      <c r="U6997">
        <f>D6997-C6997</f>
        <v/>
      </c>
      <c r="V6997" s="3">
        <f>IF(Q6997=0,0,T6997/Q6997)</f>
        <v/>
      </c>
    </row>
    <row r="6998">
      <c r="A6998" t="n">
        <v>6997</v>
      </c>
      <c r="B6998" t="inlineStr">
        <is>
          <t>CA-2017-117443</t>
        </is>
      </c>
      <c r="C6998" t="inlineStr">
        <is>
          <t>2017-12-23</t>
        </is>
      </c>
      <c r="D6998" t="inlineStr">
        <is>
          <t>2017-12-25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Wilson Jones International Size A4 Ring Binders</t>
        </is>
      </c>
      <c r="Q6998" s="2" t="n">
        <v>13.84</v>
      </c>
      <c r="R6998" t="n">
        <v>4</v>
      </c>
      <c r="S6998" s="3" t="n">
        <v>0.8</v>
      </c>
      <c r="T6998" s="2" t="n">
        <v>-22.144</v>
      </c>
      <c r="U6998">
        <f>D6998-C6998</f>
        <v/>
      </c>
      <c r="V6998" s="3">
        <f>IF(Q6998=0,0,T6998/Q6998)</f>
        <v/>
      </c>
    </row>
    <row r="6999">
      <c r="A6999" t="n">
        <v>6998</v>
      </c>
      <c r="B6999" t="inlineStr">
        <is>
          <t>CA-2017-117443</t>
        </is>
      </c>
      <c r="C6999" t="inlineStr">
        <is>
          <t>2017-12-23</t>
        </is>
      </c>
      <c r="D6999" t="inlineStr">
        <is>
          <t>2017-12-25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1940</t>
        </is>
      </c>
      <c r="Q6999" s="2" t="n">
        <v>175.872</v>
      </c>
      <c r="R6999" t="n">
        <v>4</v>
      </c>
      <c r="S6999" s="3" t="n">
        <v>0.2</v>
      </c>
      <c r="T6999" s="2" t="n">
        <v>63.7536</v>
      </c>
      <c r="U6999">
        <f>D6999-C6999</f>
        <v/>
      </c>
      <c r="V6999" s="3">
        <f>IF(Q6999=0,0,T6999/Q6999)</f>
        <v/>
      </c>
    </row>
    <row r="7000">
      <c r="A7000" t="n">
        <v>6999</v>
      </c>
      <c r="B7000" t="inlineStr">
        <is>
          <t>US-2016-134369</t>
        </is>
      </c>
      <c r="C7000" t="inlineStr">
        <is>
          <t>2016-09-16</t>
        </is>
      </c>
      <c r="D7000" t="inlineStr">
        <is>
          <t>2016-09-22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Office Supplies</t>
        </is>
      </c>
      <c r="O7000" t="inlineStr">
        <is>
          <t>Paper</t>
        </is>
      </c>
      <c r="P7000" t="inlineStr">
        <is>
          <t>Xerox 1966</t>
        </is>
      </c>
      <c r="Q7000" s="2" t="n">
        <v>12.96</v>
      </c>
      <c r="R7000" t="n">
        <v>2</v>
      </c>
      <c r="S7000" s="3" t="n">
        <v>0</v>
      </c>
      <c r="T7000" s="2" t="n">
        <v>6.3504</v>
      </c>
      <c r="U7000">
        <f>D7000-C7000</f>
        <v/>
      </c>
      <c r="V7000" s="3">
        <f>IF(Q7000=0,0,T7000/Q7000)</f>
        <v/>
      </c>
    </row>
    <row r="7001">
      <c r="A7001" t="n">
        <v>7000</v>
      </c>
      <c r="B7001" t="inlineStr">
        <is>
          <t>CA-2017-123687</t>
        </is>
      </c>
      <c r="C7001" t="inlineStr">
        <is>
          <t>2017-05-26</t>
        </is>
      </c>
      <c r="D7001" t="inlineStr">
        <is>
          <t>2017-05-29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Office Supplies</t>
        </is>
      </c>
      <c r="O7001" t="inlineStr">
        <is>
          <t>Appliances</t>
        </is>
      </c>
      <c r="P7001" t="inlineStr">
        <is>
          <t>Belkin 8-Outlet Premiere SurgeMaster II Surge Protectors</t>
        </is>
      </c>
      <c r="Q7001" s="2" t="n">
        <v>208.44</v>
      </c>
      <c r="R7001" t="n">
        <v>3</v>
      </c>
      <c r="S7001" s="3" t="n">
        <v>0</v>
      </c>
      <c r="T7001" s="2" t="n">
        <v>62.532</v>
      </c>
      <c r="U7001">
        <f>D7001-C7001</f>
        <v/>
      </c>
      <c r="V7001" s="3">
        <f>IF(Q7001=0,0,T7001/Q7001)</f>
        <v/>
      </c>
    </row>
    <row r="7002">
      <c r="A7002" t="n">
        <v>7001</v>
      </c>
      <c r="B7002" t="inlineStr">
        <is>
          <t>CA-2017-123687</t>
        </is>
      </c>
      <c r="C7002" t="inlineStr">
        <is>
          <t>2017-05-26</t>
        </is>
      </c>
      <c r="D7002" t="inlineStr">
        <is>
          <t>2017-05-29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Office Supplies</t>
        </is>
      </c>
      <c r="O7002" t="inlineStr">
        <is>
          <t>Supplies</t>
        </is>
      </c>
      <c r="P7002" t="inlineStr">
        <is>
          <t>Martin-Yale Premier Letter Opener</t>
        </is>
      </c>
      <c r="Q7002" s="2" t="n">
        <v>25.76</v>
      </c>
      <c r="R7002" t="n">
        <v>2</v>
      </c>
      <c r="S7002" s="3" t="n">
        <v>0</v>
      </c>
      <c r="T7002" s="2" t="n">
        <v>0.7728</v>
      </c>
      <c r="U7002">
        <f>D7002-C7002</f>
        <v/>
      </c>
      <c r="V7002" s="3">
        <f>IF(Q7002=0,0,T7002/Q7002)</f>
        <v/>
      </c>
    </row>
    <row r="7003">
      <c r="A7003" t="n">
        <v>7002</v>
      </c>
      <c r="B7003" t="inlineStr">
        <is>
          <t>CA-2015-104871</t>
        </is>
      </c>
      <c r="C7003" t="inlineStr">
        <is>
          <t>2015-03-30</t>
        </is>
      </c>
      <c r="D7003" t="inlineStr">
        <is>
          <t>2015-04-03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Furniture</t>
        </is>
      </c>
      <c r="O7003" t="inlineStr">
        <is>
          <t>Chairs</t>
        </is>
      </c>
      <c r="P7003" t="inlineStr">
        <is>
          <t>Office Star - Contemporary Task Swivel chair with Loop Arms, Charcoal</t>
        </is>
      </c>
      <c r="Q7003" s="2" t="n">
        <v>366.744</v>
      </c>
      <c r="R7003" t="n">
        <v>4</v>
      </c>
      <c r="S7003" s="3" t="n">
        <v>0.3</v>
      </c>
      <c r="T7003" s="2" t="n">
        <v>-110.0232</v>
      </c>
      <c r="U7003">
        <f>D7003-C7003</f>
        <v/>
      </c>
      <c r="V7003" s="3">
        <f>IF(Q7003=0,0,T7003/Q7003)</f>
        <v/>
      </c>
    </row>
    <row r="7004">
      <c r="A7004" t="n">
        <v>7003</v>
      </c>
      <c r="B7004" t="inlineStr">
        <is>
          <t>CA-2014-133158</t>
        </is>
      </c>
      <c r="C7004" t="inlineStr">
        <is>
          <t>2014-08-19</t>
        </is>
      </c>
      <c r="D7004" t="inlineStr">
        <is>
          <t>2014-08-21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Deflect-o EconoMat Studded, No Bevel Mat for Low Pile Carpeting</t>
        </is>
      </c>
      <c r="Q7004" s="2" t="n">
        <v>289.24</v>
      </c>
      <c r="R7004" t="n">
        <v>7</v>
      </c>
      <c r="S7004" s="3" t="n">
        <v>0</v>
      </c>
      <c r="T7004" s="2" t="n">
        <v>26.0316</v>
      </c>
      <c r="U7004">
        <f>D7004-C7004</f>
        <v/>
      </c>
      <c r="V7004" s="3">
        <f>IF(Q7004=0,0,T7004/Q7004)</f>
        <v/>
      </c>
    </row>
    <row r="7005">
      <c r="A7005" t="n">
        <v>7004</v>
      </c>
      <c r="B7005" t="inlineStr">
        <is>
          <t>CA-2014-133158</t>
        </is>
      </c>
      <c r="C7005" t="inlineStr">
        <is>
          <t>2014-08-19</t>
        </is>
      </c>
      <c r="D7005" t="inlineStr">
        <is>
          <t>2014-08-21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Satellite Sectional Post Binders</t>
        </is>
      </c>
      <c r="Q7005" s="2" t="n">
        <v>69.456</v>
      </c>
      <c r="R7005" t="n">
        <v>2</v>
      </c>
      <c r="S7005" s="3" t="n">
        <v>0.2</v>
      </c>
      <c r="T7005" s="2" t="n">
        <v>22.5732</v>
      </c>
      <c r="U7005">
        <f>D7005-C7005</f>
        <v/>
      </c>
      <c r="V7005" s="3">
        <f>IF(Q7005=0,0,T7005/Q7005)</f>
        <v/>
      </c>
    </row>
    <row r="7006">
      <c r="A7006" t="n">
        <v>7005</v>
      </c>
      <c r="B7006" t="inlineStr">
        <is>
          <t>CA-2014-126333</t>
        </is>
      </c>
      <c r="C7006" t="inlineStr">
        <is>
          <t>2014-12-23</t>
        </is>
      </c>
      <c r="D7006" t="inlineStr">
        <is>
          <t>2014-12-28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Office Supplies</t>
        </is>
      </c>
      <c r="O7006" t="inlineStr">
        <is>
          <t>Paper</t>
        </is>
      </c>
      <c r="P7006" t="inlineStr">
        <is>
          <t>Xerox 2000</t>
        </is>
      </c>
      <c r="Q7006" s="2" t="n">
        <v>5.184</v>
      </c>
      <c r="R7006" t="n">
        <v>1</v>
      </c>
      <c r="S7006" s="3" t="n">
        <v>0.2</v>
      </c>
      <c r="T7006" s="2" t="n">
        <v>1.8144</v>
      </c>
      <c r="U7006">
        <f>D7006-C7006</f>
        <v/>
      </c>
      <c r="V7006" s="3">
        <f>IF(Q7006=0,0,T7006/Q7006)</f>
        <v/>
      </c>
    </row>
    <row r="7007">
      <c r="A7007" t="n">
        <v>7006</v>
      </c>
      <c r="B7007" t="inlineStr">
        <is>
          <t>CA-2015-141740</t>
        </is>
      </c>
      <c r="C7007" t="inlineStr">
        <is>
          <t>2015-11-01</t>
        </is>
      </c>
      <c r="D7007" t="inlineStr">
        <is>
          <t>2015-11-05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Hon Comfortask Task/Swivel Chairs</t>
        </is>
      </c>
      <c r="Q7007" s="2" t="n">
        <v>205.164</v>
      </c>
      <c r="R7007" t="n">
        <v>2</v>
      </c>
      <c r="S7007" s="3" t="n">
        <v>0.1</v>
      </c>
      <c r="T7007" s="2" t="n">
        <v>13.6776</v>
      </c>
      <c r="U7007">
        <f>D7007-C7007</f>
        <v/>
      </c>
      <c r="V7007" s="3">
        <f>IF(Q7007=0,0,T7007/Q7007)</f>
        <v/>
      </c>
    </row>
    <row r="7008">
      <c r="A7008" t="n">
        <v>7007</v>
      </c>
      <c r="B7008" t="inlineStr">
        <is>
          <t>CA-2014-119466</t>
        </is>
      </c>
      <c r="C7008" t="inlineStr">
        <is>
          <t>2014-12-15</t>
        </is>
      </c>
      <c r="D7008" t="inlineStr">
        <is>
          <t>2014-12-21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Dana Swing-Arm Lamps</t>
        </is>
      </c>
      <c r="Q7008" s="2" t="n">
        <v>8.544</v>
      </c>
      <c r="R7008" t="n">
        <v>2</v>
      </c>
      <c r="S7008" s="3" t="n">
        <v>0.6</v>
      </c>
      <c r="T7008" s="2" t="n">
        <v>-7.476</v>
      </c>
      <c r="U7008">
        <f>D7008-C7008</f>
        <v/>
      </c>
      <c r="V7008" s="3">
        <f>IF(Q7008=0,0,T7008/Q7008)</f>
        <v/>
      </c>
    </row>
    <row r="7009">
      <c r="A7009" t="n">
        <v>7008</v>
      </c>
      <c r="B7009" t="inlineStr">
        <is>
          <t>CA-2015-154823</t>
        </is>
      </c>
      <c r="C7009" t="inlineStr">
        <is>
          <t>2015-08-21</t>
        </is>
      </c>
      <c r="D7009" t="inlineStr">
        <is>
          <t>2015-08-25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Acco D-Ring Binder w/DublLock</t>
        </is>
      </c>
      <c r="Q7009" s="2" t="n">
        <v>12.828</v>
      </c>
      <c r="R7009" t="n">
        <v>2</v>
      </c>
      <c r="S7009" s="3" t="n">
        <v>0.7</v>
      </c>
      <c r="T7009" s="2" t="n">
        <v>-8.9796</v>
      </c>
      <c r="U7009">
        <f>D7009-C7009</f>
        <v/>
      </c>
      <c r="V7009" s="3">
        <f>IF(Q7009=0,0,T7009/Q7009)</f>
        <v/>
      </c>
    </row>
    <row r="7010">
      <c r="A7010" t="n">
        <v>7009</v>
      </c>
      <c r="B7010" t="inlineStr">
        <is>
          <t>CA-2015-154823</t>
        </is>
      </c>
      <c r="C7010" t="inlineStr">
        <is>
          <t>2015-08-21</t>
        </is>
      </c>
      <c r="D7010" t="inlineStr">
        <is>
          <t>2015-08-25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Furniture</t>
        </is>
      </c>
      <c r="O7010" t="inlineStr">
        <is>
          <t>Chairs</t>
        </is>
      </c>
      <c r="P7010" t="inlineStr">
        <is>
          <t>Global Commerce Series High-Back Swivel/Tilt Chairs</t>
        </is>
      </c>
      <c r="Q7010" s="2" t="n">
        <v>598.458</v>
      </c>
      <c r="R7010" t="n">
        <v>3</v>
      </c>
      <c r="S7010" s="3" t="n">
        <v>0.3</v>
      </c>
      <c r="T7010" s="2" t="n">
        <v>-42.747</v>
      </c>
      <c r="U7010">
        <f>D7010-C7010</f>
        <v/>
      </c>
      <c r="V7010" s="3">
        <f>IF(Q7010=0,0,T7010/Q7010)</f>
        <v/>
      </c>
    </row>
    <row r="7011">
      <c r="A7011" t="n">
        <v>7010</v>
      </c>
      <c r="B7011" t="inlineStr">
        <is>
          <t>CA-2015-154823</t>
        </is>
      </c>
      <c r="C7011" t="inlineStr">
        <is>
          <t>2015-08-21</t>
        </is>
      </c>
      <c r="D7011" t="inlineStr">
        <is>
          <t>2015-08-25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Furniture</t>
        </is>
      </c>
      <c r="O7011" t="inlineStr">
        <is>
          <t>Furnishings</t>
        </is>
      </c>
      <c r="P7011" t="inlineStr">
        <is>
          <t>Tenex Chairmats For Use with Hard Floors</t>
        </is>
      </c>
      <c r="Q7011" s="2" t="n">
        <v>25.984</v>
      </c>
      <c r="R7011" t="n">
        <v>1</v>
      </c>
      <c r="S7011" s="3" t="n">
        <v>0.2</v>
      </c>
      <c r="T7011" s="2" t="n">
        <v>-3.8976</v>
      </c>
      <c r="U7011">
        <f>D7011-C7011</f>
        <v/>
      </c>
      <c r="V7011" s="3">
        <f>IF(Q7011=0,0,T7011/Q7011)</f>
        <v/>
      </c>
    </row>
    <row r="7012">
      <c r="A7012" t="n">
        <v>7011</v>
      </c>
      <c r="B7012" t="inlineStr">
        <is>
          <t>US-2014-135881</t>
        </is>
      </c>
      <c r="C7012" t="inlineStr">
        <is>
          <t>2014-05-23</t>
        </is>
      </c>
      <c r="D7012" t="inlineStr">
        <is>
          <t>2014-05-27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Office Supplies</t>
        </is>
      </c>
      <c r="O7012" t="inlineStr">
        <is>
          <t>Binders</t>
        </is>
      </c>
      <c r="P7012" t="inlineStr">
        <is>
          <t>Avery Non-Stick Binders</t>
        </is>
      </c>
      <c r="Q7012" s="2" t="n">
        <v>17.96</v>
      </c>
      <c r="R7012" t="n">
        <v>5</v>
      </c>
      <c r="S7012" s="3" t="n">
        <v>0.2</v>
      </c>
      <c r="T7012" s="2" t="n">
        <v>5.837</v>
      </c>
      <c r="U7012">
        <f>D7012-C7012</f>
        <v/>
      </c>
      <c r="V7012" s="3">
        <f>IF(Q7012=0,0,T7012/Q7012)</f>
        <v/>
      </c>
    </row>
    <row r="7013">
      <c r="A7013" t="n">
        <v>7012</v>
      </c>
      <c r="B7013" t="inlineStr">
        <is>
          <t>US-2014-135881</t>
        </is>
      </c>
      <c r="C7013" t="inlineStr">
        <is>
          <t>2014-05-23</t>
        </is>
      </c>
      <c r="D7013" t="inlineStr">
        <is>
          <t>2014-05-27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Office Supplies</t>
        </is>
      </c>
      <c r="O7013" t="inlineStr">
        <is>
          <t>Supplies</t>
        </is>
      </c>
      <c r="P7013" t="inlineStr">
        <is>
          <t>Letter Slitter</t>
        </is>
      </c>
      <c r="Q7013" s="2" t="n">
        <v>5.04</v>
      </c>
      <c r="R7013" t="n">
        <v>2</v>
      </c>
      <c r="S7013" s="3" t="n">
        <v>0</v>
      </c>
      <c r="T7013" s="2" t="n">
        <v>0.1512</v>
      </c>
      <c r="U7013">
        <f>D7013-C7013</f>
        <v/>
      </c>
      <c r="V7013" s="3">
        <f>IF(Q7013=0,0,T7013/Q7013)</f>
        <v/>
      </c>
    </row>
    <row r="7014">
      <c r="A7014" t="n">
        <v>7013</v>
      </c>
      <c r="B7014" t="inlineStr">
        <is>
          <t>US-2014-135881</t>
        </is>
      </c>
      <c r="C7014" t="inlineStr">
        <is>
          <t>2014-05-23</t>
        </is>
      </c>
      <c r="D7014" t="inlineStr">
        <is>
          <t>2014-05-27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Office Supplies</t>
        </is>
      </c>
      <c r="O7014" t="inlineStr">
        <is>
          <t>Appliances</t>
        </is>
      </c>
      <c r="P7014" t="inlineStr">
        <is>
          <t>1.7 Cubic Foot Compact "Cube" Office Refrigerators</t>
        </is>
      </c>
      <c r="Q7014" s="2" t="n">
        <v>208.16</v>
      </c>
      <c r="R7014" t="n">
        <v>1</v>
      </c>
      <c r="S7014" s="3" t="n">
        <v>0</v>
      </c>
      <c r="T7014" s="2" t="n">
        <v>56.2032</v>
      </c>
      <c r="U7014">
        <f>D7014-C7014</f>
        <v/>
      </c>
      <c r="V7014" s="3">
        <f>IF(Q7014=0,0,T7014/Q7014)</f>
        <v/>
      </c>
    </row>
    <row r="7015">
      <c r="A7015" t="n">
        <v>7014</v>
      </c>
      <c r="B7015" t="inlineStr">
        <is>
          <t>CA-2017-141201</t>
        </is>
      </c>
      <c r="C7015" t="inlineStr">
        <is>
          <t>2017-12-09</t>
        </is>
      </c>
      <c r="D7015" t="inlineStr">
        <is>
          <t>2017-12-11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O'Sullivan 3-Shelf Heavy-Duty Bookcases</t>
        </is>
      </c>
      <c r="Q7015" s="2" t="n">
        <v>148.257</v>
      </c>
      <c r="R7015" t="n">
        <v>3</v>
      </c>
      <c r="S7015" s="3" t="n">
        <v>0.15</v>
      </c>
      <c r="T7015" s="2" t="n">
        <v>15.6978</v>
      </c>
      <c r="U7015">
        <f>D7015-C7015</f>
        <v/>
      </c>
      <c r="V7015" s="3">
        <f>IF(Q7015=0,0,T7015/Q7015)</f>
        <v/>
      </c>
    </row>
    <row r="7016">
      <c r="A7016" t="n">
        <v>7015</v>
      </c>
      <c r="B7016" t="inlineStr">
        <is>
          <t>CA-2014-114790</t>
        </is>
      </c>
      <c r="C7016" t="inlineStr">
        <is>
          <t>2014-03-11</t>
        </is>
      </c>
      <c r="D7016" t="inlineStr">
        <is>
          <t>2014-03-13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Office Supplies</t>
        </is>
      </c>
      <c r="O7016" t="inlineStr">
        <is>
          <t>Appliances</t>
        </is>
      </c>
      <c r="P7016" t="inlineStr">
        <is>
          <t>Fellowes Premier Superior Surge Suppressor, 10-Outlet, With Phone and Remote</t>
        </is>
      </c>
      <c r="Q7016" s="2" t="n">
        <v>146.76</v>
      </c>
      <c r="R7016" t="n">
        <v>3</v>
      </c>
      <c r="S7016" s="3" t="n">
        <v>0</v>
      </c>
      <c r="T7016" s="2" t="n">
        <v>38.1576</v>
      </c>
      <c r="U7016">
        <f>D7016-C7016</f>
        <v/>
      </c>
      <c r="V7016" s="3">
        <f>IF(Q7016=0,0,T7016/Q7016)</f>
        <v/>
      </c>
    </row>
    <row r="7017">
      <c r="A7017" t="n">
        <v>7016</v>
      </c>
      <c r="B7017" t="inlineStr">
        <is>
          <t>CA-2014-114790</t>
        </is>
      </c>
      <c r="C7017" t="inlineStr">
        <is>
          <t>2014-03-11</t>
        </is>
      </c>
      <c r="D7017" t="inlineStr">
        <is>
          <t>2014-03-13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Technology</t>
        </is>
      </c>
      <c r="O7017" t="inlineStr">
        <is>
          <t>Accessories</t>
        </is>
      </c>
      <c r="P7017" t="inlineStr">
        <is>
          <t>Maxell DVD-RAM Discs</t>
        </is>
      </c>
      <c r="Q7017" s="2" t="n">
        <v>32.96</v>
      </c>
      <c r="R7017" t="n">
        <v>2</v>
      </c>
      <c r="S7017" s="3" t="n">
        <v>0</v>
      </c>
      <c r="T7017" s="2" t="n">
        <v>14.1728</v>
      </c>
      <c r="U7017">
        <f>D7017-C7017</f>
        <v/>
      </c>
      <c r="V7017" s="3">
        <f>IF(Q7017=0,0,T7017/Q7017)</f>
        <v/>
      </c>
    </row>
    <row r="7018">
      <c r="A7018" t="n">
        <v>7017</v>
      </c>
      <c r="B7018" t="inlineStr">
        <is>
          <t>CA-2014-114790</t>
        </is>
      </c>
      <c r="C7018" t="inlineStr">
        <is>
          <t>2014-03-11</t>
        </is>
      </c>
      <c r="D7018" t="inlineStr">
        <is>
          <t>2014-03-13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Technology</t>
        </is>
      </c>
      <c r="O7018" t="inlineStr">
        <is>
          <t>Phones</t>
        </is>
      </c>
      <c r="P7018" t="inlineStr">
        <is>
          <t>Panasonic KX-TG9471B</t>
        </is>
      </c>
      <c r="Q7018" s="2" t="n">
        <v>587.97</v>
      </c>
      <c r="R7018" t="n">
        <v>3</v>
      </c>
      <c r="S7018" s="3" t="n">
        <v>0</v>
      </c>
      <c r="T7018" s="2" t="n">
        <v>164.6316</v>
      </c>
      <c r="U7018">
        <f>D7018-C7018</f>
        <v/>
      </c>
      <c r="V7018" s="3">
        <f>IF(Q7018=0,0,T7018/Q7018)</f>
        <v/>
      </c>
    </row>
    <row r="7019">
      <c r="A7019" t="n">
        <v>7018</v>
      </c>
      <c r="B7019" t="inlineStr">
        <is>
          <t>CA-2014-114790</t>
        </is>
      </c>
      <c r="C7019" t="inlineStr">
        <is>
          <t>2014-03-11</t>
        </is>
      </c>
      <c r="D7019" t="inlineStr">
        <is>
          <t>2014-03-13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Xerox 198</t>
        </is>
      </c>
      <c r="Q7019" s="2" t="n">
        <v>14.94</v>
      </c>
      <c r="R7019" t="n">
        <v>3</v>
      </c>
      <c r="S7019" s="3" t="n">
        <v>0</v>
      </c>
      <c r="T7019" s="2" t="n">
        <v>7.0218</v>
      </c>
      <c r="U7019">
        <f>D7019-C7019</f>
        <v/>
      </c>
      <c r="V7019" s="3">
        <f>IF(Q7019=0,0,T7019/Q7019)</f>
        <v/>
      </c>
    </row>
    <row r="7020">
      <c r="A7020" t="n">
        <v>7019</v>
      </c>
      <c r="B7020" t="inlineStr">
        <is>
          <t>US-2016-154256</t>
        </is>
      </c>
      <c r="C7020" t="inlineStr">
        <is>
          <t>2016-06-23</t>
        </is>
      </c>
      <c r="D7020" t="inlineStr">
        <is>
          <t>2016-06-27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Office Supplies</t>
        </is>
      </c>
      <c r="O7020" t="inlineStr">
        <is>
          <t>Labels</t>
        </is>
      </c>
      <c r="P7020" t="inlineStr">
        <is>
          <t>Avery 487</t>
        </is>
      </c>
      <c r="Q7020" s="2" t="n">
        <v>25.83</v>
      </c>
      <c r="R7020" t="n">
        <v>7</v>
      </c>
      <c r="S7020" s="3" t="n">
        <v>0</v>
      </c>
      <c r="T7020" s="2" t="n">
        <v>12.1401</v>
      </c>
      <c r="U7020">
        <f>D7020-C7020</f>
        <v/>
      </c>
      <c r="V7020" s="3">
        <f>IF(Q7020=0,0,T7020/Q7020)</f>
        <v/>
      </c>
    </row>
    <row r="7021">
      <c r="A7021" t="n">
        <v>7020</v>
      </c>
      <c r="B7021" t="inlineStr">
        <is>
          <t>CA-2014-124737</t>
        </is>
      </c>
      <c r="C7021" t="inlineStr">
        <is>
          <t>2014-08-23</t>
        </is>
      </c>
      <c r="D7021" t="inlineStr">
        <is>
          <t>2014-08-27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Xerox 1976</t>
        </is>
      </c>
      <c r="Q7021" s="2" t="n">
        <v>15.552</v>
      </c>
      <c r="R7021" t="n">
        <v>3</v>
      </c>
      <c r="S7021" s="3" t="n">
        <v>0.2</v>
      </c>
      <c r="T7021" s="2" t="n">
        <v>5.4432</v>
      </c>
      <c r="U7021">
        <f>D7021-C7021</f>
        <v/>
      </c>
      <c r="V7021" s="3">
        <f>IF(Q7021=0,0,T7021/Q7021)</f>
        <v/>
      </c>
    </row>
    <row r="7022">
      <c r="A7022" t="n">
        <v>7021</v>
      </c>
      <c r="B7022" t="inlineStr">
        <is>
          <t>CA-2014-124737</t>
        </is>
      </c>
      <c r="C7022" t="inlineStr">
        <is>
          <t>2014-08-23</t>
        </is>
      </c>
      <c r="D7022" t="inlineStr">
        <is>
          <t>2014-08-27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Office Supplies</t>
        </is>
      </c>
      <c r="O7022" t="inlineStr">
        <is>
          <t>Supplies</t>
        </is>
      </c>
      <c r="P7022" t="inlineStr">
        <is>
          <t>Acme Titanium Bonded Scissors</t>
        </is>
      </c>
      <c r="Q7022" s="2" t="n">
        <v>6.8</v>
      </c>
      <c r="R7022" t="n">
        <v>1</v>
      </c>
      <c r="S7022" s="3" t="n">
        <v>0.2</v>
      </c>
      <c r="T7022" s="2" t="n">
        <v>0.51</v>
      </c>
      <c r="U7022">
        <f>D7022-C7022</f>
        <v/>
      </c>
      <c r="V7022" s="3">
        <f>IF(Q7022=0,0,T7022/Q7022)</f>
        <v/>
      </c>
    </row>
    <row r="7023">
      <c r="A7023" t="n">
        <v>7022</v>
      </c>
      <c r="B7023" t="inlineStr">
        <is>
          <t>CA-2014-124737</t>
        </is>
      </c>
      <c r="C7023" t="inlineStr">
        <is>
          <t>2014-08-23</t>
        </is>
      </c>
      <c r="D7023" t="inlineStr">
        <is>
          <t>2014-08-27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Furniture</t>
        </is>
      </c>
      <c r="O7023" t="inlineStr">
        <is>
          <t>Furnishings</t>
        </is>
      </c>
      <c r="P7023" t="inlineStr">
        <is>
          <t>Regeneration Desk Collection</t>
        </is>
      </c>
      <c r="Q7023" s="2" t="n">
        <v>4.224</v>
      </c>
      <c r="R7023" t="n">
        <v>3</v>
      </c>
      <c r="S7023" s="3" t="n">
        <v>0.2</v>
      </c>
      <c r="T7023" s="2" t="n">
        <v>1.2672</v>
      </c>
      <c r="U7023">
        <f>D7023-C7023</f>
        <v/>
      </c>
      <c r="V7023" s="3">
        <f>IF(Q7023=0,0,T7023/Q7023)</f>
        <v/>
      </c>
    </row>
    <row r="7024">
      <c r="A7024" t="n">
        <v>7023</v>
      </c>
      <c r="B7024" t="inlineStr">
        <is>
          <t>CA-2014-124737</t>
        </is>
      </c>
      <c r="C7024" t="inlineStr">
        <is>
          <t>2014-08-23</t>
        </is>
      </c>
      <c r="D7024" t="inlineStr">
        <is>
          <t>2014-08-27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Cisco SPA525G2 IP Phone - Wireless</t>
        </is>
      </c>
      <c r="Q7024" s="2" t="n">
        <v>143.64</v>
      </c>
      <c r="R7024" t="n">
        <v>9</v>
      </c>
      <c r="S7024" s="3" t="n">
        <v>0.2</v>
      </c>
      <c r="T7024" s="2" t="n">
        <v>10.773</v>
      </c>
      <c r="U7024">
        <f>D7024-C7024</f>
        <v/>
      </c>
      <c r="V7024" s="3">
        <f>IF(Q7024=0,0,T7024/Q7024)</f>
        <v/>
      </c>
    </row>
    <row r="7025">
      <c r="A7025" t="n">
        <v>7024</v>
      </c>
      <c r="B7025" t="inlineStr">
        <is>
          <t>CA-2014-124737</t>
        </is>
      </c>
      <c r="C7025" t="inlineStr">
        <is>
          <t>2014-08-23</t>
        </is>
      </c>
      <c r="D7025" t="inlineStr">
        <is>
          <t>2014-08-27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1931</t>
        </is>
      </c>
      <c r="Q7025" s="2" t="n">
        <v>31.104</v>
      </c>
      <c r="R7025" t="n">
        <v>6</v>
      </c>
      <c r="S7025" s="3" t="n">
        <v>0.2</v>
      </c>
      <c r="T7025" s="2" t="n">
        <v>10.8864</v>
      </c>
      <c r="U7025">
        <f>D7025-C7025</f>
        <v/>
      </c>
      <c r="V7025" s="3">
        <f>IF(Q7025=0,0,T7025/Q7025)</f>
        <v/>
      </c>
    </row>
    <row r="7026">
      <c r="A7026" t="n">
        <v>7025</v>
      </c>
      <c r="B7026" t="inlineStr">
        <is>
          <t>CA-2014-124737</t>
        </is>
      </c>
      <c r="C7026" t="inlineStr">
        <is>
          <t>2014-08-23</t>
        </is>
      </c>
      <c r="D7026" t="inlineStr">
        <is>
          <t>2014-08-27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Xerox 1988</t>
        </is>
      </c>
      <c r="Q7026" s="2" t="n">
        <v>223.056</v>
      </c>
      <c r="R7026" t="n">
        <v>9</v>
      </c>
      <c r="S7026" s="3" t="n">
        <v>0.2</v>
      </c>
      <c r="T7026" s="2" t="n">
        <v>69.705</v>
      </c>
      <c r="U7026">
        <f>D7026-C7026</f>
        <v/>
      </c>
      <c r="V7026" s="3">
        <f>IF(Q7026=0,0,T7026/Q7026)</f>
        <v/>
      </c>
    </row>
    <row r="7027">
      <c r="A7027" t="n">
        <v>7026</v>
      </c>
      <c r="B7027" t="inlineStr">
        <is>
          <t>US-2017-101840</t>
        </is>
      </c>
      <c r="C7027" t="inlineStr">
        <is>
          <t>2017-02-06</t>
        </is>
      </c>
      <c r="D7027" t="inlineStr">
        <is>
          <t>2017-02-12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Grandstream GXP1160 VoIP phone</t>
        </is>
      </c>
      <c r="Q7027" s="2" t="n">
        <v>227.46</v>
      </c>
      <c r="R7027" t="n">
        <v>6</v>
      </c>
      <c r="S7027" s="3" t="n">
        <v>0</v>
      </c>
      <c r="T7027" s="2" t="n">
        <v>65.96339999999999</v>
      </c>
      <c r="U7027">
        <f>D7027-C7027</f>
        <v/>
      </c>
      <c r="V7027" s="3">
        <f>IF(Q7027=0,0,T7027/Q7027)</f>
        <v/>
      </c>
    </row>
    <row r="7028">
      <c r="A7028" t="n">
        <v>7027</v>
      </c>
      <c r="B7028" t="inlineStr">
        <is>
          <t>US-2017-101840</t>
        </is>
      </c>
      <c r="C7028" t="inlineStr">
        <is>
          <t>2017-02-06</t>
        </is>
      </c>
      <c r="D7028" t="inlineStr">
        <is>
          <t>2017-02-12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Office Supplies</t>
        </is>
      </c>
      <c r="O7028" t="inlineStr">
        <is>
          <t>Binders</t>
        </is>
      </c>
      <c r="P7028" t="inlineStr">
        <is>
          <t>Acco Recycled 2" Capacity Laser Printer Hanging Data Binders</t>
        </is>
      </c>
      <c r="Q7028" s="2" t="n">
        <v>46.24</v>
      </c>
      <c r="R7028" t="n">
        <v>4</v>
      </c>
      <c r="S7028" s="3" t="n">
        <v>0.2</v>
      </c>
      <c r="T7028" s="2" t="n">
        <v>15.606</v>
      </c>
      <c r="U7028">
        <f>D7028-C7028</f>
        <v/>
      </c>
      <c r="V7028" s="3">
        <f>IF(Q7028=0,0,T7028/Q7028)</f>
        <v/>
      </c>
    </row>
    <row r="7029">
      <c r="A7029" t="n">
        <v>7028</v>
      </c>
      <c r="B7029" t="inlineStr">
        <is>
          <t>CA-2017-131653</t>
        </is>
      </c>
      <c r="C7029" t="inlineStr">
        <is>
          <t>2017-01-29</t>
        </is>
      </c>
      <c r="D7029" t="inlineStr">
        <is>
          <t>2017-02-05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Permanent Self-Adhesive File Folder Labels for Typewriters by Universal</t>
        </is>
      </c>
      <c r="Q7029" s="2" t="n">
        <v>5.22</v>
      </c>
      <c r="R7029" t="n">
        <v>2</v>
      </c>
      <c r="S7029" s="3" t="n">
        <v>0</v>
      </c>
      <c r="T7029" s="2" t="n">
        <v>2.4012</v>
      </c>
      <c r="U7029">
        <f>D7029-C7029</f>
        <v/>
      </c>
      <c r="V7029" s="3">
        <f>IF(Q7029=0,0,T7029/Q7029)</f>
        <v/>
      </c>
    </row>
    <row r="7030">
      <c r="A7030" t="n">
        <v>7029</v>
      </c>
      <c r="B7030" t="inlineStr">
        <is>
          <t>US-2016-157840</t>
        </is>
      </c>
      <c r="C7030" t="inlineStr">
        <is>
          <t>2016-12-20</t>
        </is>
      </c>
      <c r="D7030" t="inlineStr">
        <is>
          <t>2016-12-23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Strathmore Photo Mount Cards</t>
        </is>
      </c>
      <c r="Q7030" s="2" t="n">
        <v>33.9</v>
      </c>
      <c r="R7030" t="n">
        <v>5</v>
      </c>
      <c r="S7030" s="3" t="n">
        <v>0</v>
      </c>
      <c r="T7030" s="2" t="n">
        <v>15.594</v>
      </c>
      <c r="U7030">
        <f>D7030-C7030</f>
        <v/>
      </c>
      <c r="V7030" s="3">
        <f>IF(Q7030=0,0,T7030/Q7030)</f>
        <v/>
      </c>
    </row>
    <row r="7031">
      <c r="A7031" t="n">
        <v>7030</v>
      </c>
      <c r="B7031" t="inlineStr">
        <is>
          <t>CA-2016-145548</t>
        </is>
      </c>
      <c r="C7031" t="inlineStr">
        <is>
          <t>2016-11-11</t>
        </is>
      </c>
      <c r="D7031" t="inlineStr">
        <is>
          <t>2016-11-16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Office Supplies</t>
        </is>
      </c>
      <c r="O7031" t="inlineStr">
        <is>
          <t>Storage</t>
        </is>
      </c>
      <c r="P7031" t="inlineStr">
        <is>
          <t>Staple magnet</t>
        </is>
      </c>
      <c r="Q7031" s="2" t="n">
        <v>28.14</v>
      </c>
      <c r="R7031" t="n">
        <v>3</v>
      </c>
      <c r="S7031" s="3" t="n">
        <v>0</v>
      </c>
      <c r="T7031" s="2" t="n">
        <v>7.8792</v>
      </c>
      <c r="U7031">
        <f>D7031-C7031</f>
        <v/>
      </c>
      <c r="V7031" s="3">
        <f>IF(Q7031=0,0,T7031/Q7031)</f>
        <v/>
      </c>
    </row>
    <row r="7032">
      <c r="A7032" t="n">
        <v>7031</v>
      </c>
      <c r="B7032" t="inlineStr">
        <is>
          <t>CA-2016-145548</t>
        </is>
      </c>
      <c r="C7032" t="inlineStr">
        <is>
          <t>2016-11-11</t>
        </is>
      </c>
      <c r="D7032" t="inlineStr">
        <is>
          <t>2016-11-16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Technology</t>
        </is>
      </c>
      <c r="O7032" t="inlineStr">
        <is>
          <t>Accessories</t>
        </is>
      </c>
      <c r="P7032" t="inlineStr">
        <is>
          <t>KeyTronic E03601U1 - Keyboard - Beige</t>
        </is>
      </c>
      <c r="Q7032" s="2" t="n">
        <v>36</v>
      </c>
      <c r="R7032" t="n">
        <v>2</v>
      </c>
      <c r="S7032" s="3" t="n">
        <v>0</v>
      </c>
      <c r="T7032" s="2" t="n">
        <v>6.48</v>
      </c>
      <c r="U7032">
        <f>D7032-C7032</f>
        <v/>
      </c>
      <c r="V7032" s="3">
        <f>IF(Q7032=0,0,T7032/Q7032)</f>
        <v/>
      </c>
    </row>
    <row r="7033">
      <c r="A7033" t="n">
        <v>7032</v>
      </c>
      <c r="B7033" t="inlineStr">
        <is>
          <t>CA-2016-145548</t>
        </is>
      </c>
      <c r="C7033" t="inlineStr">
        <is>
          <t>2016-11-11</t>
        </is>
      </c>
      <c r="D7033" t="inlineStr">
        <is>
          <t>2016-11-16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Office Supplies</t>
        </is>
      </c>
      <c r="O7033" t="inlineStr">
        <is>
          <t>Art</t>
        </is>
      </c>
      <c r="P7033" t="inlineStr">
        <is>
          <t>Boston School Pro Electric Pencil Sharpener, 1670</t>
        </is>
      </c>
      <c r="Q7033" s="2" t="n">
        <v>92.94</v>
      </c>
      <c r="R7033" t="n">
        <v>3</v>
      </c>
      <c r="S7033" s="3" t="n">
        <v>0</v>
      </c>
      <c r="T7033" s="2" t="n">
        <v>25.0938</v>
      </c>
      <c r="U7033">
        <f>D7033-C7033</f>
        <v/>
      </c>
      <c r="V7033" s="3">
        <f>IF(Q7033=0,0,T7033/Q7033)</f>
        <v/>
      </c>
    </row>
    <row r="7034">
      <c r="A7034" t="n">
        <v>7033</v>
      </c>
      <c r="B7034" t="inlineStr">
        <is>
          <t>CA-2016-145548</t>
        </is>
      </c>
      <c r="C7034" t="inlineStr">
        <is>
          <t>2016-11-11</t>
        </is>
      </c>
      <c r="D7034" t="inlineStr">
        <is>
          <t>2016-11-16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Global Wood Trimmed Manager's Task Chair, Khaki</t>
        </is>
      </c>
      <c r="Q7034" s="2" t="n">
        <v>245.646</v>
      </c>
      <c r="R7034" t="n">
        <v>3</v>
      </c>
      <c r="S7034" s="3" t="n">
        <v>0.1</v>
      </c>
      <c r="T7034" s="2" t="n">
        <v>8.1882</v>
      </c>
      <c r="U7034">
        <f>D7034-C7034</f>
        <v/>
      </c>
      <c r="V7034" s="3">
        <f>IF(Q7034=0,0,T7034/Q7034)</f>
        <v/>
      </c>
    </row>
    <row r="7035">
      <c r="A7035" t="n">
        <v>7034</v>
      </c>
      <c r="B7035" t="inlineStr">
        <is>
          <t>CA-2016-145548</t>
        </is>
      </c>
      <c r="C7035" t="inlineStr">
        <is>
          <t>2016-11-11</t>
        </is>
      </c>
      <c r="D7035" t="inlineStr">
        <is>
          <t>2016-11-16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Deluxe Heavy-Duty Vinyl Round Ring Binder</t>
        </is>
      </c>
      <c r="Q7035" s="2" t="n">
        <v>55.008</v>
      </c>
      <c r="R7035" t="n">
        <v>3</v>
      </c>
      <c r="S7035" s="3" t="n">
        <v>0.2</v>
      </c>
      <c r="T7035" s="2" t="n">
        <v>17.19</v>
      </c>
      <c r="U7035">
        <f>D7035-C7035</f>
        <v/>
      </c>
      <c r="V7035" s="3">
        <f>IF(Q7035=0,0,T7035/Q7035)</f>
        <v/>
      </c>
    </row>
    <row r="7036">
      <c r="A7036" t="n">
        <v>7035</v>
      </c>
      <c r="B7036" t="inlineStr">
        <is>
          <t>CA-2016-145548</t>
        </is>
      </c>
      <c r="C7036" t="inlineStr">
        <is>
          <t>2016-11-11</t>
        </is>
      </c>
      <c r="D7036" t="inlineStr">
        <is>
          <t>2016-11-16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Office Supplies</t>
        </is>
      </c>
      <c r="O7036" t="inlineStr">
        <is>
          <t>Binders</t>
        </is>
      </c>
      <c r="P7036" t="inlineStr">
        <is>
          <t>XtraLife ClearVue Slant-D Ring Binder, White, 3"</t>
        </is>
      </c>
      <c r="Q7036" s="2" t="n">
        <v>35.232</v>
      </c>
      <c r="R7036" t="n">
        <v>3</v>
      </c>
      <c r="S7036" s="3" t="n">
        <v>0.2</v>
      </c>
      <c r="T7036" s="2" t="n">
        <v>11.4504</v>
      </c>
      <c r="U7036">
        <f>D7036-C7036</f>
        <v/>
      </c>
      <c r="V7036" s="3">
        <f>IF(Q7036=0,0,T7036/Q7036)</f>
        <v/>
      </c>
    </row>
    <row r="7037">
      <c r="A7037" t="n">
        <v>7036</v>
      </c>
      <c r="B7037" t="inlineStr">
        <is>
          <t>CA-2017-119494</t>
        </is>
      </c>
      <c r="C7037" t="inlineStr">
        <is>
          <t>2017-11-09</t>
        </is>
      </c>
      <c r="D7037" t="inlineStr">
        <is>
          <t>2017-11-13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Furniture</t>
        </is>
      </c>
      <c r="O7037" t="inlineStr">
        <is>
          <t>Chairs</t>
        </is>
      </c>
      <c r="P7037" t="inlineStr">
        <is>
          <t>Lifetime Advantage Folding Chairs, 4/Carton</t>
        </is>
      </c>
      <c r="Q7037" s="2" t="n">
        <v>523.3920000000001</v>
      </c>
      <c r="R7037" t="n">
        <v>3</v>
      </c>
      <c r="S7037" s="3" t="n">
        <v>0.2</v>
      </c>
      <c r="T7037" s="2" t="n">
        <v>52.3392</v>
      </c>
      <c r="U7037">
        <f>D7037-C7037</f>
        <v/>
      </c>
      <c r="V7037" s="3">
        <f>IF(Q7037=0,0,T7037/Q7037)</f>
        <v/>
      </c>
    </row>
    <row r="7038">
      <c r="A7038" t="n">
        <v>7037</v>
      </c>
      <c r="B7038" t="inlineStr">
        <is>
          <t>CA-2014-124618</t>
        </is>
      </c>
      <c r="C7038" t="inlineStr">
        <is>
          <t>2014-05-02</t>
        </is>
      </c>
      <c r="D7038" t="inlineStr">
        <is>
          <t>2014-05-04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Technology</t>
        </is>
      </c>
      <c r="O7038" t="inlineStr">
        <is>
          <t>Copiers</t>
        </is>
      </c>
      <c r="P7038" t="inlineStr">
        <is>
          <t>Brother DCP1000 Digital 3 in 1 Multifunction Machine</t>
        </is>
      </c>
      <c r="Q7038" s="2" t="n">
        <v>479.984</v>
      </c>
      <c r="R7038" t="n">
        <v>2</v>
      </c>
      <c r="S7038" s="3" t="n">
        <v>0.2</v>
      </c>
      <c r="T7038" s="2" t="n">
        <v>89.997</v>
      </c>
      <c r="U7038">
        <f>D7038-C7038</f>
        <v/>
      </c>
      <c r="V7038" s="3">
        <f>IF(Q7038=0,0,T7038/Q7038)</f>
        <v/>
      </c>
    </row>
    <row r="7039">
      <c r="A7039" t="n">
        <v>7038</v>
      </c>
      <c r="B7039" t="inlineStr">
        <is>
          <t>CA-2017-161970</t>
        </is>
      </c>
      <c r="C7039" t="inlineStr">
        <is>
          <t>2017-09-22</t>
        </is>
      </c>
      <c r="D7039" t="inlineStr">
        <is>
          <t>2017-09-27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Office Supplies</t>
        </is>
      </c>
      <c r="O7039" t="inlineStr">
        <is>
          <t>Paper</t>
        </is>
      </c>
      <c r="P7039" t="inlineStr">
        <is>
          <t>Xerox 219</t>
        </is>
      </c>
      <c r="Q7039" s="2" t="n">
        <v>12.96</v>
      </c>
      <c r="R7039" t="n">
        <v>2</v>
      </c>
      <c r="S7039" s="3" t="n">
        <v>0</v>
      </c>
      <c r="T7039" s="2" t="n">
        <v>6.2208</v>
      </c>
      <c r="U7039">
        <f>D7039-C7039</f>
        <v/>
      </c>
      <c r="V7039" s="3">
        <f>IF(Q7039=0,0,T7039/Q7039)</f>
        <v/>
      </c>
    </row>
    <row r="7040">
      <c r="A7040" t="n">
        <v>7039</v>
      </c>
      <c r="B7040" t="inlineStr">
        <is>
          <t>CA-2017-161970</t>
        </is>
      </c>
      <c r="C7040" t="inlineStr">
        <is>
          <t>2017-09-22</t>
        </is>
      </c>
      <c r="D7040" t="inlineStr">
        <is>
          <t>2017-09-27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Office Supplies</t>
        </is>
      </c>
      <c r="O7040" t="inlineStr">
        <is>
          <t>Art</t>
        </is>
      </c>
      <c r="P7040" t="inlineStr">
        <is>
          <t>Stride Job 150 Highlighters, Chisel Tip, Assorted Colors</t>
        </is>
      </c>
      <c r="Q7040" s="2" t="n">
        <v>17.94</v>
      </c>
      <c r="R7040" t="n">
        <v>3</v>
      </c>
      <c r="S7040" s="3" t="n">
        <v>0</v>
      </c>
      <c r="T7040" s="2" t="n">
        <v>6.4584</v>
      </c>
      <c r="U7040">
        <f>D7040-C7040</f>
        <v/>
      </c>
      <c r="V7040" s="3">
        <f>IF(Q7040=0,0,T7040/Q7040)</f>
        <v/>
      </c>
    </row>
    <row r="7041">
      <c r="A7041" t="n">
        <v>7040</v>
      </c>
      <c r="B7041" t="inlineStr">
        <is>
          <t>CA-2017-103443</t>
        </is>
      </c>
      <c r="C7041" t="inlineStr">
        <is>
          <t>2017-12-17</t>
        </is>
      </c>
      <c r="D7041" t="inlineStr">
        <is>
          <t>2017-12-23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Steel Mobile File Cart</t>
        </is>
      </c>
      <c r="Q7041" s="2" t="n">
        <v>166.72</v>
      </c>
      <c r="R7041" t="n">
        <v>2</v>
      </c>
      <c r="S7041" s="3" t="n">
        <v>0</v>
      </c>
      <c r="T7041" s="2" t="n">
        <v>41.68</v>
      </c>
      <c r="U7041">
        <f>D7041-C7041</f>
        <v/>
      </c>
      <c r="V7041" s="3">
        <f>IF(Q7041=0,0,T7041/Q7041)</f>
        <v/>
      </c>
    </row>
    <row r="7042">
      <c r="A7042" t="n">
        <v>7041</v>
      </c>
      <c r="B7042" t="inlineStr">
        <is>
          <t>CA-2017-103443</t>
        </is>
      </c>
      <c r="C7042" t="inlineStr">
        <is>
          <t>2017-12-17</t>
        </is>
      </c>
      <c r="D7042" t="inlineStr">
        <is>
          <t>2017-12-23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Office Supplies</t>
        </is>
      </c>
      <c r="O7042" t="inlineStr">
        <is>
          <t>Binders</t>
        </is>
      </c>
      <c r="P7042" t="inlineStr">
        <is>
          <t>GBC Wire Binding Combs</t>
        </is>
      </c>
      <c r="Q7042" s="2" t="n">
        <v>24.816</v>
      </c>
      <c r="R7042" t="n">
        <v>3</v>
      </c>
      <c r="S7042" s="3" t="n">
        <v>0.2</v>
      </c>
      <c r="T7042" s="2" t="n">
        <v>8.375400000000001</v>
      </c>
      <c r="U7042">
        <f>D7042-C7042</f>
        <v/>
      </c>
      <c r="V7042" s="3">
        <f>IF(Q7042=0,0,T7042/Q7042)</f>
        <v/>
      </c>
    </row>
    <row r="7043">
      <c r="A7043" t="n">
        <v>7042</v>
      </c>
      <c r="B7043" t="inlineStr">
        <is>
          <t>CA-2017-103443</t>
        </is>
      </c>
      <c r="C7043" t="inlineStr">
        <is>
          <t>2017-12-17</t>
        </is>
      </c>
      <c r="D7043" t="inlineStr">
        <is>
          <t>2017-12-23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Furniture</t>
        </is>
      </c>
      <c r="O7043" t="inlineStr">
        <is>
          <t>Furnishings</t>
        </is>
      </c>
      <c r="P7043" t="inlineStr">
        <is>
          <t>Deflect-o Glass Clear Studded Chair Mats</t>
        </is>
      </c>
      <c r="Q7043" s="2" t="n">
        <v>124.36</v>
      </c>
      <c r="R7043" t="n">
        <v>2</v>
      </c>
      <c r="S7043" s="3" t="n">
        <v>0</v>
      </c>
      <c r="T7043" s="2" t="n">
        <v>27.3592</v>
      </c>
      <c r="U7043">
        <f>D7043-C7043</f>
        <v/>
      </c>
      <c r="V7043" s="3">
        <f>IF(Q7043=0,0,T7043/Q7043)</f>
        <v/>
      </c>
    </row>
    <row r="7044">
      <c r="A7044" t="n">
        <v>7043</v>
      </c>
      <c r="B7044" t="inlineStr">
        <is>
          <t>US-2017-165358</t>
        </is>
      </c>
      <c r="C7044" t="inlineStr">
        <is>
          <t>2017-07-18</t>
        </is>
      </c>
      <c r="D7044" t="inlineStr">
        <is>
          <t>2017-07-23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Technology</t>
        </is>
      </c>
      <c r="O7044" t="inlineStr">
        <is>
          <t>Copiers</t>
        </is>
      </c>
      <c r="P7044" t="inlineStr">
        <is>
          <t>Canon PC-428 Personal Copier</t>
        </is>
      </c>
      <c r="Q7044" s="2" t="n">
        <v>599.97</v>
      </c>
      <c r="R7044" t="n">
        <v>5</v>
      </c>
      <c r="S7044" s="3" t="n">
        <v>0.4</v>
      </c>
      <c r="T7044" s="2" t="n">
        <v>69.9965</v>
      </c>
      <c r="U7044">
        <f>D7044-C7044</f>
        <v/>
      </c>
      <c r="V7044" s="3">
        <f>IF(Q7044=0,0,T7044/Q7044)</f>
        <v/>
      </c>
    </row>
    <row r="7045">
      <c r="A7045" t="n">
        <v>7044</v>
      </c>
      <c r="B7045" t="inlineStr">
        <is>
          <t>US-2017-165358</t>
        </is>
      </c>
      <c r="C7045" t="inlineStr">
        <is>
          <t>2017-07-18</t>
        </is>
      </c>
      <c r="D7045" t="inlineStr">
        <is>
          <t>2017-07-23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Situations Contoured Folding Chairs, 4/Set</t>
        </is>
      </c>
      <c r="Q7045" s="2" t="n">
        <v>198.744</v>
      </c>
      <c r="R7045" t="n">
        <v>4</v>
      </c>
      <c r="S7045" s="3" t="n">
        <v>0.3</v>
      </c>
      <c r="T7045" s="2" t="n">
        <v>-14.196</v>
      </c>
      <c r="U7045">
        <f>D7045-C7045</f>
        <v/>
      </c>
      <c r="V7045" s="3">
        <f>IF(Q7045=0,0,T7045/Q7045)</f>
        <v/>
      </c>
    </row>
    <row r="7046">
      <c r="A7046" t="n">
        <v>7045</v>
      </c>
      <c r="B7046" t="inlineStr">
        <is>
          <t>US-2017-165358</t>
        </is>
      </c>
      <c r="C7046" t="inlineStr">
        <is>
          <t>2017-07-18</t>
        </is>
      </c>
      <c r="D7046" t="inlineStr">
        <is>
          <t>2017-07-23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Office Supplies</t>
        </is>
      </c>
      <c r="O7046" t="inlineStr">
        <is>
          <t>Supplies</t>
        </is>
      </c>
      <c r="P7046" t="inlineStr">
        <is>
          <t>Acme Kleencut Forged Steel Scissors</t>
        </is>
      </c>
      <c r="Q7046" s="2" t="n">
        <v>9.183999999999999</v>
      </c>
      <c r="R7046" t="n">
        <v>2</v>
      </c>
      <c r="S7046" s="3" t="n">
        <v>0.2</v>
      </c>
      <c r="T7046" s="2" t="n">
        <v>1.148</v>
      </c>
      <c r="U7046">
        <f>D7046-C7046</f>
        <v/>
      </c>
      <c r="V7046" s="3">
        <f>IF(Q7046=0,0,T7046/Q7046)</f>
        <v/>
      </c>
    </row>
    <row r="7047">
      <c r="A7047" t="n">
        <v>7046</v>
      </c>
      <c r="B7047" t="inlineStr">
        <is>
          <t>CA-2016-160136</t>
        </is>
      </c>
      <c r="C7047" t="inlineStr">
        <is>
          <t>2016-11-03</t>
        </is>
      </c>
      <c r="D7047" t="inlineStr">
        <is>
          <t>2016-11-09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1978</t>
        </is>
      </c>
      <c r="Q7047" s="2" t="n">
        <v>9.247999999999999</v>
      </c>
      <c r="R7047" t="n">
        <v>2</v>
      </c>
      <c r="S7047" s="3" t="n">
        <v>0.2</v>
      </c>
      <c r="T7047" s="2" t="n">
        <v>3.3524</v>
      </c>
      <c r="U7047">
        <f>D7047-C7047</f>
        <v/>
      </c>
      <c r="V7047" s="3">
        <f>IF(Q7047=0,0,T7047/Q7047)</f>
        <v/>
      </c>
    </row>
    <row r="7048">
      <c r="A7048" t="n">
        <v>7047</v>
      </c>
      <c r="B7048" t="inlineStr">
        <is>
          <t>CA-2014-150581</t>
        </is>
      </c>
      <c r="C7048" t="inlineStr">
        <is>
          <t>2014-04-08</t>
        </is>
      </c>
      <c r="D7048" t="inlineStr">
        <is>
          <t>2014-04-12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Furniture</t>
        </is>
      </c>
      <c r="O7048" t="inlineStr">
        <is>
          <t>Tables</t>
        </is>
      </c>
      <c r="P7048" t="inlineStr">
        <is>
          <t>Bevis 36 x 72 Conference Tables</t>
        </is>
      </c>
      <c r="Q7048" s="2" t="n">
        <v>99.592</v>
      </c>
      <c r="R7048" t="n">
        <v>1</v>
      </c>
      <c r="S7048" s="3" t="n">
        <v>0.2</v>
      </c>
      <c r="T7048" s="2" t="n">
        <v>2.4898</v>
      </c>
      <c r="U7048">
        <f>D7048-C7048</f>
        <v/>
      </c>
      <c r="V7048" s="3">
        <f>IF(Q7048=0,0,T7048/Q7048)</f>
        <v/>
      </c>
    </row>
    <row r="7049">
      <c r="A7049" t="n">
        <v>7048</v>
      </c>
      <c r="B7049" t="inlineStr">
        <is>
          <t>CA-2014-150581</t>
        </is>
      </c>
      <c r="C7049" t="inlineStr">
        <is>
          <t>2014-04-08</t>
        </is>
      </c>
      <c r="D7049" t="inlineStr">
        <is>
          <t>2014-04-12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Technology</t>
        </is>
      </c>
      <c r="O7049" t="inlineStr">
        <is>
          <t>Accessories</t>
        </is>
      </c>
      <c r="P7049" t="inlineStr">
        <is>
          <t>Logitech Wireless Headset h800</t>
        </is>
      </c>
      <c r="Q7049" s="2" t="n">
        <v>399.96</v>
      </c>
      <c r="R7049" t="n">
        <v>4</v>
      </c>
      <c r="S7049" s="3" t="n">
        <v>0</v>
      </c>
      <c r="T7049" s="2" t="n">
        <v>139.986</v>
      </c>
      <c r="U7049">
        <f>D7049-C7049</f>
        <v/>
      </c>
      <c r="V7049" s="3">
        <f>IF(Q7049=0,0,T7049/Q7049)</f>
        <v/>
      </c>
    </row>
    <row r="7050">
      <c r="A7050" t="n">
        <v>7049</v>
      </c>
      <c r="B7050" t="inlineStr">
        <is>
          <t>CA-2016-119515</t>
        </is>
      </c>
      <c r="C7050" t="inlineStr">
        <is>
          <t>2016-08-14</t>
        </is>
      </c>
      <c r="D7050" t="inlineStr">
        <is>
          <t>2016-08-16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200</t>
        </is>
      </c>
      <c r="Q7050" s="2" t="n">
        <v>15.552</v>
      </c>
      <c r="R7050" t="n">
        <v>3</v>
      </c>
      <c r="S7050" s="3" t="n">
        <v>0.2</v>
      </c>
      <c r="T7050" s="2" t="n">
        <v>5.4432</v>
      </c>
      <c r="U7050">
        <f>D7050-C7050</f>
        <v/>
      </c>
      <c r="V7050" s="3">
        <f>IF(Q7050=0,0,T7050/Q7050)</f>
        <v/>
      </c>
    </row>
    <row r="7051">
      <c r="A7051" t="n">
        <v>7050</v>
      </c>
      <c r="B7051" t="inlineStr">
        <is>
          <t>CA-2014-141355</t>
        </is>
      </c>
      <c r="C7051" t="inlineStr">
        <is>
          <t>2014-09-25</t>
        </is>
      </c>
      <c r="D7051" t="inlineStr">
        <is>
          <t>2014-09-30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Dixon Ticonderoga Core-Lock Colored Pencils</t>
        </is>
      </c>
      <c r="Q7051" s="2" t="n">
        <v>14.576</v>
      </c>
      <c r="R7051" t="n">
        <v>2</v>
      </c>
      <c r="S7051" s="3" t="n">
        <v>0.2</v>
      </c>
      <c r="T7051" s="2" t="n">
        <v>2.3686</v>
      </c>
      <c r="U7051">
        <f>D7051-C7051</f>
        <v/>
      </c>
      <c r="V7051" s="3">
        <f>IF(Q7051=0,0,T7051/Q7051)</f>
        <v/>
      </c>
    </row>
    <row r="7052">
      <c r="A7052" t="n">
        <v>7051</v>
      </c>
      <c r="B7052" t="inlineStr">
        <is>
          <t>CA-2016-165330</t>
        </is>
      </c>
      <c r="C7052" t="inlineStr">
        <is>
          <t>2016-12-11</t>
        </is>
      </c>
      <c r="D7052" t="inlineStr">
        <is>
          <t>2016-12-11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Ibico Laser Imprintable Binding System Covers</t>
        </is>
      </c>
      <c r="Q7052" s="2" t="n">
        <v>209.6</v>
      </c>
      <c r="R7052" t="n">
        <v>5</v>
      </c>
      <c r="S7052" s="3" t="n">
        <v>0.2</v>
      </c>
      <c r="T7052" s="2" t="n">
        <v>68.12</v>
      </c>
      <c r="U7052">
        <f>D7052-C7052</f>
        <v/>
      </c>
      <c r="V7052" s="3">
        <f>IF(Q7052=0,0,T7052/Q7052)</f>
        <v/>
      </c>
    </row>
    <row r="7053">
      <c r="A7053" t="n">
        <v>7052</v>
      </c>
      <c r="B7053" t="inlineStr">
        <is>
          <t>CA-2016-165330</t>
        </is>
      </c>
      <c r="C7053" t="inlineStr">
        <is>
          <t>2016-12-11</t>
        </is>
      </c>
      <c r="D7053" t="inlineStr">
        <is>
          <t>2016-12-11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Office Supplies</t>
        </is>
      </c>
      <c r="O7053" t="inlineStr">
        <is>
          <t>Art</t>
        </is>
      </c>
      <c r="P7053" t="inlineStr">
        <is>
          <t>Boston 16765 Mini Stand Up Battery Pencil Sharpener</t>
        </is>
      </c>
      <c r="Q7053" s="2" t="n">
        <v>23.32</v>
      </c>
      <c r="R7053" t="n">
        <v>2</v>
      </c>
      <c r="S7053" s="3" t="n">
        <v>0</v>
      </c>
      <c r="T7053" s="2" t="n">
        <v>6.0632</v>
      </c>
      <c r="U7053">
        <f>D7053-C7053</f>
        <v/>
      </c>
      <c r="V7053" s="3">
        <f>IF(Q7053=0,0,T7053/Q7053)</f>
        <v/>
      </c>
    </row>
    <row r="7054">
      <c r="A7054" t="n">
        <v>7053</v>
      </c>
      <c r="B7054" t="inlineStr">
        <is>
          <t>CA-2016-165330</t>
        </is>
      </c>
      <c r="C7054" t="inlineStr">
        <is>
          <t>2016-12-11</t>
        </is>
      </c>
      <c r="D7054" t="inlineStr">
        <is>
          <t>2016-12-11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IBM Multi-Purpose Copy Paper, 8 1/2 x 11", Case</t>
        </is>
      </c>
      <c r="Q7054" s="2" t="n">
        <v>30.98</v>
      </c>
      <c r="R7054" t="n">
        <v>1</v>
      </c>
      <c r="S7054" s="3" t="n">
        <v>0</v>
      </c>
      <c r="T7054" s="2" t="n">
        <v>13.941</v>
      </c>
      <c r="U7054">
        <f>D7054-C7054</f>
        <v/>
      </c>
      <c r="V7054" s="3">
        <f>IF(Q7054=0,0,T7054/Q7054)</f>
        <v/>
      </c>
    </row>
    <row r="7055">
      <c r="A7055" t="n">
        <v>7054</v>
      </c>
      <c r="B7055" t="inlineStr">
        <is>
          <t>CA-2016-165330</t>
        </is>
      </c>
      <c r="C7055" t="inlineStr">
        <is>
          <t>2016-12-11</t>
        </is>
      </c>
      <c r="D7055" t="inlineStr">
        <is>
          <t>2016-12-11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Technology</t>
        </is>
      </c>
      <c r="O7055" t="inlineStr">
        <is>
          <t>Accessories</t>
        </is>
      </c>
      <c r="P7055" t="inlineStr">
        <is>
          <t>Microsoft Natural Ergonomic Keyboard 4000</t>
        </is>
      </c>
      <c r="Q7055" s="2" t="n">
        <v>119.96</v>
      </c>
      <c r="R7055" t="n">
        <v>4</v>
      </c>
      <c r="S7055" s="3" t="n">
        <v>0</v>
      </c>
      <c r="T7055" s="2" t="n">
        <v>25.1916</v>
      </c>
      <c r="U7055">
        <f>D7055-C7055</f>
        <v/>
      </c>
      <c r="V7055" s="3">
        <f>IF(Q7055=0,0,T7055/Q7055)</f>
        <v/>
      </c>
    </row>
    <row r="7056">
      <c r="A7056" t="n">
        <v>7055</v>
      </c>
      <c r="B7056" t="inlineStr">
        <is>
          <t>CA-2016-165330</t>
        </is>
      </c>
      <c r="C7056" t="inlineStr">
        <is>
          <t>2016-12-11</t>
        </is>
      </c>
      <c r="D7056" t="inlineStr">
        <is>
          <t>2016-12-11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Global Wood Trimmed Manager's Task Chair, Khaki</t>
        </is>
      </c>
      <c r="Q7056" s="2" t="n">
        <v>363.92</v>
      </c>
      <c r="R7056" t="n">
        <v>5</v>
      </c>
      <c r="S7056" s="3" t="n">
        <v>0.2</v>
      </c>
      <c r="T7056" s="2" t="n">
        <v>-31.843</v>
      </c>
      <c r="U7056">
        <f>D7056-C7056</f>
        <v/>
      </c>
      <c r="V7056" s="3">
        <f>IF(Q7056=0,0,T7056/Q7056)</f>
        <v/>
      </c>
    </row>
    <row r="7057">
      <c r="A7057" t="n">
        <v>7056</v>
      </c>
      <c r="B7057" t="inlineStr">
        <is>
          <t>CA-2016-165330</t>
        </is>
      </c>
      <c r="C7057" t="inlineStr">
        <is>
          <t>2016-12-11</t>
        </is>
      </c>
      <c r="D7057" t="inlineStr">
        <is>
          <t>2016-12-11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Recycled Easel Ring Binders</t>
        </is>
      </c>
      <c r="Q7057" s="2" t="n">
        <v>35.808</v>
      </c>
      <c r="R7057" t="n">
        <v>3</v>
      </c>
      <c r="S7057" s="3" t="n">
        <v>0.2</v>
      </c>
      <c r="T7057" s="2" t="n">
        <v>11.19</v>
      </c>
      <c r="U7057">
        <f>D7057-C7057</f>
        <v/>
      </c>
      <c r="V7057" s="3">
        <f>IF(Q7057=0,0,T7057/Q7057)</f>
        <v/>
      </c>
    </row>
    <row r="7058">
      <c r="A7058" t="n">
        <v>7057</v>
      </c>
      <c r="B7058" t="inlineStr">
        <is>
          <t>CA-2016-165330</t>
        </is>
      </c>
      <c r="C7058" t="inlineStr">
        <is>
          <t>2016-12-11</t>
        </is>
      </c>
      <c r="D7058" t="inlineStr">
        <is>
          <t>2016-12-11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Office Supplies</t>
        </is>
      </c>
      <c r="O7058" t="inlineStr">
        <is>
          <t>Binders</t>
        </is>
      </c>
      <c r="P7058" t="inlineStr">
        <is>
          <t>GBC Recycled VeloBinder Covers</t>
        </is>
      </c>
      <c r="Q7058" s="2" t="n">
        <v>122.688</v>
      </c>
      <c r="R7058" t="n">
        <v>9</v>
      </c>
      <c r="S7058" s="3" t="n">
        <v>0.2</v>
      </c>
      <c r="T7058" s="2" t="n">
        <v>39.8736</v>
      </c>
      <c r="U7058">
        <f>D7058-C7058</f>
        <v/>
      </c>
      <c r="V7058" s="3">
        <f>IF(Q7058=0,0,T7058/Q7058)</f>
        <v/>
      </c>
    </row>
    <row r="7059">
      <c r="A7059" t="n">
        <v>7058</v>
      </c>
      <c r="B7059" t="inlineStr">
        <is>
          <t>CA-2016-165330</t>
        </is>
      </c>
      <c r="C7059" t="inlineStr">
        <is>
          <t>2016-12-11</t>
        </is>
      </c>
      <c r="D7059" t="inlineStr">
        <is>
          <t>2016-12-11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Furniture</t>
        </is>
      </c>
      <c r="O7059" t="inlineStr">
        <is>
          <t>Tables</t>
        </is>
      </c>
      <c r="P7059" t="inlineStr">
        <is>
          <t>Hon Non-Folding Utility Tables</t>
        </is>
      </c>
      <c r="Q7059" s="2" t="n">
        <v>892.136</v>
      </c>
      <c r="R7059" t="n">
        <v>7</v>
      </c>
      <c r="S7059" s="3" t="n">
        <v>0.2</v>
      </c>
      <c r="T7059" s="2" t="n">
        <v>111.517</v>
      </c>
      <c r="U7059">
        <f>D7059-C7059</f>
        <v/>
      </c>
      <c r="V7059" s="3">
        <f>IF(Q7059=0,0,T7059/Q7059)</f>
        <v/>
      </c>
    </row>
    <row r="7060">
      <c r="A7060" t="n">
        <v>7059</v>
      </c>
      <c r="B7060" t="inlineStr">
        <is>
          <t>CA-2016-165330</t>
        </is>
      </c>
      <c r="C7060" t="inlineStr">
        <is>
          <t>2016-12-11</t>
        </is>
      </c>
      <c r="D7060" t="inlineStr">
        <is>
          <t>2016-12-11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Rogers Profile Extra Capacity Storage Tub</t>
        </is>
      </c>
      <c r="Q7060" s="2" t="n">
        <v>50.22</v>
      </c>
      <c r="R7060" t="n">
        <v>3</v>
      </c>
      <c r="S7060" s="3" t="n">
        <v>0</v>
      </c>
      <c r="T7060" s="2" t="n">
        <v>2.0088</v>
      </c>
      <c r="U7060">
        <f>D7060-C7060</f>
        <v/>
      </c>
      <c r="V7060" s="3">
        <f>IF(Q7060=0,0,T7060/Q7060)</f>
        <v/>
      </c>
    </row>
    <row r="7061">
      <c r="A7061" t="n">
        <v>7060</v>
      </c>
      <c r="B7061" t="inlineStr">
        <is>
          <t>CA-2016-165330</t>
        </is>
      </c>
      <c r="C7061" t="inlineStr">
        <is>
          <t>2016-12-11</t>
        </is>
      </c>
      <c r="D7061" t="inlineStr">
        <is>
          <t>2016-12-11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Office Supplies</t>
        </is>
      </c>
      <c r="O7061" t="inlineStr">
        <is>
          <t>Appliances</t>
        </is>
      </c>
      <c r="P7061" t="inlineStr">
        <is>
          <t>Fellowes 8 Outlet Superior Workstation Surge Protector</t>
        </is>
      </c>
      <c r="Q7061" s="2" t="n">
        <v>83.42</v>
      </c>
      <c r="R7061" t="n">
        <v>2</v>
      </c>
      <c r="S7061" s="3" t="n">
        <v>0</v>
      </c>
      <c r="T7061" s="2" t="n">
        <v>24.1918</v>
      </c>
      <c r="U7061">
        <f>D7061-C7061</f>
        <v/>
      </c>
      <c r="V7061" s="3">
        <f>IF(Q7061=0,0,T7061/Q7061)</f>
        <v/>
      </c>
    </row>
    <row r="7062">
      <c r="A7062" t="n">
        <v>7061</v>
      </c>
      <c r="B7062" t="inlineStr">
        <is>
          <t>CA-2016-165330</t>
        </is>
      </c>
      <c r="C7062" t="inlineStr">
        <is>
          <t>2016-12-11</t>
        </is>
      </c>
      <c r="D7062" t="inlineStr">
        <is>
          <t>2016-12-11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Black Avery Memo-Size 3-Ring Binder, 5 1/2" x 8 1/2"</t>
        </is>
      </c>
      <c r="Q7062" s="2" t="n">
        <v>5.872</v>
      </c>
      <c r="R7062" t="n">
        <v>2</v>
      </c>
      <c r="S7062" s="3" t="n">
        <v>0.2</v>
      </c>
      <c r="T7062" s="2" t="n">
        <v>2.1286</v>
      </c>
      <c r="U7062">
        <f>D7062-C7062</f>
        <v/>
      </c>
      <c r="V7062" s="3">
        <f>IF(Q7062=0,0,T7062/Q7062)</f>
        <v/>
      </c>
    </row>
    <row r="7063">
      <c r="A7063" t="n">
        <v>7062</v>
      </c>
      <c r="B7063" t="inlineStr">
        <is>
          <t>CA-2015-132633</t>
        </is>
      </c>
      <c r="C7063" t="inlineStr">
        <is>
          <t>2015-02-03</t>
        </is>
      </c>
      <c r="D7063" t="inlineStr">
        <is>
          <t>2015-02-05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Office Supplies</t>
        </is>
      </c>
      <c r="O7063" t="inlineStr">
        <is>
          <t>Binders</t>
        </is>
      </c>
      <c r="P7063" t="inlineStr">
        <is>
          <t>Wilson Jones Standard D-Ring Binders</t>
        </is>
      </c>
      <c r="Q7063" s="2" t="n">
        <v>12.144</v>
      </c>
      <c r="R7063" t="n">
        <v>3</v>
      </c>
      <c r="S7063" s="3" t="n">
        <v>0.2</v>
      </c>
      <c r="T7063" s="2" t="n">
        <v>4.0986</v>
      </c>
      <c r="U7063">
        <f>D7063-C7063</f>
        <v/>
      </c>
      <c r="V7063" s="3">
        <f>IF(Q7063=0,0,T7063/Q7063)</f>
        <v/>
      </c>
    </row>
    <row r="7064">
      <c r="A7064" t="n">
        <v>7063</v>
      </c>
      <c r="B7064" t="inlineStr">
        <is>
          <t>CA-2016-157742</t>
        </is>
      </c>
      <c r="C7064" t="inlineStr">
        <is>
          <t>2016-12-29</t>
        </is>
      </c>
      <c r="D7064" t="inlineStr">
        <is>
          <t>2016-12-31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Office Supplies</t>
        </is>
      </c>
      <c r="O7064" t="inlineStr">
        <is>
          <t>Envelopes</t>
        </is>
      </c>
      <c r="P7064" t="inlineStr">
        <is>
          <t>Peel &amp; Seel Recycled Catalog Envelopes, Brown</t>
        </is>
      </c>
      <c r="Q7064" s="2" t="n">
        <v>27.792</v>
      </c>
      <c r="R7064" t="n">
        <v>3</v>
      </c>
      <c r="S7064" s="3" t="n">
        <v>0.2</v>
      </c>
      <c r="T7064" s="2" t="n">
        <v>10.422</v>
      </c>
      <c r="U7064">
        <f>D7064-C7064</f>
        <v/>
      </c>
      <c r="V7064" s="3">
        <f>IF(Q7064=0,0,T7064/Q7064)</f>
        <v/>
      </c>
    </row>
    <row r="7065">
      <c r="A7065" t="n">
        <v>7064</v>
      </c>
      <c r="B7065" t="inlineStr">
        <is>
          <t>CA-2017-127712</t>
        </is>
      </c>
      <c r="C7065" t="inlineStr">
        <is>
          <t>2017-08-31</t>
        </is>
      </c>
      <c r="D7065" t="inlineStr">
        <is>
          <t>2017-09-05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Office Supplies</t>
        </is>
      </c>
      <c r="O7065" t="inlineStr">
        <is>
          <t>Supplies</t>
        </is>
      </c>
      <c r="P7065" t="inlineStr">
        <is>
          <t>Acme Kleen Earth Office Shears</t>
        </is>
      </c>
      <c r="Q7065" s="2" t="n">
        <v>6.208</v>
      </c>
      <c r="R7065" t="n">
        <v>2</v>
      </c>
      <c r="S7065" s="3" t="n">
        <v>0.2</v>
      </c>
      <c r="T7065" s="2" t="n">
        <v>0.6984</v>
      </c>
      <c r="U7065">
        <f>D7065-C7065</f>
        <v/>
      </c>
      <c r="V7065" s="3">
        <f>IF(Q7065=0,0,T7065/Q7065)</f>
        <v/>
      </c>
    </row>
    <row r="7066">
      <c r="A7066" t="n">
        <v>7065</v>
      </c>
      <c r="B7066" t="inlineStr">
        <is>
          <t>CA-2017-169474</t>
        </is>
      </c>
      <c r="C7066" t="inlineStr">
        <is>
          <t>2017-02-04</t>
        </is>
      </c>
      <c r="D7066" t="inlineStr">
        <is>
          <t>2017-02-09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Office Supplies</t>
        </is>
      </c>
      <c r="O7066" t="inlineStr">
        <is>
          <t>Appliances</t>
        </is>
      </c>
      <c r="P7066" t="inlineStr">
        <is>
          <t>Belkin 6 Outlet Metallic Surge Strip</t>
        </is>
      </c>
      <c r="Q7066" s="2" t="n">
        <v>32.67</v>
      </c>
      <c r="R7066" t="n">
        <v>3</v>
      </c>
      <c r="S7066" s="3" t="n">
        <v>0</v>
      </c>
      <c r="T7066" s="2" t="n">
        <v>8.494199999999999</v>
      </c>
      <c r="U7066">
        <f>D7066-C7066</f>
        <v/>
      </c>
      <c r="V7066" s="3">
        <f>IF(Q7066=0,0,T7066/Q7066)</f>
        <v/>
      </c>
    </row>
    <row r="7067">
      <c r="A7067" t="n">
        <v>7066</v>
      </c>
      <c r="B7067" t="inlineStr">
        <is>
          <t>CA-2014-106726</t>
        </is>
      </c>
      <c r="C7067" t="inlineStr">
        <is>
          <t>2014-12-06</t>
        </is>
      </c>
      <c r="D7067" t="inlineStr">
        <is>
          <t>2014-12-08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Office Supplies</t>
        </is>
      </c>
      <c r="O7067" t="inlineStr">
        <is>
          <t>Storage</t>
        </is>
      </c>
      <c r="P7067" t="inlineStr">
        <is>
          <t>Standard Rollaway File with Lock</t>
        </is>
      </c>
      <c r="Q7067" s="2" t="n">
        <v>1261.33</v>
      </c>
      <c r="R7067" t="n">
        <v>7</v>
      </c>
      <c r="S7067" s="3" t="n">
        <v>0</v>
      </c>
      <c r="T7067" s="2" t="n">
        <v>327.9458</v>
      </c>
      <c r="U7067">
        <f>D7067-C7067</f>
        <v/>
      </c>
      <c r="V7067" s="3">
        <f>IF(Q7067=0,0,T7067/Q7067)</f>
        <v/>
      </c>
    </row>
    <row r="7068">
      <c r="A7068" t="n">
        <v>7067</v>
      </c>
      <c r="B7068" t="inlineStr">
        <is>
          <t>CA-2016-147473</t>
        </is>
      </c>
      <c r="C7068" t="inlineStr">
        <is>
          <t>2016-05-30</t>
        </is>
      </c>
      <c r="D7068" t="inlineStr">
        <is>
          <t>2016-06-03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Xerox 228</t>
        </is>
      </c>
      <c r="Q7068" s="2" t="n">
        <v>38.88</v>
      </c>
      <c r="R7068" t="n">
        <v>6</v>
      </c>
      <c r="S7068" s="3" t="n">
        <v>0</v>
      </c>
      <c r="T7068" s="2" t="n">
        <v>18.6624</v>
      </c>
      <c r="U7068">
        <f>D7068-C7068</f>
        <v/>
      </c>
      <c r="V7068" s="3">
        <f>IF(Q7068=0,0,T7068/Q7068)</f>
        <v/>
      </c>
    </row>
    <row r="7069">
      <c r="A7069" t="n">
        <v>7068</v>
      </c>
      <c r="B7069" t="inlineStr">
        <is>
          <t>CA-2016-114209</t>
        </is>
      </c>
      <c r="C7069" t="inlineStr">
        <is>
          <t>2016-05-21</t>
        </is>
      </c>
      <c r="D7069" t="inlineStr">
        <is>
          <t>2016-05-26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Office Supplies</t>
        </is>
      </c>
      <c r="O7069" t="inlineStr">
        <is>
          <t>Binders</t>
        </is>
      </c>
      <c r="P7069" t="inlineStr">
        <is>
          <t>Pressboard Covers with Storage Hooks, 9 1/2" x 11", Light Blue</t>
        </is>
      </c>
      <c r="Q7069" s="2" t="n">
        <v>1.964</v>
      </c>
      <c r="R7069" t="n">
        <v>2</v>
      </c>
      <c r="S7069" s="3" t="n">
        <v>0.8</v>
      </c>
      <c r="T7069" s="2" t="n">
        <v>-3.2406</v>
      </c>
      <c r="U7069">
        <f>D7069-C7069</f>
        <v/>
      </c>
      <c r="V7069" s="3">
        <f>IF(Q7069=0,0,T7069/Q7069)</f>
        <v/>
      </c>
    </row>
    <row r="7070">
      <c r="A7070" t="n">
        <v>7069</v>
      </c>
      <c r="B7070" t="inlineStr">
        <is>
          <t>CA-2016-114209</t>
        </is>
      </c>
      <c r="C7070" t="inlineStr">
        <is>
          <t>2016-05-21</t>
        </is>
      </c>
      <c r="D7070" t="inlineStr">
        <is>
          <t>2016-05-26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Southworth 100% Cotton The Best Paper</t>
        </is>
      </c>
      <c r="Q7070" s="2" t="n">
        <v>82.65600000000001</v>
      </c>
      <c r="R7070" t="n">
        <v>9</v>
      </c>
      <c r="S7070" s="3" t="n">
        <v>0.2</v>
      </c>
      <c r="T7070" s="2" t="n">
        <v>30.996</v>
      </c>
      <c r="U7070">
        <f>D7070-C7070</f>
        <v/>
      </c>
      <c r="V7070" s="3">
        <f>IF(Q7070=0,0,T7070/Q7070)</f>
        <v/>
      </c>
    </row>
    <row r="7071">
      <c r="A7071" t="n">
        <v>7070</v>
      </c>
      <c r="B7071" t="inlineStr">
        <is>
          <t>CA-2014-141901</t>
        </is>
      </c>
      <c r="C7071" t="inlineStr">
        <is>
          <t>2014-08-09</t>
        </is>
      </c>
      <c r="D7071" t="inlineStr">
        <is>
          <t>2014-08-14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Great White Multi-Use Recycled Paper (20Lb. and 84 Bright)</t>
        </is>
      </c>
      <c r="Q7071" s="2" t="n">
        <v>5.98</v>
      </c>
      <c r="R7071" t="n">
        <v>1</v>
      </c>
      <c r="S7071" s="3" t="n">
        <v>0</v>
      </c>
      <c r="T7071" s="2" t="n">
        <v>2.691</v>
      </c>
      <c r="U7071">
        <f>D7071-C7071</f>
        <v/>
      </c>
      <c r="V7071" s="3">
        <f>IF(Q7071=0,0,T7071/Q7071)</f>
        <v/>
      </c>
    </row>
    <row r="7072">
      <c r="A7072" t="n">
        <v>7071</v>
      </c>
      <c r="B7072" t="inlineStr">
        <is>
          <t>CA-2016-164490</t>
        </is>
      </c>
      <c r="C7072" t="inlineStr">
        <is>
          <t>2016-09-05</t>
        </is>
      </c>
      <c r="D7072" t="inlineStr">
        <is>
          <t>2016-09-10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Office Supplies</t>
        </is>
      </c>
      <c r="O7072" t="inlineStr">
        <is>
          <t>Paper</t>
        </is>
      </c>
      <c r="P7072" t="inlineStr">
        <is>
          <t>Xerox 196</t>
        </is>
      </c>
      <c r="Q7072" s="2" t="n">
        <v>9.247999999999999</v>
      </c>
      <c r="R7072" t="n">
        <v>2</v>
      </c>
      <c r="S7072" s="3" t="n">
        <v>0.2</v>
      </c>
      <c r="T7072" s="2" t="n">
        <v>3.3524</v>
      </c>
      <c r="U7072">
        <f>D7072-C7072</f>
        <v/>
      </c>
      <c r="V7072" s="3">
        <f>IF(Q7072=0,0,T7072/Q7072)</f>
        <v/>
      </c>
    </row>
    <row r="7073">
      <c r="A7073" t="n">
        <v>7072</v>
      </c>
      <c r="B7073" t="inlineStr">
        <is>
          <t>CA-2016-112256</t>
        </is>
      </c>
      <c r="C7073" t="inlineStr">
        <is>
          <t>2016-07-23</t>
        </is>
      </c>
      <c r="D7073" t="inlineStr">
        <is>
          <t>2016-07-28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Newell 339</t>
        </is>
      </c>
      <c r="Q7073" s="2" t="n">
        <v>4.448</v>
      </c>
      <c r="R7073" t="n">
        <v>2</v>
      </c>
      <c r="S7073" s="3" t="n">
        <v>0.2</v>
      </c>
      <c r="T7073" s="2" t="n">
        <v>0.3336</v>
      </c>
      <c r="U7073">
        <f>D7073-C7073</f>
        <v/>
      </c>
      <c r="V7073" s="3">
        <f>IF(Q7073=0,0,T7073/Q7073)</f>
        <v/>
      </c>
    </row>
    <row r="7074">
      <c r="A7074" t="n">
        <v>7073</v>
      </c>
      <c r="B7074" t="inlineStr">
        <is>
          <t>CA-2016-112256</t>
        </is>
      </c>
      <c r="C7074" t="inlineStr">
        <is>
          <t>2016-07-23</t>
        </is>
      </c>
      <c r="D7074" t="inlineStr">
        <is>
          <t>2016-07-28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Office Supplies</t>
        </is>
      </c>
      <c r="O7074" t="inlineStr">
        <is>
          <t>Paper</t>
        </is>
      </c>
      <c r="P7074" t="inlineStr">
        <is>
          <t>Xerox 231</t>
        </is>
      </c>
      <c r="Q7074" s="2" t="n">
        <v>5.184</v>
      </c>
      <c r="R7074" t="n">
        <v>1</v>
      </c>
      <c r="S7074" s="3" t="n">
        <v>0.2</v>
      </c>
      <c r="T7074" s="2" t="n">
        <v>1.8144</v>
      </c>
      <c r="U7074">
        <f>D7074-C7074</f>
        <v/>
      </c>
      <c r="V7074" s="3">
        <f>IF(Q7074=0,0,T7074/Q7074)</f>
        <v/>
      </c>
    </row>
    <row r="7075">
      <c r="A7075" t="n">
        <v>7074</v>
      </c>
      <c r="B7075" t="inlineStr">
        <is>
          <t>CA-2016-112256</t>
        </is>
      </c>
      <c r="C7075" t="inlineStr">
        <is>
          <t>2016-07-23</t>
        </is>
      </c>
      <c r="D7075" t="inlineStr">
        <is>
          <t>2016-07-28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Boston 1645 Deluxe Heavier-Duty Electric Pencil Sharpener</t>
        </is>
      </c>
      <c r="Q7075" s="2" t="n">
        <v>175.92</v>
      </c>
      <c r="R7075" t="n">
        <v>5</v>
      </c>
      <c r="S7075" s="3" t="n">
        <v>0.2</v>
      </c>
      <c r="T7075" s="2" t="n">
        <v>15.393</v>
      </c>
      <c r="U7075">
        <f>D7075-C7075</f>
        <v/>
      </c>
      <c r="V7075" s="3">
        <f>IF(Q7075=0,0,T7075/Q7075)</f>
        <v/>
      </c>
    </row>
    <row r="7076">
      <c r="A7076" t="n">
        <v>7075</v>
      </c>
      <c r="B7076" t="inlineStr">
        <is>
          <t>CA-2016-112256</t>
        </is>
      </c>
      <c r="C7076" t="inlineStr">
        <is>
          <t>2016-07-23</t>
        </is>
      </c>
      <c r="D7076" t="inlineStr">
        <is>
          <t>2016-07-28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Storex Dura Pro Binders</t>
        </is>
      </c>
      <c r="Q7076" s="2" t="n">
        <v>4.752</v>
      </c>
      <c r="R7076" t="n">
        <v>4</v>
      </c>
      <c r="S7076" s="3" t="n">
        <v>0.8</v>
      </c>
      <c r="T7076" s="2" t="n">
        <v>-8.316000000000001</v>
      </c>
      <c r="U7076">
        <f>D7076-C7076</f>
        <v/>
      </c>
      <c r="V7076" s="3">
        <f>IF(Q7076=0,0,T7076/Q7076)</f>
        <v/>
      </c>
    </row>
    <row r="7077">
      <c r="A7077" t="n">
        <v>7076</v>
      </c>
      <c r="B7077" t="inlineStr">
        <is>
          <t>CA-2016-112256</t>
        </is>
      </c>
      <c r="C7077" t="inlineStr">
        <is>
          <t>2016-07-23</t>
        </is>
      </c>
      <c r="D7077" t="inlineStr">
        <is>
          <t>2016-07-28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Office Supplies</t>
        </is>
      </c>
      <c r="O7077" t="inlineStr">
        <is>
          <t>Supplies</t>
        </is>
      </c>
      <c r="P7077" t="inlineStr">
        <is>
          <t>Acme Elite Stainless Steel Scissors</t>
        </is>
      </c>
      <c r="Q7077" s="2" t="n">
        <v>13.344</v>
      </c>
      <c r="R7077" t="n">
        <v>2</v>
      </c>
      <c r="S7077" s="3" t="n">
        <v>0.2</v>
      </c>
      <c r="T7077" s="2" t="n">
        <v>1.0008</v>
      </c>
      <c r="U7077">
        <f>D7077-C7077</f>
        <v/>
      </c>
      <c r="V7077" s="3">
        <f>IF(Q7077=0,0,T7077/Q7077)</f>
        <v/>
      </c>
    </row>
    <row r="7078">
      <c r="A7078" t="n">
        <v>7077</v>
      </c>
      <c r="B7078" t="inlineStr">
        <is>
          <t>CA-2016-167416</t>
        </is>
      </c>
      <c r="C7078" t="inlineStr">
        <is>
          <t>2016-05-12</t>
        </is>
      </c>
      <c r="D7078" t="inlineStr">
        <is>
          <t>2016-05-17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Office Supplies</t>
        </is>
      </c>
      <c r="O7078" t="inlineStr">
        <is>
          <t>Envelopes</t>
        </is>
      </c>
      <c r="P7078" t="inlineStr">
        <is>
          <t>Manila Recycled Extra-Heavyweight Clasp Envelopes, 6" x 9"</t>
        </is>
      </c>
      <c r="Q7078" s="2" t="n">
        <v>54.9</v>
      </c>
      <c r="R7078" t="n">
        <v>5</v>
      </c>
      <c r="S7078" s="3" t="n">
        <v>0</v>
      </c>
      <c r="T7078" s="2" t="n">
        <v>26.901</v>
      </c>
      <c r="U7078">
        <f>D7078-C7078</f>
        <v/>
      </c>
      <c r="V7078" s="3">
        <f>IF(Q7078=0,0,T7078/Q7078)</f>
        <v/>
      </c>
    </row>
    <row r="7079">
      <c r="A7079" t="n">
        <v>7078</v>
      </c>
      <c r="B7079" t="inlineStr">
        <is>
          <t>CA-2016-106950</t>
        </is>
      </c>
      <c r="C7079" t="inlineStr">
        <is>
          <t>2016-09-02</t>
        </is>
      </c>
      <c r="D7079" t="inlineStr">
        <is>
          <t>2016-09-06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Office Supplies</t>
        </is>
      </c>
      <c r="O7079" t="inlineStr">
        <is>
          <t>Binders</t>
        </is>
      </c>
      <c r="P7079" t="inlineStr">
        <is>
          <t>Heavy-Duty E-Z-D Binders</t>
        </is>
      </c>
      <c r="Q7079" s="2" t="n">
        <v>22.911</v>
      </c>
      <c r="R7079" t="n">
        <v>7</v>
      </c>
      <c r="S7079" s="3" t="n">
        <v>0.7</v>
      </c>
      <c r="T7079" s="2" t="n">
        <v>-17.5651</v>
      </c>
      <c r="U7079">
        <f>D7079-C7079</f>
        <v/>
      </c>
      <c r="V7079" s="3">
        <f>IF(Q7079=0,0,T7079/Q7079)</f>
        <v/>
      </c>
    </row>
    <row r="7080">
      <c r="A7080" t="n">
        <v>7079</v>
      </c>
      <c r="B7080" t="inlineStr">
        <is>
          <t>CA-2016-106950</t>
        </is>
      </c>
      <c r="C7080" t="inlineStr">
        <is>
          <t>2016-09-02</t>
        </is>
      </c>
      <c r="D7080" t="inlineStr">
        <is>
          <t>2016-09-06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Office Supplies</t>
        </is>
      </c>
      <c r="O7080" t="inlineStr">
        <is>
          <t>Appliances</t>
        </is>
      </c>
      <c r="P7080" t="inlineStr">
        <is>
          <t>Belkin F9M820V08 8 Outlet Surge</t>
        </is>
      </c>
      <c r="Q7080" s="2" t="n">
        <v>309.456</v>
      </c>
      <c r="R7080" t="n">
        <v>9</v>
      </c>
      <c r="S7080" s="3" t="n">
        <v>0.2</v>
      </c>
      <c r="T7080" s="2" t="n">
        <v>34.8138</v>
      </c>
      <c r="U7080">
        <f>D7080-C7080</f>
        <v/>
      </c>
      <c r="V7080" s="3">
        <f>IF(Q7080=0,0,T7080/Q7080)</f>
        <v/>
      </c>
    </row>
    <row r="7081">
      <c r="A7081" t="n">
        <v>7080</v>
      </c>
      <c r="B7081" t="inlineStr">
        <is>
          <t>CA-2016-106950</t>
        </is>
      </c>
      <c r="C7081" t="inlineStr">
        <is>
          <t>2016-09-02</t>
        </is>
      </c>
      <c r="D7081" t="inlineStr">
        <is>
          <t>2016-09-06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Zebra Zazzle Fluorescent Highlighters</t>
        </is>
      </c>
      <c r="Q7081" s="2" t="n">
        <v>19.456</v>
      </c>
      <c r="R7081" t="n">
        <v>4</v>
      </c>
      <c r="S7081" s="3" t="n">
        <v>0.2</v>
      </c>
      <c r="T7081" s="2" t="n">
        <v>3.4048</v>
      </c>
      <c r="U7081">
        <f>D7081-C7081</f>
        <v/>
      </c>
      <c r="V7081" s="3">
        <f>IF(Q7081=0,0,T7081/Q7081)</f>
        <v/>
      </c>
    </row>
    <row r="7082">
      <c r="A7082" t="n">
        <v>7081</v>
      </c>
      <c r="B7082" t="inlineStr">
        <is>
          <t>CA-2016-106950</t>
        </is>
      </c>
      <c r="C7082" t="inlineStr">
        <is>
          <t>2016-09-02</t>
        </is>
      </c>
      <c r="D7082" t="inlineStr">
        <is>
          <t>2016-09-06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Furniture</t>
        </is>
      </c>
      <c r="O7082" t="inlineStr">
        <is>
          <t>Tables</t>
        </is>
      </c>
      <c r="P7082" t="inlineStr">
        <is>
          <t>Hon Racetrack Conference Tables</t>
        </is>
      </c>
      <c r="Q7082" s="2" t="n">
        <v>472.518</v>
      </c>
      <c r="R7082" t="n">
        <v>3</v>
      </c>
      <c r="S7082" s="3" t="n">
        <v>0.4</v>
      </c>
      <c r="T7082" s="2" t="n">
        <v>-149.6307</v>
      </c>
      <c r="U7082">
        <f>D7082-C7082</f>
        <v/>
      </c>
      <c r="V7082" s="3">
        <f>IF(Q7082=0,0,T7082/Q7082)</f>
        <v/>
      </c>
    </row>
    <row r="7083">
      <c r="A7083" t="n">
        <v>7082</v>
      </c>
      <c r="B7083" t="inlineStr">
        <is>
          <t>CA-2016-106950</t>
        </is>
      </c>
      <c r="C7083" t="inlineStr">
        <is>
          <t>2016-09-02</t>
        </is>
      </c>
      <c r="D7083" t="inlineStr">
        <is>
          <t>2016-09-06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Plantronics Savi W720 Multi-Device Wireless Headset System</t>
        </is>
      </c>
      <c r="Q7083" s="2" t="n">
        <v>1012.68</v>
      </c>
      <c r="R7083" t="n">
        <v>3</v>
      </c>
      <c r="S7083" s="3" t="n">
        <v>0.2</v>
      </c>
      <c r="T7083" s="2" t="n">
        <v>303.804</v>
      </c>
      <c r="U7083">
        <f>D7083-C7083</f>
        <v/>
      </c>
      <c r="V7083" s="3">
        <f>IF(Q7083=0,0,T7083/Q7083)</f>
        <v/>
      </c>
    </row>
    <row r="7084">
      <c r="A7084" t="n">
        <v>7083</v>
      </c>
      <c r="B7084" t="inlineStr">
        <is>
          <t>CA-2016-106950</t>
        </is>
      </c>
      <c r="C7084" t="inlineStr">
        <is>
          <t>2016-09-02</t>
        </is>
      </c>
      <c r="D7084" t="inlineStr">
        <is>
          <t>2016-09-06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GBC Plasticlear Binding Covers</t>
        </is>
      </c>
      <c r="Q7084" s="2" t="n">
        <v>17.22</v>
      </c>
      <c r="R7084" t="n">
        <v>5</v>
      </c>
      <c r="S7084" s="3" t="n">
        <v>0.7</v>
      </c>
      <c r="T7084" s="2" t="n">
        <v>-12.628</v>
      </c>
      <c r="U7084">
        <f>D7084-C7084</f>
        <v/>
      </c>
      <c r="V7084" s="3">
        <f>IF(Q7084=0,0,T7084/Q7084)</f>
        <v/>
      </c>
    </row>
    <row r="7085">
      <c r="A7085" t="n">
        <v>7084</v>
      </c>
      <c r="B7085" t="inlineStr">
        <is>
          <t>CA-2017-118724</t>
        </is>
      </c>
      <c r="C7085" t="inlineStr">
        <is>
          <t>2017-07-21</t>
        </is>
      </c>
      <c r="D7085" t="inlineStr">
        <is>
          <t>2017-07-25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Office Supplies</t>
        </is>
      </c>
      <c r="O7085" t="inlineStr">
        <is>
          <t>Art</t>
        </is>
      </c>
      <c r="P7085" t="inlineStr">
        <is>
          <t>Nontoxic Chalk</t>
        </is>
      </c>
      <c r="Q7085" s="2" t="n">
        <v>3.52</v>
      </c>
      <c r="R7085" t="n">
        <v>2</v>
      </c>
      <c r="S7085" s="3" t="n">
        <v>0</v>
      </c>
      <c r="T7085" s="2" t="n">
        <v>1.6896</v>
      </c>
      <c r="U7085">
        <f>D7085-C7085</f>
        <v/>
      </c>
      <c r="V7085" s="3">
        <f>IF(Q7085=0,0,T7085/Q7085)</f>
        <v/>
      </c>
    </row>
    <row r="7086">
      <c r="A7086" t="n">
        <v>7085</v>
      </c>
      <c r="B7086" t="inlineStr">
        <is>
          <t>CA-2017-118724</t>
        </is>
      </c>
      <c r="C7086" t="inlineStr">
        <is>
          <t>2017-07-21</t>
        </is>
      </c>
      <c r="D7086" t="inlineStr">
        <is>
          <t>2017-07-25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Polycom SoundPoint IP 450 VoIP phone</t>
        </is>
      </c>
      <c r="Q7086" s="2" t="n">
        <v>1626.192</v>
      </c>
      <c r="R7086" t="n">
        <v>9</v>
      </c>
      <c r="S7086" s="3" t="n">
        <v>0.2</v>
      </c>
      <c r="T7086" s="2" t="n">
        <v>121.9644</v>
      </c>
      <c r="U7086">
        <f>D7086-C7086</f>
        <v/>
      </c>
      <c r="V7086" s="3">
        <f>IF(Q7086=0,0,T7086/Q7086)</f>
        <v/>
      </c>
    </row>
    <row r="7087">
      <c r="A7087" t="n">
        <v>7086</v>
      </c>
      <c r="B7087" t="inlineStr">
        <is>
          <t>CA-2017-112004</t>
        </is>
      </c>
      <c r="C7087" t="inlineStr">
        <is>
          <t>2017-09-25</t>
        </is>
      </c>
      <c r="D7087" t="inlineStr">
        <is>
          <t>2017-09-28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Avery Metallic Poly Binders</t>
        </is>
      </c>
      <c r="Q7087" s="2" t="n">
        <v>8.595000000000001</v>
      </c>
      <c r="R7087" t="n">
        <v>5</v>
      </c>
      <c r="S7087" s="3" t="n">
        <v>0.7</v>
      </c>
      <c r="T7087" s="2" t="n">
        <v>-6.303</v>
      </c>
      <c r="U7087">
        <f>D7087-C7087</f>
        <v/>
      </c>
      <c r="V7087" s="3">
        <f>IF(Q7087=0,0,T7087/Q7087)</f>
        <v/>
      </c>
    </row>
    <row r="7088">
      <c r="A7088" t="n">
        <v>7087</v>
      </c>
      <c r="B7088" t="inlineStr">
        <is>
          <t>CA-2017-112004</t>
        </is>
      </c>
      <c r="C7088" t="inlineStr">
        <is>
          <t>2017-09-25</t>
        </is>
      </c>
      <c r="D7088" t="inlineStr">
        <is>
          <t>2017-09-28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Office Supplies</t>
        </is>
      </c>
      <c r="O7088" t="inlineStr">
        <is>
          <t>Supplies</t>
        </is>
      </c>
      <c r="P7088" t="inlineStr">
        <is>
          <t>Compact Automatic Electric Letter Opener</t>
        </is>
      </c>
      <c r="Q7088" s="2" t="n">
        <v>190.896</v>
      </c>
      <c r="R7088" t="n">
        <v>2</v>
      </c>
      <c r="S7088" s="3" t="n">
        <v>0.2</v>
      </c>
      <c r="T7088" s="2" t="n">
        <v>-42.9516</v>
      </c>
      <c r="U7088">
        <f>D7088-C7088</f>
        <v/>
      </c>
      <c r="V7088" s="3">
        <f>IF(Q7088=0,0,T7088/Q7088)</f>
        <v/>
      </c>
    </row>
    <row r="7089">
      <c r="A7089" t="n">
        <v>7088</v>
      </c>
      <c r="B7089" t="inlineStr">
        <is>
          <t>US-2017-143175</t>
        </is>
      </c>
      <c r="C7089" t="inlineStr">
        <is>
          <t>2017-08-03</t>
        </is>
      </c>
      <c r="D7089" t="inlineStr">
        <is>
          <t>2017-08-06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Office Supplies</t>
        </is>
      </c>
      <c r="O7089" t="inlineStr">
        <is>
          <t>Storage</t>
        </is>
      </c>
      <c r="P7089" t="inlineStr">
        <is>
          <t>Fellowes Bases and Tops For Staxonsteel/High-Stak Systems</t>
        </is>
      </c>
      <c r="Q7089" s="2" t="n">
        <v>99.87</v>
      </c>
      <c r="R7089" t="n">
        <v>3</v>
      </c>
      <c r="S7089" s="3" t="n">
        <v>0</v>
      </c>
      <c r="T7089" s="2" t="n">
        <v>23.9688</v>
      </c>
      <c r="U7089">
        <f>D7089-C7089</f>
        <v/>
      </c>
      <c r="V7089" s="3">
        <f>IF(Q7089=0,0,T7089/Q7089)</f>
        <v/>
      </c>
    </row>
    <row r="7090">
      <c r="A7090" t="n">
        <v>7089</v>
      </c>
      <c r="B7090" t="inlineStr">
        <is>
          <t>CA-2015-105844</t>
        </is>
      </c>
      <c r="C7090" t="inlineStr">
        <is>
          <t>2015-10-25</t>
        </is>
      </c>
      <c r="D7090" t="inlineStr">
        <is>
          <t>2015-10-27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Newell 319</t>
        </is>
      </c>
      <c r="Q7090" s="2" t="n">
        <v>79.36</v>
      </c>
      <c r="R7090" t="n">
        <v>4</v>
      </c>
      <c r="S7090" s="3" t="n">
        <v>0</v>
      </c>
      <c r="T7090" s="2" t="n">
        <v>23.808</v>
      </c>
      <c r="U7090">
        <f>D7090-C7090</f>
        <v/>
      </c>
      <c r="V7090" s="3">
        <f>IF(Q7090=0,0,T7090/Q7090)</f>
        <v/>
      </c>
    </row>
    <row r="7091">
      <c r="A7091" t="n">
        <v>7090</v>
      </c>
      <c r="B7091" t="inlineStr">
        <is>
          <t>CA-2017-118864</t>
        </is>
      </c>
      <c r="C7091" t="inlineStr">
        <is>
          <t>2017-06-15</t>
        </is>
      </c>
      <c r="D7091" t="inlineStr">
        <is>
          <t>2017-06-19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Technology</t>
        </is>
      </c>
      <c r="O7091" t="inlineStr">
        <is>
          <t>Phones</t>
        </is>
      </c>
      <c r="P7091" t="inlineStr">
        <is>
          <t>Panasonic KX T7736-B Digital phone</t>
        </is>
      </c>
      <c r="Q7091" s="2" t="n">
        <v>119.96</v>
      </c>
      <c r="R7091" t="n">
        <v>1</v>
      </c>
      <c r="S7091" s="3" t="n">
        <v>0.2</v>
      </c>
      <c r="T7091" s="2" t="n">
        <v>7.4975</v>
      </c>
      <c r="U7091">
        <f>D7091-C7091</f>
        <v/>
      </c>
      <c r="V7091" s="3">
        <f>IF(Q7091=0,0,T7091/Q7091)</f>
        <v/>
      </c>
    </row>
    <row r="7092">
      <c r="A7092" t="n">
        <v>7091</v>
      </c>
      <c r="B7092" t="inlineStr">
        <is>
          <t>CA-2015-119480</t>
        </is>
      </c>
      <c r="C7092" t="inlineStr">
        <is>
          <t>2015-01-09</t>
        </is>
      </c>
      <c r="D7092" t="inlineStr">
        <is>
          <t>2015-01-13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Easy-staple paper</t>
        </is>
      </c>
      <c r="Q7092" s="2" t="n">
        <v>106.32</v>
      </c>
      <c r="R7092" t="n">
        <v>3</v>
      </c>
      <c r="S7092" s="3" t="n">
        <v>0</v>
      </c>
      <c r="T7092" s="2" t="n">
        <v>49.9704</v>
      </c>
      <c r="U7092">
        <f>D7092-C7092</f>
        <v/>
      </c>
      <c r="V7092" s="3">
        <f>IF(Q7092=0,0,T7092/Q7092)</f>
        <v/>
      </c>
    </row>
    <row r="7093">
      <c r="A7093" t="n">
        <v>7092</v>
      </c>
      <c r="B7093" t="inlineStr">
        <is>
          <t>CA-2015-119480</t>
        </is>
      </c>
      <c r="C7093" t="inlineStr">
        <is>
          <t>2015-01-09</t>
        </is>
      </c>
      <c r="D7093" t="inlineStr">
        <is>
          <t>2015-01-13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Office Supplies</t>
        </is>
      </c>
      <c r="O7093" t="inlineStr">
        <is>
          <t>Appliances</t>
        </is>
      </c>
      <c r="P7093" t="inlineStr">
        <is>
          <t>Belkin 5 Outlet SurgeMaster Power Centers</t>
        </is>
      </c>
      <c r="Q7093" s="2" t="n">
        <v>163.44</v>
      </c>
      <c r="R7093" t="n">
        <v>3</v>
      </c>
      <c r="S7093" s="3" t="n">
        <v>0</v>
      </c>
      <c r="T7093" s="2" t="n">
        <v>45.7632</v>
      </c>
      <c r="U7093">
        <f>D7093-C7093</f>
        <v/>
      </c>
      <c r="V7093" s="3">
        <f>IF(Q7093=0,0,T7093/Q7093)</f>
        <v/>
      </c>
    </row>
    <row r="7094">
      <c r="A7094" t="n">
        <v>7093</v>
      </c>
      <c r="B7094" t="inlineStr">
        <is>
          <t>CA-2015-119480</t>
        </is>
      </c>
      <c r="C7094" t="inlineStr">
        <is>
          <t>2015-01-09</t>
        </is>
      </c>
      <c r="D7094" t="inlineStr">
        <is>
          <t>2015-01-13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Office Supplies</t>
        </is>
      </c>
      <c r="O7094" t="inlineStr">
        <is>
          <t>Art</t>
        </is>
      </c>
      <c r="P7094" t="inlineStr">
        <is>
          <t>Boston 1730 StandUp Electric Pencil Sharpener</t>
        </is>
      </c>
      <c r="Q7094" s="2" t="n">
        <v>42.76</v>
      </c>
      <c r="R7094" t="n">
        <v>2</v>
      </c>
      <c r="S7094" s="3" t="n">
        <v>0</v>
      </c>
      <c r="T7094" s="2" t="n">
        <v>11.1176</v>
      </c>
      <c r="U7094">
        <f>D7094-C7094</f>
        <v/>
      </c>
      <c r="V7094" s="3">
        <f>IF(Q7094=0,0,T7094/Q7094)</f>
        <v/>
      </c>
    </row>
    <row r="7095">
      <c r="A7095" t="n">
        <v>7094</v>
      </c>
      <c r="B7095" t="inlineStr">
        <is>
          <t>CA-2015-119480</t>
        </is>
      </c>
      <c r="C7095" t="inlineStr">
        <is>
          <t>2015-01-09</t>
        </is>
      </c>
      <c r="D7095" t="inlineStr">
        <is>
          <t>2015-01-13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Office Supplies</t>
        </is>
      </c>
      <c r="O7095" t="inlineStr">
        <is>
          <t>Paper</t>
        </is>
      </c>
      <c r="P7095" t="inlineStr">
        <is>
          <t>Speediset Carbonless Redi-Letter 7" x 8 1/2"</t>
        </is>
      </c>
      <c r="Q7095" s="2" t="n">
        <v>51.55</v>
      </c>
      <c r="R7095" t="n">
        <v>5</v>
      </c>
      <c r="S7095" s="3" t="n">
        <v>0</v>
      </c>
      <c r="T7095" s="2" t="n">
        <v>24.2285</v>
      </c>
      <c r="U7095">
        <f>D7095-C7095</f>
        <v/>
      </c>
      <c r="V7095" s="3">
        <f>IF(Q7095=0,0,T7095/Q7095)</f>
        <v/>
      </c>
    </row>
    <row r="7096">
      <c r="A7096" t="n">
        <v>7095</v>
      </c>
      <c r="B7096" t="inlineStr">
        <is>
          <t>US-2015-153374</t>
        </is>
      </c>
      <c r="C7096" t="inlineStr">
        <is>
          <t>2015-02-09</t>
        </is>
      </c>
      <c r="D7096" t="inlineStr">
        <is>
          <t>2015-02-13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Logitech Wireless Headset h800</t>
        </is>
      </c>
      <c r="Q7096" s="2" t="n">
        <v>479.952</v>
      </c>
      <c r="R7096" t="n">
        <v>6</v>
      </c>
      <c r="S7096" s="3" t="n">
        <v>0.2</v>
      </c>
      <c r="T7096" s="2" t="n">
        <v>89.991</v>
      </c>
      <c r="U7096">
        <f>D7096-C7096</f>
        <v/>
      </c>
      <c r="V7096" s="3">
        <f>IF(Q7096=0,0,T7096/Q7096)</f>
        <v/>
      </c>
    </row>
    <row r="7097">
      <c r="A7097" t="n">
        <v>7096</v>
      </c>
      <c r="B7097" t="inlineStr">
        <is>
          <t>CA-2016-101980</t>
        </is>
      </c>
      <c r="C7097" t="inlineStr">
        <is>
          <t>2016-08-19</t>
        </is>
      </c>
      <c r="D7097" t="inlineStr">
        <is>
          <t>2016-08-20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Surelock Post Binders</t>
        </is>
      </c>
      <c r="Q7097" s="2" t="n">
        <v>146.688</v>
      </c>
      <c r="R7097" t="n">
        <v>6</v>
      </c>
      <c r="S7097" s="3" t="n">
        <v>0.2</v>
      </c>
      <c r="T7097" s="2" t="n">
        <v>55.008</v>
      </c>
      <c r="U7097">
        <f>D7097-C7097</f>
        <v/>
      </c>
      <c r="V7097" s="3">
        <f>IF(Q7097=0,0,T7097/Q7097)</f>
        <v/>
      </c>
    </row>
    <row r="7098">
      <c r="A7098" t="n">
        <v>7097</v>
      </c>
      <c r="B7098" t="inlineStr">
        <is>
          <t>CA-2016-101980</t>
        </is>
      </c>
      <c r="C7098" t="inlineStr">
        <is>
          <t>2016-08-19</t>
        </is>
      </c>
      <c r="D7098" t="inlineStr">
        <is>
          <t>2016-08-20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Ibico EB-19 Dual Function Manual Binding System</t>
        </is>
      </c>
      <c r="Q7098" s="2" t="n">
        <v>276.784</v>
      </c>
      <c r="R7098" t="n">
        <v>2</v>
      </c>
      <c r="S7098" s="3" t="n">
        <v>0.2</v>
      </c>
      <c r="T7098" s="2" t="n">
        <v>89.95480000000001</v>
      </c>
      <c r="U7098">
        <f>D7098-C7098</f>
        <v/>
      </c>
      <c r="V7098" s="3">
        <f>IF(Q7098=0,0,T7098/Q7098)</f>
        <v/>
      </c>
    </row>
    <row r="7099">
      <c r="A7099" t="n">
        <v>7098</v>
      </c>
      <c r="B7099" t="inlineStr">
        <is>
          <t>CA-2016-101980</t>
        </is>
      </c>
      <c r="C7099" t="inlineStr">
        <is>
          <t>2016-08-19</t>
        </is>
      </c>
      <c r="D7099" t="inlineStr">
        <is>
          <t>2016-08-20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Cardinal HOLDit! Binder Insert Strips,Extra Strips</t>
        </is>
      </c>
      <c r="Q7099" s="2" t="n">
        <v>25.32</v>
      </c>
      <c r="R7099" t="n">
        <v>5</v>
      </c>
      <c r="S7099" s="3" t="n">
        <v>0.2</v>
      </c>
      <c r="T7099" s="2" t="n">
        <v>9.1785</v>
      </c>
      <c r="U7099">
        <f>D7099-C7099</f>
        <v/>
      </c>
      <c r="V7099" s="3">
        <f>IF(Q7099=0,0,T7099/Q7099)</f>
        <v/>
      </c>
    </row>
    <row r="7100">
      <c r="A7100" t="n">
        <v>7099</v>
      </c>
      <c r="B7100" t="inlineStr">
        <is>
          <t>CA-2017-144596</t>
        </is>
      </c>
      <c r="C7100" t="inlineStr">
        <is>
          <t>2017-11-06</t>
        </is>
      </c>
      <c r="D7100" t="inlineStr">
        <is>
          <t>2017-11-10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s="2" t="n">
        <v>318.96</v>
      </c>
      <c r="R7100" t="n">
        <v>9</v>
      </c>
      <c r="S7100" s="3" t="n">
        <v>0</v>
      </c>
      <c r="T7100" s="2" t="n">
        <v>149.9112</v>
      </c>
      <c r="U7100">
        <f>D7100-C7100</f>
        <v/>
      </c>
      <c r="V7100" s="3">
        <f>IF(Q7100=0,0,T7100/Q7100)</f>
        <v/>
      </c>
    </row>
    <row r="7101">
      <c r="A7101" t="n">
        <v>7100</v>
      </c>
      <c r="B7101" t="inlineStr">
        <is>
          <t>CA-2015-124933</t>
        </is>
      </c>
      <c r="C7101" t="inlineStr">
        <is>
          <t>2015-12-26</t>
        </is>
      </c>
      <c r="D7101" t="inlineStr">
        <is>
          <t>2015-12-30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Xerox 1906</t>
        </is>
      </c>
      <c r="Q7101" s="2" t="n">
        <v>212.64</v>
      </c>
      <c r="R7101" t="n">
        <v>6</v>
      </c>
      <c r="S7101" s="3" t="n">
        <v>0</v>
      </c>
      <c r="T7101" s="2" t="n">
        <v>99.9408</v>
      </c>
      <c r="U7101">
        <f>D7101-C7101</f>
        <v/>
      </c>
      <c r="V7101" s="3">
        <f>IF(Q7101=0,0,T7101/Q7101)</f>
        <v/>
      </c>
    </row>
    <row r="7102">
      <c r="A7102" t="n">
        <v>7101</v>
      </c>
      <c r="B7102" t="inlineStr">
        <is>
          <t>CA-2014-159625</t>
        </is>
      </c>
      <c r="C7102" t="inlineStr">
        <is>
          <t>2014-11-23</t>
        </is>
      </c>
      <c r="D7102" t="inlineStr">
        <is>
          <t>2014-11-28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Office Supplies</t>
        </is>
      </c>
      <c r="O7102" t="inlineStr">
        <is>
          <t>Envelopes</t>
        </is>
      </c>
      <c r="P7102" t="inlineStr">
        <is>
          <t>Staple envelope</t>
        </is>
      </c>
      <c r="Q7102" s="2" t="n">
        <v>23.472</v>
      </c>
      <c r="R7102" t="n">
        <v>3</v>
      </c>
      <c r="S7102" s="3" t="n">
        <v>0.2</v>
      </c>
      <c r="T7102" s="2" t="n">
        <v>8.802</v>
      </c>
      <c r="U7102">
        <f>D7102-C7102</f>
        <v/>
      </c>
      <c r="V7102" s="3">
        <f>IF(Q7102=0,0,T7102/Q7102)</f>
        <v/>
      </c>
    </row>
    <row r="7103">
      <c r="A7103" t="n">
        <v>7102</v>
      </c>
      <c r="B7103" t="inlineStr">
        <is>
          <t>CA-2016-144337</t>
        </is>
      </c>
      <c r="C7103" t="inlineStr">
        <is>
          <t>2016-08-01</t>
        </is>
      </c>
      <c r="D7103" t="inlineStr">
        <is>
          <t>2016-08-05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Easy-staple paper</t>
        </is>
      </c>
      <c r="Q7103" s="2" t="n">
        <v>19.648</v>
      </c>
      <c r="R7103" t="n">
        <v>2</v>
      </c>
      <c r="S7103" s="3" t="n">
        <v>0.2</v>
      </c>
      <c r="T7103" s="2" t="n">
        <v>6.6312</v>
      </c>
      <c r="U7103">
        <f>D7103-C7103</f>
        <v/>
      </c>
      <c r="V7103" s="3">
        <f>IF(Q7103=0,0,T7103/Q7103)</f>
        <v/>
      </c>
    </row>
    <row r="7104">
      <c r="A7104" t="n">
        <v>7103</v>
      </c>
      <c r="B7104" t="inlineStr">
        <is>
          <t>CA-2014-117478</t>
        </is>
      </c>
      <c r="C7104" t="inlineStr">
        <is>
          <t>2014-09-21</t>
        </is>
      </c>
      <c r="D7104" t="inlineStr">
        <is>
          <t>2014-09-24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Office Supplies</t>
        </is>
      </c>
      <c r="O7104" t="inlineStr">
        <is>
          <t>Binders</t>
        </is>
      </c>
      <c r="P7104" t="inlineStr">
        <is>
          <t>Angle-D Binders with Locking Rings, Label Holders</t>
        </is>
      </c>
      <c r="Q7104" s="2" t="n">
        <v>6.57</v>
      </c>
      <c r="R7104" t="n">
        <v>3</v>
      </c>
      <c r="S7104" s="3" t="n">
        <v>0.7</v>
      </c>
      <c r="T7104" s="2" t="n">
        <v>-5.037</v>
      </c>
      <c r="U7104">
        <f>D7104-C7104</f>
        <v/>
      </c>
      <c r="V7104" s="3">
        <f>IF(Q7104=0,0,T7104/Q7104)</f>
        <v/>
      </c>
    </row>
    <row r="7105">
      <c r="A7105" t="n">
        <v>7104</v>
      </c>
      <c r="B7105" t="inlineStr">
        <is>
          <t>CA-2017-147410</t>
        </is>
      </c>
      <c r="C7105" t="inlineStr">
        <is>
          <t>2017-09-04</t>
        </is>
      </c>
      <c r="D7105" t="inlineStr">
        <is>
          <t>2017-09-08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24 Capacity Maxi Data Binder Racks, Pearl</t>
        </is>
      </c>
      <c r="Q7105" s="2" t="n">
        <v>421.1</v>
      </c>
      <c r="R7105" t="n">
        <v>2</v>
      </c>
      <c r="S7105" s="3" t="n">
        <v>0</v>
      </c>
      <c r="T7105" s="2" t="n">
        <v>105.275</v>
      </c>
      <c r="U7105">
        <f>D7105-C7105</f>
        <v/>
      </c>
      <c r="V7105" s="3">
        <f>IF(Q7105=0,0,T7105/Q7105)</f>
        <v/>
      </c>
    </row>
    <row r="7106">
      <c r="A7106" t="n">
        <v>7105</v>
      </c>
      <c r="B7106" t="inlineStr">
        <is>
          <t>CA-2017-128944</t>
        </is>
      </c>
      <c r="C7106" t="inlineStr">
        <is>
          <t>2017-06-19</t>
        </is>
      </c>
      <c r="D7106" t="inlineStr">
        <is>
          <t>2017-06-21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Furniture</t>
        </is>
      </c>
      <c r="O7106" t="inlineStr">
        <is>
          <t>Chairs</t>
        </is>
      </c>
      <c r="P7106" t="inlineStr">
        <is>
          <t>Global Ergonomic Managers Chair</t>
        </is>
      </c>
      <c r="Q7106" s="2" t="n">
        <v>760.116</v>
      </c>
      <c r="R7106" t="n">
        <v>6</v>
      </c>
      <c r="S7106" s="3" t="n">
        <v>0.3</v>
      </c>
      <c r="T7106" s="2" t="n">
        <v>-43.4352</v>
      </c>
      <c r="U7106">
        <f>D7106-C7106</f>
        <v/>
      </c>
      <c r="V7106" s="3">
        <f>IF(Q7106=0,0,T7106/Q7106)</f>
        <v/>
      </c>
    </row>
    <row r="7107">
      <c r="A7107" t="n">
        <v>7106</v>
      </c>
      <c r="B7107" t="inlineStr">
        <is>
          <t>CA-2017-128944</t>
        </is>
      </c>
      <c r="C7107" t="inlineStr">
        <is>
          <t>2017-06-19</t>
        </is>
      </c>
      <c r="D7107" t="inlineStr">
        <is>
          <t>2017-06-21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Contemporary Wood/Metal Frame</t>
        </is>
      </c>
      <c r="Q7107" s="2" t="n">
        <v>38.784</v>
      </c>
      <c r="R7107" t="n">
        <v>3</v>
      </c>
      <c r="S7107" s="3" t="n">
        <v>0.2</v>
      </c>
      <c r="T7107" s="2" t="n">
        <v>7.272</v>
      </c>
      <c r="U7107">
        <f>D7107-C7107</f>
        <v/>
      </c>
      <c r="V7107" s="3">
        <f>IF(Q7107=0,0,T7107/Q7107)</f>
        <v/>
      </c>
    </row>
    <row r="7108">
      <c r="A7108" t="n">
        <v>7107</v>
      </c>
      <c r="B7108" t="inlineStr">
        <is>
          <t>CA-2017-128944</t>
        </is>
      </c>
      <c r="C7108" t="inlineStr">
        <is>
          <t>2017-06-19</t>
        </is>
      </c>
      <c r="D7108" t="inlineStr">
        <is>
          <t>2017-06-21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Technology</t>
        </is>
      </c>
      <c r="O7108" t="inlineStr">
        <is>
          <t>Accessories</t>
        </is>
      </c>
      <c r="P7108" t="inlineStr">
        <is>
          <t>Memorex 25GB 6X Branded Blu-Ray Recordable Disc, 15/Pack</t>
        </is>
      </c>
      <c r="Q7108" s="2" t="n">
        <v>122.328</v>
      </c>
      <c r="R7108" t="n">
        <v>9</v>
      </c>
      <c r="S7108" s="3" t="n">
        <v>0.2</v>
      </c>
      <c r="T7108" s="2" t="n">
        <v>1.5291</v>
      </c>
      <c r="U7108">
        <f>D7108-C7108</f>
        <v/>
      </c>
      <c r="V7108" s="3">
        <f>IF(Q7108=0,0,T7108/Q7108)</f>
        <v/>
      </c>
    </row>
    <row r="7109">
      <c r="A7109" t="n">
        <v>7108</v>
      </c>
      <c r="B7109" t="inlineStr">
        <is>
          <t>CA-2016-109666</t>
        </is>
      </c>
      <c r="C7109" t="inlineStr">
        <is>
          <t>2016-04-19</t>
        </is>
      </c>
      <c r="D7109" t="inlineStr">
        <is>
          <t>2016-04-26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Technology</t>
        </is>
      </c>
      <c r="O7109" t="inlineStr">
        <is>
          <t>Phones</t>
        </is>
      </c>
      <c r="P7109" t="inlineStr">
        <is>
          <t>Gear Head AU3700S Headset</t>
        </is>
      </c>
      <c r="Q7109" s="2" t="n">
        <v>25.98</v>
      </c>
      <c r="R7109" t="n">
        <v>2</v>
      </c>
      <c r="S7109" s="3" t="n">
        <v>0</v>
      </c>
      <c r="T7109" s="2" t="n">
        <v>0.7794</v>
      </c>
      <c r="U7109">
        <f>D7109-C7109</f>
        <v/>
      </c>
      <c r="V7109" s="3">
        <f>IF(Q7109=0,0,T7109/Q7109)</f>
        <v/>
      </c>
    </row>
    <row r="7110">
      <c r="A7110" t="n">
        <v>7109</v>
      </c>
      <c r="B7110" t="inlineStr">
        <is>
          <t>CA-2016-109666</t>
        </is>
      </c>
      <c r="C7110" t="inlineStr">
        <is>
          <t>2016-04-19</t>
        </is>
      </c>
      <c r="D7110" t="inlineStr">
        <is>
          <t>2016-04-26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BIC Brite Liner Grip Highlighters</t>
        </is>
      </c>
      <c r="Q7110" s="2" t="n">
        <v>3.28</v>
      </c>
      <c r="R7110" t="n">
        <v>2</v>
      </c>
      <c r="S7110" s="3" t="n">
        <v>0</v>
      </c>
      <c r="T7110" s="2" t="n">
        <v>1.476</v>
      </c>
      <c r="U7110">
        <f>D7110-C7110</f>
        <v/>
      </c>
      <c r="V7110" s="3">
        <f>IF(Q7110=0,0,T7110/Q7110)</f>
        <v/>
      </c>
    </row>
    <row r="7111">
      <c r="A7111" t="n">
        <v>7110</v>
      </c>
      <c r="B7111" t="inlineStr">
        <is>
          <t>CA-2016-109666</t>
        </is>
      </c>
      <c r="C7111" t="inlineStr">
        <is>
          <t>2016-04-19</t>
        </is>
      </c>
      <c r="D7111" t="inlineStr">
        <is>
          <t>2016-04-26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Space Solutions HD Industrial Steel Shelving.</t>
        </is>
      </c>
      <c r="Q7111" s="2" t="n">
        <v>459.88</v>
      </c>
      <c r="R7111" t="n">
        <v>4</v>
      </c>
      <c r="S7111" s="3" t="n">
        <v>0</v>
      </c>
      <c r="T7111" s="2" t="n">
        <v>13.7964</v>
      </c>
      <c r="U7111">
        <f>D7111-C7111</f>
        <v/>
      </c>
      <c r="V7111" s="3">
        <f>IF(Q7111=0,0,T7111/Q7111)</f>
        <v/>
      </c>
    </row>
    <row r="7112">
      <c r="A7112" t="n">
        <v>7111</v>
      </c>
      <c r="B7112" t="inlineStr">
        <is>
          <t>CA-2016-109666</t>
        </is>
      </c>
      <c r="C7112" t="inlineStr">
        <is>
          <t>2016-04-19</t>
        </is>
      </c>
      <c r="D7112" t="inlineStr">
        <is>
          <t>2016-04-26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Office Supplies</t>
        </is>
      </c>
      <c r="O7112" t="inlineStr">
        <is>
          <t>Supplies</t>
        </is>
      </c>
      <c r="P7112" t="inlineStr">
        <is>
          <t>Acme Kleen Earth Office Shears</t>
        </is>
      </c>
      <c r="Q7112" s="2" t="n">
        <v>7.76</v>
      </c>
      <c r="R7112" t="n">
        <v>2</v>
      </c>
      <c r="S7112" s="3" t="n">
        <v>0</v>
      </c>
      <c r="T7112" s="2" t="n">
        <v>2.2504</v>
      </c>
      <c r="U7112">
        <f>D7112-C7112</f>
        <v/>
      </c>
      <c r="V7112" s="3">
        <f>IF(Q7112=0,0,T7112/Q7112)</f>
        <v/>
      </c>
    </row>
    <row r="7113">
      <c r="A7113" t="n">
        <v>7112</v>
      </c>
      <c r="B7113" t="inlineStr">
        <is>
          <t>CA-2016-109666</t>
        </is>
      </c>
      <c r="C7113" t="inlineStr">
        <is>
          <t>2016-04-19</t>
        </is>
      </c>
      <c r="D7113" t="inlineStr">
        <is>
          <t>2016-04-26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Office Supplies</t>
        </is>
      </c>
      <c r="O7113" t="inlineStr">
        <is>
          <t>Art</t>
        </is>
      </c>
      <c r="P7113" t="inlineStr">
        <is>
          <t>Panasonic KP-380BK Classic Electric Pencil Sharpener</t>
        </is>
      </c>
      <c r="Q7113" s="2" t="n">
        <v>71.95999999999999</v>
      </c>
      <c r="R7113" t="n">
        <v>2</v>
      </c>
      <c r="S7113" s="3" t="n">
        <v>0</v>
      </c>
      <c r="T7113" s="2" t="n">
        <v>17.99</v>
      </c>
      <c r="U7113">
        <f>D7113-C7113</f>
        <v/>
      </c>
      <c r="V7113" s="3">
        <f>IF(Q7113=0,0,T7113/Q7113)</f>
        <v/>
      </c>
    </row>
    <row r="7114">
      <c r="A7114" t="n">
        <v>7113</v>
      </c>
      <c r="B7114" t="inlineStr">
        <is>
          <t>CA-2016-109666</t>
        </is>
      </c>
      <c r="C7114" t="inlineStr">
        <is>
          <t>2016-04-19</t>
        </is>
      </c>
      <c r="D7114" t="inlineStr">
        <is>
          <t>2016-04-26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Office Supplies</t>
        </is>
      </c>
      <c r="O7114" t="inlineStr">
        <is>
          <t>Supplies</t>
        </is>
      </c>
      <c r="P7114" t="inlineStr">
        <is>
          <t>Fiskars Softgrip Scissors</t>
        </is>
      </c>
      <c r="Q7114" s="2" t="n">
        <v>54.9</v>
      </c>
      <c r="R7114" t="n">
        <v>5</v>
      </c>
      <c r="S7114" s="3" t="n">
        <v>0</v>
      </c>
      <c r="T7114" s="2" t="n">
        <v>15.372</v>
      </c>
      <c r="U7114">
        <f>D7114-C7114</f>
        <v/>
      </c>
      <c r="V7114" s="3">
        <f>IF(Q7114=0,0,T7114/Q7114)</f>
        <v/>
      </c>
    </row>
    <row r="7115">
      <c r="A7115" t="n">
        <v>7114</v>
      </c>
      <c r="B7115" t="inlineStr">
        <is>
          <t>CA-2016-109666</t>
        </is>
      </c>
      <c r="C7115" t="inlineStr">
        <is>
          <t>2016-04-19</t>
        </is>
      </c>
      <c r="D7115" t="inlineStr">
        <is>
          <t>2016-04-26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Office Supplies</t>
        </is>
      </c>
      <c r="O7115" t="inlineStr">
        <is>
          <t>Binders</t>
        </is>
      </c>
      <c r="P7115" t="inlineStr">
        <is>
          <t>Wilson Jones Clip &amp; Carry Folder Binder Tool for Ring Binders, Clear</t>
        </is>
      </c>
      <c r="Q7115" s="2" t="n">
        <v>9.279999999999999</v>
      </c>
      <c r="R7115" t="n">
        <v>2</v>
      </c>
      <c r="S7115" s="3" t="n">
        <v>0.2</v>
      </c>
      <c r="T7115" s="2" t="n">
        <v>3.248</v>
      </c>
      <c r="U7115">
        <f>D7115-C7115</f>
        <v/>
      </c>
      <c r="V7115" s="3">
        <f>IF(Q7115=0,0,T7115/Q7115)</f>
        <v/>
      </c>
    </row>
    <row r="7116">
      <c r="A7116" t="n">
        <v>7115</v>
      </c>
      <c r="B7116" t="inlineStr">
        <is>
          <t>US-2016-102239</t>
        </is>
      </c>
      <c r="C7116" t="inlineStr">
        <is>
          <t>2016-05-05</t>
        </is>
      </c>
      <c r="D7116" t="inlineStr">
        <is>
          <t>2016-05-06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Furniture</t>
        </is>
      </c>
      <c r="O7116" t="inlineStr">
        <is>
          <t>Tables</t>
        </is>
      </c>
      <c r="P7116" t="inlineStr">
        <is>
          <t>Global Adaptabilities Conference Tables</t>
        </is>
      </c>
      <c r="Q7116" s="2" t="n">
        <v>1685.88</v>
      </c>
      <c r="R7116" t="n">
        <v>6</v>
      </c>
      <c r="S7116" s="3" t="n">
        <v>0</v>
      </c>
      <c r="T7116" s="2" t="n">
        <v>320.3172</v>
      </c>
      <c r="U7116">
        <f>D7116-C7116</f>
        <v/>
      </c>
      <c r="V7116" s="3">
        <f>IF(Q7116=0,0,T7116/Q7116)</f>
        <v/>
      </c>
    </row>
    <row r="7117">
      <c r="A7117" t="n">
        <v>7116</v>
      </c>
      <c r="B7117" t="inlineStr">
        <is>
          <t>US-2016-102239</t>
        </is>
      </c>
      <c r="C7117" t="inlineStr">
        <is>
          <t>2016-05-05</t>
        </is>
      </c>
      <c r="D7117" t="inlineStr">
        <is>
          <t>2016-05-06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Office Supplies</t>
        </is>
      </c>
      <c r="O7117" t="inlineStr">
        <is>
          <t>Binders</t>
        </is>
      </c>
      <c r="P7117" t="inlineStr">
        <is>
          <t>Avery Poly Binder Pockets</t>
        </is>
      </c>
      <c r="Q7117" s="2" t="n">
        <v>5.728</v>
      </c>
      <c r="R7117" t="n">
        <v>2</v>
      </c>
      <c r="S7117" s="3" t="n">
        <v>0.2</v>
      </c>
      <c r="T7117" s="2" t="n">
        <v>2.0048</v>
      </c>
      <c r="U7117">
        <f>D7117-C7117</f>
        <v/>
      </c>
      <c r="V7117" s="3">
        <f>IF(Q7117=0,0,T7117/Q7117)</f>
        <v/>
      </c>
    </row>
    <row r="7118">
      <c r="A7118" t="n">
        <v>7117</v>
      </c>
      <c r="B7118" t="inlineStr">
        <is>
          <t>CA-2014-143168</t>
        </is>
      </c>
      <c r="C7118" t="inlineStr">
        <is>
          <t>2014-10-18</t>
        </is>
      </c>
      <c r="D7118" t="inlineStr">
        <is>
          <t>2014-10-23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Office Supplies</t>
        </is>
      </c>
      <c r="O7118" t="inlineStr">
        <is>
          <t>Paper</t>
        </is>
      </c>
      <c r="P7118" t="inlineStr">
        <is>
          <t>Xerox 1925</t>
        </is>
      </c>
      <c r="Q7118" s="2" t="n">
        <v>61.96</v>
      </c>
      <c r="R7118" t="n">
        <v>2</v>
      </c>
      <c r="S7118" s="3" t="n">
        <v>0</v>
      </c>
      <c r="T7118" s="2" t="n">
        <v>27.882</v>
      </c>
      <c r="U7118">
        <f>D7118-C7118</f>
        <v/>
      </c>
      <c r="V7118" s="3">
        <f>IF(Q7118=0,0,T7118/Q7118)</f>
        <v/>
      </c>
    </row>
    <row r="7119">
      <c r="A7119" t="n">
        <v>7118</v>
      </c>
      <c r="B7119" t="inlineStr">
        <is>
          <t>CA-2014-143168</t>
        </is>
      </c>
      <c r="C7119" t="inlineStr">
        <is>
          <t>2014-10-18</t>
        </is>
      </c>
      <c r="D7119" t="inlineStr">
        <is>
          <t>2014-10-23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Computer Printout Index Tabs</t>
        </is>
      </c>
      <c r="Q7119" s="2" t="n">
        <v>1.344</v>
      </c>
      <c r="R7119" t="n">
        <v>1</v>
      </c>
      <c r="S7119" s="3" t="n">
        <v>0.2</v>
      </c>
      <c r="T7119" s="2" t="n">
        <v>0.4704</v>
      </c>
      <c r="U7119">
        <f>D7119-C7119</f>
        <v/>
      </c>
      <c r="V7119" s="3">
        <f>IF(Q7119=0,0,T7119/Q7119)</f>
        <v/>
      </c>
    </row>
    <row r="7120">
      <c r="A7120" t="n">
        <v>7119</v>
      </c>
      <c r="B7120" t="inlineStr">
        <is>
          <t>CA-2017-104906</t>
        </is>
      </c>
      <c r="C7120" t="inlineStr">
        <is>
          <t>2017-02-13</t>
        </is>
      </c>
      <c r="D7120" t="inlineStr">
        <is>
          <t>2017-02-17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1903</t>
        </is>
      </c>
      <c r="Q7120" s="2" t="n">
        <v>17.94</v>
      </c>
      <c r="R7120" t="n">
        <v>3</v>
      </c>
      <c r="S7120" s="3" t="n">
        <v>0</v>
      </c>
      <c r="T7120" s="2" t="n">
        <v>8.7906</v>
      </c>
      <c r="U7120">
        <f>D7120-C7120</f>
        <v/>
      </c>
      <c r="V7120" s="3">
        <f>IF(Q7120=0,0,T7120/Q7120)</f>
        <v/>
      </c>
    </row>
    <row r="7121">
      <c r="A7121" t="n">
        <v>7120</v>
      </c>
      <c r="B7121" t="inlineStr">
        <is>
          <t>CA-2017-118122</t>
        </is>
      </c>
      <c r="C7121" t="inlineStr">
        <is>
          <t>2017-11-17</t>
        </is>
      </c>
      <c r="D7121" t="inlineStr">
        <is>
          <t>2017-11-24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Cardinal Slant-D Ring Binder, Heavy Gauge Vinyl</t>
        </is>
      </c>
      <c r="Q7121" s="2" t="n">
        <v>13.904</v>
      </c>
      <c r="R7121" t="n">
        <v>2</v>
      </c>
      <c r="S7121" s="3" t="n">
        <v>0.2</v>
      </c>
      <c r="T7121" s="2" t="n">
        <v>4.5188</v>
      </c>
      <c r="U7121">
        <f>D7121-C7121</f>
        <v/>
      </c>
      <c r="V7121" s="3">
        <f>IF(Q7121=0,0,T7121/Q7121)</f>
        <v/>
      </c>
    </row>
    <row r="7122">
      <c r="A7122" t="n">
        <v>7121</v>
      </c>
      <c r="B7122" t="inlineStr">
        <is>
          <t>US-2014-147774</t>
        </is>
      </c>
      <c r="C7122" t="inlineStr">
        <is>
          <t>2014-01-20</t>
        </is>
      </c>
      <c r="D7122" t="inlineStr">
        <is>
          <t>2014-01-26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Office Supplies</t>
        </is>
      </c>
      <c r="O7122" t="inlineStr">
        <is>
          <t>Binders</t>
        </is>
      </c>
      <c r="P7122" t="inlineStr">
        <is>
          <t>GBC DocuBind TL200 Manual Binding Machine</t>
        </is>
      </c>
      <c r="Q7122" s="2" t="n">
        <v>67.194</v>
      </c>
      <c r="R7122" t="n">
        <v>1</v>
      </c>
      <c r="S7122" s="3" t="n">
        <v>0.7</v>
      </c>
      <c r="T7122" s="2" t="n">
        <v>-51.5154</v>
      </c>
      <c r="U7122">
        <f>D7122-C7122</f>
        <v/>
      </c>
      <c r="V7122" s="3">
        <f>IF(Q7122=0,0,T7122/Q7122)</f>
        <v/>
      </c>
    </row>
    <row r="7123">
      <c r="A7123" t="n">
        <v>7122</v>
      </c>
      <c r="B7123" t="inlineStr">
        <is>
          <t>CA-2017-166926</t>
        </is>
      </c>
      <c r="C7123" t="inlineStr">
        <is>
          <t>2017-12-01</t>
        </is>
      </c>
      <c r="D7123" t="inlineStr">
        <is>
          <t>2017-12-08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1947</t>
        </is>
      </c>
      <c r="Q7123" s="2" t="n">
        <v>41.86</v>
      </c>
      <c r="R7123" t="n">
        <v>7</v>
      </c>
      <c r="S7123" s="3" t="n">
        <v>0</v>
      </c>
      <c r="T7123" s="2" t="n">
        <v>18.837</v>
      </c>
      <c r="U7123">
        <f>D7123-C7123</f>
        <v/>
      </c>
      <c r="V7123" s="3">
        <f>IF(Q7123=0,0,T7123/Q7123)</f>
        <v/>
      </c>
    </row>
    <row r="7124">
      <c r="A7124" t="n">
        <v>7123</v>
      </c>
      <c r="B7124" t="inlineStr">
        <is>
          <t>CA-2017-166926</t>
        </is>
      </c>
      <c r="C7124" t="inlineStr">
        <is>
          <t>2017-12-01</t>
        </is>
      </c>
      <c r="D7124" t="inlineStr">
        <is>
          <t>2017-12-08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Furniture</t>
        </is>
      </c>
      <c r="O7124" t="inlineStr">
        <is>
          <t>Bookcases</t>
        </is>
      </c>
      <c r="P7124" t="inlineStr">
        <is>
          <t>Hon Metal Bookcases, Putty</t>
        </is>
      </c>
      <c r="Q7124" s="2" t="n">
        <v>141.96</v>
      </c>
      <c r="R7124" t="n">
        <v>2</v>
      </c>
      <c r="S7124" s="3" t="n">
        <v>0</v>
      </c>
      <c r="T7124" s="2" t="n">
        <v>41.1684</v>
      </c>
      <c r="U7124">
        <f>D7124-C7124</f>
        <v/>
      </c>
      <c r="V7124" s="3">
        <f>IF(Q7124=0,0,T7124/Q7124)</f>
        <v/>
      </c>
    </row>
    <row r="7125">
      <c r="A7125" t="n">
        <v>7124</v>
      </c>
      <c r="B7125" t="inlineStr">
        <is>
          <t>CA-2015-128013</t>
        </is>
      </c>
      <c r="C7125" t="inlineStr">
        <is>
          <t>2015-08-09</t>
        </is>
      </c>
      <c r="D7125" t="inlineStr">
        <is>
          <t>2015-08-16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Furniture</t>
        </is>
      </c>
      <c r="O7125" t="inlineStr">
        <is>
          <t>Furnishings</t>
        </is>
      </c>
      <c r="P7125" t="inlineStr">
        <is>
          <t>OIC Stacking Trays</t>
        </is>
      </c>
      <c r="Q7125" s="2" t="n">
        <v>10.02</v>
      </c>
      <c r="R7125" t="n">
        <v>3</v>
      </c>
      <c r="S7125" s="3" t="n">
        <v>0</v>
      </c>
      <c r="T7125" s="2" t="n">
        <v>4.4088</v>
      </c>
      <c r="U7125">
        <f>D7125-C7125</f>
        <v/>
      </c>
      <c r="V7125" s="3">
        <f>IF(Q7125=0,0,T7125/Q7125)</f>
        <v/>
      </c>
    </row>
    <row r="7126">
      <c r="A7126" t="n">
        <v>7125</v>
      </c>
      <c r="B7126" t="inlineStr">
        <is>
          <t>CA-2015-128013</t>
        </is>
      </c>
      <c r="C7126" t="inlineStr">
        <is>
          <t>2015-08-09</t>
        </is>
      </c>
      <c r="D7126" t="inlineStr">
        <is>
          <t>2015-08-16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1885</t>
        </is>
      </c>
      <c r="Q7126" s="2" t="n">
        <v>144.12</v>
      </c>
      <c r="R7126" t="n">
        <v>3</v>
      </c>
      <c r="S7126" s="3" t="n">
        <v>0</v>
      </c>
      <c r="T7126" s="2" t="n">
        <v>69.1776</v>
      </c>
      <c r="U7126">
        <f>D7126-C7126</f>
        <v/>
      </c>
      <c r="V7126" s="3">
        <f>IF(Q7126=0,0,T7126/Q7126)</f>
        <v/>
      </c>
    </row>
    <row r="7127">
      <c r="A7127" t="n">
        <v>7126</v>
      </c>
      <c r="B7127" t="inlineStr">
        <is>
          <t>CA-2016-123176</t>
        </is>
      </c>
      <c r="C7127" t="inlineStr">
        <is>
          <t>2016-09-27</t>
        </is>
      </c>
      <c r="D7127" t="inlineStr">
        <is>
          <t>2016-09-29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Office Supplies</t>
        </is>
      </c>
      <c r="O7127" t="inlineStr">
        <is>
          <t>Paper</t>
        </is>
      </c>
      <c r="P7127" t="inlineStr">
        <is>
          <t>Xerox 1965</t>
        </is>
      </c>
      <c r="Q7127" s="2" t="n">
        <v>17.94</v>
      </c>
      <c r="R7127" t="n">
        <v>3</v>
      </c>
      <c r="S7127" s="3" t="n">
        <v>0</v>
      </c>
      <c r="T7127" s="2" t="n">
        <v>8.7906</v>
      </c>
      <c r="U7127">
        <f>D7127-C7127</f>
        <v/>
      </c>
      <c r="V7127" s="3">
        <f>IF(Q7127=0,0,T7127/Q7127)</f>
        <v/>
      </c>
    </row>
    <row r="7128">
      <c r="A7128" t="n">
        <v>7127</v>
      </c>
      <c r="B7128" t="inlineStr">
        <is>
          <t>CA-2016-123176</t>
        </is>
      </c>
      <c r="C7128" t="inlineStr">
        <is>
          <t>2016-09-27</t>
        </is>
      </c>
      <c r="D7128" t="inlineStr">
        <is>
          <t>2016-09-29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Binney &amp; Smith Crayola Metallic Colored Pencils, 8-Color Set</t>
        </is>
      </c>
      <c r="Q7128" s="2" t="n">
        <v>13.89</v>
      </c>
      <c r="R7128" t="n">
        <v>3</v>
      </c>
      <c r="S7128" s="3" t="n">
        <v>0</v>
      </c>
      <c r="T7128" s="2" t="n">
        <v>4.5837</v>
      </c>
      <c r="U7128">
        <f>D7128-C7128</f>
        <v/>
      </c>
      <c r="V7128" s="3">
        <f>IF(Q7128=0,0,T7128/Q7128)</f>
        <v/>
      </c>
    </row>
    <row r="7129">
      <c r="A7129" t="n">
        <v>7128</v>
      </c>
      <c r="B7129" t="inlineStr">
        <is>
          <t>US-2016-117541</t>
        </is>
      </c>
      <c r="C7129" t="inlineStr">
        <is>
          <t>2016-11-14</t>
        </is>
      </c>
      <c r="D7129" t="inlineStr">
        <is>
          <t>2016-11-20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Tops Wirebound Message Log Books</t>
        </is>
      </c>
      <c r="Q7129" s="2" t="n">
        <v>16.45</v>
      </c>
      <c r="R7129" t="n">
        <v>5</v>
      </c>
      <c r="S7129" s="3" t="n">
        <v>0</v>
      </c>
      <c r="T7129" s="2" t="n">
        <v>7.567</v>
      </c>
      <c r="U7129">
        <f>D7129-C7129</f>
        <v/>
      </c>
      <c r="V7129" s="3">
        <f>IF(Q7129=0,0,T7129/Q7129)</f>
        <v/>
      </c>
    </row>
    <row r="7130">
      <c r="A7130" t="n">
        <v>7129</v>
      </c>
      <c r="B7130" t="inlineStr">
        <is>
          <t>US-2016-117541</t>
        </is>
      </c>
      <c r="C7130" t="inlineStr">
        <is>
          <t>2016-11-14</t>
        </is>
      </c>
      <c r="D7130" t="inlineStr">
        <is>
          <t>2016-11-20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Furniture</t>
        </is>
      </c>
      <c r="O7130" t="inlineStr">
        <is>
          <t>Furnishings</t>
        </is>
      </c>
      <c r="P7130" t="inlineStr">
        <is>
          <t>Stacking Trays by OIC</t>
        </is>
      </c>
      <c r="Q7130" s="2" t="n">
        <v>19.92</v>
      </c>
      <c r="R7130" t="n">
        <v>4</v>
      </c>
      <c r="S7130" s="3" t="n">
        <v>0</v>
      </c>
      <c r="T7130" s="2" t="n">
        <v>6.5736</v>
      </c>
      <c r="U7130">
        <f>D7130-C7130</f>
        <v/>
      </c>
      <c r="V7130" s="3">
        <f>IF(Q7130=0,0,T7130/Q7130)</f>
        <v/>
      </c>
    </row>
    <row r="7131">
      <c r="A7131" t="n">
        <v>7130</v>
      </c>
      <c r="B7131" t="inlineStr">
        <is>
          <t>CA-2016-166282</t>
        </is>
      </c>
      <c r="C7131" t="inlineStr">
        <is>
          <t>2016-04-16</t>
        </is>
      </c>
      <c r="D7131" t="inlineStr">
        <is>
          <t>2016-04-22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4 GB</t>
        </is>
      </c>
      <c r="Q7131" s="2" t="n">
        <v>35.168</v>
      </c>
      <c r="R7131" t="n">
        <v>4</v>
      </c>
      <c r="S7131" s="3" t="n">
        <v>0.2</v>
      </c>
      <c r="T7131" s="2" t="n">
        <v>8.352399999999999</v>
      </c>
      <c r="U7131">
        <f>D7131-C7131</f>
        <v/>
      </c>
      <c r="V7131" s="3">
        <f>IF(Q7131=0,0,T7131/Q7131)</f>
        <v/>
      </c>
    </row>
    <row r="7132">
      <c r="A7132" t="n">
        <v>7131</v>
      </c>
      <c r="B7132" t="inlineStr">
        <is>
          <t>CA-2016-166282</t>
        </is>
      </c>
      <c r="C7132" t="inlineStr">
        <is>
          <t>2016-04-16</t>
        </is>
      </c>
      <c r="D7132" t="inlineStr">
        <is>
          <t>2016-04-22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Office Supplies</t>
        </is>
      </c>
      <c r="O7132" t="inlineStr">
        <is>
          <t>Paper</t>
        </is>
      </c>
      <c r="P7132" t="inlineStr">
        <is>
          <t>Standard Line “While You Were Out” Hardbound Telephone Message Book</t>
        </is>
      </c>
      <c r="Q7132" s="2" t="n">
        <v>123.088</v>
      </c>
      <c r="R7132" t="n">
        <v>7</v>
      </c>
      <c r="S7132" s="3" t="n">
        <v>0.2</v>
      </c>
      <c r="T7132" s="2" t="n">
        <v>40.0036</v>
      </c>
      <c r="U7132">
        <f>D7132-C7132</f>
        <v/>
      </c>
      <c r="V7132" s="3">
        <f>IF(Q7132=0,0,T7132/Q7132)</f>
        <v/>
      </c>
    </row>
    <row r="7133">
      <c r="A7133" t="n">
        <v>7132</v>
      </c>
      <c r="B7133" t="inlineStr">
        <is>
          <t>CA-2017-141439</t>
        </is>
      </c>
      <c r="C7133" t="inlineStr">
        <is>
          <t>2017-11-26</t>
        </is>
      </c>
      <c r="D7133" t="inlineStr">
        <is>
          <t>2017-12-01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Furniture</t>
        </is>
      </c>
      <c r="O7133" t="inlineStr">
        <is>
          <t>Tables</t>
        </is>
      </c>
      <c r="P7133" t="inlineStr">
        <is>
          <t>KI Adjustable-Height Table</t>
        </is>
      </c>
      <c r="Q7133" s="2" t="n">
        <v>257.94</v>
      </c>
      <c r="R7133" t="n">
        <v>3</v>
      </c>
      <c r="S7133" s="3" t="n">
        <v>0</v>
      </c>
      <c r="T7133" s="2" t="n">
        <v>67.06440000000001</v>
      </c>
      <c r="U7133">
        <f>D7133-C7133</f>
        <v/>
      </c>
      <c r="V7133" s="3">
        <f>IF(Q7133=0,0,T7133/Q7133)</f>
        <v/>
      </c>
    </row>
    <row r="7134">
      <c r="A7134" t="n">
        <v>7133</v>
      </c>
      <c r="B7134" t="inlineStr">
        <is>
          <t>CA-2017-141439</t>
        </is>
      </c>
      <c r="C7134" t="inlineStr">
        <is>
          <t>2017-11-26</t>
        </is>
      </c>
      <c r="D7134" t="inlineStr">
        <is>
          <t>2017-12-01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Samsung Galaxy S4 Mini</t>
        </is>
      </c>
      <c r="Q7134" s="2" t="n">
        <v>1879.96</v>
      </c>
      <c r="R7134" t="n">
        <v>4</v>
      </c>
      <c r="S7134" s="3" t="n">
        <v>0</v>
      </c>
      <c r="T7134" s="2" t="n">
        <v>545.1884</v>
      </c>
      <c r="U7134">
        <f>D7134-C7134</f>
        <v/>
      </c>
      <c r="V7134" s="3">
        <f>IF(Q7134=0,0,T7134/Q7134)</f>
        <v/>
      </c>
    </row>
    <row r="7135">
      <c r="A7135" t="n">
        <v>7134</v>
      </c>
      <c r="B7135" t="inlineStr">
        <is>
          <t>CA-2017-141439</t>
        </is>
      </c>
      <c r="C7135" t="inlineStr">
        <is>
          <t>2017-11-26</t>
        </is>
      </c>
      <c r="D7135" t="inlineStr">
        <is>
          <t>2017-12-01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Furniture</t>
        </is>
      </c>
      <c r="O7135" t="inlineStr">
        <is>
          <t>Furnishings</t>
        </is>
      </c>
      <c r="P7135" t="inlineStr">
        <is>
          <t>DAX Wood Document Frame</t>
        </is>
      </c>
      <c r="Q7135" s="2" t="n">
        <v>27.46</v>
      </c>
      <c r="R7135" t="n">
        <v>2</v>
      </c>
      <c r="S7135" s="3" t="n">
        <v>0</v>
      </c>
      <c r="T7135" s="2" t="n">
        <v>9.8856</v>
      </c>
      <c r="U7135">
        <f>D7135-C7135</f>
        <v/>
      </c>
      <c r="V7135" s="3">
        <f>IF(Q7135=0,0,T7135/Q7135)</f>
        <v/>
      </c>
    </row>
    <row r="7136">
      <c r="A7136" t="n">
        <v>7135</v>
      </c>
      <c r="B7136" t="inlineStr">
        <is>
          <t>CA-2017-141439</t>
        </is>
      </c>
      <c r="C7136" t="inlineStr">
        <is>
          <t>2017-11-26</t>
        </is>
      </c>
      <c r="D7136" t="inlineStr">
        <is>
          <t>2017-12-01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Technology</t>
        </is>
      </c>
      <c r="O7136" t="inlineStr">
        <is>
          <t>Phones</t>
        </is>
      </c>
      <c r="P7136" t="inlineStr">
        <is>
          <t>Innergie mMini Combo Duo USB Travel Charging Kit</t>
        </is>
      </c>
      <c r="Q7136" s="2" t="n">
        <v>89.98</v>
      </c>
      <c r="R7136" t="n">
        <v>2</v>
      </c>
      <c r="S7136" s="3" t="n">
        <v>0</v>
      </c>
      <c r="T7136" s="2" t="n">
        <v>43.1904</v>
      </c>
      <c r="U7136">
        <f>D7136-C7136</f>
        <v/>
      </c>
      <c r="V7136" s="3">
        <f>IF(Q7136=0,0,T7136/Q7136)</f>
        <v/>
      </c>
    </row>
    <row r="7137">
      <c r="A7137" t="n">
        <v>7136</v>
      </c>
      <c r="B7137" t="inlineStr">
        <is>
          <t>CA-2017-141439</t>
        </is>
      </c>
      <c r="C7137" t="inlineStr">
        <is>
          <t>2017-11-26</t>
        </is>
      </c>
      <c r="D7137" t="inlineStr">
        <is>
          <t>2017-12-01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Furniture</t>
        </is>
      </c>
      <c r="O7137" t="inlineStr">
        <is>
          <t>Chairs</t>
        </is>
      </c>
      <c r="P7137" t="inlineStr">
        <is>
          <t>SAFCO Arco Folding Chair</t>
        </is>
      </c>
      <c r="Q7137" s="2" t="n">
        <v>828.6</v>
      </c>
      <c r="R7137" t="n">
        <v>3</v>
      </c>
      <c r="S7137" s="3" t="n">
        <v>0</v>
      </c>
      <c r="T7137" s="2" t="n">
        <v>240.294</v>
      </c>
      <c r="U7137">
        <f>D7137-C7137</f>
        <v/>
      </c>
      <c r="V7137" s="3">
        <f>IF(Q7137=0,0,T7137/Q7137)</f>
        <v/>
      </c>
    </row>
    <row r="7138">
      <c r="A7138" t="n">
        <v>7137</v>
      </c>
      <c r="B7138" t="inlineStr">
        <is>
          <t>CA-2015-163965</t>
        </is>
      </c>
      <c r="C7138" t="inlineStr">
        <is>
          <t>2015-11-20</t>
        </is>
      </c>
      <c r="D7138" t="inlineStr">
        <is>
          <t>2015-11-27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Wilson Jones Turn Tabs Binder Tool for Ring Binders</t>
        </is>
      </c>
      <c r="Q7138" s="2" t="n">
        <v>7.23</v>
      </c>
      <c r="R7138" t="n">
        <v>5</v>
      </c>
      <c r="S7138" s="3" t="n">
        <v>0.7</v>
      </c>
      <c r="T7138" s="2" t="n">
        <v>-5.784</v>
      </c>
      <c r="U7138">
        <f>D7138-C7138</f>
        <v/>
      </c>
      <c r="V7138" s="3">
        <f>IF(Q7138=0,0,T7138/Q7138)</f>
        <v/>
      </c>
    </row>
    <row r="7139">
      <c r="A7139" t="n">
        <v>7138</v>
      </c>
      <c r="B7139" t="inlineStr">
        <is>
          <t>CA-2015-163965</t>
        </is>
      </c>
      <c r="C7139" t="inlineStr">
        <is>
          <t>2015-11-20</t>
        </is>
      </c>
      <c r="D7139" t="inlineStr">
        <is>
          <t>2015-11-27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Crate-A-Files</t>
        </is>
      </c>
      <c r="Q7139" s="2" t="n">
        <v>17.44</v>
      </c>
      <c r="R7139" t="n">
        <v>2</v>
      </c>
      <c r="S7139" s="3" t="n">
        <v>0.2</v>
      </c>
      <c r="T7139" s="2" t="n">
        <v>1.308</v>
      </c>
      <c r="U7139">
        <f>D7139-C7139</f>
        <v/>
      </c>
      <c r="V7139" s="3">
        <f>IF(Q7139=0,0,T7139/Q7139)</f>
        <v/>
      </c>
    </row>
    <row r="7140">
      <c r="A7140" t="n">
        <v>7139</v>
      </c>
      <c r="B7140" t="inlineStr">
        <is>
          <t>CA-2015-163965</t>
        </is>
      </c>
      <c r="C7140" t="inlineStr">
        <is>
          <t>2015-11-20</t>
        </is>
      </c>
      <c r="D7140" t="inlineStr">
        <is>
          <t>2015-11-27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Ibico Laser Imprintable Binding System Covers</t>
        </is>
      </c>
      <c r="Q7140" s="2" t="n">
        <v>62.88</v>
      </c>
      <c r="R7140" t="n">
        <v>4</v>
      </c>
      <c r="S7140" s="3" t="n">
        <v>0.7</v>
      </c>
      <c r="T7140" s="2" t="n">
        <v>-50.304</v>
      </c>
      <c r="U7140">
        <f>D7140-C7140</f>
        <v/>
      </c>
      <c r="V7140" s="3">
        <f>IF(Q7140=0,0,T7140/Q7140)</f>
        <v/>
      </c>
    </row>
    <row r="7141">
      <c r="A7141" t="n">
        <v>7140</v>
      </c>
      <c r="B7141" t="inlineStr">
        <is>
          <t>CA-2015-163965</t>
        </is>
      </c>
      <c r="C7141" t="inlineStr">
        <is>
          <t>2015-11-20</t>
        </is>
      </c>
      <c r="D7141" t="inlineStr">
        <is>
          <t>2015-11-27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O'Sullivan Living Dimensions 2-Shelf Bookcases</t>
        </is>
      </c>
      <c r="Q7141" s="2" t="n">
        <v>290.352</v>
      </c>
      <c r="R7141" t="n">
        <v>3</v>
      </c>
      <c r="S7141" s="3" t="n">
        <v>0.2</v>
      </c>
      <c r="T7141" s="2" t="n">
        <v>-36.294</v>
      </c>
      <c r="U7141">
        <f>D7141-C7141</f>
        <v/>
      </c>
      <c r="V7141" s="3">
        <f>IF(Q7141=0,0,T7141/Q7141)</f>
        <v/>
      </c>
    </row>
    <row r="7142">
      <c r="A7142" t="n">
        <v>7141</v>
      </c>
      <c r="B7142" t="inlineStr">
        <is>
          <t>CA-2017-128783</t>
        </is>
      </c>
      <c r="C7142" t="inlineStr">
        <is>
          <t>2017-09-07</t>
        </is>
      </c>
      <c r="D7142" t="inlineStr">
        <is>
          <t>2017-09-07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 4.7GB DVD-R</t>
        </is>
      </c>
      <c r="Q7142" s="2" t="n">
        <v>113.52</v>
      </c>
      <c r="R7142" t="n">
        <v>4</v>
      </c>
      <c r="S7142" s="3" t="n">
        <v>0</v>
      </c>
      <c r="T7142" s="2" t="n">
        <v>46.5432</v>
      </c>
      <c r="U7142">
        <f>D7142-C7142</f>
        <v/>
      </c>
      <c r="V7142" s="3">
        <f>IF(Q7142=0,0,T7142/Q7142)</f>
        <v/>
      </c>
    </row>
    <row r="7143">
      <c r="A7143" t="n">
        <v>7142</v>
      </c>
      <c r="B7143" t="inlineStr">
        <is>
          <t>CA-2017-128783</t>
        </is>
      </c>
      <c r="C7143" t="inlineStr">
        <is>
          <t>2017-09-07</t>
        </is>
      </c>
      <c r="D7143" t="inlineStr">
        <is>
          <t>2017-09-07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DataProducts Ampli Magnifier Task Lamp, Black,</t>
        </is>
      </c>
      <c r="Q7143" s="2" t="n">
        <v>135.3</v>
      </c>
      <c r="R7143" t="n">
        <v>5</v>
      </c>
      <c r="S7143" s="3" t="n">
        <v>0</v>
      </c>
      <c r="T7143" s="2" t="n">
        <v>37.884</v>
      </c>
      <c r="U7143">
        <f>D7143-C7143</f>
        <v/>
      </c>
      <c r="V7143" s="3">
        <f>IF(Q7143=0,0,T7143/Q7143)</f>
        <v/>
      </c>
    </row>
    <row r="7144">
      <c r="A7144" t="n">
        <v>7143</v>
      </c>
      <c r="B7144" t="inlineStr">
        <is>
          <t>CA-2014-122217</t>
        </is>
      </c>
      <c r="C7144" t="inlineStr">
        <is>
          <t>2014-11-24</t>
        </is>
      </c>
      <c r="D7144" t="inlineStr">
        <is>
          <t>2014-11-29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Executive Impressions 14"</t>
        </is>
      </c>
      <c r="Q7144" s="2" t="n">
        <v>111.15</v>
      </c>
      <c r="R7144" t="n">
        <v>5</v>
      </c>
      <c r="S7144" s="3" t="n">
        <v>0</v>
      </c>
      <c r="T7144" s="2" t="n">
        <v>48.906</v>
      </c>
      <c r="U7144">
        <f>D7144-C7144</f>
        <v/>
      </c>
      <c r="V7144" s="3">
        <f>IF(Q7144=0,0,T7144/Q7144)</f>
        <v/>
      </c>
    </row>
    <row r="7145">
      <c r="A7145" t="n">
        <v>7144</v>
      </c>
      <c r="B7145" t="inlineStr">
        <is>
          <t>US-2017-141558</t>
        </is>
      </c>
      <c r="C7145" t="inlineStr">
        <is>
          <t>2017-03-11</t>
        </is>
      </c>
      <c r="D7145" t="inlineStr">
        <is>
          <t>2017-03-16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Nortel Meridian M5316 Digital phone</t>
        </is>
      </c>
      <c r="Q7145" s="2" t="n">
        <v>776.85</v>
      </c>
      <c r="R7145" t="n">
        <v>5</v>
      </c>
      <c r="S7145" s="3" t="n">
        <v>0.4</v>
      </c>
      <c r="T7145" s="2" t="n">
        <v>-181.265</v>
      </c>
      <c r="U7145">
        <f>D7145-C7145</f>
        <v/>
      </c>
      <c r="V7145" s="3">
        <f>IF(Q7145=0,0,T7145/Q7145)</f>
        <v/>
      </c>
    </row>
    <row r="7146">
      <c r="A7146" t="n">
        <v>7145</v>
      </c>
      <c r="B7146" t="inlineStr">
        <is>
          <t>US-2017-141558</t>
        </is>
      </c>
      <c r="C7146" t="inlineStr">
        <is>
          <t>2017-03-11</t>
        </is>
      </c>
      <c r="D7146" t="inlineStr">
        <is>
          <t>2017-03-16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Office Supplies</t>
        </is>
      </c>
      <c r="O7146" t="inlineStr">
        <is>
          <t>Binders</t>
        </is>
      </c>
      <c r="P7146" t="inlineStr">
        <is>
          <t>Avery Trapezoid Ring Binder, 3" Capacity, Black, 1040 sheets</t>
        </is>
      </c>
      <c r="Q7146" s="2" t="n">
        <v>12.294</v>
      </c>
      <c r="R7146" t="n">
        <v>1</v>
      </c>
      <c r="S7146" s="3" t="n">
        <v>0.7</v>
      </c>
      <c r="T7146" s="2" t="n">
        <v>-8.6058</v>
      </c>
      <c r="U7146">
        <f>D7146-C7146</f>
        <v/>
      </c>
      <c r="V7146" s="3">
        <f>IF(Q7146=0,0,T7146/Q7146)</f>
        <v/>
      </c>
    </row>
    <row r="7147">
      <c r="A7147" t="n">
        <v>7146</v>
      </c>
      <c r="B7147" t="inlineStr">
        <is>
          <t>US-2017-141558</t>
        </is>
      </c>
      <c r="C7147" t="inlineStr">
        <is>
          <t>2017-03-11</t>
        </is>
      </c>
      <c r="D7147" t="inlineStr">
        <is>
          <t>2017-03-16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KI Adjustable-Height Table</t>
        </is>
      </c>
      <c r="Q7147" s="2" t="n">
        <v>154.764</v>
      </c>
      <c r="R7147" t="n">
        <v>3</v>
      </c>
      <c r="S7147" s="3" t="n">
        <v>0.4</v>
      </c>
      <c r="T7147" s="2" t="n">
        <v>-46.4292</v>
      </c>
      <c r="U7147">
        <f>D7147-C7147</f>
        <v/>
      </c>
      <c r="V7147" s="3">
        <f>IF(Q7147=0,0,T7147/Q7147)</f>
        <v/>
      </c>
    </row>
    <row r="7148">
      <c r="A7148" t="n">
        <v>7147</v>
      </c>
      <c r="B7148" t="inlineStr">
        <is>
          <t>US-2017-141558</t>
        </is>
      </c>
      <c r="C7148" t="inlineStr">
        <is>
          <t>2017-03-11</t>
        </is>
      </c>
      <c r="D7148" t="inlineStr">
        <is>
          <t>2017-03-16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Desktop 3-Pocket Hot File</t>
        </is>
      </c>
      <c r="Q7148" s="2" t="n">
        <v>43.28</v>
      </c>
      <c r="R7148" t="n">
        <v>1</v>
      </c>
      <c r="S7148" s="3" t="n">
        <v>0.2</v>
      </c>
      <c r="T7148" s="2" t="n">
        <v>3.246</v>
      </c>
      <c r="U7148">
        <f>D7148-C7148</f>
        <v/>
      </c>
      <c r="V7148" s="3">
        <f>IF(Q7148=0,0,T7148/Q7148)</f>
        <v/>
      </c>
    </row>
    <row r="7149">
      <c r="A7149" t="n">
        <v>7148</v>
      </c>
      <c r="B7149" t="inlineStr">
        <is>
          <t>CA-2016-139941</t>
        </is>
      </c>
      <c r="C7149" t="inlineStr">
        <is>
          <t>2016-06-12</t>
        </is>
      </c>
      <c r="D7149" t="inlineStr">
        <is>
          <t>2016-06-17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IBM Multi-Purpose Copy Paper, 8 1/2 x 11", Case</t>
        </is>
      </c>
      <c r="Q7149" s="2" t="n">
        <v>92.94</v>
      </c>
      <c r="R7149" t="n">
        <v>3</v>
      </c>
      <c r="S7149" s="3" t="n">
        <v>0</v>
      </c>
      <c r="T7149" s="2" t="n">
        <v>41.823</v>
      </c>
      <c r="U7149">
        <f>D7149-C7149</f>
        <v/>
      </c>
      <c r="V7149" s="3">
        <f>IF(Q7149=0,0,T7149/Q7149)</f>
        <v/>
      </c>
    </row>
    <row r="7150">
      <c r="A7150" t="n">
        <v>7149</v>
      </c>
      <c r="B7150" t="inlineStr">
        <is>
          <t>CA-2016-139941</t>
        </is>
      </c>
      <c r="C7150" t="inlineStr">
        <is>
          <t>2016-06-12</t>
        </is>
      </c>
      <c r="D7150" t="inlineStr">
        <is>
          <t>2016-06-17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Office Supplies</t>
        </is>
      </c>
      <c r="O7150" t="inlineStr">
        <is>
          <t>Appliances</t>
        </is>
      </c>
      <c r="P7150" t="inlineStr">
        <is>
          <t>Bionaire 99.97% HEPA Air Cleaner</t>
        </is>
      </c>
      <c r="Q7150" s="2" t="n">
        <v>52.56</v>
      </c>
      <c r="R7150" t="n">
        <v>3</v>
      </c>
      <c r="S7150" s="3" t="n">
        <v>0</v>
      </c>
      <c r="T7150" s="2" t="n">
        <v>18.396</v>
      </c>
      <c r="U7150">
        <f>D7150-C7150</f>
        <v/>
      </c>
      <c r="V7150" s="3">
        <f>IF(Q7150=0,0,T7150/Q7150)</f>
        <v/>
      </c>
    </row>
    <row r="7151">
      <c r="A7151" t="n">
        <v>7150</v>
      </c>
      <c r="B7151" t="inlineStr">
        <is>
          <t>CA-2015-166583</t>
        </is>
      </c>
      <c r="C7151" t="inlineStr">
        <is>
          <t>2015-06-26</t>
        </is>
      </c>
      <c r="D7151" t="inlineStr">
        <is>
          <t>2015-06-30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Polycom SoundStation2 EX Conference phone</t>
        </is>
      </c>
      <c r="Q7151" s="2" t="n">
        <v>971.88</v>
      </c>
      <c r="R7151" t="n">
        <v>3</v>
      </c>
      <c r="S7151" s="3" t="n">
        <v>0.2</v>
      </c>
      <c r="T7151" s="2" t="n">
        <v>109.3365</v>
      </c>
      <c r="U7151">
        <f>D7151-C7151</f>
        <v/>
      </c>
      <c r="V7151" s="3">
        <f>IF(Q7151=0,0,T7151/Q7151)</f>
        <v/>
      </c>
    </row>
    <row r="7152">
      <c r="A7152" t="n">
        <v>7151</v>
      </c>
      <c r="B7152" t="inlineStr">
        <is>
          <t>CA-2017-100412</t>
        </is>
      </c>
      <c r="C7152" t="inlineStr">
        <is>
          <t>2017-12-22</t>
        </is>
      </c>
      <c r="D7152" t="inlineStr">
        <is>
          <t>2017-12-26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Situations Contoured Folding Chairs, 4/Set</t>
        </is>
      </c>
      <c r="Q7152" s="2" t="n">
        <v>141.96</v>
      </c>
      <c r="R7152" t="n">
        <v>2</v>
      </c>
      <c r="S7152" s="3" t="n">
        <v>0</v>
      </c>
      <c r="T7152" s="2" t="n">
        <v>35.49</v>
      </c>
      <c r="U7152">
        <f>D7152-C7152</f>
        <v/>
      </c>
      <c r="V7152" s="3">
        <f>IF(Q7152=0,0,T7152/Q7152)</f>
        <v/>
      </c>
    </row>
    <row r="7153">
      <c r="A7153" t="n">
        <v>7152</v>
      </c>
      <c r="B7153" t="inlineStr">
        <is>
          <t>CA-2017-142909</t>
        </is>
      </c>
      <c r="C7153" t="inlineStr">
        <is>
          <t>2017-12-22</t>
        </is>
      </c>
      <c r="D7153" t="inlineStr">
        <is>
          <t>2017-12-25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Furniture</t>
        </is>
      </c>
      <c r="O7153" t="inlineStr">
        <is>
          <t>Tables</t>
        </is>
      </c>
      <c r="P7153" t="inlineStr">
        <is>
          <t>Lesro Round Back Collection Coffee Table, End Table</t>
        </is>
      </c>
      <c r="Q7153" s="2" t="n">
        <v>182.55</v>
      </c>
      <c r="R7153" t="n">
        <v>2</v>
      </c>
      <c r="S7153" s="3" t="n">
        <v>0.5</v>
      </c>
      <c r="T7153" s="2" t="n">
        <v>-135.087</v>
      </c>
      <c r="U7153">
        <f>D7153-C7153</f>
        <v/>
      </c>
      <c r="V7153" s="3">
        <f>IF(Q7153=0,0,T7153/Q7153)</f>
        <v/>
      </c>
    </row>
    <row r="7154">
      <c r="A7154" t="n">
        <v>7153</v>
      </c>
      <c r="B7154" t="inlineStr">
        <is>
          <t>CA-2014-137911</t>
        </is>
      </c>
      <c r="C7154" t="inlineStr">
        <is>
          <t>2014-10-09</t>
        </is>
      </c>
      <c r="D7154" t="inlineStr">
        <is>
          <t>2014-10-15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Eaton Premium Continuous-Feed Paper, 25% Cotton, Letter Size, White, 1000 Shts/Box</t>
        </is>
      </c>
      <c r="Q7154" s="2" t="n">
        <v>88.768</v>
      </c>
      <c r="R7154" t="n">
        <v>2</v>
      </c>
      <c r="S7154" s="3" t="n">
        <v>0.2</v>
      </c>
      <c r="T7154" s="2" t="n">
        <v>31.0688</v>
      </c>
      <c r="U7154">
        <f>D7154-C7154</f>
        <v/>
      </c>
      <c r="V7154" s="3">
        <f>IF(Q7154=0,0,T7154/Q7154)</f>
        <v/>
      </c>
    </row>
    <row r="7155">
      <c r="A7155" t="n">
        <v>7154</v>
      </c>
      <c r="B7155" t="inlineStr">
        <is>
          <t>CA-2015-106208</t>
        </is>
      </c>
      <c r="C7155" t="inlineStr">
        <is>
          <t>2015-12-10</t>
        </is>
      </c>
      <c r="D7155" t="inlineStr">
        <is>
          <t>2015-12-15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Office Supplies</t>
        </is>
      </c>
      <c r="O7155" t="inlineStr">
        <is>
          <t>Appliances</t>
        </is>
      </c>
      <c r="P7155" t="inlineStr">
        <is>
          <t>3M Replacement Filter for Office Air Cleaner for 20' x 33' Room</t>
        </is>
      </c>
      <c r="Q7155" s="2" t="n">
        <v>53.088</v>
      </c>
      <c r="R7155" t="n">
        <v>7</v>
      </c>
      <c r="S7155" s="3" t="n">
        <v>0.8</v>
      </c>
      <c r="T7155" s="2" t="n">
        <v>-108.8304</v>
      </c>
      <c r="U7155">
        <f>D7155-C7155</f>
        <v/>
      </c>
      <c r="V7155" s="3">
        <f>IF(Q7155=0,0,T7155/Q7155)</f>
        <v/>
      </c>
    </row>
    <row r="7156">
      <c r="A7156" t="n">
        <v>7155</v>
      </c>
      <c r="B7156" t="inlineStr">
        <is>
          <t>US-2015-136749</t>
        </is>
      </c>
      <c r="C7156" t="inlineStr">
        <is>
          <t>2015-12-25</t>
        </is>
      </c>
      <c r="D7156" t="inlineStr">
        <is>
          <t>2015-12-27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Tenex B1-RE Series Chair Mats for Low Pile Carpets</t>
        </is>
      </c>
      <c r="Q7156" s="2" t="n">
        <v>275.88</v>
      </c>
      <c r="R7156" t="n">
        <v>6</v>
      </c>
      <c r="S7156" s="3" t="n">
        <v>0</v>
      </c>
      <c r="T7156" s="2" t="n">
        <v>46.8996</v>
      </c>
      <c r="U7156">
        <f>D7156-C7156</f>
        <v/>
      </c>
      <c r="V7156" s="3">
        <f>IF(Q7156=0,0,T7156/Q7156)</f>
        <v/>
      </c>
    </row>
    <row r="7157">
      <c r="A7157" t="n">
        <v>7156</v>
      </c>
      <c r="B7157" t="inlineStr">
        <is>
          <t>US-2015-136749</t>
        </is>
      </c>
      <c r="C7157" t="inlineStr">
        <is>
          <t>2015-12-25</t>
        </is>
      </c>
      <c r="D7157" t="inlineStr">
        <is>
          <t>2015-12-27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Office Supplies</t>
        </is>
      </c>
      <c r="O7157" t="inlineStr">
        <is>
          <t>Binders</t>
        </is>
      </c>
      <c r="P7157" t="inlineStr">
        <is>
          <t>Tuf-Vin Binders</t>
        </is>
      </c>
      <c r="Q7157" s="2" t="n">
        <v>157.9</v>
      </c>
      <c r="R7157" t="n">
        <v>5</v>
      </c>
      <c r="S7157" s="3" t="n">
        <v>0</v>
      </c>
      <c r="T7157" s="2" t="n">
        <v>74.21299999999999</v>
      </c>
      <c r="U7157">
        <f>D7157-C7157</f>
        <v/>
      </c>
      <c r="V7157" s="3">
        <f>IF(Q7157=0,0,T7157/Q7157)</f>
        <v/>
      </c>
    </row>
    <row r="7158">
      <c r="A7158" t="n">
        <v>7157</v>
      </c>
      <c r="B7158" t="inlineStr">
        <is>
          <t>CA-2017-126718</t>
        </is>
      </c>
      <c r="C7158" t="inlineStr">
        <is>
          <t>2017-04-29</t>
        </is>
      </c>
      <c r="D7158" t="inlineStr">
        <is>
          <t>2017-05-04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Office Supplies</t>
        </is>
      </c>
      <c r="O7158" t="inlineStr">
        <is>
          <t>Labels</t>
        </is>
      </c>
      <c r="P7158" t="inlineStr">
        <is>
          <t>Color-Coded Legal Exhibit Labels</t>
        </is>
      </c>
      <c r="Q7158" s="2" t="n">
        <v>4.91</v>
      </c>
      <c r="R7158" t="n">
        <v>1</v>
      </c>
      <c r="S7158" s="3" t="n">
        <v>0</v>
      </c>
      <c r="T7158" s="2" t="n">
        <v>2.4059</v>
      </c>
      <c r="U7158">
        <f>D7158-C7158</f>
        <v/>
      </c>
      <c r="V7158" s="3">
        <f>IF(Q7158=0,0,T7158/Q7158)</f>
        <v/>
      </c>
    </row>
    <row r="7159">
      <c r="A7159" t="n">
        <v>7158</v>
      </c>
      <c r="B7159" t="inlineStr">
        <is>
          <t>CA-2016-131380</t>
        </is>
      </c>
      <c r="C7159" t="inlineStr">
        <is>
          <t>2016-03-28</t>
        </is>
      </c>
      <c r="D7159" t="inlineStr">
        <is>
          <t>2016-03-31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Office Supplies</t>
        </is>
      </c>
      <c r="O7159" t="inlineStr">
        <is>
          <t>Storage</t>
        </is>
      </c>
      <c r="P7159" t="inlineStr">
        <is>
          <t>Rogers Deluxe File Chest</t>
        </is>
      </c>
      <c r="Q7159" s="2" t="n">
        <v>87.92</v>
      </c>
      <c r="R7159" t="n">
        <v>4</v>
      </c>
      <c r="S7159" s="3" t="n">
        <v>0</v>
      </c>
      <c r="T7159" s="2" t="n">
        <v>0.8792</v>
      </c>
      <c r="U7159">
        <f>D7159-C7159</f>
        <v/>
      </c>
      <c r="V7159" s="3">
        <f>IF(Q7159=0,0,T7159/Q7159)</f>
        <v/>
      </c>
    </row>
    <row r="7160">
      <c r="A7160" t="n">
        <v>7159</v>
      </c>
      <c r="B7160" t="inlineStr">
        <is>
          <t>CA-2016-131380</t>
        </is>
      </c>
      <c r="C7160" t="inlineStr">
        <is>
          <t>2016-03-28</t>
        </is>
      </c>
      <c r="D7160" t="inlineStr">
        <is>
          <t>2016-03-31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Xerox 1983</t>
        </is>
      </c>
      <c r="Q7160" s="2" t="n">
        <v>5.98</v>
      </c>
      <c r="R7160" t="n">
        <v>1</v>
      </c>
      <c r="S7160" s="3" t="n">
        <v>0</v>
      </c>
      <c r="T7160" s="2" t="n">
        <v>2.9302</v>
      </c>
      <c r="U7160">
        <f>D7160-C7160</f>
        <v/>
      </c>
      <c r="V7160" s="3">
        <f>IF(Q7160=0,0,T7160/Q7160)</f>
        <v/>
      </c>
    </row>
    <row r="7161">
      <c r="A7161" t="n">
        <v>7160</v>
      </c>
      <c r="B7161" t="inlineStr">
        <is>
          <t>CA-2015-145835</t>
        </is>
      </c>
      <c r="C7161" t="inlineStr">
        <is>
          <t>2015-05-13</t>
        </is>
      </c>
      <c r="D7161" t="inlineStr">
        <is>
          <t>2015-05-18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Toshiba IPT2010-SD IP Telephone</t>
        </is>
      </c>
      <c r="Q7161" s="2" t="n">
        <v>222.384</v>
      </c>
      <c r="R7161" t="n">
        <v>2</v>
      </c>
      <c r="S7161" s="3" t="n">
        <v>0.2</v>
      </c>
      <c r="T7161" s="2" t="n">
        <v>16.6788</v>
      </c>
      <c r="U7161">
        <f>D7161-C7161</f>
        <v/>
      </c>
      <c r="V7161" s="3">
        <f>IF(Q7161=0,0,T7161/Q7161)</f>
        <v/>
      </c>
    </row>
    <row r="7162">
      <c r="A7162" t="n">
        <v>7161</v>
      </c>
      <c r="B7162" t="inlineStr">
        <is>
          <t>CA-2015-145835</t>
        </is>
      </c>
      <c r="C7162" t="inlineStr">
        <is>
          <t>2015-05-13</t>
        </is>
      </c>
      <c r="D7162" t="inlineStr">
        <is>
          <t>2015-05-18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Office Supplies</t>
        </is>
      </c>
      <c r="O7162" t="inlineStr">
        <is>
          <t>Fasteners</t>
        </is>
      </c>
      <c r="P7162" t="inlineStr">
        <is>
          <t>Advantus Plastic Paper Clips</t>
        </is>
      </c>
      <c r="Q7162" s="2" t="n">
        <v>16</v>
      </c>
      <c r="R7162" t="n">
        <v>4</v>
      </c>
      <c r="S7162" s="3" t="n">
        <v>0.2</v>
      </c>
      <c r="T7162" s="2" t="n">
        <v>5.6</v>
      </c>
      <c r="U7162">
        <f>D7162-C7162</f>
        <v/>
      </c>
      <c r="V7162" s="3">
        <f>IF(Q7162=0,0,T7162/Q7162)</f>
        <v/>
      </c>
    </row>
    <row r="7163">
      <c r="A7163" t="n">
        <v>7162</v>
      </c>
      <c r="B7163" t="inlineStr">
        <is>
          <t>CA-2014-138709</t>
        </is>
      </c>
      <c r="C7163" t="inlineStr">
        <is>
          <t>2014-07-04</t>
        </is>
      </c>
      <c r="D7163" t="inlineStr">
        <is>
          <t>2014-07-09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Southworth Structures Collection</t>
        </is>
      </c>
      <c r="Q7163" s="2" t="n">
        <v>21.84</v>
      </c>
      <c r="R7163" t="n">
        <v>3</v>
      </c>
      <c r="S7163" s="3" t="n">
        <v>0</v>
      </c>
      <c r="T7163" s="2" t="n">
        <v>10.92</v>
      </c>
      <c r="U7163">
        <f>D7163-C7163</f>
        <v/>
      </c>
      <c r="V7163" s="3">
        <f>IF(Q7163=0,0,T7163/Q7163)</f>
        <v/>
      </c>
    </row>
    <row r="7164">
      <c r="A7164" t="n">
        <v>7163</v>
      </c>
      <c r="B7164" t="inlineStr">
        <is>
          <t>CA-2014-138709</t>
        </is>
      </c>
      <c r="C7164" t="inlineStr">
        <is>
          <t>2014-07-04</t>
        </is>
      </c>
      <c r="D7164" t="inlineStr">
        <is>
          <t>2014-07-09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Zipper Ring Binder Pockets</t>
        </is>
      </c>
      <c r="Q7164" s="2" t="n">
        <v>15.6</v>
      </c>
      <c r="R7164" t="n">
        <v>5</v>
      </c>
      <c r="S7164" s="3" t="n">
        <v>0</v>
      </c>
      <c r="T7164" s="2" t="n">
        <v>7.644</v>
      </c>
      <c r="U7164">
        <f>D7164-C7164</f>
        <v/>
      </c>
      <c r="V7164" s="3">
        <f>IF(Q7164=0,0,T7164/Q7164)</f>
        <v/>
      </c>
    </row>
    <row r="7165">
      <c r="A7165" t="n">
        <v>7164</v>
      </c>
      <c r="B7165" t="inlineStr">
        <is>
          <t>CA-2014-122070</t>
        </is>
      </c>
      <c r="C7165" t="inlineStr">
        <is>
          <t>2014-04-22</t>
        </is>
      </c>
      <c r="D7165" t="inlineStr">
        <is>
          <t>2014-04-24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Office Supplies</t>
        </is>
      </c>
      <c r="O7165" t="inlineStr">
        <is>
          <t>Envelopes</t>
        </is>
      </c>
      <c r="P7165" t="inlineStr">
        <is>
          <t>Staple envelope</t>
        </is>
      </c>
      <c r="Q7165" s="2" t="n">
        <v>247.84</v>
      </c>
      <c r="R7165" t="n">
        <v>8</v>
      </c>
      <c r="S7165" s="3" t="n">
        <v>0</v>
      </c>
      <c r="T7165" s="2" t="n">
        <v>121.4416</v>
      </c>
      <c r="U7165">
        <f>D7165-C7165</f>
        <v/>
      </c>
      <c r="V7165" s="3">
        <f>IF(Q7165=0,0,T7165/Q7165)</f>
        <v/>
      </c>
    </row>
    <row r="7166">
      <c r="A7166" t="n">
        <v>7165</v>
      </c>
      <c r="B7166" t="inlineStr">
        <is>
          <t>CA-2014-122070</t>
        </is>
      </c>
      <c r="C7166" t="inlineStr">
        <is>
          <t>2014-04-22</t>
        </is>
      </c>
      <c r="D7166" t="inlineStr">
        <is>
          <t>2014-04-24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Office Supplies</t>
        </is>
      </c>
      <c r="O7166" t="inlineStr">
        <is>
          <t>Binders</t>
        </is>
      </c>
      <c r="P7166" t="inlineStr">
        <is>
          <t>ACCOHIDE 3-Ring Binder, Blue, 1"</t>
        </is>
      </c>
      <c r="Q7166" s="2" t="n">
        <v>9.912000000000001</v>
      </c>
      <c r="R7166" t="n">
        <v>3</v>
      </c>
      <c r="S7166" s="3" t="n">
        <v>0.2</v>
      </c>
      <c r="T7166" s="2" t="n">
        <v>3.3453</v>
      </c>
      <c r="U7166">
        <f>D7166-C7166</f>
        <v/>
      </c>
      <c r="V7166" s="3">
        <f>IF(Q7166=0,0,T7166/Q7166)</f>
        <v/>
      </c>
    </row>
    <row r="7167">
      <c r="A7167" t="n">
        <v>7166</v>
      </c>
      <c r="B7167" t="inlineStr">
        <is>
          <t>CA-2016-158610</t>
        </is>
      </c>
      <c r="C7167" t="inlineStr">
        <is>
          <t>2016-09-19</t>
        </is>
      </c>
      <c r="D7167" t="inlineStr">
        <is>
          <t>2016-09-22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Home/Office Personal File Carts</t>
        </is>
      </c>
      <c r="Q7167" s="2" t="n">
        <v>69.52</v>
      </c>
      <c r="R7167" t="n">
        <v>2</v>
      </c>
      <c r="S7167" s="3" t="n">
        <v>0</v>
      </c>
      <c r="T7167" s="2" t="n">
        <v>17.38</v>
      </c>
      <c r="U7167">
        <f>D7167-C7167</f>
        <v/>
      </c>
      <c r="V7167" s="3">
        <f>IF(Q7167=0,0,T7167/Q7167)</f>
        <v/>
      </c>
    </row>
    <row r="7168">
      <c r="A7168" t="n">
        <v>7167</v>
      </c>
      <c r="B7168" t="inlineStr">
        <is>
          <t>CA-2014-117464</t>
        </is>
      </c>
      <c r="C7168" t="inlineStr">
        <is>
          <t>2014-07-22</t>
        </is>
      </c>
      <c r="D7168" t="inlineStr">
        <is>
          <t>2014-07-24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Newell 32</t>
        </is>
      </c>
      <c r="Q7168" s="2" t="n">
        <v>11.52</v>
      </c>
      <c r="R7168" t="n">
        <v>4</v>
      </c>
      <c r="S7168" s="3" t="n">
        <v>0</v>
      </c>
      <c r="T7168" s="2" t="n">
        <v>3.2256</v>
      </c>
      <c r="U7168">
        <f>D7168-C7168</f>
        <v/>
      </c>
      <c r="V7168" s="3">
        <f>IF(Q7168=0,0,T7168/Q7168)</f>
        <v/>
      </c>
    </row>
    <row r="7169">
      <c r="A7169" t="n">
        <v>7168</v>
      </c>
      <c r="B7169" t="inlineStr">
        <is>
          <t>CA-2014-117464</t>
        </is>
      </c>
      <c r="C7169" t="inlineStr">
        <is>
          <t>2014-07-22</t>
        </is>
      </c>
      <c r="D7169" t="inlineStr">
        <is>
          <t>2014-07-24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Global Comet Stacking Armless Chair</t>
        </is>
      </c>
      <c r="Q7169" s="2" t="n">
        <v>717.72</v>
      </c>
      <c r="R7169" t="n">
        <v>3</v>
      </c>
      <c r="S7169" s="3" t="n">
        <v>0.2</v>
      </c>
      <c r="T7169" s="2" t="n">
        <v>71.77200000000001</v>
      </c>
      <c r="U7169">
        <f>D7169-C7169</f>
        <v/>
      </c>
      <c r="V7169" s="3">
        <f>IF(Q7169=0,0,T7169/Q7169)</f>
        <v/>
      </c>
    </row>
    <row r="7170">
      <c r="A7170" t="n">
        <v>7169</v>
      </c>
      <c r="B7170" t="inlineStr">
        <is>
          <t>CA-2014-117464</t>
        </is>
      </c>
      <c r="C7170" t="inlineStr">
        <is>
          <t>2014-07-22</t>
        </is>
      </c>
      <c r="D7170" t="inlineStr">
        <is>
          <t>2014-07-24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Eldon Mobile Mega Data Cart  Mega Stackable  Add-On Trays</t>
        </is>
      </c>
      <c r="Q7170" s="2" t="n">
        <v>236.5</v>
      </c>
      <c r="R7170" t="n">
        <v>10</v>
      </c>
      <c r="S7170" s="3" t="n">
        <v>0</v>
      </c>
      <c r="T7170" s="2" t="n">
        <v>68.58499999999999</v>
      </c>
      <c r="U7170">
        <f>D7170-C7170</f>
        <v/>
      </c>
      <c r="V7170" s="3">
        <f>IF(Q7170=0,0,T7170/Q7170)</f>
        <v/>
      </c>
    </row>
    <row r="7171">
      <c r="A7171" t="n">
        <v>7170</v>
      </c>
      <c r="B7171" t="inlineStr">
        <is>
          <t>CA-2014-117464</t>
        </is>
      </c>
      <c r="C7171" t="inlineStr">
        <is>
          <t>2014-07-22</t>
        </is>
      </c>
      <c r="D7171" t="inlineStr">
        <is>
          <t>2014-07-24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Furniture</t>
        </is>
      </c>
      <c r="O7171" t="inlineStr">
        <is>
          <t>Tables</t>
        </is>
      </c>
      <c r="P7171" t="inlineStr">
        <is>
          <t>Safco Drafting Table</t>
        </is>
      </c>
      <c r="Q7171" s="2" t="n">
        <v>170.352</v>
      </c>
      <c r="R7171" t="n">
        <v>3</v>
      </c>
      <c r="S7171" s="3" t="n">
        <v>0.2</v>
      </c>
      <c r="T7171" s="2" t="n">
        <v>19.1646</v>
      </c>
      <c r="U7171">
        <f>D7171-C7171</f>
        <v/>
      </c>
      <c r="V7171" s="3">
        <f>IF(Q7171=0,0,T7171/Q7171)</f>
        <v/>
      </c>
    </row>
    <row r="7172">
      <c r="A7172" t="n">
        <v>7171</v>
      </c>
      <c r="B7172" t="inlineStr">
        <is>
          <t>US-2017-168613</t>
        </is>
      </c>
      <c r="C7172" t="inlineStr">
        <is>
          <t>2017-10-08</t>
        </is>
      </c>
      <c r="D7172" t="inlineStr">
        <is>
          <t>2017-10-14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Furniture</t>
        </is>
      </c>
      <c r="O7172" t="inlineStr">
        <is>
          <t>Chairs</t>
        </is>
      </c>
      <c r="P7172" t="inlineStr">
        <is>
          <t>Office Star - Ergonomically Designed Knee Chair</t>
        </is>
      </c>
      <c r="Q7172" s="2" t="n">
        <v>145.764</v>
      </c>
      <c r="R7172" t="n">
        <v>2</v>
      </c>
      <c r="S7172" s="3" t="n">
        <v>0.1</v>
      </c>
      <c r="T7172" s="2" t="n">
        <v>3.2392</v>
      </c>
      <c r="U7172">
        <f>D7172-C7172</f>
        <v/>
      </c>
      <c r="V7172" s="3">
        <f>IF(Q7172=0,0,T7172/Q7172)</f>
        <v/>
      </c>
    </row>
    <row r="7173">
      <c r="A7173" t="n">
        <v>7172</v>
      </c>
      <c r="B7173" t="inlineStr">
        <is>
          <t>CA-2017-125381</t>
        </is>
      </c>
      <c r="C7173" t="inlineStr">
        <is>
          <t>2017-04-25</t>
        </is>
      </c>
      <c r="D7173" t="inlineStr">
        <is>
          <t>2017-04-27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s="2" t="n">
        <v>107.97</v>
      </c>
      <c r="R7173" t="n">
        <v>3</v>
      </c>
      <c r="S7173" s="3" t="n">
        <v>0</v>
      </c>
      <c r="T7173" s="2" t="n">
        <v>22.6737</v>
      </c>
      <c r="U7173">
        <f>D7173-C7173</f>
        <v/>
      </c>
      <c r="V7173" s="3">
        <f>IF(Q7173=0,0,T7173/Q7173)</f>
        <v/>
      </c>
    </row>
    <row r="7174">
      <c r="A7174" t="n">
        <v>7173</v>
      </c>
      <c r="B7174" t="inlineStr">
        <is>
          <t>US-2017-141677</t>
        </is>
      </c>
      <c r="C7174" t="inlineStr">
        <is>
          <t>2017-03-26</t>
        </is>
      </c>
      <c r="D7174" t="inlineStr">
        <is>
          <t>2017-03-30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Technology</t>
        </is>
      </c>
      <c r="O7174" t="inlineStr">
        <is>
          <t>Accessories</t>
        </is>
      </c>
      <c r="P7174" t="inlineStr">
        <is>
          <t>Sony 64GB Class 10 Micro SDHC R40 Memory Card</t>
        </is>
      </c>
      <c r="Q7174" s="2" t="n">
        <v>143.96</v>
      </c>
      <c r="R7174" t="n">
        <v>5</v>
      </c>
      <c r="S7174" s="3" t="n">
        <v>0.2</v>
      </c>
      <c r="T7174" s="2" t="n">
        <v>1.7995</v>
      </c>
      <c r="U7174">
        <f>D7174-C7174</f>
        <v/>
      </c>
      <c r="V7174" s="3">
        <f>IF(Q7174=0,0,T7174/Q7174)</f>
        <v/>
      </c>
    </row>
    <row r="7175">
      <c r="A7175" t="n">
        <v>7174</v>
      </c>
      <c r="B7175" t="inlineStr">
        <is>
          <t>US-2017-141677</t>
        </is>
      </c>
      <c r="C7175" t="inlineStr">
        <is>
          <t>2017-03-26</t>
        </is>
      </c>
      <c r="D7175" t="inlineStr">
        <is>
          <t>2017-03-30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Technology</t>
        </is>
      </c>
      <c r="O7175" t="inlineStr">
        <is>
          <t>Copiers</t>
        </is>
      </c>
      <c r="P7175" t="inlineStr">
        <is>
          <t>Canon PC1080F Personal Copier</t>
        </is>
      </c>
      <c r="Q7175" s="2" t="n">
        <v>2399.96</v>
      </c>
      <c r="R7175" t="n">
        <v>5</v>
      </c>
      <c r="S7175" s="3" t="n">
        <v>0.2</v>
      </c>
      <c r="T7175" s="2" t="n">
        <v>569.9905</v>
      </c>
      <c r="U7175">
        <f>D7175-C7175</f>
        <v/>
      </c>
      <c r="V7175" s="3">
        <f>IF(Q7175=0,0,T7175/Q7175)</f>
        <v/>
      </c>
    </row>
    <row r="7176">
      <c r="A7176" t="n">
        <v>7175</v>
      </c>
      <c r="B7176" t="inlineStr">
        <is>
          <t>US-2017-141677</t>
        </is>
      </c>
      <c r="C7176" t="inlineStr">
        <is>
          <t>2017-03-26</t>
        </is>
      </c>
      <c r="D7176" t="inlineStr">
        <is>
          <t>2017-03-30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Xerox 1951</t>
        </is>
      </c>
      <c r="Q7176" s="2" t="n">
        <v>74.352</v>
      </c>
      <c r="R7176" t="n">
        <v>3</v>
      </c>
      <c r="S7176" s="3" t="n">
        <v>0.2</v>
      </c>
      <c r="T7176" s="2" t="n">
        <v>23.235</v>
      </c>
      <c r="U7176">
        <f>D7176-C7176</f>
        <v/>
      </c>
      <c r="V7176" s="3">
        <f>IF(Q7176=0,0,T7176/Q7176)</f>
        <v/>
      </c>
    </row>
    <row r="7177">
      <c r="A7177" t="n">
        <v>7176</v>
      </c>
      <c r="B7177" t="inlineStr">
        <is>
          <t>US-2017-141677</t>
        </is>
      </c>
      <c r="C7177" t="inlineStr">
        <is>
          <t>2017-03-26</t>
        </is>
      </c>
      <c r="D7177" t="inlineStr">
        <is>
          <t>2017-03-30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Office Supplies</t>
        </is>
      </c>
      <c r="O7177" t="inlineStr">
        <is>
          <t>Appliances</t>
        </is>
      </c>
      <c r="P7177" t="inlineStr">
        <is>
          <t>Belkin 5 Outlet SurgeMaster Power Centers</t>
        </is>
      </c>
      <c r="Q7177" s="2" t="n">
        <v>87.16800000000001</v>
      </c>
      <c r="R7177" t="n">
        <v>8</v>
      </c>
      <c r="S7177" s="3" t="n">
        <v>0.8</v>
      </c>
      <c r="T7177" s="2" t="n">
        <v>-226.6368</v>
      </c>
      <c r="U7177">
        <f>D7177-C7177</f>
        <v/>
      </c>
      <c r="V7177" s="3">
        <f>IF(Q7177=0,0,T7177/Q7177)</f>
        <v/>
      </c>
    </row>
    <row r="7178">
      <c r="A7178" t="n">
        <v>7177</v>
      </c>
      <c r="B7178" t="inlineStr">
        <is>
          <t>US-2017-141677</t>
        </is>
      </c>
      <c r="C7178" t="inlineStr">
        <is>
          <t>2017-03-26</t>
        </is>
      </c>
      <c r="D7178" t="inlineStr">
        <is>
          <t>2017-03-30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Office Supplies</t>
        </is>
      </c>
      <c r="O7178" t="inlineStr">
        <is>
          <t>Storage</t>
        </is>
      </c>
      <c r="P7178" t="inlineStr">
        <is>
          <t>Neat Ideas Personal Hanging Folder Files, Black</t>
        </is>
      </c>
      <c r="Q7178" s="2" t="n">
        <v>32.232</v>
      </c>
      <c r="R7178" t="n">
        <v>3</v>
      </c>
      <c r="S7178" s="3" t="n">
        <v>0.2</v>
      </c>
      <c r="T7178" s="2" t="n">
        <v>2.4174</v>
      </c>
      <c r="U7178">
        <f>D7178-C7178</f>
        <v/>
      </c>
      <c r="V7178" s="3">
        <f>IF(Q7178=0,0,T7178/Q7178)</f>
        <v/>
      </c>
    </row>
    <row r="7179">
      <c r="A7179" t="n">
        <v>7178</v>
      </c>
      <c r="B7179" t="inlineStr">
        <is>
          <t>CA-2017-133067</t>
        </is>
      </c>
      <c r="C7179" t="inlineStr">
        <is>
          <t>2017-05-04</t>
        </is>
      </c>
      <c r="D7179" t="inlineStr">
        <is>
          <t>2017-05-10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Black Avery Memo-Size 3-Ring Binder, 5 1/2" x 8 1/2"</t>
        </is>
      </c>
      <c r="Q7179" s="2" t="n">
        <v>2.202</v>
      </c>
      <c r="R7179" t="n">
        <v>2</v>
      </c>
      <c r="S7179" s="3" t="n">
        <v>0.7</v>
      </c>
      <c r="T7179" s="2" t="n">
        <v>-1.5414</v>
      </c>
      <c r="U7179">
        <f>D7179-C7179</f>
        <v/>
      </c>
      <c r="V7179" s="3">
        <f>IF(Q7179=0,0,T7179/Q7179)</f>
        <v/>
      </c>
    </row>
    <row r="7180">
      <c r="A7180" t="n">
        <v>7179</v>
      </c>
      <c r="B7180" t="inlineStr">
        <is>
          <t>CA-2017-133067</t>
        </is>
      </c>
      <c r="C7180" t="inlineStr">
        <is>
          <t>2017-05-04</t>
        </is>
      </c>
      <c r="D7180" t="inlineStr">
        <is>
          <t>2017-05-10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Avery 3 1/2" Diskette Storage Pages, 10/Pack</t>
        </is>
      </c>
      <c r="Q7180" s="2" t="n">
        <v>9.396000000000001</v>
      </c>
      <c r="R7180" t="n">
        <v>3</v>
      </c>
      <c r="S7180" s="3" t="n">
        <v>0.7</v>
      </c>
      <c r="T7180" s="2" t="n">
        <v>-7.5168</v>
      </c>
      <c r="U7180">
        <f>D7180-C7180</f>
        <v/>
      </c>
      <c r="V7180" s="3">
        <f>IF(Q7180=0,0,T7180/Q7180)</f>
        <v/>
      </c>
    </row>
    <row r="7181">
      <c r="A7181" t="n">
        <v>7180</v>
      </c>
      <c r="B7181" t="inlineStr">
        <is>
          <t>US-2016-144351</t>
        </is>
      </c>
      <c r="C7181" t="inlineStr">
        <is>
          <t>2016-11-14</t>
        </is>
      </c>
      <c r="D7181" t="inlineStr">
        <is>
          <t>2016-11-18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BlueLounge Milo Smartphone Stand, White/Metallic</t>
        </is>
      </c>
      <c r="Q7181" s="2" t="n">
        <v>89.97</v>
      </c>
      <c r="R7181" t="n">
        <v>3</v>
      </c>
      <c r="S7181" s="3" t="n">
        <v>0</v>
      </c>
      <c r="T7181" s="2" t="n">
        <v>25.1916</v>
      </c>
      <c r="U7181">
        <f>D7181-C7181</f>
        <v/>
      </c>
      <c r="V7181" s="3">
        <f>IF(Q7181=0,0,T7181/Q7181)</f>
        <v/>
      </c>
    </row>
    <row r="7182">
      <c r="A7182" t="n">
        <v>7181</v>
      </c>
      <c r="B7182" t="inlineStr">
        <is>
          <t>CA-2014-106054</t>
        </is>
      </c>
      <c r="C7182" t="inlineStr">
        <is>
          <t>2014-01-06</t>
        </is>
      </c>
      <c r="D7182" t="inlineStr">
        <is>
          <t>2014-01-07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Office Supplies</t>
        </is>
      </c>
      <c r="O7182" t="inlineStr">
        <is>
          <t>Art</t>
        </is>
      </c>
      <c r="P7182" t="inlineStr">
        <is>
          <t>Dixon Prang Watercolor Pencils, 10-Color Set with Brush</t>
        </is>
      </c>
      <c r="Q7182" s="2" t="n">
        <v>12.78</v>
      </c>
      <c r="R7182" t="n">
        <v>3</v>
      </c>
      <c r="S7182" s="3" t="n">
        <v>0</v>
      </c>
      <c r="T7182" s="2" t="n">
        <v>5.2398</v>
      </c>
      <c r="U7182">
        <f>D7182-C7182</f>
        <v/>
      </c>
      <c r="V7182" s="3">
        <f>IF(Q7182=0,0,T7182/Q7182)</f>
        <v/>
      </c>
    </row>
    <row r="7183">
      <c r="A7183" t="n">
        <v>7182</v>
      </c>
      <c r="B7183" t="inlineStr">
        <is>
          <t>CA-2016-138667</t>
        </is>
      </c>
      <c r="C7183" t="inlineStr">
        <is>
          <t>2016-12-27</t>
        </is>
      </c>
      <c r="D7183" t="inlineStr">
        <is>
          <t>2016-12-30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Micro Innovations USB RF Wireless Keyboard with Mouse</t>
        </is>
      </c>
      <c r="Q7183" s="2" t="n">
        <v>40</v>
      </c>
      <c r="R7183" t="n">
        <v>2</v>
      </c>
      <c r="S7183" s="3" t="n">
        <v>0.2</v>
      </c>
      <c r="T7183" s="2" t="n">
        <v>0.5</v>
      </c>
      <c r="U7183">
        <f>D7183-C7183</f>
        <v/>
      </c>
      <c r="V7183" s="3">
        <f>IF(Q7183=0,0,T7183/Q7183)</f>
        <v/>
      </c>
    </row>
    <row r="7184">
      <c r="A7184" t="n">
        <v>7183</v>
      </c>
      <c r="B7184" t="inlineStr">
        <is>
          <t>CA-2017-150609</t>
        </is>
      </c>
      <c r="C7184" t="inlineStr">
        <is>
          <t>2017-04-30</t>
        </is>
      </c>
      <c r="D7184" t="inlineStr">
        <is>
          <t>2017-05-04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Office Supplies</t>
        </is>
      </c>
      <c r="O7184" t="inlineStr">
        <is>
          <t>Binders</t>
        </is>
      </c>
      <c r="P7184" t="inlineStr">
        <is>
          <t>Fellowes Black Plastic Comb Bindings</t>
        </is>
      </c>
      <c r="Q7184" s="2" t="n">
        <v>23.24</v>
      </c>
      <c r="R7184" t="n">
        <v>5</v>
      </c>
      <c r="S7184" s="3" t="n">
        <v>0.2</v>
      </c>
      <c r="T7184" s="2" t="n">
        <v>7.553</v>
      </c>
      <c r="U7184">
        <f>D7184-C7184</f>
        <v/>
      </c>
      <c r="V7184" s="3">
        <f>IF(Q7184=0,0,T7184/Q7184)</f>
        <v/>
      </c>
    </row>
    <row r="7185">
      <c r="A7185" t="n">
        <v>7184</v>
      </c>
      <c r="B7185" t="inlineStr">
        <is>
          <t>CA-2017-128853</t>
        </is>
      </c>
      <c r="C7185" t="inlineStr">
        <is>
          <t>2017-04-21</t>
        </is>
      </c>
      <c r="D7185" t="inlineStr">
        <is>
          <t>2017-04-23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Fabric Manager's Chair, Dark Gray</t>
        </is>
      </c>
      <c r="Q7185" s="2" t="n">
        <v>908.8200000000001</v>
      </c>
      <c r="R7185" t="n">
        <v>9</v>
      </c>
      <c r="S7185" s="3" t="n">
        <v>0</v>
      </c>
      <c r="T7185" s="2" t="n">
        <v>227.205</v>
      </c>
      <c r="U7185">
        <f>D7185-C7185</f>
        <v/>
      </c>
      <c r="V7185" s="3">
        <f>IF(Q7185=0,0,T7185/Q7185)</f>
        <v/>
      </c>
    </row>
    <row r="7186">
      <c r="A7186" t="n">
        <v>7185</v>
      </c>
      <c r="B7186" t="inlineStr">
        <is>
          <t>CA-2017-133102</t>
        </is>
      </c>
      <c r="C7186" t="inlineStr">
        <is>
          <t>2017-08-17</t>
        </is>
      </c>
      <c r="D7186" t="inlineStr">
        <is>
          <t>2017-08-24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Office Supplies</t>
        </is>
      </c>
      <c r="O7186" t="inlineStr">
        <is>
          <t>Supplies</t>
        </is>
      </c>
      <c r="P7186" t="inlineStr">
        <is>
          <t>Acco Side-Punched Conventional Columnar Pads</t>
        </is>
      </c>
      <c r="Q7186" s="2" t="n">
        <v>5.552</v>
      </c>
      <c r="R7186" t="n">
        <v>2</v>
      </c>
      <c r="S7186" s="3" t="n">
        <v>0.2</v>
      </c>
      <c r="T7186" s="2" t="n">
        <v>-1.041</v>
      </c>
      <c r="U7186">
        <f>D7186-C7186</f>
        <v/>
      </c>
      <c r="V7186" s="3">
        <f>IF(Q7186=0,0,T7186/Q7186)</f>
        <v/>
      </c>
    </row>
    <row r="7187">
      <c r="A7187" t="n">
        <v>7186</v>
      </c>
      <c r="B7187" t="inlineStr">
        <is>
          <t>CA-2017-133102</t>
        </is>
      </c>
      <c r="C7187" t="inlineStr">
        <is>
          <t>2017-08-17</t>
        </is>
      </c>
      <c r="D7187" t="inlineStr">
        <is>
          <t>2017-08-24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Office Supplies</t>
        </is>
      </c>
      <c r="O7187" t="inlineStr">
        <is>
          <t>Art</t>
        </is>
      </c>
      <c r="P7187" t="inlineStr">
        <is>
          <t>Avery Fluorescent Highlighter Four-Color Set</t>
        </is>
      </c>
      <c r="Q7187" s="2" t="n">
        <v>8.016</v>
      </c>
      <c r="R7187" t="n">
        <v>3</v>
      </c>
      <c r="S7187" s="3" t="n">
        <v>0.2</v>
      </c>
      <c r="T7187" s="2" t="n">
        <v>1.002</v>
      </c>
      <c r="U7187">
        <f>D7187-C7187</f>
        <v/>
      </c>
      <c r="V7187" s="3">
        <f>IF(Q7187=0,0,T7187/Q7187)</f>
        <v/>
      </c>
    </row>
    <row r="7188">
      <c r="A7188" t="n">
        <v>7187</v>
      </c>
      <c r="B7188" t="inlineStr">
        <is>
          <t>CA-2017-133102</t>
        </is>
      </c>
      <c r="C7188" t="inlineStr">
        <is>
          <t>2017-08-17</t>
        </is>
      </c>
      <c r="D7188" t="inlineStr">
        <is>
          <t>2017-08-24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SAFCO Optional Arm Kit for Workspace Cribbage Stacking Chair</t>
        </is>
      </c>
      <c r="Q7188" s="2" t="n">
        <v>74.592</v>
      </c>
      <c r="R7188" t="n">
        <v>4</v>
      </c>
      <c r="S7188" s="3" t="n">
        <v>0.3</v>
      </c>
      <c r="T7188" s="2" t="n">
        <v>-2.1312</v>
      </c>
      <c r="U7188">
        <f>D7188-C7188</f>
        <v/>
      </c>
      <c r="V7188" s="3">
        <f>IF(Q7188=0,0,T7188/Q7188)</f>
        <v/>
      </c>
    </row>
    <row r="7189">
      <c r="A7189" t="n">
        <v>7188</v>
      </c>
      <c r="B7189" t="inlineStr">
        <is>
          <t>CA-2017-133102</t>
        </is>
      </c>
      <c r="C7189" t="inlineStr">
        <is>
          <t>2017-08-17</t>
        </is>
      </c>
      <c r="D7189" t="inlineStr">
        <is>
          <t>2017-08-24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Furniture</t>
        </is>
      </c>
      <c r="O7189" t="inlineStr">
        <is>
          <t>Furnishings</t>
        </is>
      </c>
      <c r="P7189" t="inlineStr">
        <is>
          <t>36X48 HARDFLOOR CHAIRMAT</t>
        </is>
      </c>
      <c r="Q7189" s="2" t="n">
        <v>16.784</v>
      </c>
      <c r="R7189" t="n">
        <v>2</v>
      </c>
      <c r="S7189" s="3" t="n">
        <v>0.6</v>
      </c>
      <c r="T7189" s="2" t="n">
        <v>-22.2388</v>
      </c>
      <c r="U7189">
        <f>D7189-C7189</f>
        <v/>
      </c>
      <c r="V7189" s="3">
        <f>IF(Q7189=0,0,T7189/Q7189)</f>
        <v/>
      </c>
    </row>
    <row r="7190">
      <c r="A7190" t="n">
        <v>7189</v>
      </c>
      <c r="B7190" t="inlineStr">
        <is>
          <t>CA-2017-133102</t>
        </is>
      </c>
      <c r="C7190" t="inlineStr">
        <is>
          <t>2017-08-17</t>
        </is>
      </c>
      <c r="D7190" t="inlineStr">
        <is>
          <t>2017-08-24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Office Supplies</t>
        </is>
      </c>
      <c r="O7190" t="inlineStr">
        <is>
          <t>Appliances</t>
        </is>
      </c>
      <c r="P7190" t="inlineStr">
        <is>
          <t>Belkin Premiere Surge Master II 8-outlet surge protector</t>
        </is>
      </c>
      <c r="Q7190" s="2" t="n">
        <v>38.864</v>
      </c>
      <c r="R7190" t="n">
        <v>4</v>
      </c>
      <c r="S7190" s="3" t="n">
        <v>0.8</v>
      </c>
      <c r="T7190" s="2" t="n">
        <v>-99.1032</v>
      </c>
      <c r="U7190">
        <f>D7190-C7190</f>
        <v/>
      </c>
      <c r="V7190" s="3">
        <f>IF(Q7190=0,0,T7190/Q7190)</f>
        <v/>
      </c>
    </row>
    <row r="7191">
      <c r="A7191" t="n">
        <v>7190</v>
      </c>
      <c r="B7191" t="inlineStr">
        <is>
          <t>CA-2016-164399</t>
        </is>
      </c>
      <c r="C7191" t="inlineStr">
        <is>
          <t>2016-11-12</t>
        </is>
      </c>
      <c r="D7191" t="inlineStr">
        <is>
          <t>2016-11-15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Technology</t>
        </is>
      </c>
      <c r="O7191" t="inlineStr">
        <is>
          <t>Phones</t>
        </is>
      </c>
      <c r="P7191" t="inlineStr">
        <is>
          <t>Panasonic KX TS3282W Corded phone</t>
        </is>
      </c>
      <c r="Q7191" s="2" t="n">
        <v>203.976</v>
      </c>
      <c r="R7191" t="n">
        <v>3</v>
      </c>
      <c r="S7191" s="3" t="n">
        <v>0.2</v>
      </c>
      <c r="T7191" s="2" t="n">
        <v>25.497</v>
      </c>
      <c r="U7191">
        <f>D7191-C7191</f>
        <v/>
      </c>
      <c r="V7191" s="3">
        <f>IF(Q7191=0,0,T7191/Q7191)</f>
        <v/>
      </c>
    </row>
    <row r="7192">
      <c r="A7192" t="n">
        <v>7191</v>
      </c>
      <c r="B7192" t="inlineStr">
        <is>
          <t>CA-2016-164399</t>
        </is>
      </c>
      <c r="C7192" t="inlineStr">
        <is>
          <t>2016-11-12</t>
        </is>
      </c>
      <c r="D7192" t="inlineStr">
        <is>
          <t>2016-11-15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Furniture</t>
        </is>
      </c>
      <c r="O7192" t="inlineStr">
        <is>
          <t>Tables</t>
        </is>
      </c>
      <c r="P7192" t="inlineStr">
        <is>
          <t>Global Adaptabilities Conference Tables</t>
        </is>
      </c>
      <c r="Q7192" s="2" t="n">
        <v>674.352</v>
      </c>
      <c r="R7192" t="n">
        <v>3</v>
      </c>
      <c r="S7192" s="3" t="n">
        <v>0.2</v>
      </c>
      <c r="T7192" s="2" t="n">
        <v>-8.429399999999999</v>
      </c>
      <c r="U7192">
        <f>D7192-C7192</f>
        <v/>
      </c>
      <c r="V7192" s="3">
        <f>IF(Q7192=0,0,T7192/Q7192)</f>
        <v/>
      </c>
    </row>
    <row r="7193">
      <c r="A7193" t="n">
        <v>7192</v>
      </c>
      <c r="B7193" t="inlineStr">
        <is>
          <t>CA-2016-116918</t>
        </is>
      </c>
      <c r="C7193" t="inlineStr">
        <is>
          <t>2016-10-01</t>
        </is>
      </c>
      <c r="D7193" t="inlineStr">
        <is>
          <t>2016-10-06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Non-Stick Binders</t>
        </is>
      </c>
      <c r="Q7193" s="2" t="n">
        <v>5.388</v>
      </c>
      <c r="R7193" t="n">
        <v>4</v>
      </c>
      <c r="S7193" s="3" t="n">
        <v>0.7</v>
      </c>
      <c r="T7193" s="2" t="n">
        <v>-4.49</v>
      </c>
      <c r="U7193">
        <f>D7193-C7193</f>
        <v/>
      </c>
      <c r="V7193" s="3">
        <f>IF(Q7193=0,0,T7193/Q7193)</f>
        <v/>
      </c>
    </row>
    <row r="7194">
      <c r="A7194" t="n">
        <v>7193</v>
      </c>
      <c r="B7194" t="inlineStr">
        <is>
          <t>CA-2016-116918</t>
        </is>
      </c>
      <c r="C7194" t="inlineStr">
        <is>
          <t>2016-10-01</t>
        </is>
      </c>
      <c r="D7194" t="inlineStr">
        <is>
          <t>2016-10-06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Staples in misc. colors</t>
        </is>
      </c>
      <c r="Q7194" s="2" t="n">
        <v>30.976</v>
      </c>
      <c r="R7194" t="n">
        <v>8</v>
      </c>
      <c r="S7194" s="3" t="n">
        <v>0.2</v>
      </c>
      <c r="T7194" s="2" t="n">
        <v>5.0336</v>
      </c>
      <c r="U7194">
        <f>D7194-C7194</f>
        <v/>
      </c>
      <c r="V7194" s="3">
        <f>IF(Q7194=0,0,T7194/Q7194)</f>
        <v/>
      </c>
    </row>
    <row r="7195">
      <c r="A7195" t="n">
        <v>7194</v>
      </c>
      <c r="B7195" t="inlineStr">
        <is>
          <t>CA-2016-110492</t>
        </is>
      </c>
      <c r="C7195" t="inlineStr">
        <is>
          <t>2016-02-12</t>
        </is>
      </c>
      <c r="D7195" t="inlineStr">
        <is>
          <t>2016-02-14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Office Supplies</t>
        </is>
      </c>
      <c r="O7195" t="inlineStr">
        <is>
          <t>Storage</t>
        </is>
      </c>
      <c r="P7195" t="inlineStr">
        <is>
          <t>Tennsco Double-Tier Lockers</t>
        </is>
      </c>
      <c r="Q7195" s="2" t="n">
        <v>1350.12</v>
      </c>
      <c r="R7195" t="n">
        <v>6</v>
      </c>
      <c r="S7195" s="3" t="n">
        <v>0</v>
      </c>
      <c r="T7195" s="2" t="n">
        <v>175.5156</v>
      </c>
      <c r="U7195">
        <f>D7195-C7195</f>
        <v/>
      </c>
      <c r="V7195" s="3">
        <f>IF(Q7195=0,0,T7195/Q7195)</f>
        <v/>
      </c>
    </row>
    <row r="7196">
      <c r="A7196" t="n">
        <v>7195</v>
      </c>
      <c r="B7196" t="inlineStr">
        <is>
          <t>CA-2016-110492</t>
        </is>
      </c>
      <c r="C7196" t="inlineStr">
        <is>
          <t>2016-02-12</t>
        </is>
      </c>
      <c r="D7196" t="inlineStr">
        <is>
          <t>2016-02-14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Avery Durable Slant Ring Binders, No Labels</t>
        </is>
      </c>
      <c r="Q7196" s="2" t="n">
        <v>15.92</v>
      </c>
      <c r="R7196" t="n">
        <v>4</v>
      </c>
      <c r="S7196" s="3" t="n">
        <v>0</v>
      </c>
      <c r="T7196" s="2" t="n">
        <v>7.4824</v>
      </c>
      <c r="U7196">
        <f>D7196-C7196</f>
        <v/>
      </c>
      <c r="V7196" s="3">
        <f>IF(Q7196=0,0,T7196/Q7196)</f>
        <v/>
      </c>
    </row>
    <row r="7197">
      <c r="A7197" t="n">
        <v>7196</v>
      </c>
      <c r="B7197" t="inlineStr">
        <is>
          <t>CA-2016-147683</t>
        </is>
      </c>
      <c r="C7197" t="inlineStr">
        <is>
          <t>2016-11-13</t>
        </is>
      </c>
      <c r="D7197" t="inlineStr">
        <is>
          <t>2016-11-17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Furniture</t>
        </is>
      </c>
      <c r="O7197" t="inlineStr">
        <is>
          <t>Furnishings</t>
        </is>
      </c>
      <c r="P7197" t="inlineStr">
        <is>
          <t>DAX Solid Wood Frames</t>
        </is>
      </c>
      <c r="Q7197" s="2" t="n">
        <v>19.54</v>
      </c>
      <c r="R7197" t="n">
        <v>2</v>
      </c>
      <c r="S7197" s="3" t="n">
        <v>0</v>
      </c>
      <c r="T7197" s="2" t="n">
        <v>7.2298</v>
      </c>
      <c r="U7197">
        <f>D7197-C7197</f>
        <v/>
      </c>
      <c r="V7197" s="3">
        <f>IF(Q7197=0,0,T7197/Q7197)</f>
        <v/>
      </c>
    </row>
    <row r="7198">
      <c r="A7198" t="n">
        <v>7197</v>
      </c>
      <c r="B7198" t="inlineStr">
        <is>
          <t>CA-2014-116785</t>
        </is>
      </c>
      <c r="C7198" t="inlineStr">
        <is>
          <t>2014-04-26</t>
        </is>
      </c>
      <c r="D7198" t="inlineStr">
        <is>
          <t>2014-04-30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347</t>
        </is>
      </c>
      <c r="Q7198" s="2" t="n">
        <v>21.4</v>
      </c>
      <c r="R7198" t="n">
        <v>5</v>
      </c>
      <c r="S7198" s="3" t="n">
        <v>0</v>
      </c>
      <c r="T7198" s="2" t="n">
        <v>6.206</v>
      </c>
      <c r="U7198">
        <f>D7198-C7198</f>
        <v/>
      </c>
      <c r="V7198" s="3">
        <f>IF(Q7198=0,0,T7198/Q7198)</f>
        <v/>
      </c>
    </row>
    <row r="7199">
      <c r="A7199" t="n">
        <v>7198</v>
      </c>
      <c r="B7199" t="inlineStr">
        <is>
          <t>CA-2014-116785</t>
        </is>
      </c>
      <c r="C7199" t="inlineStr">
        <is>
          <t>2014-04-26</t>
        </is>
      </c>
      <c r="D7199" t="inlineStr">
        <is>
          <t>2014-04-30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495</t>
        </is>
      </c>
      <c r="Q7199" s="2" t="n">
        <v>12.6</v>
      </c>
      <c r="R7199" t="n">
        <v>2</v>
      </c>
      <c r="S7199" s="3" t="n">
        <v>0</v>
      </c>
      <c r="T7199" s="2" t="n">
        <v>5.796</v>
      </c>
      <c r="U7199">
        <f>D7199-C7199</f>
        <v/>
      </c>
      <c r="V7199" s="3">
        <f>IF(Q7199=0,0,T7199/Q7199)</f>
        <v/>
      </c>
    </row>
    <row r="7200">
      <c r="A7200" t="n">
        <v>7199</v>
      </c>
      <c r="B7200" t="inlineStr">
        <is>
          <t>US-2015-156797</t>
        </is>
      </c>
      <c r="C7200" t="inlineStr">
        <is>
          <t>2015-08-11</t>
        </is>
      </c>
      <c r="D7200" t="inlineStr">
        <is>
          <t>2015-08-15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Newell 330</t>
        </is>
      </c>
      <c r="Q7200" s="2" t="n">
        <v>11.96</v>
      </c>
      <c r="R7200" t="n">
        <v>2</v>
      </c>
      <c r="S7200" s="3" t="n">
        <v>0</v>
      </c>
      <c r="T7200" s="2" t="n">
        <v>3.1096</v>
      </c>
      <c r="U7200">
        <f>D7200-C7200</f>
        <v/>
      </c>
      <c r="V7200" s="3">
        <f>IF(Q7200=0,0,T7200/Q7200)</f>
        <v/>
      </c>
    </row>
    <row r="7201">
      <c r="A7201" t="n">
        <v>7200</v>
      </c>
      <c r="B7201" t="inlineStr">
        <is>
          <t>US-2015-156797</t>
        </is>
      </c>
      <c r="C7201" t="inlineStr">
        <is>
          <t>2015-08-11</t>
        </is>
      </c>
      <c r="D7201" t="inlineStr">
        <is>
          <t>2015-08-15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AT&amp;T 841000 Phone</t>
        </is>
      </c>
      <c r="Q7201" s="2" t="n">
        <v>138</v>
      </c>
      <c r="R7201" t="n">
        <v>2</v>
      </c>
      <c r="S7201" s="3" t="n">
        <v>0</v>
      </c>
      <c r="T7201" s="2" t="n">
        <v>34.5</v>
      </c>
      <c r="U7201">
        <f>D7201-C7201</f>
        <v/>
      </c>
      <c r="V7201" s="3">
        <f>IF(Q7201=0,0,T7201/Q7201)</f>
        <v/>
      </c>
    </row>
    <row r="7202">
      <c r="A7202" t="n">
        <v>7201</v>
      </c>
      <c r="B7202" t="inlineStr">
        <is>
          <t>CA-2016-104276</t>
        </is>
      </c>
      <c r="C7202" t="inlineStr">
        <is>
          <t>2016-11-27</t>
        </is>
      </c>
      <c r="D7202" t="inlineStr">
        <is>
          <t>2016-12-03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Wi-Ex zBoost YX540 Cellular Phone Signal Booster</t>
        </is>
      </c>
      <c r="Q7202" s="2" t="n">
        <v>116.76</v>
      </c>
      <c r="R7202" t="n">
        <v>1</v>
      </c>
      <c r="S7202" s="3" t="n">
        <v>0.2</v>
      </c>
      <c r="T7202" s="2" t="n">
        <v>14.595</v>
      </c>
      <c r="U7202">
        <f>D7202-C7202</f>
        <v/>
      </c>
      <c r="V7202" s="3">
        <f>IF(Q7202=0,0,T7202/Q7202)</f>
        <v/>
      </c>
    </row>
    <row r="7203">
      <c r="A7203" t="n">
        <v>7202</v>
      </c>
      <c r="B7203" t="inlineStr">
        <is>
          <t>CA-2016-104276</t>
        </is>
      </c>
      <c r="C7203" t="inlineStr">
        <is>
          <t>2016-11-27</t>
        </is>
      </c>
      <c r="D7203" t="inlineStr">
        <is>
          <t>2016-12-03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Furniture</t>
        </is>
      </c>
      <c r="O7203" t="inlineStr">
        <is>
          <t>Tables</t>
        </is>
      </c>
      <c r="P7203" t="inlineStr">
        <is>
          <t>KI Adjustable-Height Table</t>
        </is>
      </c>
      <c r="Q7203" s="2" t="n">
        <v>331.023</v>
      </c>
      <c r="R7203" t="n">
        <v>7</v>
      </c>
      <c r="S7203" s="3" t="n">
        <v>0.45</v>
      </c>
      <c r="T7203" s="2" t="n">
        <v>-114.3534</v>
      </c>
      <c r="U7203">
        <f>D7203-C7203</f>
        <v/>
      </c>
      <c r="V7203" s="3">
        <f>IF(Q7203=0,0,T7203/Q7203)</f>
        <v/>
      </c>
    </row>
    <row r="7204">
      <c r="A7204" t="n">
        <v>7203</v>
      </c>
      <c r="B7204" t="inlineStr">
        <is>
          <t>CA-2016-120369</t>
        </is>
      </c>
      <c r="C7204" t="inlineStr">
        <is>
          <t>2016-10-28</t>
        </is>
      </c>
      <c r="D7204" t="inlineStr">
        <is>
          <t>2016-10-28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Tenex Chairmat w/ Average Lip, 45" x 53"</t>
        </is>
      </c>
      <c r="Q7204" s="2" t="n">
        <v>756.8</v>
      </c>
      <c r="R7204" t="n">
        <v>5</v>
      </c>
      <c r="S7204" s="3" t="n">
        <v>0</v>
      </c>
      <c r="T7204" s="2" t="n">
        <v>75.68000000000001</v>
      </c>
      <c r="U7204">
        <f>D7204-C7204</f>
        <v/>
      </c>
      <c r="V7204" s="3">
        <f>IF(Q7204=0,0,T7204/Q7204)</f>
        <v/>
      </c>
    </row>
    <row r="7205">
      <c r="A7205" t="n">
        <v>7204</v>
      </c>
      <c r="B7205" t="inlineStr">
        <is>
          <t>CA-2014-118276</t>
        </is>
      </c>
      <c r="C7205" t="inlineStr">
        <is>
          <t>2014-12-29</t>
        </is>
      </c>
      <c r="D7205" t="inlineStr">
        <is>
          <t>2015-01-02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Master Caster Door Stop, Large Brown</t>
        </is>
      </c>
      <c r="Q7205" s="2" t="n">
        <v>8.736000000000001</v>
      </c>
      <c r="R7205" t="n">
        <v>3</v>
      </c>
      <c r="S7205" s="3" t="n">
        <v>0.6</v>
      </c>
      <c r="T7205" s="2" t="n">
        <v>-4.8048</v>
      </c>
      <c r="U7205">
        <f>D7205-C7205</f>
        <v/>
      </c>
      <c r="V7205" s="3">
        <f>IF(Q7205=0,0,T7205/Q7205)</f>
        <v/>
      </c>
    </row>
    <row r="7206">
      <c r="A7206" t="n">
        <v>7205</v>
      </c>
      <c r="B7206" t="inlineStr">
        <is>
          <t>CA-2015-136658</t>
        </is>
      </c>
      <c r="C7206" t="inlineStr">
        <is>
          <t>2015-09-10</t>
        </is>
      </c>
      <c r="D7206" t="inlineStr">
        <is>
          <t>2015-09-17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Manco Dry-Lighter Erasable Highlighter</t>
        </is>
      </c>
      <c r="Q7206" s="2" t="n">
        <v>6.08</v>
      </c>
      <c r="R7206" t="n">
        <v>2</v>
      </c>
      <c r="S7206" s="3" t="n">
        <v>0</v>
      </c>
      <c r="T7206" s="2" t="n">
        <v>2.0672</v>
      </c>
      <c r="U7206">
        <f>D7206-C7206</f>
        <v/>
      </c>
      <c r="V7206" s="3">
        <f>IF(Q7206=0,0,T7206/Q7206)</f>
        <v/>
      </c>
    </row>
    <row r="7207">
      <c r="A7207" t="n">
        <v>7206</v>
      </c>
      <c r="B7207" t="inlineStr">
        <is>
          <t>CA-2017-137414</t>
        </is>
      </c>
      <c r="C7207" t="inlineStr">
        <is>
          <t>2017-10-02</t>
        </is>
      </c>
      <c r="D7207" t="inlineStr">
        <is>
          <t>2017-10-06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Furniture</t>
        </is>
      </c>
      <c r="O7207" t="inlineStr">
        <is>
          <t>Furnishings</t>
        </is>
      </c>
      <c r="P7207" t="inlineStr">
        <is>
          <t>Dax Clear Box Frame</t>
        </is>
      </c>
      <c r="Q7207" s="2" t="n">
        <v>17.46</v>
      </c>
      <c r="R7207" t="n">
        <v>2</v>
      </c>
      <c r="S7207" s="3" t="n">
        <v>0</v>
      </c>
      <c r="T7207" s="2" t="n">
        <v>5.9364</v>
      </c>
      <c r="U7207">
        <f>D7207-C7207</f>
        <v/>
      </c>
      <c r="V7207" s="3">
        <f>IF(Q7207=0,0,T7207/Q7207)</f>
        <v/>
      </c>
    </row>
    <row r="7208">
      <c r="A7208" t="n">
        <v>7207</v>
      </c>
      <c r="B7208" t="inlineStr">
        <is>
          <t>CA-2017-137414</t>
        </is>
      </c>
      <c r="C7208" t="inlineStr">
        <is>
          <t>2017-10-02</t>
        </is>
      </c>
      <c r="D7208" t="inlineStr">
        <is>
          <t>2017-10-06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Technology</t>
        </is>
      </c>
      <c r="O7208" t="inlineStr">
        <is>
          <t>Machines</t>
        </is>
      </c>
      <c r="P7208" t="inlineStr">
        <is>
          <t>Ricoh - Ink Collector Unit for GX3000 Series Printers</t>
        </is>
      </c>
      <c r="Q7208" s="2" t="n">
        <v>369.16</v>
      </c>
      <c r="R7208" t="n">
        <v>11</v>
      </c>
      <c r="S7208" s="3" t="n">
        <v>0.2</v>
      </c>
      <c r="T7208" s="2" t="n">
        <v>32.3015</v>
      </c>
      <c r="U7208">
        <f>D7208-C7208</f>
        <v/>
      </c>
      <c r="V7208" s="3">
        <f>IF(Q7208=0,0,T7208/Q7208)</f>
        <v/>
      </c>
    </row>
    <row r="7209">
      <c r="A7209" t="n">
        <v>7208</v>
      </c>
      <c r="B7209" t="inlineStr">
        <is>
          <t>CA-2016-143476</t>
        </is>
      </c>
      <c r="C7209" t="inlineStr">
        <is>
          <t>2016-09-11</t>
        </is>
      </c>
      <c r="D7209" t="inlineStr">
        <is>
          <t>2016-09-13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Office Supplies</t>
        </is>
      </c>
      <c r="O7209" t="inlineStr">
        <is>
          <t>Art</t>
        </is>
      </c>
      <c r="P7209" t="inlineStr">
        <is>
          <t>Crayola Anti Dust Chalk, 12/Pack</t>
        </is>
      </c>
      <c r="Q7209" s="2" t="n">
        <v>2.912</v>
      </c>
      <c r="R7209" t="n">
        <v>2</v>
      </c>
      <c r="S7209" s="3" t="n">
        <v>0.2</v>
      </c>
      <c r="T7209" s="2" t="n">
        <v>0.91</v>
      </c>
      <c r="U7209">
        <f>D7209-C7209</f>
        <v/>
      </c>
      <c r="V7209" s="3">
        <f>IF(Q7209=0,0,T7209/Q7209)</f>
        <v/>
      </c>
    </row>
    <row r="7210">
      <c r="A7210" t="n">
        <v>7209</v>
      </c>
      <c r="B7210" t="inlineStr">
        <is>
          <t>CA-2016-143476</t>
        </is>
      </c>
      <c r="C7210" t="inlineStr">
        <is>
          <t>2016-09-11</t>
        </is>
      </c>
      <c r="D7210" t="inlineStr">
        <is>
          <t>2016-09-13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Xerox 1976</t>
        </is>
      </c>
      <c r="Q7210" s="2" t="n">
        <v>20.736</v>
      </c>
      <c r="R7210" t="n">
        <v>4</v>
      </c>
      <c r="S7210" s="3" t="n">
        <v>0.2</v>
      </c>
      <c r="T7210" s="2" t="n">
        <v>7.2576</v>
      </c>
      <c r="U7210">
        <f>D7210-C7210</f>
        <v/>
      </c>
      <c r="V7210" s="3">
        <f>IF(Q7210=0,0,T7210/Q7210)</f>
        <v/>
      </c>
    </row>
    <row r="7211">
      <c r="A7211" t="n">
        <v>7210</v>
      </c>
      <c r="B7211" t="inlineStr">
        <is>
          <t>CA-2016-143476</t>
        </is>
      </c>
      <c r="C7211" t="inlineStr">
        <is>
          <t>2016-09-11</t>
        </is>
      </c>
      <c r="D7211" t="inlineStr">
        <is>
          <t>2016-09-13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Great White Multi-Use Recycled Paper (20Lb. and 84 Bright)</t>
        </is>
      </c>
      <c r="Q7211" s="2" t="n">
        <v>9.568</v>
      </c>
      <c r="R7211" t="n">
        <v>2</v>
      </c>
      <c r="S7211" s="3" t="n">
        <v>0.2</v>
      </c>
      <c r="T7211" s="2" t="n">
        <v>2.99</v>
      </c>
      <c r="U7211">
        <f>D7211-C7211</f>
        <v/>
      </c>
      <c r="V7211" s="3">
        <f>IF(Q7211=0,0,T7211/Q7211)</f>
        <v/>
      </c>
    </row>
    <row r="7212">
      <c r="A7212" t="n">
        <v>7211</v>
      </c>
      <c r="B7212" t="inlineStr">
        <is>
          <t>US-2016-119046</t>
        </is>
      </c>
      <c r="C7212" t="inlineStr">
        <is>
          <t>2016-06-02</t>
        </is>
      </c>
      <c r="D7212" t="inlineStr">
        <is>
          <t>2016-06-06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Office Supplies</t>
        </is>
      </c>
      <c r="O7212" t="inlineStr">
        <is>
          <t>Paper</t>
        </is>
      </c>
      <c r="P7212" t="inlineStr">
        <is>
          <t>Riverleaf Stik-Withit Designer Note Cubes</t>
        </is>
      </c>
      <c r="Q7212" s="2" t="n">
        <v>30.18</v>
      </c>
      <c r="R7212" t="n">
        <v>3</v>
      </c>
      <c r="S7212" s="3" t="n">
        <v>0</v>
      </c>
      <c r="T7212" s="2" t="n">
        <v>13.8828</v>
      </c>
      <c r="U7212">
        <f>D7212-C7212</f>
        <v/>
      </c>
      <c r="V7212" s="3">
        <f>IF(Q7212=0,0,T7212/Q7212)</f>
        <v/>
      </c>
    </row>
    <row r="7213">
      <c r="A7213" t="n">
        <v>7212</v>
      </c>
      <c r="B7213" t="inlineStr">
        <is>
          <t>US-2016-119046</t>
        </is>
      </c>
      <c r="C7213" t="inlineStr">
        <is>
          <t>2016-06-02</t>
        </is>
      </c>
      <c r="D7213" t="inlineStr">
        <is>
          <t>2016-06-06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PRESSTEX Data Binder with Storage Hooks, Dark Blue, 14 7/8" X 11"</t>
        </is>
      </c>
      <c r="Q7213" s="2" t="n">
        <v>51.648</v>
      </c>
      <c r="R7213" t="n">
        <v>12</v>
      </c>
      <c r="S7213" s="3" t="n">
        <v>0.2</v>
      </c>
      <c r="T7213" s="2" t="n">
        <v>18.7224</v>
      </c>
      <c r="U7213">
        <f>D7213-C7213</f>
        <v/>
      </c>
      <c r="V7213" s="3">
        <f>IF(Q7213=0,0,T7213/Q7213)</f>
        <v/>
      </c>
    </row>
    <row r="7214">
      <c r="A7214" t="n">
        <v>7213</v>
      </c>
      <c r="B7214" t="inlineStr">
        <is>
          <t>US-2016-119046</t>
        </is>
      </c>
      <c r="C7214" t="inlineStr">
        <is>
          <t>2016-06-02</t>
        </is>
      </c>
      <c r="D7214" t="inlineStr">
        <is>
          <t>2016-06-06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Acco Translucent Poly Ring Binders</t>
        </is>
      </c>
      <c r="Q7214" s="2" t="n">
        <v>11.232</v>
      </c>
      <c r="R7214" t="n">
        <v>3</v>
      </c>
      <c r="S7214" s="3" t="n">
        <v>0.2</v>
      </c>
      <c r="T7214" s="2" t="n">
        <v>3.9312</v>
      </c>
      <c r="U7214">
        <f>D7214-C7214</f>
        <v/>
      </c>
      <c r="V7214" s="3">
        <f>IF(Q7214=0,0,T7214/Q7214)</f>
        <v/>
      </c>
    </row>
    <row r="7215">
      <c r="A7215" t="n">
        <v>7214</v>
      </c>
      <c r="B7215" t="inlineStr">
        <is>
          <t>CA-2017-154949</t>
        </is>
      </c>
      <c r="C7215" t="inlineStr">
        <is>
          <t>2017-10-15</t>
        </is>
      </c>
      <c r="D7215" t="inlineStr">
        <is>
          <t>2017-10-19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Office Supplies</t>
        </is>
      </c>
      <c r="O7215" t="inlineStr">
        <is>
          <t>Labels</t>
        </is>
      </c>
      <c r="P7215" t="inlineStr">
        <is>
          <t>Avery 478</t>
        </is>
      </c>
      <c r="Q7215" s="2" t="n">
        <v>14.73</v>
      </c>
      <c r="R7215" t="n">
        <v>3</v>
      </c>
      <c r="S7215" s="3" t="n">
        <v>0</v>
      </c>
      <c r="T7215" s="2" t="n">
        <v>7.2177</v>
      </c>
      <c r="U7215">
        <f>D7215-C7215</f>
        <v/>
      </c>
      <c r="V7215" s="3">
        <f>IF(Q7215=0,0,T7215/Q7215)</f>
        <v/>
      </c>
    </row>
    <row r="7216">
      <c r="A7216" t="n">
        <v>7215</v>
      </c>
      <c r="B7216" t="inlineStr">
        <is>
          <t>CA-2015-103072</t>
        </is>
      </c>
      <c r="C7216" t="inlineStr">
        <is>
          <t>2015-09-27</t>
        </is>
      </c>
      <c r="D7216" t="inlineStr">
        <is>
          <t>2015-09-30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Newell 321</t>
        </is>
      </c>
      <c r="Q7216" s="2" t="n">
        <v>16.4</v>
      </c>
      <c r="R7216" t="n">
        <v>5</v>
      </c>
      <c r="S7216" s="3" t="n">
        <v>0</v>
      </c>
      <c r="T7216" s="2" t="n">
        <v>4.756</v>
      </c>
      <c r="U7216">
        <f>D7216-C7216</f>
        <v/>
      </c>
      <c r="V7216" s="3">
        <f>IF(Q7216=0,0,T7216/Q7216)</f>
        <v/>
      </c>
    </row>
    <row r="7217">
      <c r="A7217" t="n">
        <v>7216</v>
      </c>
      <c r="B7217" t="inlineStr">
        <is>
          <t>CA-2015-103072</t>
        </is>
      </c>
      <c r="C7217" t="inlineStr">
        <is>
          <t>2015-09-27</t>
        </is>
      </c>
      <c r="D7217" t="inlineStr">
        <is>
          <t>2015-09-30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Office Supplies</t>
        </is>
      </c>
      <c r="O7217" t="inlineStr">
        <is>
          <t>Paper</t>
        </is>
      </c>
      <c r="P7217" t="inlineStr">
        <is>
          <t>Xerox 1996</t>
        </is>
      </c>
      <c r="Q7217" s="2" t="n">
        <v>25.92</v>
      </c>
      <c r="R7217" t="n">
        <v>4</v>
      </c>
      <c r="S7217" s="3" t="n">
        <v>0</v>
      </c>
      <c r="T7217" s="2" t="n">
        <v>12.4416</v>
      </c>
      <c r="U7217">
        <f>D7217-C7217</f>
        <v/>
      </c>
      <c r="V7217" s="3">
        <f>IF(Q7217=0,0,T7217/Q7217)</f>
        <v/>
      </c>
    </row>
    <row r="7218">
      <c r="A7218" t="n">
        <v>7217</v>
      </c>
      <c r="B7218" t="inlineStr">
        <is>
          <t>CA-2015-150770</t>
        </is>
      </c>
      <c r="C7218" t="inlineStr">
        <is>
          <t>2015-05-03</t>
        </is>
      </c>
      <c r="D7218" t="inlineStr">
        <is>
          <t>2015-05-06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Newell 317</t>
        </is>
      </c>
      <c r="Q7218" s="2" t="n">
        <v>8.82</v>
      </c>
      <c r="R7218" t="n">
        <v>3</v>
      </c>
      <c r="S7218" s="3" t="n">
        <v>0</v>
      </c>
      <c r="T7218" s="2" t="n">
        <v>2.5578</v>
      </c>
      <c r="U7218">
        <f>D7218-C7218</f>
        <v/>
      </c>
      <c r="V7218" s="3">
        <f>IF(Q7218=0,0,T7218/Q7218)</f>
        <v/>
      </c>
    </row>
    <row r="7219">
      <c r="A7219" t="n">
        <v>7218</v>
      </c>
      <c r="B7219" t="inlineStr">
        <is>
          <t>CA-2015-150770</t>
        </is>
      </c>
      <c r="C7219" t="inlineStr">
        <is>
          <t>2015-05-03</t>
        </is>
      </c>
      <c r="D7219" t="inlineStr">
        <is>
          <t>2015-05-06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Recycled Linen-Style Covers</t>
        </is>
      </c>
      <c r="Q7219" s="2" t="n">
        <v>62.496</v>
      </c>
      <c r="R7219" t="n">
        <v>2</v>
      </c>
      <c r="S7219" s="3" t="n">
        <v>0.2</v>
      </c>
      <c r="T7219" s="2" t="n">
        <v>21.8736</v>
      </c>
      <c r="U7219">
        <f>D7219-C7219</f>
        <v/>
      </c>
      <c r="V7219" s="3">
        <f>IF(Q7219=0,0,T7219/Q7219)</f>
        <v/>
      </c>
    </row>
    <row r="7220">
      <c r="A7220" t="n">
        <v>7219</v>
      </c>
      <c r="B7220" t="inlineStr">
        <is>
          <t>CA-2015-150770</t>
        </is>
      </c>
      <c r="C7220" t="inlineStr">
        <is>
          <t>2015-05-03</t>
        </is>
      </c>
      <c r="D7220" t="inlineStr">
        <is>
          <t>2015-05-06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Technology</t>
        </is>
      </c>
      <c r="O7220" t="inlineStr">
        <is>
          <t>Accessories</t>
        </is>
      </c>
      <c r="P7220" t="inlineStr">
        <is>
          <t>Logitech Gaming G510s - Keyboard</t>
        </is>
      </c>
      <c r="Q7220" s="2" t="n">
        <v>339.96</v>
      </c>
      <c r="R7220" t="n">
        <v>4</v>
      </c>
      <c r="S7220" s="3" t="n">
        <v>0</v>
      </c>
      <c r="T7220" s="2" t="n">
        <v>122.3856</v>
      </c>
      <c r="U7220">
        <f>D7220-C7220</f>
        <v/>
      </c>
      <c r="V7220" s="3">
        <f>IF(Q7220=0,0,T7220/Q7220)</f>
        <v/>
      </c>
    </row>
    <row r="7221">
      <c r="A7221" t="n">
        <v>7220</v>
      </c>
      <c r="B7221" t="inlineStr">
        <is>
          <t>CA-2015-150770</t>
        </is>
      </c>
      <c r="C7221" t="inlineStr">
        <is>
          <t>2015-05-03</t>
        </is>
      </c>
      <c r="D7221" t="inlineStr">
        <is>
          <t>2015-05-06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GBC Linen Binding Covers</t>
        </is>
      </c>
      <c r="Q7221" s="2" t="n">
        <v>49.568</v>
      </c>
      <c r="R7221" t="n">
        <v>2</v>
      </c>
      <c r="S7221" s="3" t="n">
        <v>0.2</v>
      </c>
      <c r="T7221" s="2" t="n">
        <v>17.3488</v>
      </c>
      <c r="U7221">
        <f>D7221-C7221</f>
        <v/>
      </c>
      <c r="V7221" s="3">
        <f>IF(Q7221=0,0,T7221/Q7221)</f>
        <v/>
      </c>
    </row>
    <row r="7222">
      <c r="A7222" t="n">
        <v>7221</v>
      </c>
      <c r="B7222" t="inlineStr">
        <is>
          <t>CA-2017-154760</t>
        </is>
      </c>
      <c r="C7222" t="inlineStr">
        <is>
          <t>2017-01-09</t>
        </is>
      </c>
      <c r="D7222" t="inlineStr">
        <is>
          <t>2017-01-13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Ibico Hi-Tech Manual Binding System</t>
        </is>
      </c>
      <c r="Q7222" s="2" t="n">
        <v>274.491</v>
      </c>
      <c r="R7222" t="n">
        <v>3</v>
      </c>
      <c r="S7222" s="3" t="n">
        <v>0.7</v>
      </c>
      <c r="T7222" s="2" t="n">
        <v>-228.7425</v>
      </c>
      <c r="U7222">
        <f>D7222-C7222</f>
        <v/>
      </c>
      <c r="V7222" s="3">
        <f>IF(Q7222=0,0,T7222/Q7222)</f>
        <v/>
      </c>
    </row>
    <row r="7223">
      <c r="A7223" t="n">
        <v>7222</v>
      </c>
      <c r="B7223" t="inlineStr">
        <is>
          <t>US-2017-104437</t>
        </is>
      </c>
      <c r="C7223" t="inlineStr">
        <is>
          <t>2017-01-27</t>
        </is>
      </c>
      <c r="D7223" t="inlineStr">
        <is>
          <t>2017-01-31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Jensen SMPS-640 - speaker phone</t>
        </is>
      </c>
      <c r="Q7223" s="2" t="n">
        <v>137.94</v>
      </c>
      <c r="R7223" t="n">
        <v>3</v>
      </c>
      <c r="S7223" s="3" t="n">
        <v>0</v>
      </c>
      <c r="T7223" s="2" t="n">
        <v>35.8644</v>
      </c>
      <c r="U7223">
        <f>D7223-C7223</f>
        <v/>
      </c>
      <c r="V7223" s="3">
        <f>IF(Q7223=0,0,T7223/Q7223)</f>
        <v/>
      </c>
    </row>
    <row r="7224">
      <c r="A7224" t="n">
        <v>7223</v>
      </c>
      <c r="B7224" t="inlineStr">
        <is>
          <t>CA-2017-113075</t>
        </is>
      </c>
      <c r="C7224" t="inlineStr">
        <is>
          <t>2017-09-02</t>
        </is>
      </c>
      <c r="D7224" t="inlineStr">
        <is>
          <t>2017-09-06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Technology</t>
        </is>
      </c>
      <c r="O7224" t="inlineStr">
        <is>
          <t>Accessories</t>
        </is>
      </c>
      <c r="P7224" t="inlineStr">
        <is>
          <t>Kingston Digital DataTraveler 32GB USB 2.0</t>
        </is>
      </c>
      <c r="Q7224" s="2" t="n">
        <v>40.68</v>
      </c>
      <c r="R7224" t="n">
        <v>3</v>
      </c>
      <c r="S7224" s="3" t="n">
        <v>0.2</v>
      </c>
      <c r="T7224" s="2" t="n">
        <v>-7.119</v>
      </c>
      <c r="U7224">
        <f>D7224-C7224</f>
        <v/>
      </c>
      <c r="V7224" s="3">
        <f>IF(Q7224=0,0,T7224/Q7224)</f>
        <v/>
      </c>
    </row>
    <row r="7225">
      <c r="A7225" t="n">
        <v>7224</v>
      </c>
      <c r="B7225" t="inlineStr">
        <is>
          <t>CA-2016-109953</t>
        </is>
      </c>
      <c r="C7225" t="inlineStr">
        <is>
          <t>2016-07-14</t>
        </is>
      </c>
      <c r="D7225" t="inlineStr">
        <is>
          <t>2016-07-18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Technology</t>
        </is>
      </c>
      <c r="O7225" t="inlineStr">
        <is>
          <t>Phones</t>
        </is>
      </c>
      <c r="P7225" t="inlineStr">
        <is>
          <t>Panasonic Kx-TS550</t>
        </is>
      </c>
      <c r="Q7225" s="2" t="n">
        <v>110.376</v>
      </c>
      <c r="R7225" t="n">
        <v>3</v>
      </c>
      <c r="S7225" s="3" t="n">
        <v>0.2</v>
      </c>
      <c r="T7225" s="2" t="n">
        <v>12.4173</v>
      </c>
      <c r="U7225">
        <f>D7225-C7225</f>
        <v/>
      </c>
      <c r="V7225" s="3">
        <f>IF(Q7225=0,0,T7225/Q7225)</f>
        <v/>
      </c>
    </row>
    <row r="7226">
      <c r="A7226" t="n">
        <v>7225</v>
      </c>
      <c r="B7226" t="inlineStr">
        <is>
          <t>CA-2016-109953</t>
        </is>
      </c>
      <c r="C7226" t="inlineStr">
        <is>
          <t>2016-07-14</t>
        </is>
      </c>
      <c r="D7226" t="inlineStr">
        <is>
          <t>2016-07-18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Holmes 99% HEPA Air Purifier</t>
        </is>
      </c>
      <c r="Q7226" s="2" t="n">
        <v>151.62</v>
      </c>
      <c r="R7226" t="n">
        <v>7</v>
      </c>
      <c r="S7226" s="3" t="n">
        <v>0</v>
      </c>
      <c r="T7226" s="2" t="n">
        <v>50.0346</v>
      </c>
      <c r="U7226">
        <f>D7226-C7226</f>
        <v/>
      </c>
      <c r="V7226" s="3">
        <f>IF(Q7226=0,0,T7226/Q7226)</f>
        <v/>
      </c>
    </row>
    <row r="7227">
      <c r="A7227" t="n">
        <v>7226</v>
      </c>
      <c r="B7227" t="inlineStr">
        <is>
          <t>CA-2016-109953</t>
        </is>
      </c>
      <c r="C7227" t="inlineStr">
        <is>
          <t>2016-07-14</t>
        </is>
      </c>
      <c r="D7227" t="inlineStr">
        <is>
          <t>2016-07-18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Furniture</t>
        </is>
      </c>
      <c r="O7227" t="inlineStr">
        <is>
          <t>Furnishings</t>
        </is>
      </c>
      <c r="P7227" t="inlineStr">
        <is>
          <t>Deflect-O Glasstique Clear Desk Accessories</t>
        </is>
      </c>
      <c r="Q7227" s="2" t="n">
        <v>30.8</v>
      </c>
      <c r="R7227" t="n">
        <v>4</v>
      </c>
      <c r="S7227" s="3" t="n">
        <v>0</v>
      </c>
      <c r="T7227" s="2" t="n">
        <v>10.164</v>
      </c>
      <c r="U7227">
        <f>D7227-C7227</f>
        <v/>
      </c>
      <c r="V7227" s="3">
        <f>IF(Q7227=0,0,T7227/Q7227)</f>
        <v/>
      </c>
    </row>
    <row r="7228">
      <c r="A7228" t="n">
        <v>7227</v>
      </c>
      <c r="B7228" t="inlineStr">
        <is>
          <t>CA-2017-127397</t>
        </is>
      </c>
      <c r="C7228" t="inlineStr">
        <is>
          <t>2017-02-24</t>
        </is>
      </c>
      <c r="D7228" t="inlineStr">
        <is>
          <t>2017-02-28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Xerox 1988</t>
        </is>
      </c>
      <c r="Q7228" s="2" t="n">
        <v>123.92</v>
      </c>
      <c r="R7228" t="n">
        <v>5</v>
      </c>
      <c r="S7228" s="3" t="n">
        <v>0.2</v>
      </c>
      <c r="T7228" s="2" t="n">
        <v>38.725</v>
      </c>
      <c r="U7228">
        <f>D7228-C7228</f>
        <v/>
      </c>
      <c r="V7228" s="3">
        <f>IF(Q7228=0,0,T7228/Q7228)</f>
        <v/>
      </c>
    </row>
    <row r="7229">
      <c r="A7229" t="n">
        <v>7228</v>
      </c>
      <c r="B7229" t="inlineStr">
        <is>
          <t>CA-2017-127397</t>
        </is>
      </c>
      <c r="C7229" t="inlineStr">
        <is>
          <t>2017-02-24</t>
        </is>
      </c>
      <c r="D7229" t="inlineStr">
        <is>
          <t>2017-02-28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Plantronics CS510 - Over-the-Head monaural Wireless Headset System</t>
        </is>
      </c>
      <c r="Q7229" s="2" t="n">
        <v>1319.8</v>
      </c>
      <c r="R7229" t="n">
        <v>5</v>
      </c>
      <c r="S7229" s="3" t="n">
        <v>0.2</v>
      </c>
      <c r="T7229" s="2" t="n">
        <v>214.4675</v>
      </c>
      <c r="U7229">
        <f>D7229-C7229</f>
        <v/>
      </c>
      <c r="V7229" s="3">
        <f>IF(Q7229=0,0,T7229/Q7229)</f>
        <v/>
      </c>
    </row>
    <row r="7230">
      <c r="A7230" t="n">
        <v>7229</v>
      </c>
      <c r="B7230" t="inlineStr">
        <is>
          <t>CA-2014-157546</t>
        </is>
      </c>
      <c r="C7230" t="inlineStr">
        <is>
          <t>2014-07-20</t>
        </is>
      </c>
      <c r="D7230" t="inlineStr">
        <is>
          <t>2014-07-22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Clear Mylar Reinforcing Strips</t>
        </is>
      </c>
      <c r="Q7230" s="2" t="n">
        <v>89.712</v>
      </c>
      <c r="R7230" t="n">
        <v>6</v>
      </c>
      <c r="S7230" s="3" t="n">
        <v>0.2</v>
      </c>
      <c r="T7230" s="2" t="n">
        <v>30.2778</v>
      </c>
      <c r="U7230">
        <f>D7230-C7230</f>
        <v/>
      </c>
      <c r="V7230" s="3">
        <f>IF(Q7230=0,0,T7230/Q7230)</f>
        <v/>
      </c>
    </row>
    <row r="7231">
      <c r="A7231" t="n">
        <v>7230</v>
      </c>
      <c r="B7231" t="inlineStr">
        <is>
          <t>CA-2014-157546</t>
        </is>
      </c>
      <c r="C7231" t="inlineStr">
        <is>
          <t>2014-07-20</t>
        </is>
      </c>
      <c r="D7231" t="inlineStr">
        <is>
          <t>2014-07-22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Wirebound Message Books, Two 4 1/4" x 5" Forms per Page</t>
        </is>
      </c>
      <c r="Q7231" s="2" t="n">
        <v>22.83</v>
      </c>
      <c r="R7231" t="n">
        <v>3</v>
      </c>
      <c r="S7231" s="3" t="n">
        <v>0</v>
      </c>
      <c r="T7231" s="2" t="n">
        <v>10.7301</v>
      </c>
      <c r="U7231">
        <f>D7231-C7231</f>
        <v/>
      </c>
      <c r="V7231" s="3">
        <f>IF(Q7231=0,0,T7231/Q7231)</f>
        <v/>
      </c>
    </row>
    <row r="7232">
      <c r="A7232" t="n">
        <v>7231</v>
      </c>
      <c r="B7232" t="inlineStr">
        <is>
          <t>CA-2017-153843</t>
        </is>
      </c>
      <c r="C7232" t="inlineStr">
        <is>
          <t>2017-03-13</t>
        </is>
      </c>
      <c r="D7232" t="inlineStr">
        <is>
          <t>2017-03-15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Office Supplies</t>
        </is>
      </c>
      <c r="O7232" t="inlineStr">
        <is>
          <t>Binders</t>
        </is>
      </c>
      <c r="P7232" t="inlineStr">
        <is>
          <t>GBC VeloBind Cover Sets</t>
        </is>
      </c>
      <c r="Q7232" s="2" t="n">
        <v>30.88</v>
      </c>
      <c r="R7232" t="n">
        <v>2</v>
      </c>
      <c r="S7232" s="3" t="n">
        <v>0</v>
      </c>
      <c r="T7232" s="2" t="n">
        <v>15.44</v>
      </c>
      <c r="U7232">
        <f>D7232-C7232</f>
        <v/>
      </c>
      <c r="V7232" s="3">
        <f>IF(Q7232=0,0,T7232/Q7232)</f>
        <v/>
      </c>
    </row>
    <row r="7233">
      <c r="A7233" t="n">
        <v>7232</v>
      </c>
      <c r="B7233" t="inlineStr">
        <is>
          <t>CA-2017-153843</t>
        </is>
      </c>
      <c r="C7233" t="inlineStr">
        <is>
          <t>2017-03-13</t>
        </is>
      </c>
      <c r="D7233" t="inlineStr">
        <is>
          <t>2017-03-15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Office Supplies</t>
        </is>
      </c>
      <c r="O7233" t="inlineStr">
        <is>
          <t>Appliances</t>
        </is>
      </c>
      <c r="P7233" t="inlineStr">
        <is>
          <t>Hoover Commercial Lightweight Upright Vacuum with E-Z Empty Dirt Cup</t>
        </is>
      </c>
      <c r="Q7233" s="2" t="n">
        <v>465.16</v>
      </c>
      <c r="R7233" t="n">
        <v>2</v>
      </c>
      <c r="S7233" s="3" t="n">
        <v>0</v>
      </c>
      <c r="T7233" s="2" t="n">
        <v>120.9416</v>
      </c>
      <c r="U7233">
        <f>D7233-C7233</f>
        <v/>
      </c>
      <c r="V7233" s="3">
        <f>IF(Q7233=0,0,T7233/Q7233)</f>
        <v/>
      </c>
    </row>
    <row r="7234">
      <c r="A7234" t="n">
        <v>7233</v>
      </c>
      <c r="B7234" t="inlineStr">
        <is>
          <t>CA-2017-153843</t>
        </is>
      </c>
      <c r="C7234" t="inlineStr">
        <is>
          <t>2017-03-13</t>
        </is>
      </c>
      <c r="D7234" t="inlineStr">
        <is>
          <t>2017-03-15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Office Supplies</t>
        </is>
      </c>
      <c r="O7234" t="inlineStr">
        <is>
          <t>Paper</t>
        </is>
      </c>
      <c r="P7234" t="inlineStr">
        <is>
          <t>Strathmore Photo Mount Cards</t>
        </is>
      </c>
      <c r="Q7234" s="2" t="n">
        <v>27.12</v>
      </c>
      <c r="R7234" t="n">
        <v>4</v>
      </c>
      <c r="S7234" s="3" t="n">
        <v>0</v>
      </c>
      <c r="T7234" s="2" t="n">
        <v>12.4752</v>
      </c>
      <c r="U7234">
        <f>D7234-C7234</f>
        <v/>
      </c>
      <c r="V7234" s="3">
        <f>IF(Q7234=0,0,T7234/Q7234)</f>
        <v/>
      </c>
    </row>
    <row r="7235">
      <c r="A7235" t="n">
        <v>7234</v>
      </c>
      <c r="B7235" t="inlineStr">
        <is>
          <t>CA-2016-137337</t>
        </is>
      </c>
      <c r="C7235" t="inlineStr">
        <is>
          <t>2016-03-08</t>
        </is>
      </c>
      <c r="D7235" t="inlineStr">
        <is>
          <t>2016-03-12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Furniture</t>
        </is>
      </c>
      <c r="O7235" t="inlineStr">
        <is>
          <t>Furnishings</t>
        </is>
      </c>
      <c r="P7235" t="inlineStr">
        <is>
          <t>Coloredge Poster Frame</t>
        </is>
      </c>
      <c r="Q7235" s="2" t="n">
        <v>113.6</v>
      </c>
      <c r="R7235" t="n">
        <v>8</v>
      </c>
      <c r="S7235" s="3" t="n">
        <v>0</v>
      </c>
      <c r="T7235" s="2" t="n">
        <v>44.304</v>
      </c>
      <c r="U7235">
        <f>D7235-C7235</f>
        <v/>
      </c>
      <c r="V7235" s="3">
        <f>IF(Q7235=0,0,T7235/Q7235)</f>
        <v/>
      </c>
    </row>
    <row r="7236">
      <c r="A7236" t="n">
        <v>7235</v>
      </c>
      <c r="B7236" t="inlineStr">
        <is>
          <t>CA-2016-137337</t>
        </is>
      </c>
      <c r="C7236" t="inlineStr">
        <is>
          <t>2016-03-08</t>
        </is>
      </c>
      <c r="D7236" t="inlineStr">
        <is>
          <t>2016-03-12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1993</t>
        </is>
      </c>
      <c r="Q7236" s="2" t="n">
        <v>12.96</v>
      </c>
      <c r="R7236" t="n">
        <v>2</v>
      </c>
      <c r="S7236" s="3" t="n">
        <v>0</v>
      </c>
      <c r="T7236" s="2" t="n">
        <v>6.3504</v>
      </c>
      <c r="U7236">
        <f>D7236-C7236</f>
        <v/>
      </c>
      <c r="V7236" s="3">
        <f>IF(Q7236=0,0,T7236/Q7236)</f>
        <v/>
      </c>
    </row>
    <row r="7237">
      <c r="A7237" t="n">
        <v>7236</v>
      </c>
      <c r="B7237" t="inlineStr">
        <is>
          <t>CA-2016-137337</t>
        </is>
      </c>
      <c r="C7237" t="inlineStr">
        <is>
          <t>2016-03-08</t>
        </is>
      </c>
      <c r="D7237" t="inlineStr">
        <is>
          <t>2016-03-12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Satellite Sectional Post Binders</t>
        </is>
      </c>
      <c r="Q7237" s="2" t="n">
        <v>69.456</v>
      </c>
      <c r="R7237" t="n">
        <v>2</v>
      </c>
      <c r="S7237" s="3" t="n">
        <v>0.2</v>
      </c>
      <c r="T7237" s="2" t="n">
        <v>22.5732</v>
      </c>
      <c r="U7237">
        <f>D7237-C7237</f>
        <v/>
      </c>
      <c r="V7237" s="3">
        <f>IF(Q7237=0,0,T7237/Q7237)</f>
        <v/>
      </c>
    </row>
    <row r="7238">
      <c r="A7238" t="n">
        <v>7237</v>
      </c>
      <c r="B7238" t="inlineStr">
        <is>
          <t>CA-2014-138737</t>
        </is>
      </c>
      <c r="C7238" t="inlineStr">
        <is>
          <t>2014-12-07</t>
        </is>
      </c>
      <c r="D7238" t="inlineStr">
        <is>
          <t>2014-12-10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Office Supplies</t>
        </is>
      </c>
      <c r="O7238" t="inlineStr">
        <is>
          <t>Art</t>
        </is>
      </c>
      <c r="P7238" t="inlineStr">
        <is>
          <t>Newell 32</t>
        </is>
      </c>
      <c r="Q7238" s="2" t="n">
        <v>8.640000000000001</v>
      </c>
      <c r="R7238" t="n">
        <v>3</v>
      </c>
      <c r="S7238" s="3" t="n">
        <v>0</v>
      </c>
      <c r="T7238" s="2" t="n">
        <v>2.4192</v>
      </c>
      <c r="U7238">
        <f>D7238-C7238</f>
        <v/>
      </c>
      <c r="V7238" s="3">
        <f>IF(Q7238=0,0,T7238/Q7238)</f>
        <v/>
      </c>
    </row>
    <row r="7239">
      <c r="A7239" t="n">
        <v>7238</v>
      </c>
      <c r="B7239" t="inlineStr">
        <is>
          <t>CA-2016-164924</t>
        </is>
      </c>
      <c r="C7239" t="inlineStr">
        <is>
          <t>2016-07-10</t>
        </is>
      </c>
      <c r="D7239" t="inlineStr">
        <is>
          <t>2016-07-10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Technology</t>
        </is>
      </c>
      <c r="O7239" t="inlineStr">
        <is>
          <t>Machines</t>
        </is>
      </c>
      <c r="P7239" t="inlineStr">
        <is>
          <t>Brother MFC-9340CDW LED All-In-One Printer, Copier Scanner</t>
        </is>
      </c>
      <c r="Q7239" s="2" t="n">
        <v>341.991</v>
      </c>
      <c r="R7239" t="n">
        <v>3</v>
      </c>
      <c r="S7239" s="3" t="n">
        <v>0.7</v>
      </c>
      <c r="T7239" s="2" t="n">
        <v>-319.1916</v>
      </c>
      <c r="U7239">
        <f>D7239-C7239</f>
        <v/>
      </c>
      <c r="V7239" s="3">
        <f>IF(Q7239=0,0,T7239/Q7239)</f>
        <v/>
      </c>
    </row>
    <row r="7240">
      <c r="A7240" t="n">
        <v>7239</v>
      </c>
      <c r="B7240" t="inlineStr">
        <is>
          <t>CA-2016-101651</t>
        </is>
      </c>
      <c r="C7240" t="inlineStr">
        <is>
          <t>2016-12-24</t>
        </is>
      </c>
      <c r="D7240" t="inlineStr">
        <is>
          <t>2016-12-30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Eldon 200 Class Desk Accessories, Smoke</t>
        </is>
      </c>
      <c r="Q7240" s="2" t="n">
        <v>43.96</v>
      </c>
      <c r="R7240" t="n">
        <v>7</v>
      </c>
      <c r="S7240" s="3" t="n">
        <v>0</v>
      </c>
      <c r="T7240" s="2" t="n">
        <v>18.4632</v>
      </c>
      <c r="U7240">
        <f>D7240-C7240</f>
        <v/>
      </c>
      <c r="V7240" s="3">
        <f>IF(Q7240=0,0,T7240/Q7240)</f>
        <v/>
      </c>
    </row>
    <row r="7241">
      <c r="A7241" t="n">
        <v>7240</v>
      </c>
      <c r="B7241" t="inlineStr">
        <is>
          <t>CA-2016-101651</t>
        </is>
      </c>
      <c r="C7241" t="inlineStr">
        <is>
          <t>2016-12-24</t>
        </is>
      </c>
      <c r="D7241" t="inlineStr">
        <is>
          <t>2016-12-30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Office Supplies</t>
        </is>
      </c>
      <c r="O7241" t="inlineStr">
        <is>
          <t>Envelopes</t>
        </is>
      </c>
      <c r="P7241" t="inlineStr">
        <is>
          <t>Staple envelope</t>
        </is>
      </c>
      <c r="Q7241" s="2" t="n">
        <v>39.76</v>
      </c>
      <c r="R7241" t="n">
        <v>7</v>
      </c>
      <c r="S7241" s="3" t="n">
        <v>0</v>
      </c>
      <c r="T7241" s="2" t="n">
        <v>18.6872</v>
      </c>
      <c r="U7241">
        <f>D7241-C7241</f>
        <v/>
      </c>
      <c r="V7241" s="3">
        <f>IF(Q7241=0,0,T7241/Q7241)</f>
        <v/>
      </c>
    </row>
    <row r="7242">
      <c r="A7242" t="n">
        <v>7241</v>
      </c>
      <c r="B7242" t="inlineStr">
        <is>
          <t>CA-2017-136651</t>
        </is>
      </c>
      <c r="C7242" t="inlineStr">
        <is>
          <t>2017-04-23</t>
        </is>
      </c>
      <c r="D7242" t="inlineStr">
        <is>
          <t>2017-04-25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DAX Two-Tone Rosewood/Black Document Frame, Desktop, 5 x 7</t>
        </is>
      </c>
      <c r="Q7242" s="2" t="n">
        <v>66.36</v>
      </c>
      <c r="R7242" t="n">
        <v>7</v>
      </c>
      <c r="S7242" s="3" t="n">
        <v>0</v>
      </c>
      <c r="T7242" s="2" t="n">
        <v>26.544</v>
      </c>
      <c r="U7242">
        <f>D7242-C7242</f>
        <v/>
      </c>
      <c r="V7242" s="3">
        <f>IF(Q7242=0,0,T7242/Q7242)</f>
        <v/>
      </c>
    </row>
    <row r="7243">
      <c r="A7243" t="n">
        <v>7242</v>
      </c>
      <c r="B7243" t="inlineStr">
        <is>
          <t>CA-2017-136651</t>
        </is>
      </c>
      <c r="C7243" t="inlineStr">
        <is>
          <t>2017-04-23</t>
        </is>
      </c>
      <c r="D7243" t="inlineStr">
        <is>
          <t>2017-04-25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Office Supplies</t>
        </is>
      </c>
      <c r="O7243" t="inlineStr">
        <is>
          <t>Binders</t>
        </is>
      </c>
      <c r="P7243" t="inlineStr">
        <is>
          <t>GBC Durable Plastic Covers</t>
        </is>
      </c>
      <c r="Q7243" s="2" t="n">
        <v>92.88</v>
      </c>
      <c r="R7243" t="n">
        <v>6</v>
      </c>
      <c r="S7243" s="3" t="n">
        <v>0.2</v>
      </c>
      <c r="T7243" s="2" t="n">
        <v>30.186</v>
      </c>
      <c r="U7243">
        <f>D7243-C7243</f>
        <v/>
      </c>
      <c r="V7243" s="3">
        <f>IF(Q7243=0,0,T7243/Q7243)</f>
        <v/>
      </c>
    </row>
    <row r="7244">
      <c r="A7244" t="n">
        <v>7243</v>
      </c>
      <c r="B7244" t="inlineStr">
        <is>
          <t>CA-2017-136651</t>
        </is>
      </c>
      <c r="C7244" t="inlineStr">
        <is>
          <t>2017-04-23</t>
        </is>
      </c>
      <c r="D7244" t="inlineStr">
        <is>
          <t>2017-04-25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Furniture</t>
        </is>
      </c>
      <c r="O7244" t="inlineStr">
        <is>
          <t>Furnishings</t>
        </is>
      </c>
      <c r="P7244" t="inlineStr">
        <is>
          <t>Eldon 500 Class Desk Accessories</t>
        </is>
      </c>
      <c r="Q7244" s="2" t="n">
        <v>24.14</v>
      </c>
      <c r="R7244" t="n">
        <v>2</v>
      </c>
      <c r="S7244" s="3" t="n">
        <v>0</v>
      </c>
      <c r="T7244" s="2" t="n">
        <v>7.9662</v>
      </c>
      <c r="U7244">
        <f>D7244-C7244</f>
        <v/>
      </c>
      <c r="V7244" s="3">
        <f>IF(Q7244=0,0,T7244/Q7244)</f>
        <v/>
      </c>
    </row>
    <row r="7245">
      <c r="A7245" t="n">
        <v>7244</v>
      </c>
      <c r="B7245" t="inlineStr">
        <is>
          <t>CA-2017-118892</t>
        </is>
      </c>
      <c r="C7245" t="inlineStr">
        <is>
          <t>2017-08-17</t>
        </is>
      </c>
      <c r="D7245" t="inlineStr">
        <is>
          <t>2017-08-22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Furniture</t>
        </is>
      </c>
      <c r="O7245" t="inlineStr">
        <is>
          <t>Chairs</t>
        </is>
      </c>
      <c r="P7245" t="inlineStr">
        <is>
          <t>HON 5400 Series Task Chairs for Big and Tall</t>
        </is>
      </c>
      <c r="Q7245" s="2" t="n">
        <v>4416.174</v>
      </c>
      <c r="R7245" t="n">
        <v>9</v>
      </c>
      <c r="S7245" s="3" t="n">
        <v>0.3</v>
      </c>
      <c r="T7245" s="2" t="n">
        <v>-630.8819999999999</v>
      </c>
      <c r="U7245">
        <f>D7245-C7245</f>
        <v/>
      </c>
      <c r="V7245" s="3">
        <f>IF(Q7245=0,0,T7245/Q7245)</f>
        <v/>
      </c>
    </row>
    <row r="7246">
      <c r="A7246" t="n">
        <v>7245</v>
      </c>
      <c r="B7246" t="inlineStr">
        <is>
          <t>US-2017-151127</t>
        </is>
      </c>
      <c r="C7246" t="inlineStr">
        <is>
          <t>2017-05-22</t>
        </is>
      </c>
      <c r="D7246" t="inlineStr">
        <is>
          <t>2017-05-25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Office Supplies</t>
        </is>
      </c>
      <c r="O7246" t="inlineStr">
        <is>
          <t>Art</t>
        </is>
      </c>
      <c r="P7246" t="inlineStr">
        <is>
          <t>SANFORD Major Accent Highlighters</t>
        </is>
      </c>
      <c r="Q7246" s="2" t="n">
        <v>49.56</v>
      </c>
      <c r="R7246" t="n">
        <v>7</v>
      </c>
      <c r="S7246" s="3" t="n">
        <v>0</v>
      </c>
      <c r="T7246" s="2" t="n">
        <v>18.8328</v>
      </c>
      <c r="U7246">
        <f>D7246-C7246</f>
        <v/>
      </c>
      <c r="V7246" s="3">
        <f>IF(Q7246=0,0,T7246/Q7246)</f>
        <v/>
      </c>
    </row>
    <row r="7247">
      <c r="A7247" t="n">
        <v>7246</v>
      </c>
      <c r="B7247" t="inlineStr">
        <is>
          <t>CA-2017-145807</t>
        </is>
      </c>
      <c r="C7247" t="inlineStr">
        <is>
          <t>2017-02-09</t>
        </is>
      </c>
      <c r="D7247" t="inlineStr">
        <is>
          <t>2017-02-13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Sensible Storage WireTech Storage Systems</t>
        </is>
      </c>
      <c r="Q7247" s="2" t="n">
        <v>354.9</v>
      </c>
      <c r="R7247" t="n">
        <v>5</v>
      </c>
      <c r="S7247" s="3" t="n">
        <v>0</v>
      </c>
      <c r="T7247" s="2" t="n">
        <v>17.745</v>
      </c>
      <c r="U7247">
        <f>D7247-C7247</f>
        <v/>
      </c>
      <c r="V7247" s="3">
        <f>IF(Q7247=0,0,T7247/Q7247)</f>
        <v/>
      </c>
    </row>
    <row r="7248">
      <c r="A7248" t="n">
        <v>7247</v>
      </c>
      <c r="B7248" t="inlineStr">
        <is>
          <t>US-2014-127978</t>
        </is>
      </c>
      <c r="C7248" t="inlineStr">
        <is>
          <t>2014-03-03</t>
        </is>
      </c>
      <c r="D7248" t="inlineStr">
        <is>
          <t>2014-03-08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Office Supplies</t>
        </is>
      </c>
      <c r="O7248" t="inlineStr">
        <is>
          <t>Labels</t>
        </is>
      </c>
      <c r="P7248" t="inlineStr">
        <is>
          <t>Avery 495</t>
        </is>
      </c>
      <c r="Q7248" s="2" t="n">
        <v>15.12</v>
      </c>
      <c r="R7248" t="n">
        <v>3</v>
      </c>
      <c r="S7248" s="3" t="n">
        <v>0.2</v>
      </c>
      <c r="T7248" s="2" t="n">
        <v>4.914</v>
      </c>
      <c r="U7248">
        <f>D7248-C7248</f>
        <v/>
      </c>
      <c r="V7248" s="3">
        <f>IF(Q7248=0,0,T7248/Q7248)</f>
        <v/>
      </c>
    </row>
    <row r="7249">
      <c r="A7249" t="n">
        <v>7248</v>
      </c>
      <c r="B7249" t="inlineStr">
        <is>
          <t>US-2014-127978</t>
        </is>
      </c>
      <c r="C7249" t="inlineStr">
        <is>
          <t>2014-03-03</t>
        </is>
      </c>
      <c r="D7249" t="inlineStr">
        <is>
          <t>2014-03-08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Furniture</t>
        </is>
      </c>
      <c r="O7249" t="inlineStr">
        <is>
          <t>Bookcases</t>
        </is>
      </c>
      <c r="P7249" t="inlineStr">
        <is>
          <t>O'Sullivan 4-Shelf Bookcase in Odessa Pine</t>
        </is>
      </c>
      <c r="Q7249" s="2" t="n">
        <v>302.45</v>
      </c>
      <c r="R7249" t="n">
        <v>5</v>
      </c>
      <c r="S7249" s="3" t="n">
        <v>0.5</v>
      </c>
      <c r="T7249" s="2" t="n">
        <v>-199.617</v>
      </c>
      <c r="U7249">
        <f>D7249-C7249</f>
        <v/>
      </c>
      <c r="V7249" s="3">
        <f>IF(Q7249=0,0,T7249/Q7249)</f>
        <v/>
      </c>
    </row>
    <row r="7250">
      <c r="A7250" t="n">
        <v>7249</v>
      </c>
      <c r="B7250" t="inlineStr">
        <is>
          <t>US-2014-127978</t>
        </is>
      </c>
      <c r="C7250" t="inlineStr">
        <is>
          <t>2014-03-03</t>
        </is>
      </c>
      <c r="D7250" t="inlineStr">
        <is>
          <t>2014-03-08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Eldon Shelf Savers Cubes and Bins</t>
        </is>
      </c>
      <c r="Q7250" s="2" t="n">
        <v>44.672</v>
      </c>
      <c r="R7250" t="n">
        <v>8</v>
      </c>
      <c r="S7250" s="3" t="n">
        <v>0.2</v>
      </c>
      <c r="T7250" s="2" t="n">
        <v>-10.0512</v>
      </c>
      <c r="U7250">
        <f>D7250-C7250</f>
        <v/>
      </c>
      <c r="V7250" s="3">
        <f>IF(Q7250=0,0,T7250/Q7250)</f>
        <v/>
      </c>
    </row>
    <row r="7251">
      <c r="A7251" t="n">
        <v>7250</v>
      </c>
      <c r="B7251" t="inlineStr">
        <is>
          <t>CA-2015-158491</t>
        </is>
      </c>
      <c r="C7251" t="inlineStr">
        <is>
          <t>2015-06-04</t>
        </is>
      </c>
      <c r="D7251" t="inlineStr">
        <is>
          <t>2015-06-09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Wireless Anywhere Mouse MX for PC and Mac</t>
        </is>
      </c>
      <c r="Q7251" s="2" t="n">
        <v>119.98</v>
      </c>
      <c r="R7251" t="n">
        <v>2</v>
      </c>
      <c r="S7251" s="3" t="n">
        <v>0</v>
      </c>
      <c r="T7251" s="2" t="n">
        <v>35.994</v>
      </c>
      <c r="U7251">
        <f>D7251-C7251</f>
        <v/>
      </c>
      <c r="V7251" s="3">
        <f>IF(Q7251=0,0,T7251/Q7251)</f>
        <v/>
      </c>
    </row>
    <row r="7252">
      <c r="A7252" t="n">
        <v>7251</v>
      </c>
      <c r="B7252" t="inlineStr">
        <is>
          <t>CA-2015-158491</t>
        </is>
      </c>
      <c r="C7252" t="inlineStr">
        <is>
          <t>2015-06-04</t>
        </is>
      </c>
      <c r="D7252" t="inlineStr">
        <is>
          <t>2015-06-09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Logitech Z-906 Speaker sys - home theater - 5.1-CH</t>
        </is>
      </c>
      <c r="Q7252" s="2" t="n">
        <v>989.97</v>
      </c>
      <c r="R7252" t="n">
        <v>3</v>
      </c>
      <c r="S7252" s="3" t="n">
        <v>0</v>
      </c>
      <c r="T7252" s="2" t="n">
        <v>395.988</v>
      </c>
      <c r="U7252">
        <f>D7252-C7252</f>
        <v/>
      </c>
      <c r="V7252" s="3">
        <f>IF(Q7252=0,0,T7252/Q7252)</f>
        <v/>
      </c>
    </row>
    <row r="7253">
      <c r="A7253" t="n">
        <v>7252</v>
      </c>
      <c r="B7253" t="inlineStr">
        <is>
          <t>CA-2016-116764</t>
        </is>
      </c>
      <c r="C7253" t="inlineStr">
        <is>
          <t>2016-08-27</t>
        </is>
      </c>
      <c r="D7253" t="inlineStr">
        <is>
          <t>2016-09-02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Office Supplies</t>
        </is>
      </c>
      <c r="O7253" t="inlineStr">
        <is>
          <t>Labels</t>
        </is>
      </c>
      <c r="P7253" t="inlineStr">
        <is>
          <t>Avery 484</t>
        </is>
      </c>
      <c r="Q7253" s="2" t="n">
        <v>9.215999999999999</v>
      </c>
      <c r="R7253" t="n">
        <v>4</v>
      </c>
      <c r="S7253" s="3" t="n">
        <v>0.2</v>
      </c>
      <c r="T7253" s="2" t="n">
        <v>3.3408</v>
      </c>
      <c r="U7253">
        <f>D7253-C7253</f>
        <v/>
      </c>
      <c r="V7253" s="3">
        <f>IF(Q7253=0,0,T7253/Q7253)</f>
        <v/>
      </c>
    </row>
    <row r="7254">
      <c r="A7254" t="n">
        <v>7253</v>
      </c>
      <c r="B7254" t="inlineStr">
        <is>
          <t>CA-2016-152457</t>
        </is>
      </c>
      <c r="C7254" t="inlineStr">
        <is>
          <t>2016-09-12</t>
        </is>
      </c>
      <c r="D7254" t="inlineStr">
        <is>
          <t>2016-09-18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1991</t>
        </is>
      </c>
      <c r="Q7254" s="2" t="n">
        <v>68.52</v>
      </c>
      <c r="R7254" t="n">
        <v>3</v>
      </c>
      <c r="S7254" s="3" t="n">
        <v>0</v>
      </c>
      <c r="T7254" s="2" t="n">
        <v>31.5192</v>
      </c>
      <c r="U7254">
        <f>D7254-C7254</f>
        <v/>
      </c>
      <c r="V7254" s="3">
        <f>IF(Q7254=0,0,T7254/Q7254)</f>
        <v/>
      </c>
    </row>
    <row r="7255">
      <c r="A7255" t="n">
        <v>7254</v>
      </c>
      <c r="B7255" t="inlineStr">
        <is>
          <t>CA-2016-152730</t>
        </is>
      </c>
      <c r="C7255" t="inlineStr">
        <is>
          <t>2016-05-30</t>
        </is>
      </c>
      <c r="D7255" t="inlineStr">
        <is>
          <t>2016-06-04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Acco 7-Outlet Masterpiece Power Center, Wihtout Fax/Phone Line Protection</t>
        </is>
      </c>
      <c r="Q7255" s="2" t="n">
        <v>364.74</v>
      </c>
      <c r="R7255" t="n">
        <v>3</v>
      </c>
      <c r="S7255" s="3" t="n">
        <v>0</v>
      </c>
      <c r="T7255" s="2" t="n">
        <v>109.422</v>
      </c>
      <c r="U7255">
        <f>D7255-C7255</f>
        <v/>
      </c>
      <c r="V7255" s="3">
        <f>IF(Q7255=0,0,T7255/Q7255)</f>
        <v/>
      </c>
    </row>
    <row r="7256">
      <c r="A7256" t="n">
        <v>7255</v>
      </c>
      <c r="B7256" t="inlineStr">
        <is>
          <t>CA-2016-152730</t>
        </is>
      </c>
      <c r="C7256" t="inlineStr">
        <is>
          <t>2016-05-30</t>
        </is>
      </c>
      <c r="D7256" t="inlineStr">
        <is>
          <t>2016-06-04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DAX Charcoal/Nickel-Tone Document Frame, 5 x 7</t>
        </is>
      </c>
      <c r="Q7256" s="2" t="n">
        <v>47.4</v>
      </c>
      <c r="R7256" t="n">
        <v>5</v>
      </c>
      <c r="S7256" s="3" t="n">
        <v>0</v>
      </c>
      <c r="T7256" s="2" t="n">
        <v>21.33</v>
      </c>
      <c r="U7256">
        <f>D7256-C7256</f>
        <v/>
      </c>
      <c r="V7256" s="3">
        <f>IF(Q7256=0,0,T7256/Q7256)</f>
        <v/>
      </c>
    </row>
    <row r="7257">
      <c r="A7257" t="n">
        <v>7256</v>
      </c>
      <c r="B7257" t="inlineStr">
        <is>
          <t>CA-2016-152730</t>
        </is>
      </c>
      <c r="C7257" t="inlineStr">
        <is>
          <t>2016-05-30</t>
        </is>
      </c>
      <c r="D7257" t="inlineStr">
        <is>
          <t>2016-06-04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Eldon Simplefile Box Office</t>
        </is>
      </c>
      <c r="Q7257" s="2" t="n">
        <v>49.76</v>
      </c>
      <c r="R7257" t="n">
        <v>4</v>
      </c>
      <c r="S7257" s="3" t="n">
        <v>0</v>
      </c>
      <c r="T7257" s="2" t="n">
        <v>13.9328</v>
      </c>
      <c r="U7257">
        <f>D7257-C7257</f>
        <v/>
      </c>
      <c r="V7257" s="3">
        <f>IF(Q7257=0,0,T7257/Q7257)</f>
        <v/>
      </c>
    </row>
    <row r="7258">
      <c r="A7258" t="n">
        <v>7257</v>
      </c>
      <c r="B7258" t="inlineStr">
        <is>
          <t>CA-2016-152730</t>
        </is>
      </c>
      <c r="C7258" t="inlineStr">
        <is>
          <t>2016-05-30</t>
        </is>
      </c>
      <c r="D7258" t="inlineStr">
        <is>
          <t>2016-06-04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Office Supplies</t>
        </is>
      </c>
      <c r="O7258" t="inlineStr">
        <is>
          <t>Art</t>
        </is>
      </c>
      <c r="P7258" t="inlineStr">
        <is>
          <t>Newell 333</t>
        </is>
      </c>
      <c r="Q7258" s="2" t="n">
        <v>5.56</v>
      </c>
      <c r="R7258" t="n">
        <v>2</v>
      </c>
      <c r="S7258" s="3" t="n">
        <v>0</v>
      </c>
      <c r="T7258" s="2" t="n">
        <v>1.4456</v>
      </c>
      <c r="U7258">
        <f>D7258-C7258</f>
        <v/>
      </c>
      <c r="V7258" s="3">
        <f>IF(Q7258=0,0,T7258/Q7258)</f>
        <v/>
      </c>
    </row>
    <row r="7259">
      <c r="A7259" t="n">
        <v>7258</v>
      </c>
      <c r="B7259" t="inlineStr">
        <is>
          <t>CA-2016-152730</t>
        </is>
      </c>
      <c r="C7259" t="inlineStr">
        <is>
          <t>2016-05-30</t>
        </is>
      </c>
      <c r="D7259" t="inlineStr">
        <is>
          <t>2016-06-04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1915</t>
        </is>
      </c>
      <c r="Q7259" s="2" t="n">
        <v>629.1</v>
      </c>
      <c r="R7259" t="n">
        <v>6</v>
      </c>
      <c r="S7259" s="3" t="n">
        <v>0</v>
      </c>
      <c r="T7259" s="2" t="n">
        <v>301.968</v>
      </c>
      <c r="U7259">
        <f>D7259-C7259</f>
        <v/>
      </c>
      <c r="V7259" s="3">
        <f>IF(Q7259=0,0,T7259/Q7259)</f>
        <v/>
      </c>
    </row>
    <row r="7260">
      <c r="A7260" t="n">
        <v>7259</v>
      </c>
      <c r="B7260" t="inlineStr">
        <is>
          <t>CA-2016-152730</t>
        </is>
      </c>
      <c r="C7260" t="inlineStr">
        <is>
          <t>2016-05-30</t>
        </is>
      </c>
      <c r="D7260" t="inlineStr">
        <is>
          <t>2016-06-04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Newell 343</t>
        </is>
      </c>
      <c r="Q7260" s="2" t="n">
        <v>14.7</v>
      </c>
      <c r="R7260" t="n">
        <v>5</v>
      </c>
      <c r="S7260" s="3" t="n">
        <v>0</v>
      </c>
      <c r="T7260" s="2" t="n">
        <v>3.969</v>
      </c>
      <c r="U7260">
        <f>D7260-C7260</f>
        <v/>
      </c>
      <c r="V7260" s="3">
        <f>IF(Q7260=0,0,T7260/Q7260)</f>
        <v/>
      </c>
    </row>
    <row r="7261">
      <c r="A7261" t="n">
        <v>7260</v>
      </c>
      <c r="B7261" t="inlineStr">
        <is>
          <t>CA-2016-152730</t>
        </is>
      </c>
      <c r="C7261" t="inlineStr">
        <is>
          <t>2016-05-30</t>
        </is>
      </c>
      <c r="D7261" t="inlineStr">
        <is>
          <t>2016-06-04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217</t>
        </is>
      </c>
      <c r="Q7261" s="2" t="n">
        <v>45.36</v>
      </c>
      <c r="R7261" t="n">
        <v>7</v>
      </c>
      <c r="S7261" s="3" t="n">
        <v>0</v>
      </c>
      <c r="T7261" s="2" t="n">
        <v>21.7728</v>
      </c>
      <c r="U7261">
        <f>D7261-C7261</f>
        <v/>
      </c>
      <c r="V7261" s="3">
        <f>IF(Q7261=0,0,T7261/Q7261)</f>
        <v/>
      </c>
    </row>
    <row r="7262">
      <c r="A7262" t="n">
        <v>7261</v>
      </c>
      <c r="B7262" t="inlineStr">
        <is>
          <t>CA-2016-152730</t>
        </is>
      </c>
      <c r="C7262" t="inlineStr">
        <is>
          <t>2016-05-30</t>
        </is>
      </c>
      <c r="D7262" t="inlineStr">
        <is>
          <t>2016-06-04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VTech DS6151</t>
        </is>
      </c>
      <c r="Q7262" s="2" t="n">
        <v>125.99</v>
      </c>
      <c r="R7262" t="n">
        <v>1</v>
      </c>
      <c r="S7262" s="3" t="n">
        <v>0</v>
      </c>
      <c r="T7262" s="2" t="n">
        <v>35.2772</v>
      </c>
      <c r="U7262">
        <f>D7262-C7262</f>
        <v/>
      </c>
      <c r="V7262" s="3">
        <f>IF(Q7262=0,0,T7262/Q7262)</f>
        <v/>
      </c>
    </row>
    <row r="7263">
      <c r="A7263" t="n">
        <v>7262</v>
      </c>
      <c r="B7263" t="inlineStr">
        <is>
          <t>CA-2017-137001</t>
        </is>
      </c>
      <c r="C7263" t="inlineStr">
        <is>
          <t>2017-06-10</t>
        </is>
      </c>
      <c r="D7263" t="inlineStr">
        <is>
          <t>2017-06-13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EarthWrite Recycled Pencils, Medium Soft, #2</t>
        </is>
      </c>
      <c r="Q7263" s="2" t="n">
        <v>14.7</v>
      </c>
      <c r="R7263" t="n">
        <v>7</v>
      </c>
      <c r="S7263" s="3" t="n">
        <v>0</v>
      </c>
      <c r="T7263" s="2" t="n">
        <v>4.116</v>
      </c>
      <c r="U7263">
        <f>D7263-C7263</f>
        <v/>
      </c>
      <c r="V7263" s="3">
        <f>IF(Q7263=0,0,T7263/Q7263)</f>
        <v/>
      </c>
    </row>
    <row r="7264">
      <c r="A7264" t="n">
        <v>7263</v>
      </c>
      <c r="B7264" t="inlineStr">
        <is>
          <t>CA-2017-156363</t>
        </is>
      </c>
      <c r="C7264" t="inlineStr">
        <is>
          <t>2017-10-22</t>
        </is>
      </c>
      <c r="D7264" t="inlineStr">
        <is>
          <t>2017-10-28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LF Elite 3D Dazzle Designer Hard Case Cover, Lf Stylus Pen and Wiper For Apple Iphone 5c Mini Lite</t>
        </is>
      </c>
      <c r="Q7264" s="2" t="n">
        <v>32.7</v>
      </c>
      <c r="R7264" t="n">
        <v>5</v>
      </c>
      <c r="S7264" s="3" t="n">
        <v>0.4</v>
      </c>
      <c r="T7264" s="2" t="n">
        <v>-6.54</v>
      </c>
      <c r="U7264">
        <f>D7264-C7264</f>
        <v/>
      </c>
      <c r="V7264" s="3">
        <f>IF(Q7264=0,0,T7264/Q7264)</f>
        <v/>
      </c>
    </row>
    <row r="7265">
      <c r="A7265" t="n">
        <v>7264</v>
      </c>
      <c r="B7265" t="inlineStr">
        <is>
          <t>CA-2017-156363</t>
        </is>
      </c>
      <c r="C7265" t="inlineStr">
        <is>
          <t>2017-10-22</t>
        </is>
      </c>
      <c r="D7265" t="inlineStr">
        <is>
          <t>2017-10-28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Office Supplies</t>
        </is>
      </c>
      <c r="O7265" t="inlineStr">
        <is>
          <t>Envelopes</t>
        </is>
      </c>
      <c r="P7265" t="inlineStr">
        <is>
          <t>#6 3/4 Gummed Flap White Envelopes</t>
        </is>
      </c>
      <c r="Q7265" s="2" t="n">
        <v>31.68</v>
      </c>
      <c r="R7265" t="n">
        <v>4</v>
      </c>
      <c r="S7265" s="3" t="n">
        <v>0.2</v>
      </c>
      <c r="T7265" s="2" t="n">
        <v>11.088</v>
      </c>
      <c r="U7265">
        <f>D7265-C7265</f>
        <v/>
      </c>
      <c r="V7265" s="3">
        <f>IF(Q7265=0,0,T7265/Q7265)</f>
        <v/>
      </c>
    </row>
    <row r="7266">
      <c r="A7266" t="n">
        <v>7265</v>
      </c>
      <c r="B7266" t="inlineStr">
        <is>
          <t>CA-2017-122056</t>
        </is>
      </c>
      <c r="C7266" t="inlineStr">
        <is>
          <t>2017-06-13</t>
        </is>
      </c>
      <c r="D7266" t="inlineStr">
        <is>
          <t>2017-06-17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Office Supplies</t>
        </is>
      </c>
      <c r="O7266" t="inlineStr">
        <is>
          <t>Art</t>
        </is>
      </c>
      <c r="P7266" t="inlineStr">
        <is>
          <t>Boston 1799 Powerhouse Electric Pencil Sharpener</t>
        </is>
      </c>
      <c r="Q7266" s="2" t="n">
        <v>181.86</v>
      </c>
      <c r="R7266" t="n">
        <v>7</v>
      </c>
      <c r="S7266" s="3" t="n">
        <v>0</v>
      </c>
      <c r="T7266" s="2" t="n">
        <v>50.9208</v>
      </c>
      <c r="U7266">
        <f>D7266-C7266</f>
        <v/>
      </c>
      <c r="V7266" s="3">
        <f>IF(Q7266=0,0,T7266/Q7266)</f>
        <v/>
      </c>
    </row>
    <row r="7267">
      <c r="A7267" t="n">
        <v>7266</v>
      </c>
      <c r="B7267" t="inlineStr">
        <is>
          <t>US-2014-143721</t>
        </is>
      </c>
      <c r="C7267" t="inlineStr">
        <is>
          <t>2014-11-23</t>
        </is>
      </c>
      <c r="D7267" t="inlineStr">
        <is>
          <t>2014-11-26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Furniture</t>
        </is>
      </c>
      <c r="O7267" t="inlineStr">
        <is>
          <t>Chairs</t>
        </is>
      </c>
      <c r="P7267" t="inlineStr">
        <is>
          <t>Office Star Flex Back Scooter Chair with White Frame</t>
        </is>
      </c>
      <c r="Q7267" s="2" t="n">
        <v>155.372</v>
      </c>
      <c r="R7267" t="n">
        <v>2</v>
      </c>
      <c r="S7267" s="3" t="n">
        <v>0.3</v>
      </c>
      <c r="T7267" s="2" t="n">
        <v>-35.5136</v>
      </c>
      <c r="U7267">
        <f>D7267-C7267</f>
        <v/>
      </c>
      <c r="V7267" s="3">
        <f>IF(Q7267=0,0,T7267/Q7267)</f>
        <v/>
      </c>
    </row>
    <row r="7268">
      <c r="A7268" t="n">
        <v>7267</v>
      </c>
      <c r="B7268" t="inlineStr">
        <is>
          <t>CA-2017-122987</t>
        </is>
      </c>
      <c r="C7268" t="inlineStr">
        <is>
          <t>2017-08-16</t>
        </is>
      </c>
      <c r="D7268" t="inlineStr">
        <is>
          <t>2017-08-16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Office Supplies</t>
        </is>
      </c>
      <c r="O7268" t="inlineStr">
        <is>
          <t>Binders</t>
        </is>
      </c>
      <c r="P7268" t="inlineStr">
        <is>
          <t>Recycled Easel Ring Binders</t>
        </is>
      </c>
      <c r="Q7268" s="2" t="n">
        <v>13.428</v>
      </c>
      <c r="R7268" t="n">
        <v>3</v>
      </c>
      <c r="S7268" s="3" t="n">
        <v>0.7</v>
      </c>
      <c r="T7268" s="2" t="n">
        <v>-11.19</v>
      </c>
      <c r="U7268">
        <f>D7268-C7268</f>
        <v/>
      </c>
      <c r="V7268" s="3">
        <f>IF(Q7268=0,0,T7268/Q7268)</f>
        <v/>
      </c>
    </row>
    <row r="7269">
      <c r="A7269" t="n">
        <v>7268</v>
      </c>
      <c r="B7269" t="inlineStr">
        <is>
          <t>CA-2017-122987</t>
        </is>
      </c>
      <c r="C7269" t="inlineStr">
        <is>
          <t>2017-08-16</t>
        </is>
      </c>
      <c r="D7269" t="inlineStr">
        <is>
          <t>2017-08-16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Acco Perma 3000 Stacking Storage Drawers</t>
        </is>
      </c>
      <c r="Q7269" s="2" t="n">
        <v>67.136</v>
      </c>
      <c r="R7269" t="n">
        <v>4</v>
      </c>
      <c r="S7269" s="3" t="n">
        <v>0.2</v>
      </c>
      <c r="T7269" s="2" t="n">
        <v>-0.8391999999999999</v>
      </c>
      <c r="U7269">
        <f>D7269-C7269</f>
        <v/>
      </c>
      <c r="V7269" s="3">
        <f>IF(Q7269=0,0,T7269/Q7269)</f>
        <v/>
      </c>
    </row>
    <row r="7270">
      <c r="A7270" t="n">
        <v>7269</v>
      </c>
      <c r="B7270" t="inlineStr">
        <is>
          <t>CA-2016-133368</t>
        </is>
      </c>
      <c r="C7270" t="inlineStr">
        <is>
          <t>2016-01-14</t>
        </is>
      </c>
      <c r="D7270" t="inlineStr">
        <is>
          <t>2016-01-20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Office Supplies</t>
        </is>
      </c>
      <c r="O7270" t="inlineStr">
        <is>
          <t>Paper</t>
        </is>
      </c>
      <c r="P7270" t="inlineStr">
        <is>
          <t>Xerox 1882</t>
        </is>
      </c>
      <c r="Q7270" s="2" t="n">
        <v>89.568</v>
      </c>
      <c r="R7270" t="n">
        <v>2</v>
      </c>
      <c r="S7270" s="3" t="n">
        <v>0.2</v>
      </c>
      <c r="T7270" s="2" t="n">
        <v>32.4684</v>
      </c>
      <c r="U7270">
        <f>D7270-C7270</f>
        <v/>
      </c>
      <c r="V7270" s="3">
        <f>IF(Q7270=0,0,T7270/Q7270)</f>
        <v/>
      </c>
    </row>
    <row r="7271">
      <c r="A7271" t="n">
        <v>7270</v>
      </c>
      <c r="B7271" t="inlineStr">
        <is>
          <t>CA-2016-133368</t>
        </is>
      </c>
      <c r="C7271" t="inlineStr">
        <is>
          <t>2016-01-14</t>
        </is>
      </c>
      <c r="D7271" t="inlineStr">
        <is>
          <t>2016-01-20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Furniture</t>
        </is>
      </c>
      <c r="O7271" t="inlineStr">
        <is>
          <t>Furnishings</t>
        </is>
      </c>
      <c r="P7271" t="inlineStr">
        <is>
          <t>Electrix Fluorescent Magnifier Lamps &amp; Weighted Base</t>
        </is>
      </c>
      <c r="Q7271" s="2" t="n">
        <v>315.776</v>
      </c>
      <c r="R7271" t="n">
        <v>8</v>
      </c>
      <c r="S7271" s="3" t="n">
        <v>0.2</v>
      </c>
      <c r="T7271" s="2" t="n">
        <v>31.5776</v>
      </c>
      <c r="U7271">
        <f>D7271-C7271</f>
        <v/>
      </c>
      <c r="V7271" s="3">
        <f>IF(Q7271=0,0,T7271/Q7271)</f>
        <v/>
      </c>
    </row>
    <row r="7272">
      <c r="A7272" t="n">
        <v>7271</v>
      </c>
      <c r="B7272" t="inlineStr">
        <is>
          <t>CA-2016-123337</t>
        </is>
      </c>
      <c r="C7272" t="inlineStr">
        <is>
          <t>2016-09-16</t>
        </is>
      </c>
      <c r="D7272" t="inlineStr">
        <is>
          <t>2016-09-22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Furniture</t>
        </is>
      </c>
      <c r="O7272" t="inlineStr">
        <is>
          <t>Bookcases</t>
        </is>
      </c>
      <c r="P7272" t="inlineStr">
        <is>
          <t>Sauder Forest Hills Library with Doors, Woodland Oak Finish</t>
        </is>
      </c>
      <c r="Q7272" s="2" t="n">
        <v>273.666</v>
      </c>
      <c r="R7272" t="n">
        <v>2</v>
      </c>
      <c r="S7272" s="3" t="n">
        <v>0.15</v>
      </c>
      <c r="T7272" s="2" t="n">
        <v>-12.8784</v>
      </c>
      <c r="U7272">
        <f>D7272-C7272</f>
        <v/>
      </c>
      <c r="V7272" s="3">
        <f>IF(Q7272=0,0,T7272/Q7272)</f>
        <v/>
      </c>
    </row>
    <row r="7273">
      <c r="A7273" t="n">
        <v>7272</v>
      </c>
      <c r="B7273" t="inlineStr">
        <is>
          <t>CA-2016-123337</t>
        </is>
      </c>
      <c r="C7273" t="inlineStr">
        <is>
          <t>2016-09-16</t>
        </is>
      </c>
      <c r="D7273" t="inlineStr">
        <is>
          <t>2016-09-22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Office Supplies</t>
        </is>
      </c>
      <c r="O7273" t="inlineStr">
        <is>
          <t>Appliances</t>
        </is>
      </c>
      <c r="P7273" t="inlineStr">
        <is>
          <t>Eureka Sanitaire  Multi-Pro Heavy-Duty Upright, Disposable Bags</t>
        </is>
      </c>
      <c r="Q7273" s="2" t="n">
        <v>17.48</v>
      </c>
      <c r="R7273" t="n">
        <v>4</v>
      </c>
      <c r="S7273" s="3" t="n">
        <v>0</v>
      </c>
      <c r="T7273" s="2" t="n">
        <v>4.5448</v>
      </c>
      <c r="U7273">
        <f>D7273-C7273</f>
        <v/>
      </c>
      <c r="V7273" s="3">
        <f>IF(Q7273=0,0,T7273/Q7273)</f>
        <v/>
      </c>
    </row>
    <row r="7274">
      <c r="A7274" t="n">
        <v>7273</v>
      </c>
      <c r="B7274" t="inlineStr">
        <is>
          <t>US-2016-150357</t>
        </is>
      </c>
      <c r="C7274" t="inlineStr">
        <is>
          <t>2016-10-10</t>
        </is>
      </c>
      <c r="D7274" t="inlineStr">
        <is>
          <t>2016-10-14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Office Supplies</t>
        </is>
      </c>
      <c r="O7274" t="inlineStr">
        <is>
          <t>Supplies</t>
        </is>
      </c>
      <c r="P7274" t="inlineStr">
        <is>
          <t>Martin-Yale Premier Letter Opener</t>
        </is>
      </c>
      <c r="Q7274" s="2" t="n">
        <v>20.608</v>
      </c>
      <c r="R7274" t="n">
        <v>2</v>
      </c>
      <c r="S7274" s="3" t="n">
        <v>0.2</v>
      </c>
      <c r="T7274" s="2" t="n">
        <v>-4.3792</v>
      </c>
      <c r="U7274">
        <f>D7274-C7274</f>
        <v/>
      </c>
      <c r="V7274" s="3">
        <f>IF(Q7274=0,0,T7274/Q7274)</f>
        <v/>
      </c>
    </row>
    <row r="7275">
      <c r="A7275" t="n">
        <v>7274</v>
      </c>
      <c r="B7275" t="inlineStr">
        <is>
          <t>US-2016-150357</t>
        </is>
      </c>
      <c r="C7275" t="inlineStr">
        <is>
          <t>2016-10-10</t>
        </is>
      </c>
      <c r="D7275" t="inlineStr">
        <is>
          <t>2016-10-14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Presstex Flexible Ring Binders</t>
        </is>
      </c>
      <c r="Q7275" s="2" t="n">
        <v>4.095</v>
      </c>
      <c r="R7275" t="n">
        <v>3</v>
      </c>
      <c r="S7275" s="3" t="n">
        <v>0.7</v>
      </c>
      <c r="T7275" s="2" t="n">
        <v>-2.73</v>
      </c>
      <c r="U7275">
        <f>D7275-C7275</f>
        <v/>
      </c>
      <c r="V7275" s="3">
        <f>IF(Q7275=0,0,T7275/Q7275)</f>
        <v/>
      </c>
    </row>
    <row r="7276">
      <c r="A7276" t="n">
        <v>7275</v>
      </c>
      <c r="B7276" t="inlineStr">
        <is>
          <t>CA-2015-144519</t>
        </is>
      </c>
      <c r="C7276" t="inlineStr">
        <is>
          <t>2015-11-13</t>
        </is>
      </c>
      <c r="D7276" t="inlineStr">
        <is>
          <t>2015-11-17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Panasonic KX TS3282W Corded phone</t>
        </is>
      </c>
      <c r="Q7276" s="2" t="n">
        <v>339.96</v>
      </c>
      <c r="R7276" t="n">
        <v>5</v>
      </c>
      <c r="S7276" s="3" t="n">
        <v>0.2</v>
      </c>
      <c r="T7276" s="2" t="n">
        <v>42.495</v>
      </c>
      <c r="U7276">
        <f>D7276-C7276</f>
        <v/>
      </c>
      <c r="V7276" s="3">
        <f>IF(Q7276=0,0,T7276/Q7276)</f>
        <v/>
      </c>
    </row>
    <row r="7277">
      <c r="A7277" t="n">
        <v>7276</v>
      </c>
      <c r="B7277" t="inlineStr">
        <is>
          <t>CA-2015-144519</t>
        </is>
      </c>
      <c r="C7277" t="inlineStr">
        <is>
          <t>2015-11-13</t>
        </is>
      </c>
      <c r="D7277" t="inlineStr">
        <is>
          <t>2015-11-17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Furniture</t>
        </is>
      </c>
      <c r="O7277" t="inlineStr">
        <is>
          <t>Furnishings</t>
        </is>
      </c>
      <c r="P7277" t="inlineStr">
        <is>
          <t>Eldon Stackable Tray, Side-Load, Legal, Smoke</t>
        </is>
      </c>
      <c r="Q7277" s="2" t="n">
        <v>63.98</v>
      </c>
      <c r="R7277" t="n">
        <v>7</v>
      </c>
      <c r="S7277" s="3" t="n">
        <v>0</v>
      </c>
      <c r="T7277" s="2" t="n">
        <v>21.7532</v>
      </c>
      <c r="U7277">
        <f>D7277-C7277</f>
        <v/>
      </c>
      <c r="V7277" s="3">
        <f>IF(Q7277=0,0,T7277/Q7277)</f>
        <v/>
      </c>
    </row>
    <row r="7278">
      <c r="A7278" t="n">
        <v>7277</v>
      </c>
      <c r="B7278" t="inlineStr">
        <is>
          <t>CA-2014-120670</t>
        </is>
      </c>
      <c r="C7278" t="inlineStr">
        <is>
          <t>2014-11-02</t>
        </is>
      </c>
      <c r="D7278" t="inlineStr">
        <is>
          <t>2014-11-06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Razer Kraken 7.1 Surround Sound Over Ear USB Gaming Headset</t>
        </is>
      </c>
      <c r="Q7278" s="2" t="n">
        <v>799.92</v>
      </c>
      <c r="R7278" t="n">
        <v>10</v>
      </c>
      <c r="S7278" s="3" t="n">
        <v>0.2</v>
      </c>
      <c r="T7278" s="2" t="n">
        <v>239.976</v>
      </c>
      <c r="U7278">
        <f>D7278-C7278</f>
        <v/>
      </c>
      <c r="V7278" s="3">
        <f>IF(Q7278=0,0,T7278/Q7278)</f>
        <v/>
      </c>
    </row>
    <row r="7279">
      <c r="A7279" t="n">
        <v>7278</v>
      </c>
      <c r="B7279" t="inlineStr">
        <is>
          <t>CA-2016-157217</t>
        </is>
      </c>
      <c r="C7279" t="inlineStr">
        <is>
          <t>2016-07-19</t>
        </is>
      </c>
      <c r="D7279" t="inlineStr">
        <is>
          <t>2016-07-21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Technology</t>
        </is>
      </c>
      <c r="O7279" t="inlineStr">
        <is>
          <t>Phones</t>
        </is>
      </c>
      <c r="P7279" t="inlineStr">
        <is>
          <t>Griffin GC36547 PowerJolt SE Lightning Charger</t>
        </is>
      </c>
      <c r="Q7279" s="2" t="n">
        <v>35.984</v>
      </c>
      <c r="R7279" t="n">
        <v>2</v>
      </c>
      <c r="S7279" s="3" t="n">
        <v>0.2</v>
      </c>
      <c r="T7279" s="2" t="n">
        <v>4.498</v>
      </c>
      <c r="U7279">
        <f>D7279-C7279</f>
        <v/>
      </c>
      <c r="V7279" s="3">
        <f>IF(Q7279=0,0,T7279/Q7279)</f>
        <v/>
      </c>
    </row>
    <row r="7280">
      <c r="A7280" t="n">
        <v>7279</v>
      </c>
      <c r="B7280" t="inlineStr">
        <is>
          <t>CA-2016-157217</t>
        </is>
      </c>
      <c r="C7280" t="inlineStr">
        <is>
          <t>2016-07-19</t>
        </is>
      </c>
      <c r="D7280" t="inlineStr">
        <is>
          <t>2016-07-21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Logitech G35 7.1-Channel Surround Sound Headset</t>
        </is>
      </c>
      <c r="Q7280" s="2" t="n">
        <v>389.97</v>
      </c>
      <c r="R7280" t="n">
        <v>3</v>
      </c>
      <c r="S7280" s="3" t="n">
        <v>0</v>
      </c>
      <c r="T7280" s="2" t="n">
        <v>132.5898</v>
      </c>
      <c r="U7280">
        <f>D7280-C7280</f>
        <v/>
      </c>
      <c r="V7280" s="3">
        <f>IF(Q7280=0,0,T7280/Q7280)</f>
        <v/>
      </c>
    </row>
    <row r="7281">
      <c r="A7281" t="n">
        <v>7280</v>
      </c>
      <c r="B7281" t="inlineStr">
        <is>
          <t>CA-2016-108224</t>
        </is>
      </c>
      <c r="C7281" t="inlineStr">
        <is>
          <t>2016-05-14</t>
        </is>
      </c>
      <c r="D7281" t="inlineStr">
        <is>
          <t>2016-05-14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Imation 16GB Mini TravelDrive USB 2.0 Flash Drive</t>
        </is>
      </c>
      <c r="Q7281" s="2" t="n">
        <v>185.528</v>
      </c>
      <c r="R7281" t="n">
        <v>7</v>
      </c>
      <c r="S7281" s="3" t="n">
        <v>0.2</v>
      </c>
      <c r="T7281" s="2" t="n">
        <v>48.7011</v>
      </c>
      <c r="U7281">
        <f>D7281-C7281</f>
        <v/>
      </c>
      <c r="V7281" s="3">
        <f>IF(Q7281=0,0,T7281/Q7281)</f>
        <v/>
      </c>
    </row>
    <row r="7282">
      <c r="A7282" t="n">
        <v>7281</v>
      </c>
      <c r="B7282" t="inlineStr">
        <is>
          <t>CA-2015-162782</t>
        </is>
      </c>
      <c r="C7282" t="inlineStr">
        <is>
          <t>2015-02-21</t>
        </is>
      </c>
      <c r="D7282" t="inlineStr">
        <is>
          <t>2015-02-27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Fellowes PB500 Electric Punch Plastic Comb Binding Machine with Manual Bind</t>
        </is>
      </c>
      <c r="Q7282" s="2" t="n">
        <v>2541.98</v>
      </c>
      <c r="R7282" t="n">
        <v>2</v>
      </c>
      <c r="S7282" s="3" t="n">
        <v>0</v>
      </c>
      <c r="T7282" s="2" t="n">
        <v>1270.99</v>
      </c>
      <c r="U7282">
        <f>D7282-C7282</f>
        <v/>
      </c>
      <c r="V7282" s="3">
        <f>IF(Q7282=0,0,T7282/Q7282)</f>
        <v/>
      </c>
    </row>
    <row r="7283">
      <c r="A7283" t="n">
        <v>7282</v>
      </c>
      <c r="B7283" t="inlineStr">
        <is>
          <t>CA-2017-159282</t>
        </is>
      </c>
      <c r="C7283" t="inlineStr">
        <is>
          <t>2017-10-16</t>
        </is>
      </c>
      <c r="D7283" t="inlineStr">
        <is>
          <t>2017-10-21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Swingline SM12-08 MicroCut Jam Free Shredder</t>
        </is>
      </c>
      <c r="Q7283" s="2" t="n">
        <v>599.985</v>
      </c>
      <c r="R7283" t="n">
        <v>5</v>
      </c>
      <c r="S7283" s="3" t="n">
        <v>0.7</v>
      </c>
      <c r="T7283" s="2" t="n">
        <v>-479.988</v>
      </c>
      <c r="U7283">
        <f>D7283-C7283</f>
        <v/>
      </c>
      <c r="V7283" s="3">
        <f>IF(Q7283=0,0,T7283/Q7283)</f>
        <v/>
      </c>
    </row>
    <row r="7284">
      <c r="A7284" t="n">
        <v>7283</v>
      </c>
      <c r="B7284" t="inlineStr">
        <is>
          <t>CA-2017-155936</t>
        </is>
      </c>
      <c r="C7284" t="inlineStr">
        <is>
          <t>2017-06-22</t>
        </is>
      </c>
      <c r="D7284" t="inlineStr">
        <is>
          <t>2017-06-29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Office Supplies</t>
        </is>
      </c>
      <c r="O7284" t="inlineStr">
        <is>
          <t>Binders</t>
        </is>
      </c>
      <c r="P7284" t="inlineStr">
        <is>
          <t>Wilson Jones Standard D-Ring Binders</t>
        </is>
      </c>
      <c r="Q7284" s="2" t="n">
        <v>3.036</v>
      </c>
      <c r="R7284" t="n">
        <v>3</v>
      </c>
      <c r="S7284" s="3" t="n">
        <v>0.8</v>
      </c>
      <c r="T7284" s="2" t="n">
        <v>-5.0094</v>
      </c>
      <c r="U7284">
        <f>D7284-C7284</f>
        <v/>
      </c>
      <c r="V7284" s="3">
        <f>IF(Q7284=0,0,T7284/Q7284)</f>
        <v/>
      </c>
    </row>
    <row r="7285">
      <c r="A7285" t="n">
        <v>7284</v>
      </c>
      <c r="B7285" t="inlineStr">
        <is>
          <t>CA-2017-169439</t>
        </is>
      </c>
      <c r="C7285" t="inlineStr">
        <is>
          <t>2017-09-09</t>
        </is>
      </c>
      <c r="D7285" t="inlineStr">
        <is>
          <t>2017-09-13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BIC Brite Liner Highlighters, Chisel Tip</t>
        </is>
      </c>
      <c r="Q7285" s="2" t="n">
        <v>25.92</v>
      </c>
      <c r="R7285" t="n">
        <v>5</v>
      </c>
      <c r="S7285" s="3" t="n">
        <v>0.2</v>
      </c>
      <c r="T7285" s="2" t="n">
        <v>3.888</v>
      </c>
      <c r="U7285">
        <f>D7285-C7285</f>
        <v/>
      </c>
      <c r="V7285" s="3">
        <f>IF(Q7285=0,0,T7285/Q7285)</f>
        <v/>
      </c>
    </row>
    <row r="7286">
      <c r="A7286" t="n">
        <v>7285</v>
      </c>
      <c r="B7286" t="inlineStr">
        <is>
          <t>CA-2017-169439</t>
        </is>
      </c>
      <c r="C7286" t="inlineStr">
        <is>
          <t>2017-09-09</t>
        </is>
      </c>
      <c r="D7286" t="inlineStr">
        <is>
          <t>2017-09-13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Deflect-o EconoMat Studded, No Bevel Mat for Low Pile Carpeting</t>
        </is>
      </c>
      <c r="Q7286" s="2" t="n">
        <v>66.11199999999999</v>
      </c>
      <c r="R7286" t="n">
        <v>2</v>
      </c>
      <c r="S7286" s="3" t="n">
        <v>0.2</v>
      </c>
      <c r="T7286" s="2" t="n">
        <v>-9.090400000000001</v>
      </c>
      <c r="U7286">
        <f>D7286-C7286</f>
        <v/>
      </c>
      <c r="V7286" s="3">
        <f>IF(Q7286=0,0,T7286/Q7286)</f>
        <v/>
      </c>
    </row>
    <row r="7287">
      <c r="A7287" t="n">
        <v>7286</v>
      </c>
      <c r="B7287" t="inlineStr">
        <is>
          <t>CA-2017-151183</t>
        </is>
      </c>
      <c r="C7287" t="inlineStr">
        <is>
          <t>2017-10-14</t>
        </is>
      </c>
      <c r="D7287" t="inlineStr">
        <is>
          <t>2017-10-19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Verbatim 25 GB 6x Blu-ray Single Layer Recordable Disc, 10/Pack</t>
        </is>
      </c>
      <c r="Q7287" s="2" t="n">
        <v>46.36</v>
      </c>
      <c r="R7287" t="n">
        <v>4</v>
      </c>
      <c r="S7287" s="3" t="n">
        <v>0</v>
      </c>
      <c r="T7287" s="2" t="n">
        <v>15.2988</v>
      </c>
      <c r="U7287">
        <f>D7287-C7287</f>
        <v/>
      </c>
      <c r="V7287" s="3">
        <f>IF(Q7287=0,0,T7287/Q7287)</f>
        <v/>
      </c>
    </row>
    <row r="7288">
      <c r="A7288" t="n">
        <v>7287</v>
      </c>
      <c r="B7288" t="inlineStr">
        <is>
          <t>CA-2016-149965</t>
        </is>
      </c>
      <c r="C7288" t="inlineStr">
        <is>
          <t>2016-06-20</t>
        </is>
      </c>
      <c r="D7288" t="inlineStr">
        <is>
          <t>2016-06-25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Imation 30456 USB Flash Drive 8GB</t>
        </is>
      </c>
      <c r="Q7288" s="2" t="n">
        <v>6.9</v>
      </c>
      <c r="R7288" t="n">
        <v>1</v>
      </c>
      <c r="S7288" s="3" t="n">
        <v>0</v>
      </c>
      <c r="T7288" s="2" t="n">
        <v>0.552</v>
      </c>
      <c r="U7288">
        <f>D7288-C7288</f>
        <v/>
      </c>
      <c r="V7288" s="3">
        <f>IF(Q7288=0,0,T7288/Q7288)</f>
        <v/>
      </c>
    </row>
    <row r="7289">
      <c r="A7289" t="n">
        <v>7288</v>
      </c>
      <c r="B7289" t="inlineStr">
        <is>
          <t>CA-2016-149965</t>
        </is>
      </c>
      <c r="C7289" t="inlineStr">
        <is>
          <t>2016-06-20</t>
        </is>
      </c>
      <c r="D7289" t="inlineStr">
        <is>
          <t>2016-06-25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Executive Impressions 13" Clairmont Wall Clock</t>
        </is>
      </c>
      <c r="Q7289" s="2" t="n">
        <v>57.69</v>
      </c>
      <c r="R7289" t="n">
        <v>3</v>
      </c>
      <c r="S7289" s="3" t="n">
        <v>0</v>
      </c>
      <c r="T7289" s="2" t="n">
        <v>23.6529</v>
      </c>
      <c r="U7289">
        <f>D7289-C7289</f>
        <v/>
      </c>
      <c r="V7289" s="3">
        <f>IF(Q7289=0,0,T7289/Q7289)</f>
        <v/>
      </c>
    </row>
    <row r="7290">
      <c r="A7290" t="n">
        <v>7289</v>
      </c>
      <c r="B7290" t="inlineStr">
        <is>
          <t>CA-2014-158281</t>
        </is>
      </c>
      <c r="C7290" t="inlineStr">
        <is>
          <t>2014-09-02</t>
        </is>
      </c>
      <c r="D7290" t="inlineStr">
        <is>
          <t>2014-09-07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Technology</t>
        </is>
      </c>
      <c r="O7290" t="inlineStr">
        <is>
          <t>Machines</t>
        </is>
      </c>
      <c r="P7290" t="inlineStr">
        <is>
          <t>Epson TM-T88V Direct Thermal Printer - Monochrome - Desktop</t>
        </is>
      </c>
      <c r="Q7290" s="2" t="n">
        <v>559.71</v>
      </c>
      <c r="R7290" t="n">
        <v>3</v>
      </c>
      <c r="S7290" s="3" t="n">
        <v>0.4</v>
      </c>
      <c r="T7290" s="2" t="n">
        <v>-121.2705</v>
      </c>
      <c r="U7290">
        <f>D7290-C7290</f>
        <v/>
      </c>
      <c r="V7290" s="3">
        <f>IF(Q7290=0,0,T7290/Q7290)</f>
        <v/>
      </c>
    </row>
    <row r="7291">
      <c r="A7291" t="n">
        <v>7290</v>
      </c>
      <c r="B7291" t="inlineStr">
        <is>
          <t>CA-2016-153661</t>
        </is>
      </c>
      <c r="C7291" t="inlineStr">
        <is>
          <t>2016-01-30</t>
        </is>
      </c>
      <c r="D7291" t="inlineStr">
        <is>
          <t>2016-01-31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Office Supplies</t>
        </is>
      </c>
      <c r="O7291" t="inlineStr">
        <is>
          <t>Storage</t>
        </is>
      </c>
      <c r="P7291" t="inlineStr">
        <is>
          <t>File Shuttle II and Handi-File, Black</t>
        </is>
      </c>
      <c r="Q7291" s="2" t="n">
        <v>305.01</v>
      </c>
      <c r="R7291" t="n">
        <v>9</v>
      </c>
      <c r="S7291" s="3" t="n">
        <v>0</v>
      </c>
      <c r="T7291" s="2" t="n">
        <v>76.2525</v>
      </c>
      <c r="U7291">
        <f>D7291-C7291</f>
        <v/>
      </c>
      <c r="V7291" s="3">
        <f>IF(Q7291=0,0,T7291/Q7291)</f>
        <v/>
      </c>
    </row>
    <row r="7292">
      <c r="A7292" t="n">
        <v>7291</v>
      </c>
      <c r="B7292" t="inlineStr">
        <is>
          <t>CA-2016-153661</t>
        </is>
      </c>
      <c r="C7292" t="inlineStr">
        <is>
          <t>2016-01-30</t>
        </is>
      </c>
      <c r="D7292" t="inlineStr">
        <is>
          <t>2016-01-31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GBC Wire Binding Strips</t>
        </is>
      </c>
      <c r="Q7292" s="2" t="n">
        <v>50.784</v>
      </c>
      <c r="R7292" t="n">
        <v>2</v>
      </c>
      <c r="S7292" s="3" t="n">
        <v>0.2</v>
      </c>
      <c r="T7292" s="2" t="n">
        <v>17.7744</v>
      </c>
      <c r="U7292">
        <f>D7292-C7292</f>
        <v/>
      </c>
      <c r="V7292" s="3">
        <f>IF(Q7292=0,0,T7292/Q7292)</f>
        <v/>
      </c>
    </row>
    <row r="7293">
      <c r="A7293" t="n">
        <v>7292</v>
      </c>
      <c r="B7293" t="inlineStr">
        <is>
          <t>CA-2016-153661</t>
        </is>
      </c>
      <c r="C7293" t="inlineStr">
        <is>
          <t>2016-01-30</t>
        </is>
      </c>
      <c r="D7293" t="inlineStr">
        <is>
          <t>2016-01-31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512</t>
        </is>
      </c>
      <c r="Q7293" s="2" t="n">
        <v>26.01</v>
      </c>
      <c r="R7293" t="n">
        <v>9</v>
      </c>
      <c r="S7293" s="3" t="n">
        <v>0</v>
      </c>
      <c r="T7293" s="2" t="n">
        <v>12.2247</v>
      </c>
      <c r="U7293">
        <f>D7293-C7293</f>
        <v/>
      </c>
      <c r="V7293" s="3">
        <f>IF(Q7293=0,0,T7293/Q7293)</f>
        <v/>
      </c>
    </row>
    <row r="7294">
      <c r="A7294" t="n">
        <v>7293</v>
      </c>
      <c r="B7294" t="inlineStr">
        <is>
          <t>CA-2017-109183</t>
        </is>
      </c>
      <c r="C7294" t="inlineStr">
        <is>
          <t>2017-12-04</t>
        </is>
      </c>
      <c r="D7294" t="inlineStr">
        <is>
          <t>2017-12-09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Okidata C610n Printer</t>
        </is>
      </c>
      <c r="Q7294" s="2" t="n">
        <v>649</v>
      </c>
      <c r="R7294" t="n">
        <v>2</v>
      </c>
      <c r="S7294" s="3" t="n">
        <v>0.5</v>
      </c>
      <c r="T7294" s="2" t="n">
        <v>-272.58</v>
      </c>
      <c r="U7294">
        <f>D7294-C7294</f>
        <v/>
      </c>
      <c r="V7294" s="3">
        <f>IF(Q7294=0,0,T7294/Q7294)</f>
        <v/>
      </c>
    </row>
    <row r="7295">
      <c r="A7295" t="n">
        <v>7294</v>
      </c>
      <c r="B7295" t="inlineStr">
        <is>
          <t>CA-2016-113656</t>
        </is>
      </c>
      <c r="C7295" t="inlineStr">
        <is>
          <t>2016-01-23</t>
        </is>
      </c>
      <c r="D7295" t="inlineStr">
        <is>
          <t>2016-01-29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Cubicle Frames, 8-1/2 x 11</t>
        </is>
      </c>
      <c r="Q7295" s="2" t="n">
        <v>59.99</v>
      </c>
      <c r="R7295" t="n">
        <v>7</v>
      </c>
      <c r="S7295" s="3" t="n">
        <v>0</v>
      </c>
      <c r="T7295" s="2" t="n">
        <v>21.5964</v>
      </c>
      <c r="U7295">
        <f>D7295-C7295</f>
        <v/>
      </c>
      <c r="V7295" s="3">
        <f>IF(Q7295=0,0,T7295/Q7295)</f>
        <v/>
      </c>
    </row>
    <row r="7296">
      <c r="A7296" t="n">
        <v>7295</v>
      </c>
      <c r="B7296" t="inlineStr">
        <is>
          <t>CA-2015-148964</t>
        </is>
      </c>
      <c r="C7296" t="inlineStr">
        <is>
          <t>2015-05-26</t>
        </is>
      </c>
      <c r="D7296" t="inlineStr">
        <is>
          <t>2015-05-31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Furniture</t>
        </is>
      </c>
      <c r="O7296" t="inlineStr">
        <is>
          <t>Furnishings</t>
        </is>
      </c>
      <c r="P7296" t="inlineStr">
        <is>
          <t>DAX Metal Frame, Desktop, Stepped-Edge</t>
        </is>
      </c>
      <c r="Q7296" s="2" t="n">
        <v>20.24</v>
      </c>
      <c r="R7296" t="n">
        <v>1</v>
      </c>
      <c r="S7296" s="3" t="n">
        <v>0</v>
      </c>
      <c r="T7296" s="2" t="n">
        <v>7.8936</v>
      </c>
      <c r="U7296">
        <f>D7296-C7296</f>
        <v/>
      </c>
      <c r="V7296" s="3">
        <f>IF(Q7296=0,0,T7296/Q7296)</f>
        <v/>
      </c>
    </row>
    <row r="7297">
      <c r="A7297" t="n">
        <v>7296</v>
      </c>
      <c r="B7297" t="inlineStr">
        <is>
          <t>CA-2014-111899</t>
        </is>
      </c>
      <c r="C7297" t="inlineStr">
        <is>
          <t>2014-05-04</t>
        </is>
      </c>
      <c r="D7297" t="inlineStr">
        <is>
          <t>2014-05-05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Boston Home &amp; Office Model 2000 Electric Pencil Sharpeners</t>
        </is>
      </c>
      <c r="Q7297" s="2" t="n">
        <v>37.84</v>
      </c>
      <c r="R7297" t="n">
        <v>2</v>
      </c>
      <c r="S7297" s="3" t="n">
        <v>0.2</v>
      </c>
      <c r="T7297" s="2" t="n">
        <v>2.838</v>
      </c>
      <c r="U7297">
        <f>D7297-C7297</f>
        <v/>
      </c>
      <c r="V7297" s="3">
        <f>IF(Q7297=0,0,T7297/Q7297)</f>
        <v/>
      </c>
    </row>
    <row r="7298">
      <c r="A7298" t="n">
        <v>7297</v>
      </c>
      <c r="B7298" t="inlineStr">
        <is>
          <t>CA-2014-111899</t>
        </is>
      </c>
      <c r="C7298" t="inlineStr">
        <is>
          <t>2014-05-04</t>
        </is>
      </c>
      <c r="D7298" t="inlineStr">
        <is>
          <t>2014-05-05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OIC Thumb-Tacks</t>
        </is>
      </c>
      <c r="Q7298" s="2" t="n">
        <v>5.472</v>
      </c>
      <c r="R7298" t="n">
        <v>6</v>
      </c>
      <c r="S7298" s="3" t="n">
        <v>0.2</v>
      </c>
      <c r="T7298" s="2" t="n">
        <v>1.8468</v>
      </c>
      <c r="U7298">
        <f>D7298-C7298</f>
        <v/>
      </c>
      <c r="V7298" s="3">
        <f>IF(Q7298=0,0,T7298/Q7298)</f>
        <v/>
      </c>
    </row>
    <row r="7299">
      <c r="A7299" t="n">
        <v>7298</v>
      </c>
      <c r="B7299" t="inlineStr">
        <is>
          <t>CA-2015-101126</t>
        </is>
      </c>
      <c r="C7299" t="inlineStr">
        <is>
          <t>2015-02-10</t>
        </is>
      </c>
      <c r="D7299" t="inlineStr">
        <is>
          <t>2015-02-14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Eldon ProFile File 'N Store Portable File Tub Letter/Legal Size Black</t>
        </is>
      </c>
      <c r="Q7299" s="2" t="n">
        <v>77.23999999999999</v>
      </c>
      <c r="R7299" t="n">
        <v>5</v>
      </c>
      <c r="S7299" s="3" t="n">
        <v>0.2</v>
      </c>
      <c r="T7299" s="2" t="n">
        <v>7.724</v>
      </c>
      <c r="U7299">
        <f>D7299-C7299</f>
        <v/>
      </c>
      <c r="V7299" s="3">
        <f>IF(Q7299=0,0,T7299/Q7299)</f>
        <v/>
      </c>
    </row>
    <row r="7300">
      <c r="A7300" t="n">
        <v>7299</v>
      </c>
      <c r="B7300" t="inlineStr">
        <is>
          <t>CA-2014-163468</t>
        </is>
      </c>
      <c r="C7300" t="inlineStr">
        <is>
          <t>2014-11-18</t>
        </is>
      </c>
      <c r="D7300" t="inlineStr">
        <is>
          <t>2014-11-21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Furniture</t>
        </is>
      </c>
      <c r="O7300" t="inlineStr">
        <is>
          <t>Tables</t>
        </is>
      </c>
      <c r="P7300" t="inlineStr">
        <is>
          <t>BPI Conference Tables</t>
        </is>
      </c>
      <c r="Q7300" s="2" t="n">
        <v>292.1</v>
      </c>
      <c r="R7300" t="n">
        <v>4</v>
      </c>
      <c r="S7300" s="3" t="n">
        <v>0.5</v>
      </c>
      <c r="T7300" s="2" t="n">
        <v>-175.26</v>
      </c>
      <c r="U7300">
        <f>D7300-C7300</f>
        <v/>
      </c>
      <c r="V7300" s="3">
        <f>IF(Q7300=0,0,T7300/Q7300)</f>
        <v/>
      </c>
    </row>
    <row r="7301">
      <c r="A7301" t="n">
        <v>7300</v>
      </c>
      <c r="B7301" t="inlineStr">
        <is>
          <t>CA-2014-163468</t>
        </is>
      </c>
      <c r="C7301" t="inlineStr">
        <is>
          <t>2014-11-18</t>
        </is>
      </c>
      <c r="D7301" t="inlineStr">
        <is>
          <t>2014-11-21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Dana Swing-Arm Lamps</t>
        </is>
      </c>
      <c r="Q7301" s="2" t="n">
        <v>8.544</v>
      </c>
      <c r="R7301" t="n">
        <v>2</v>
      </c>
      <c r="S7301" s="3" t="n">
        <v>0.6</v>
      </c>
      <c r="T7301" s="2" t="n">
        <v>-7.476</v>
      </c>
      <c r="U7301">
        <f>D7301-C7301</f>
        <v/>
      </c>
      <c r="V7301" s="3">
        <f>IF(Q7301=0,0,T7301/Q7301)</f>
        <v/>
      </c>
    </row>
    <row r="7302">
      <c r="A7302" t="n">
        <v>7301</v>
      </c>
      <c r="B7302" t="inlineStr">
        <is>
          <t>CA-2014-163468</t>
        </is>
      </c>
      <c r="C7302" t="inlineStr">
        <is>
          <t>2014-11-18</t>
        </is>
      </c>
      <c r="D7302" t="inlineStr">
        <is>
          <t>2014-11-21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Furniture</t>
        </is>
      </c>
      <c r="O7302" t="inlineStr">
        <is>
          <t>Bookcases</t>
        </is>
      </c>
      <c r="P7302" t="inlineStr">
        <is>
          <t>Hon 4-Shelf Metal Bookcases</t>
        </is>
      </c>
      <c r="Q7302" s="2" t="n">
        <v>424.116</v>
      </c>
      <c r="R7302" t="n">
        <v>6</v>
      </c>
      <c r="S7302" s="3" t="n">
        <v>0.3</v>
      </c>
      <c r="T7302" s="2" t="n">
        <v>-30.294</v>
      </c>
      <c r="U7302">
        <f>D7302-C7302</f>
        <v/>
      </c>
      <c r="V7302" s="3">
        <f>IF(Q7302=0,0,T7302/Q7302)</f>
        <v/>
      </c>
    </row>
    <row r="7303">
      <c r="A7303" t="n">
        <v>7302</v>
      </c>
      <c r="B7303" t="inlineStr">
        <is>
          <t>CA-2014-163468</t>
        </is>
      </c>
      <c r="C7303" t="inlineStr">
        <is>
          <t>2014-11-18</t>
        </is>
      </c>
      <c r="D7303" t="inlineStr">
        <is>
          <t>2014-11-21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Office Supplies</t>
        </is>
      </c>
      <c r="O7303" t="inlineStr">
        <is>
          <t>Binders</t>
        </is>
      </c>
      <c r="P7303" t="inlineStr">
        <is>
          <t>Wilson Jones Turn Tabs Binder Tool for Ring Binders</t>
        </is>
      </c>
      <c r="Q7303" s="2" t="n">
        <v>2.892</v>
      </c>
      <c r="R7303" t="n">
        <v>3</v>
      </c>
      <c r="S7303" s="3" t="n">
        <v>0.8</v>
      </c>
      <c r="T7303" s="2" t="n">
        <v>-4.9164</v>
      </c>
      <c r="U7303">
        <f>D7303-C7303</f>
        <v/>
      </c>
      <c r="V7303" s="3">
        <f>IF(Q7303=0,0,T7303/Q7303)</f>
        <v/>
      </c>
    </row>
    <row r="7304">
      <c r="A7304" t="n">
        <v>7303</v>
      </c>
      <c r="B7304" t="inlineStr">
        <is>
          <t>CA-2014-163468</t>
        </is>
      </c>
      <c r="C7304" t="inlineStr">
        <is>
          <t>2014-11-18</t>
        </is>
      </c>
      <c r="D7304" t="inlineStr">
        <is>
          <t>2014-11-21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Office Supplies</t>
        </is>
      </c>
      <c r="O7304" t="inlineStr">
        <is>
          <t>Storage</t>
        </is>
      </c>
      <c r="P7304" t="inlineStr">
        <is>
          <t>Fellowes Stor/Drawer Steel Plus Storage Drawers</t>
        </is>
      </c>
      <c r="Q7304" s="2" t="n">
        <v>381.72</v>
      </c>
      <c r="R7304" t="n">
        <v>5</v>
      </c>
      <c r="S7304" s="3" t="n">
        <v>0.2</v>
      </c>
      <c r="T7304" s="2" t="n">
        <v>-66.801</v>
      </c>
      <c r="U7304">
        <f>D7304-C7304</f>
        <v/>
      </c>
      <c r="V7304" s="3">
        <f>IF(Q7304=0,0,T7304/Q7304)</f>
        <v/>
      </c>
    </row>
    <row r="7305">
      <c r="A7305" t="n">
        <v>7304</v>
      </c>
      <c r="B7305" t="inlineStr">
        <is>
          <t>US-2017-117450</t>
        </is>
      </c>
      <c r="C7305" t="inlineStr">
        <is>
          <t>2017-09-04</t>
        </is>
      </c>
      <c r="D7305" t="inlineStr">
        <is>
          <t>2017-09-08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Furniture</t>
        </is>
      </c>
      <c r="O7305" t="inlineStr">
        <is>
          <t>Chairs</t>
        </is>
      </c>
      <c r="P7305" t="inlineStr">
        <is>
          <t>Global Value Steno Chair, Gray</t>
        </is>
      </c>
      <c r="Q7305" s="2" t="n">
        <v>97.184</v>
      </c>
      <c r="R7305" t="n">
        <v>2</v>
      </c>
      <c r="S7305" s="3" t="n">
        <v>0.2</v>
      </c>
      <c r="T7305" s="2" t="n">
        <v>6.074</v>
      </c>
      <c r="U7305">
        <f>D7305-C7305</f>
        <v/>
      </c>
      <c r="V7305" s="3">
        <f>IF(Q7305=0,0,T7305/Q7305)</f>
        <v/>
      </c>
    </row>
    <row r="7306">
      <c r="A7306" t="n">
        <v>7305</v>
      </c>
      <c r="B7306" t="inlineStr">
        <is>
          <t>US-2017-117450</t>
        </is>
      </c>
      <c r="C7306" t="inlineStr">
        <is>
          <t>2017-09-04</t>
        </is>
      </c>
      <c r="D7306" t="inlineStr">
        <is>
          <t>2017-09-08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213</t>
        </is>
      </c>
      <c r="Q7306" s="2" t="n">
        <v>10.368</v>
      </c>
      <c r="R7306" t="n">
        <v>2</v>
      </c>
      <c r="S7306" s="3" t="n">
        <v>0.2</v>
      </c>
      <c r="T7306" s="2" t="n">
        <v>3.6288</v>
      </c>
      <c r="U7306">
        <f>D7306-C7306</f>
        <v/>
      </c>
      <c r="V7306" s="3">
        <f>IF(Q7306=0,0,T7306/Q7306)</f>
        <v/>
      </c>
    </row>
    <row r="7307">
      <c r="A7307" t="n">
        <v>7306</v>
      </c>
      <c r="B7307" t="inlineStr">
        <is>
          <t>CA-2014-137274</t>
        </is>
      </c>
      <c r="C7307" t="inlineStr">
        <is>
          <t>2014-03-29</t>
        </is>
      </c>
      <c r="D7307" t="inlineStr">
        <is>
          <t>2014-04-02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Furniture</t>
        </is>
      </c>
      <c r="O7307" t="inlineStr">
        <is>
          <t>Tables</t>
        </is>
      </c>
      <c r="P7307" t="inlineStr">
        <is>
          <t>Bush Advantage Collection Racetrack Conference Table</t>
        </is>
      </c>
      <c r="Q7307" s="2" t="n">
        <v>890.841</v>
      </c>
      <c r="R7307" t="n">
        <v>3</v>
      </c>
      <c r="S7307" s="3" t="n">
        <v>0.3</v>
      </c>
      <c r="T7307" s="2" t="n">
        <v>-152.7156</v>
      </c>
      <c r="U7307">
        <f>D7307-C7307</f>
        <v/>
      </c>
      <c r="V7307" s="3">
        <f>IF(Q7307=0,0,T7307/Q7307)</f>
        <v/>
      </c>
    </row>
    <row r="7308">
      <c r="A7308" t="n">
        <v>7307</v>
      </c>
      <c r="B7308" t="inlineStr">
        <is>
          <t>CA-2016-144092</t>
        </is>
      </c>
      <c r="C7308" t="inlineStr">
        <is>
          <t>2016-11-05</t>
        </is>
      </c>
      <c r="D7308" t="inlineStr">
        <is>
          <t>2016-11-07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Technology</t>
        </is>
      </c>
      <c r="O7308" t="inlineStr">
        <is>
          <t>Accessories</t>
        </is>
      </c>
      <c r="P7308" t="inlineStr">
        <is>
          <t>KeyTronic E03601U1 - Keyboard - Beige</t>
        </is>
      </c>
      <c r="Q7308" s="2" t="n">
        <v>72</v>
      </c>
      <c r="R7308" t="n">
        <v>4</v>
      </c>
      <c r="S7308" s="3" t="n">
        <v>0</v>
      </c>
      <c r="T7308" s="2" t="n">
        <v>12.96</v>
      </c>
      <c r="U7308">
        <f>D7308-C7308</f>
        <v/>
      </c>
      <c r="V7308" s="3">
        <f>IF(Q7308=0,0,T7308/Q7308)</f>
        <v/>
      </c>
    </row>
    <row r="7309">
      <c r="A7309" t="n">
        <v>7308</v>
      </c>
      <c r="B7309" t="inlineStr">
        <is>
          <t>CA-2016-144092</t>
        </is>
      </c>
      <c r="C7309" t="inlineStr">
        <is>
          <t>2016-11-05</t>
        </is>
      </c>
      <c r="D7309" t="inlineStr">
        <is>
          <t>2016-11-07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Harbour Creations 67200 Series Stacking Chairs</t>
        </is>
      </c>
      <c r="Q7309" s="2" t="n">
        <v>113.888</v>
      </c>
      <c r="R7309" t="n">
        <v>2</v>
      </c>
      <c r="S7309" s="3" t="n">
        <v>0.2</v>
      </c>
      <c r="T7309" s="2" t="n">
        <v>9.965199999999999</v>
      </c>
      <c r="U7309">
        <f>D7309-C7309</f>
        <v/>
      </c>
      <c r="V7309" s="3">
        <f>IF(Q7309=0,0,T7309/Q7309)</f>
        <v/>
      </c>
    </row>
    <row r="7310">
      <c r="A7310" t="n">
        <v>7309</v>
      </c>
      <c r="B7310" t="inlineStr">
        <is>
          <t>CA-2016-144092</t>
        </is>
      </c>
      <c r="C7310" t="inlineStr">
        <is>
          <t>2016-11-05</t>
        </is>
      </c>
      <c r="D7310" t="inlineStr">
        <is>
          <t>2016-11-07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Strathmore #10 Envelopes, Ultimate White</t>
        </is>
      </c>
      <c r="Q7310" s="2" t="n">
        <v>158.13</v>
      </c>
      <c r="R7310" t="n">
        <v>3</v>
      </c>
      <c r="S7310" s="3" t="n">
        <v>0</v>
      </c>
      <c r="T7310" s="2" t="n">
        <v>77.4837</v>
      </c>
      <c r="U7310">
        <f>D7310-C7310</f>
        <v/>
      </c>
      <c r="V7310" s="3">
        <f>IF(Q7310=0,0,T7310/Q7310)</f>
        <v/>
      </c>
    </row>
    <row r="7311">
      <c r="A7311" t="n">
        <v>7310</v>
      </c>
      <c r="B7311" t="inlineStr">
        <is>
          <t>CA-2017-112172</t>
        </is>
      </c>
      <c r="C7311" t="inlineStr">
        <is>
          <t>2017-06-10</t>
        </is>
      </c>
      <c r="D7311" t="inlineStr">
        <is>
          <t>2017-06-14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Office Supplies</t>
        </is>
      </c>
      <c r="O7311" t="inlineStr">
        <is>
          <t>Fasteners</t>
        </is>
      </c>
      <c r="P7311" t="inlineStr">
        <is>
          <t>Plymouth Boxed Rubber Bands by Plymouth</t>
        </is>
      </c>
      <c r="Q7311" s="2" t="n">
        <v>14.13</v>
      </c>
      <c r="R7311" t="n">
        <v>3</v>
      </c>
      <c r="S7311" s="3" t="n">
        <v>0</v>
      </c>
      <c r="T7311" s="2" t="n">
        <v>0.7065</v>
      </c>
      <c r="U7311">
        <f>D7311-C7311</f>
        <v/>
      </c>
      <c r="V7311" s="3">
        <f>IF(Q7311=0,0,T7311/Q7311)</f>
        <v/>
      </c>
    </row>
    <row r="7312">
      <c r="A7312" t="n">
        <v>7311</v>
      </c>
      <c r="B7312" t="inlineStr">
        <is>
          <t>CA-2015-121699</t>
        </is>
      </c>
      <c r="C7312" t="inlineStr">
        <is>
          <t>2015-08-10</t>
        </is>
      </c>
      <c r="D7312" t="inlineStr">
        <is>
          <t>2015-08-14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GBC Binding covers</t>
        </is>
      </c>
      <c r="Q7312" s="2" t="n">
        <v>64.75</v>
      </c>
      <c r="R7312" t="n">
        <v>5</v>
      </c>
      <c r="S7312" s="3" t="n">
        <v>0</v>
      </c>
      <c r="T7312" s="2" t="n">
        <v>29.1375</v>
      </c>
      <c r="U7312">
        <f>D7312-C7312</f>
        <v/>
      </c>
      <c r="V7312" s="3">
        <f>IF(Q7312=0,0,T7312/Q7312)</f>
        <v/>
      </c>
    </row>
    <row r="7313">
      <c r="A7313" t="n">
        <v>7312</v>
      </c>
      <c r="B7313" t="inlineStr">
        <is>
          <t>CA-2015-162761</t>
        </is>
      </c>
      <c r="C7313" t="inlineStr">
        <is>
          <t>2015-10-09</t>
        </is>
      </c>
      <c r="D7313" t="inlineStr">
        <is>
          <t>2015-10-13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Zipper Ring Binder Pockets</t>
        </is>
      </c>
      <c r="Q7313" s="2" t="n">
        <v>1.872</v>
      </c>
      <c r="R7313" t="n">
        <v>2</v>
      </c>
      <c r="S7313" s="3" t="n">
        <v>0.7</v>
      </c>
      <c r="T7313" s="2" t="n">
        <v>-1.3104</v>
      </c>
      <c r="U7313">
        <f>D7313-C7313</f>
        <v/>
      </c>
      <c r="V7313" s="3">
        <f>IF(Q7313=0,0,T7313/Q7313)</f>
        <v/>
      </c>
    </row>
    <row r="7314">
      <c r="A7314" t="n">
        <v>7313</v>
      </c>
      <c r="B7314" t="inlineStr">
        <is>
          <t>CA-2015-162761</t>
        </is>
      </c>
      <c r="C7314" t="inlineStr">
        <is>
          <t>2015-10-09</t>
        </is>
      </c>
      <c r="D7314" t="inlineStr">
        <is>
          <t>2015-10-13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Office Supplies</t>
        </is>
      </c>
      <c r="O7314" t="inlineStr">
        <is>
          <t>Binders</t>
        </is>
      </c>
      <c r="P7314" t="inlineStr">
        <is>
          <t>Clear Mylar Reinforcing Strips</t>
        </is>
      </c>
      <c r="Q7314" s="2" t="n">
        <v>11.214</v>
      </c>
      <c r="R7314" t="n">
        <v>2</v>
      </c>
      <c r="S7314" s="3" t="n">
        <v>0.7</v>
      </c>
      <c r="T7314" s="2" t="n">
        <v>-8.5974</v>
      </c>
      <c r="U7314">
        <f>D7314-C7314</f>
        <v/>
      </c>
      <c r="V7314" s="3">
        <f>IF(Q7314=0,0,T7314/Q7314)</f>
        <v/>
      </c>
    </row>
    <row r="7315">
      <c r="A7315" t="n">
        <v>7314</v>
      </c>
      <c r="B7315" t="inlineStr">
        <is>
          <t>CA-2015-162761</t>
        </is>
      </c>
      <c r="C7315" t="inlineStr">
        <is>
          <t>2015-10-09</t>
        </is>
      </c>
      <c r="D7315" t="inlineStr">
        <is>
          <t>2015-10-13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Office Supplies</t>
        </is>
      </c>
      <c r="O7315" t="inlineStr">
        <is>
          <t>Art</t>
        </is>
      </c>
      <c r="P7315" t="inlineStr">
        <is>
          <t>Avery Hi-Liter Smear-Safe Highlighters</t>
        </is>
      </c>
      <c r="Q7315" s="2" t="n">
        <v>37.376</v>
      </c>
      <c r="R7315" t="n">
        <v>8</v>
      </c>
      <c r="S7315" s="3" t="n">
        <v>0.2</v>
      </c>
      <c r="T7315" s="2" t="n">
        <v>7.4752</v>
      </c>
      <c r="U7315">
        <f>D7315-C7315</f>
        <v/>
      </c>
      <c r="V7315" s="3">
        <f>IF(Q7315=0,0,T7315/Q7315)</f>
        <v/>
      </c>
    </row>
    <row r="7316">
      <c r="A7316" t="n">
        <v>7315</v>
      </c>
      <c r="B7316" t="inlineStr">
        <is>
          <t>CA-2016-121377</t>
        </is>
      </c>
      <c r="C7316" t="inlineStr">
        <is>
          <t>2016-05-28</t>
        </is>
      </c>
      <c r="D7316" t="inlineStr">
        <is>
          <t>2016-06-02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Technology</t>
        </is>
      </c>
      <c r="O7316" t="inlineStr">
        <is>
          <t>Phones</t>
        </is>
      </c>
      <c r="P7316" t="inlineStr">
        <is>
          <t>Wilson Electronics DB Pro Signal Booster</t>
        </is>
      </c>
      <c r="Q7316" s="2" t="n">
        <v>286.4</v>
      </c>
      <c r="R7316" t="n">
        <v>1</v>
      </c>
      <c r="S7316" s="3" t="n">
        <v>0.2</v>
      </c>
      <c r="T7316" s="2" t="n">
        <v>25.06</v>
      </c>
      <c r="U7316">
        <f>D7316-C7316</f>
        <v/>
      </c>
      <c r="V7316" s="3">
        <f>IF(Q7316=0,0,T7316/Q7316)</f>
        <v/>
      </c>
    </row>
    <row r="7317">
      <c r="A7317" t="n">
        <v>7316</v>
      </c>
      <c r="B7317" t="inlineStr">
        <is>
          <t>CA-2017-115322</t>
        </is>
      </c>
      <c r="C7317" t="inlineStr">
        <is>
          <t>2017-05-11</t>
        </is>
      </c>
      <c r="D7317" t="inlineStr">
        <is>
          <t>2017-05-16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Office Supplies</t>
        </is>
      </c>
      <c r="O7317" t="inlineStr">
        <is>
          <t>Art</t>
        </is>
      </c>
      <c r="P7317" t="inlineStr">
        <is>
          <t>Panasonic KP-4ABK Battery-Operated Pencil Sharpener</t>
        </is>
      </c>
      <c r="Q7317" s="2" t="n">
        <v>43.92</v>
      </c>
      <c r="R7317" t="n">
        <v>3</v>
      </c>
      <c r="S7317" s="3" t="n">
        <v>0</v>
      </c>
      <c r="T7317" s="2" t="n">
        <v>12.7368</v>
      </c>
      <c r="U7317">
        <f>D7317-C7317</f>
        <v/>
      </c>
      <c r="V7317" s="3">
        <f>IF(Q7317=0,0,T7317/Q7317)</f>
        <v/>
      </c>
    </row>
    <row r="7318">
      <c r="A7318" t="n">
        <v>7317</v>
      </c>
      <c r="B7318" t="inlineStr">
        <is>
          <t>CA-2016-132066</t>
        </is>
      </c>
      <c r="C7318" t="inlineStr">
        <is>
          <t>2016-10-16</t>
        </is>
      </c>
      <c r="D7318" t="inlineStr">
        <is>
          <t>2016-10-20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Furniture</t>
        </is>
      </c>
      <c r="O7318" t="inlineStr">
        <is>
          <t>Tables</t>
        </is>
      </c>
      <c r="P7318" t="inlineStr">
        <is>
          <t>Chromcraft Rectangular Conference Tables</t>
        </is>
      </c>
      <c r="Q7318" s="2" t="n">
        <v>142.182</v>
      </c>
      <c r="R7318" t="n">
        <v>1</v>
      </c>
      <c r="S7318" s="3" t="n">
        <v>0.4</v>
      </c>
      <c r="T7318" s="2" t="n">
        <v>-37.9152</v>
      </c>
      <c r="U7318">
        <f>D7318-C7318</f>
        <v/>
      </c>
      <c r="V7318" s="3">
        <f>IF(Q7318=0,0,T7318/Q7318)</f>
        <v/>
      </c>
    </row>
    <row r="7319">
      <c r="A7319" t="n">
        <v>7318</v>
      </c>
      <c r="B7319" t="inlineStr">
        <is>
          <t>CA-2017-158120</t>
        </is>
      </c>
      <c r="C7319" t="inlineStr">
        <is>
          <t>2017-11-17</t>
        </is>
      </c>
      <c r="D7319" t="inlineStr">
        <is>
          <t>2017-11-21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Office Supplies</t>
        </is>
      </c>
      <c r="O7319" t="inlineStr">
        <is>
          <t>Paper</t>
        </is>
      </c>
      <c r="P7319" t="inlineStr">
        <is>
          <t>Wirebound Message Forms, Four 2 3/4 x 5 Forms per Page, Pink Paper</t>
        </is>
      </c>
      <c r="Q7319" s="2" t="n">
        <v>19.608</v>
      </c>
      <c r="R7319" t="n">
        <v>3</v>
      </c>
      <c r="S7319" s="3" t="n">
        <v>0.2</v>
      </c>
      <c r="T7319" s="2" t="n">
        <v>6.6177</v>
      </c>
      <c r="U7319">
        <f>D7319-C7319</f>
        <v/>
      </c>
      <c r="V7319" s="3">
        <f>IF(Q7319=0,0,T7319/Q7319)</f>
        <v/>
      </c>
    </row>
    <row r="7320">
      <c r="A7320" t="n">
        <v>7319</v>
      </c>
      <c r="B7320" t="inlineStr">
        <is>
          <t>CA-2017-158120</t>
        </is>
      </c>
      <c r="C7320" t="inlineStr">
        <is>
          <t>2017-11-17</t>
        </is>
      </c>
      <c r="D7320" t="inlineStr">
        <is>
          <t>2017-11-21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Reinforcements for Hole-Punch Pages</t>
        </is>
      </c>
      <c r="Q7320" s="2" t="n">
        <v>4.158</v>
      </c>
      <c r="R7320" t="n">
        <v>7</v>
      </c>
      <c r="S7320" s="3" t="n">
        <v>0.7</v>
      </c>
      <c r="T7320" s="2" t="n">
        <v>-3.465</v>
      </c>
      <c r="U7320">
        <f>D7320-C7320</f>
        <v/>
      </c>
      <c r="V7320" s="3">
        <f>IF(Q7320=0,0,T7320/Q7320)</f>
        <v/>
      </c>
    </row>
    <row r="7321">
      <c r="A7321" t="n">
        <v>7320</v>
      </c>
      <c r="B7321" t="inlineStr">
        <is>
          <t>CA-2017-100097</t>
        </is>
      </c>
      <c r="C7321" t="inlineStr">
        <is>
          <t>2017-11-26</t>
        </is>
      </c>
      <c r="D7321" t="inlineStr">
        <is>
          <t>2017-11-29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Plantronics Calisto P620-M USB Wireless Speakerphone System</t>
        </is>
      </c>
      <c r="Q7321" s="2" t="n">
        <v>979.95</v>
      </c>
      <c r="R7321" t="n">
        <v>5</v>
      </c>
      <c r="S7321" s="3" t="n">
        <v>0</v>
      </c>
      <c r="T7321" s="2" t="n">
        <v>264.5865</v>
      </c>
      <c r="U7321">
        <f>D7321-C7321</f>
        <v/>
      </c>
      <c r="V7321" s="3">
        <f>IF(Q7321=0,0,T7321/Q7321)</f>
        <v/>
      </c>
    </row>
    <row r="7322">
      <c r="A7322" t="n">
        <v>7321</v>
      </c>
      <c r="B7322" t="inlineStr">
        <is>
          <t>CA-2017-100097</t>
        </is>
      </c>
      <c r="C7322" t="inlineStr">
        <is>
          <t>2017-11-26</t>
        </is>
      </c>
      <c r="D7322" t="inlineStr">
        <is>
          <t>2017-11-29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DataProducts Ampli Magnifier Task Lamp, Black,</t>
        </is>
      </c>
      <c r="Q7322" s="2" t="n">
        <v>135.3</v>
      </c>
      <c r="R7322" t="n">
        <v>5</v>
      </c>
      <c r="S7322" s="3" t="n">
        <v>0</v>
      </c>
      <c r="T7322" s="2" t="n">
        <v>37.884</v>
      </c>
      <c r="U7322">
        <f>D7322-C7322</f>
        <v/>
      </c>
      <c r="V7322" s="3">
        <f>IF(Q7322=0,0,T7322/Q7322)</f>
        <v/>
      </c>
    </row>
    <row r="7323">
      <c r="A7323" t="n">
        <v>7322</v>
      </c>
      <c r="B7323" t="inlineStr">
        <is>
          <t>CA-2017-167626</t>
        </is>
      </c>
      <c r="C7323" t="inlineStr">
        <is>
          <t>2017-09-03</t>
        </is>
      </c>
      <c r="D7323" t="inlineStr">
        <is>
          <t>2017-09-07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"While you Were Out" Message Book, One Form per Page</t>
        </is>
      </c>
      <c r="Q7323" s="2" t="n">
        <v>8.904</v>
      </c>
      <c r="R7323" t="n">
        <v>3</v>
      </c>
      <c r="S7323" s="3" t="n">
        <v>0.2</v>
      </c>
      <c r="T7323" s="2" t="n">
        <v>3.339</v>
      </c>
      <c r="U7323">
        <f>D7323-C7323</f>
        <v/>
      </c>
      <c r="V7323" s="3">
        <f>IF(Q7323=0,0,T7323/Q7323)</f>
        <v/>
      </c>
    </row>
    <row r="7324">
      <c r="A7324" t="n">
        <v>7323</v>
      </c>
      <c r="B7324" t="inlineStr">
        <is>
          <t>CA-2017-167626</t>
        </is>
      </c>
      <c r="C7324" t="inlineStr">
        <is>
          <t>2017-09-03</t>
        </is>
      </c>
      <c r="D7324" t="inlineStr">
        <is>
          <t>2017-09-07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Technology</t>
        </is>
      </c>
      <c r="O7324" t="inlineStr">
        <is>
          <t>Accessories</t>
        </is>
      </c>
      <c r="P7324" t="inlineStr">
        <is>
          <t>Hypercom P1300 Pinpad</t>
        </is>
      </c>
      <c r="Q7324" s="2" t="n">
        <v>100.8</v>
      </c>
      <c r="R7324" t="n">
        <v>2</v>
      </c>
      <c r="S7324" s="3" t="n">
        <v>0.2</v>
      </c>
      <c r="T7324" s="2" t="n">
        <v>21.42</v>
      </c>
      <c r="U7324">
        <f>D7324-C7324</f>
        <v/>
      </c>
      <c r="V7324" s="3">
        <f>IF(Q7324=0,0,T7324/Q7324)</f>
        <v/>
      </c>
    </row>
    <row r="7325">
      <c r="A7325" t="n">
        <v>7324</v>
      </c>
      <c r="B7325" t="inlineStr">
        <is>
          <t>US-2017-126053</t>
        </is>
      </c>
      <c r="C7325" t="inlineStr">
        <is>
          <t>2017-12-05</t>
        </is>
      </c>
      <c r="D7325" t="inlineStr">
        <is>
          <t>2017-12-08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Magnifier Swing Arm Lamp</t>
        </is>
      </c>
      <c r="Q7325" s="2" t="n">
        <v>41.96</v>
      </c>
      <c r="R7325" t="n">
        <v>2</v>
      </c>
      <c r="S7325" s="3" t="n">
        <v>0</v>
      </c>
      <c r="T7325" s="2" t="n">
        <v>10.9096</v>
      </c>
      <c r="U7325">
        <f>D7325-C7325</f>
        <v/>
      </c>
      <c r="V7325" s="3">
        <f>IF(Q7325=0,0,T7325/Q7325)</f>
        <v/>
      </c>
    </row>
    <row r="7326">
      <c r="A7326" t="n">
        <v>7325</v>
      </c>
      <c r="B7326" t="inlineStr">
        <is>
          <t>US-2017-126053</t>
        </is>
      </c>
      <c r="C7326" t="inlineStr">
        <is>
          <t>2017-12-05</t>
        </is>
      </c>
      <c r="D7326" t="inlineStr">
        <is>
          <t>2017-12-08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Office Supplies</t>
        </is>
      </c>
      <c r="O7326" t="inlineStr">
        <is>
          <t>Labels</t>
        </is>
      </c>
      <c r="P7326" t="inlineStr">
        <is>
          <t>Self-Adhesive Removable Labels</t>
        </is>
      </c>
      <c r="Q7326" s="2" t="n">
        <v>9.449999999999999</v>
      </c>
      <c r="R7326" t="n">
        <v>3</v>
      </c>
      <c r="S7326" s="3" t="n">
        <v>0</v>
      </c>
      <c r="T7326" s="2" t="n">
        <v>4.536</v>
      </c>
      <c r="U7326">
        <f>D7326-C7326</f>
        <v/>
      </c>
      <c r="V7326" s="3">
        <f>IF(Q7326=0,0,T7326/Q7326)</f>
        <v/>
      </c>
    </row>
    <row r="7327">
      <c r="A7327" t="n">
        <v>7326</v>
      </c>
      <c r="B7327" t="inlineStr">
        <is>
          <t>US-2017-128447</t>
        </is>
      </c>
      <c r="C7327" t="inlineStr">
        <is>
          <t>2017-11-10</t>
        </is>
      </c>
      <c r="D7327" t="inlineStr">
        <is>
          <t>2017-11-17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Eureka The Boss Lite 10-Amp Upright Vacuum, Blue</t>
        </is>
      </c>
      <c r="Q7327" s="2" t="n">
        <v>400.8</v>
      </c>
      <c r="R7327" t="n">
        <v>5</v>
      </c>
      <c r="S7327" s="3" t="n">
        <v>0</v>
      </c>
      <c r="T7327" s="2" t="n">
        <v>112.224</v>
      </c>
      <c r="U7327">
        <f>D7327-C7327</f>
        <v/>
      </c>
      <c r="V7327" s="3">
        <f>IF(Q7327=0,0,T7327/Q7327)</f>
        <v/>
      </c>
    </row>
    <row r="7328">
      <c r="A7328" t="n">
        <v>7327</v>
      </c>
      <c r="B7328" t="inlineStr">
        <is>
          <t>US-2017-128447</t>
        </is>
      </c>
      <c r="C7328" t="inlineStr">
        <is>
          <t>2017-11-10</t>
        </is>
      </c>
      <c r="D7328" t="inlineStr">
        <is>
          <t>2017-11-17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Office Supplies</t>
        </is>
      </c>
      <c r="O7328" t="inlineStr">
        <is>
          <t>Binders</t>
        </is>
      </c>
      <c r="P7328" t="inlineStr">
        <is>
          <t>GBC VeloBinder Manual Binding System</t>
        </is>
      </c>
      <c r="Q7328" s="2" t="n">
        <v>28.792</v>
      </c>
      <c r="R7328" t="n">
        <v>1</v>
      </c>
      <c r="S7328" s="3" t="n">
        <v>0.2</v>
      </c>
      <c r="T7328" s="2" t="n">
        <v>10.0772</v>
      </c>
      <c r="U7328">
        <f>D7328-C7328</f>
        <v/>
      </c>
      <c r="V7328" s="3">
        <f>IF(Q7328=0,0,T7328/Q7328)</f>
        <v/>
      </c>
    </row>
    <row r="7329">
      <c r="A7329" t="n">
        <v>7328</v>
      </c>
      <c r="B7329" t="inlineStr">
        <is>
          <t>US-2014-131275</t>
        </is>
      </c>
      <c r="C7329" t="inlineStr">
        <is>
          <t>2014-03-18</t>
        </is>
      </c>
      <c r="D7329" t="inlineStr">
        <is>
          <t>2014-03-24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Eldon Cleatmat Chair Mats for Medium Pile Carpets</t>
        </is>
      </c>
      <c r="Q7329" s="2" t="n">
        <v>111</v>
      </c>
      <c r="R7329" t="n">
        <v>2</v>
      </c>
      <c r="S7329" s="3" t="n">
        <v>0</v>
      </c>
      <c r="T7329" s="2" t="n">
        <v>14.43</v>
      </c>
      <c r="U7329">
        <f>D7329-C7329</f>
        <v/>
      </c>
      <c r="V7329" s="3">
        <f>IF(Q7329=0,0,T7329/Q7329)</f>
        <v/>
      </c>
    </row>
    <row r="7330">
      <c r="A7330" t="n">
        <v>7329</v>
      </c>
      <c r="B7330" t="inlineStr">
        <is>
          <t>US-2014-131275</t>
        </is>
      </c>
      <c r="C7330" t="inlineStr">
        <is>
          <t>2014-03-18</t>
        </is>
      </c>
      <c r="D7330" t="inlineStr">
        <is>
          <t>2014-03-24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Technology</t>
        </is>
      </c>
      <c r="O7330" t="inlineStr">
        <is>
          <t>Machines</t>
        </is>
      </c>
      <c r="P7330" t="inlineStr">
        <is>
          <t>Swingline SM12-08 MicroCut Jam Free Shredder</t>
        </is>
      </c>
      <c r="Q7330" s="2" t="n">
        <v>1279.968</v>
      </c>
      <c r="R7330" t="n">
        <v>4</v>
      </c>
      <c r="S7330" s="3" t="n">
        <v>0.2</v>
      </c>
      <c r="T7330" s="2" t="n">
        <v>415.9896</v>
      </c>
      <c r="U7330">
        <f>D7330-C7330</f>
        <v/>
      </c>
      <c r="V7330" s="3">
        <f>IF(Q7330=0,0,T7330/Q7330)</f>
        <v/>
      </c>
    </row>
    <row r="7331">
      <c r="A7331" t="n">
        <v>7330</v>
      </c>
      <c r="B7331" t="inlineStr">
        <is>
          <t>US-2014-131275</t>
        </is>
      </c>
      <c r="C7331" t="inlineStr">
        <is>
          <t>2014-03-18</t>
        </is>
      </c>
      <c r="D7331" t="inlineStr">
        <is>
          <t>2014-03-24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Office Supplies</t>
        </is>
      </c>
      <c r="O7331" t="inlineStr">
        <is>
          <t>Storage</t>
        </is>
      </c>
      <c r="P7331" t="inlineStr">
        <is>
          <t>Tennsco 6- and 18-Compartment Lockers</t>
        </is>
      </c>
      <c r="Q7331" s="2" t="n">
        <v>1856.19</v>
      </c>
      <c r="R7331" t="n">
        <v>7</v>
      </c>
      <c r="S7331" s="3" t="n">
        <v>0</v>
      </c>
      <c r="T7331" s="2" t="n">
        <v>334.1142</v>
      </c>
      <c r="U7331">
        <f>D7331-C7331</f>
        <v/>
      </c>
      <c r="V7331" s="3">
        <f>IF(Q7331=0,0,T7331/Q7331)</f>
        <v/>
      </c>
    </row>
    <row r="7332">
      <c r="A7332" t="n">
        <v>7331</v>
      </c>
      <c r="B7332" t="inlineStr">
        <is>
          <t>CA-2016-149349</t>
        </is>
      </c>
      <c r="C7332" t="inlineStr">
        <is>
          <t>2016-11-12</t>
        </is>
      </c>
      <c r="D7332" t="inlineStr">
        <is>
          <t>2016-11-13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DAX Charcoal/Nickel-Tone Document Frame, 5 x 7</t>
        </is>
      </c>
      <c r="Q7332" s="2" t="n">
        <v>22.752</v>
      </c>
      <c r="R7332" t="n">
        <v>6</v>
      </c>
      <c r="S7332" s="3" t="n">
        <v>0.6</v>
      </c>
      <c r="T7332" s="2" t="n">
        <v>-8.532</v>
      </c>
      <c r="U7332">
        <f>D7332-C7332</f>
        <v/>
      </c>
      <c r="V7332" s="3">
        <f>IF(Q7332=0,0,T7332/Q7332)</f>
        <v/>
      </c>
    </row>
    <row r="7333">
      <c r="A7333" t="n">
        <v>7332</v>
      </c>
      <c r="B7333" t="inlineStr">
        <is>
          <t>CA-2017-115119</t>
        </is>
      </c>
      <c r="C7333" t="inlineStr">
        <is>
          <t>2017-10-26</t>
        </is>
      </c>
      <c r="D7333" t="inlineStr">
        <is>
          <t>2017-10-30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Cisco Small Business SPA 502G VoIP phone</t>
        </is>
      </c>
      <c r="Q7333" s="2" t="n">
        <v>61.542</v>
      </c>
      <c r="R7333" t="n">
        <v>1</v>
      </c>
      <c r="S7333" s="3" t="n">
        <v>0.4</v>
      </c>
      <c r="T7333" s="2" t="n">
        <v>-13.3341</v>
      </c>
      <c r="U7333">
        <f>D7333-C7333</f>
        <v/>
      </c>
      <c r="V7333" s="3">
        <f>IF(Q7333=0,0,T7333/Q7333)</f>
        <v/>
      </c>
    </row>
    <row r="7334">
      <c r="A7334" t="n">
        <v>7333</v>
      </c>
      <c r="B7334" t="inlineStr">
        <is>
          <t>CA-2017-115119</t>
        </is>
      </c>
      <c r="C7334" t="inlineStr">
        <is>
          <t>2017-10-26</t>
        </is>
      </c>
      <c r="D7334" t="inlineStr">
        <is>
          <t>2017-10-30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Premium Transparent Presentation Covers, No Pattern/Clear, 8 1/2" x 11"</t>
        </is>
      </c>
      <c r="Q7334" s="2" t="n">
        <v>81.438</v>
      </c>
      <c r="R7334" t="n">
        <v>7</v>
      </c>
      <c r="S7334" s="3" t="n">
        <v>0.7</v>
      </c>
      <c r="T7334" s="2" t="n">
        <v>-65.1504</v>
      </c>
      <c r="U7334">
        <f>D7334-C7334</f>
        <v/>
      </c>
      <c r="V7334" s="3">
        <f>IF(Q7334=0,0,T7334/Q7334)</f>
        <v/>
      </c>
    </row>
    <row r="7335">
      <c r="A7335" t="n">
        <v>7334</v>
      </c>
      <c r="B7335" t="inlineStr">
        <is>
          <t>CA-2015-125563</t>
        </is>
      </c>
      <c r="C7335" t="inlineStr">
        <is>
          <t>2015-04-11</t>
        </is>
      </c>
      <c r="D7335" t="inlineStr">
        <is>
          <t>2015-04-17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Supervisor Wall Clock</t>
        </is>
      </c>
      <c r="Q7335" s="2" t="n">
        <v>67.36</v>
      </c>
      <c r="R7335" t="n">
        <v>2</v>
      </c>
      <c r="S7335" s="3" t="n">
        <v>0.2</v>
      </c>
      <c r="T7335" s="2" t="n">
        <v>10.104</v>
      </c>
      <c r="U7335">
        <f>D7335-C7335</f>
        <v/>
      </c>
      <c r="V7335" s="3">
        <f>IF(Q7335=0,0,T7335/Q7335)</f>
        <v/>
      </c>
    </row>
    <row r="7336">
      <c r="A7336" t="n">
        <v>7335</v>
      </c>
      <c r="B7336" t="inlineStr">
        <is>
          <t>CA-2015-125563</t>
        </is>
      </c>
      <c r="C7336" t="inlineStr">
        <is>
          <t>2015-04-11</t>
        </is>
      </c>
      <c r="D7336" t="inlineStr">
        <is>
          <t>2015-04-17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Furniture</t>
        </is>
      </c>
      <c r="O7336" t="inlineStr">
        <is>
          <t>Furnishings</t>
        </is>
      </c>
      <c r="P7336" t="inlineStr">
        <is>
          <t>Executive Impressions 14" Two-Color Numerals Wall Clock</t>
        </is>
      </c>
      <c r="Q7336" s="2" t="n">
        <v>54.528</v>
      </c>
      <c r="R7336" t="n">
        <v>3</v>
      </c>
      <c r="S7336" s="3" t="n">
        <v>0.2</v>
      </c>
      <c r="T7336" s="2" t="n">
        <v>14.3136</v>
      </c>
      <c r="U7336">
        <f>D7336-C7336</f>
        <v/>
      </c>
      <c r="V7336" s="3">
        <f>IF(Q7336=0,0,T7336/Q7336)</f>
        <v/>
      </c>
    </row>
    <row r="7337">
      <c r="A7337" t="n">
        <v>7336</v>
      </c>
      <c r="B7337" t="inlineStr">
        <is>
          <t>CA-2015-113152</t>
        </is>
      </c>
      <c r="C7337" t="inlineStr">
        <is>
          <t>2015-12-25</t>
        </is>
      </c>
      <c r="D7337" t="inlineStr">
        <is>
          <t>2015-12-30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Plantronics Savi W720 Multi-Device Wireless Headset System</t>
        </is>
      </c>
      <c r="Q7337" s="2" t="n">
        <v>843.9</v>
      </c>
      <c r="R7337" t="n">
        <v>2</v>
      </c>
      <c r="S7337" s="3" t="n">
        <v>0</v>
      </c>
      <c r="T7337" s="2" t="n">
        <v>371.316</v>
      </c>
      <c r="U7337">
        <f>D7337-C7337</f>
        <v/>
      </c>
      <c r="V7337" s="3">
        <f>IF(Q7337=0,0,T7337/Q7337)</f>
        <v/>
      </c>
    </row>
    <row r="7338">
      <c r="A7338" t="n">
        <v>7337</v>
      </c>
      <c r="B7338" t="inlineStr">
        <is>
          <t>CA-2015-113152</t>
        </is>
      </c>
      <c r="C7338" t="inlineStr">
        <is>
          <t>2015-12-25</t>
        </is>
      </c>
      <c r="D7338" t="inlineStr">
        <is>
          <t>2015-12-30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Furniture</t>
        </is>
      </c>
      <c r="O7338" t="inlineStr">
        <is>
          <t>Bookcases</t>
        </is>
      </c>
      <c r="P7338" t="inlineStr">
        <is>
          <t>Atlantic Metals Mobile 4-Shelf Bookcases, Custom Colors</t>
        </is>
      </c>
      <c r="Q7338" s="2" t="n">
        <v>449.568</v>
      </c>
      <c r="R7338" t="n">
        <v>2</v>
      </c>
      <c r="S7338" s="3" t="n">
        <v>0.2</v>
      </c>
      <c r="T7338" s="2" t="n">
        <v>56.196</v>
      </c>
      <c r="U7338">
        <f>D7338-C7338</f>
        <v/>
      </c>
      <c r="V7338" s="3">
        <f>IF(Q7338=0,0,T7338/Q7338)</f>
        <v/>
      </c>
    </row>
    <row r="7339">
      <c r="A7339" t="n">
        <v>7338</v>
      </c>
      <c r="B7339" t="inlineStr">
        <is>
          <t>CA-2017-165155</t>
        </is>
      </c>
      <c r="C7339" t="inlineStr">
        <is>
          <t>2017-09-21</t>
        </is>
      </c>
      <c r="D7339" t="inlineStr">
        <is>
          <t>2017-09-23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Tenex Personal Filing Tote With Secure Closure Lid, Black/Frost</t>
        </is>
      </c>
      <c r="Q7339" s="2" t="n">
        <v>15.51</v>
      </c>
      <c r="R7339" t="n">
        <v>1</v>
      </c>
      <c r="S7339" s="3" t="n">
        <v>0</v>
      </c>
      <c r="T7339" s="2" t="n">
        <v>3.8775</v>
      </c>
      <c r="U7339">
        <f>D7339-C7339</f>
        <v/>
      </c>
      <c r="V7339" s="3">
        <f>IF(Q7339=0,0,T7339/Q7339)</f>
        <v/>
      </c>
    </row>
    <row r="7340">
      <c r="A7340" t="n">
        <v>7339</v>
      </c>
      <c r="B7340" t="inlineStr">
        <is>
          <t>CA-2014-163412</t>
        </is>
      </c>
      <c r="C7340" t="inlineStr">
        <is>
          <t>2014-12-20</t>
        </is>
      </c>
      <c r="D7340" t="inlineStr">
        <is>
          <t>2014-12-23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Harbour Creations 67200 Series Stacking Chairs</t>
        </is>
      </c>
      <c r="Q7340" s="2" t="n">
        <v>192.186</v>
      </c>
      <c r="R7340" t="n">
        <v>3</v>
      </c>
      <c r="S7340" s="3" t="n">
        <v>0.1</v>
      </c>
      <c r="T7340" s="2" t="n">
        <v>36.3018</v>
      </c>
      <c r="U7340">
        <f>D7340-C7340</f>
        <v/>
      </c>
      <c r="V7340" s="3">
        <f>IF(Q7340=0,0,T7340/Q7340)</f>
        <v/>
      </c>
    </row>
    <row r="7341">
      <c r="A7341" t="n">
        <v>7340</v>
      </c>
      <c r="B7341" t="inlineStr">
        <is>
          <t>CA-2015-159590</t>
        </is>
      </c>
      <c r="C7341" t="inlineStr">
        <is>
          <t>2015-07-18</t>
        </is>
      </c>
      <c r="D7341" t="inlineStr">
        <is>
          <t>2015-07-21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Office Supplies</t>
        </is>
      </c>
      <c r="O7341" t="inlineStr">
        <is>
          <t>Art</t>
        </is>
      </c>
      <c r="P7341" t="inlineStr">
        <is>
          <t>Newell 32</t>
        </is>
      </c>
      <c r="Q7341" s="2" t="n">
        <v>5.76</v>
      </c>
      <c r="R7341" t="n">
        <v>2</v>
      </c>
      <c r="S7341" s="3" t="n">
        <v>0</v>
      </c>
      <c r="T7341" s="2" t="n">
        <v>1.6128</v>
      </c>
      <c r="U7341">
        <f>D7341-C7341</f>
        <v/>
      </c>
      <c r="V7341" s="3">
        <f>IF(Q7341=0,0,T7341/Q7341)</f>
        <v/>
      </c>
    </row>
    <row r="7342">
      <c r="A7342" t="n">
        <v>7341</v>
      </c>
      <c r="B7342" t="inlineStr">
        <is>
          <t>CA-2014-116190</t>
        </is>
      </c>
      <c r="C7342" t="inlineStr">
        <is>
          <t>2014-07-26</t>
        </is>
      </c>
      <c r="D7342" t="inlineStr">
        <is>
          <t>2014-08-01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Metal Folding Chairs, Beige, 4/Carton</t>
        </is>
      </c>
      <c r="Q7342" s="2" t="n">
        <v>67.88</v>
      </c>
      <c r="R7342" t="n">
        <v>2</v>
      </c>
      <c r="S7342" s="3" t="n">
        <v>0</v>
      </c>
      <c r="T7342" s="2" t="n">
        <v>18.3276</v>
      </c>
      <c r="U7342">
        <f>D7342-C7342</f>
        <v/>
      </c>
      <c r="V7342" s="3">
        <f>IF(Q7342=0,0,T7342/Q7342)</f>
        <v/>
      </c>
    </row>
    <row r="7343">
      <c r="A7343" t="n">
        <v>7342</v>
      </c>
      <c r="B7343" t="inlineStr">
        <is>
          <t>CA-2014-116190</t>
        </is>
      </c>
      <c r="C7343" t="inlineStr">
        <is>
          <t>2014-07-26</t>
        </is>
      </c>
      <c r="D7343" t="inlineStr">
        <is>
          <t>2014-08-01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485</t>
        </is>
      </c>
      <c r="Q7343" s="2" t="n">
        <v>162.89</v>
      </c>
      <c r="R7343" t="n">
        <v>13</v>
      </c>
      <c r="S7343" s="3" t="n">
        <v>0</v>
      </c>
      <c r="T7343" s="2" t="n">
        <v>76.5583</v>
      </c>
      <c r="U7343">
        <f>D7343-C7343</f>
        <v/>
      </c>
      <c r="V7343" s="3">
        <f>IF(Q7343=0,0,T7343/Q7343)</f>
        <v/>
      </c>
    </row>
    <row r="7344">
      <c r="A7344" t="n">
        <v>7343</v>
      </c>
      <c r="B7344" t="inlineStr">
        <is>
          <t>CA-2014-116190</t>
        </is>
      </c>
      <c r="C7344" t="inlineStr">
        <is>
          <t>2014-07-26</t>
        </is>
      </c>
      <c r="D7344" t="inlineStr">
        <is>
          <t>2014-08-01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DAX Cubicle Frames, 8-1/2 x 11</t>
        </is>
      </c>
      <c r="Q7344" s="2" t="n">
        <v>25.71</v>
      </c>
      <c r="R7344" t="n">
        <v>3</v>
      </c>
      <c r="S7344" s="3" t="n">
        <v>0</v>
      </c>
      <c r="T7344" s="2" t="n">
        <v>9.255599999999999</v>
      </c>
      <c r="U7344">
        <f>D7344-C7344</f>
        <v/>
      </c>
      <c r="V7344" s="3">
        <f>IF(Q7344=0,0,T7344/Q7344)</f>
        <v/>
      </c>
    </row>
    <row r="7345">
      <c r="A7345" t="n">
        <v>7344</v>
      </c>
      <c r="B7345" t="inlineStr">
        <is>
          <t>CA-2014-168473</t>
        </is>
      </c>
      <c r="C7345" t="inlineStr">
        <is>
          <t>2014-12-26</t>
        </is>
      </c>
      <c r="D7345" t="inlineStr">
        <is>
          <t>2015-01-01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Office Supplies</t>
        </is>
      </c>
      <c r="O7345" t="inlineStr">
        <is>
          <t>Storage</t>
        </is>
      </c>
      <c r="P7345" t="inlineStr">
        <is>
          <t>Fellowes Bankers Box Stor/Drawer Steel Plus</t>
        </is>
      </c>
      <c r="Q7345" s="2" t="n">
        <v>191.88</v>
      </c>
      <c r="R7345" t="n">
        <v>6</v>
      </c>
      <c r="S7345" s="3" t="n">
        <v>0</v>
      </c>
      <c r="T7345" s="2" t="n">
        <v>19.188</v>
      </c>
      <c r="U7345">
        <f>D7345-C7345</f>
        <v/>
      </c>
      <c r="V7345" s="3">
        <f>IF(Q7345=0,0,T7345/Q7345)</f>
        <v/>
      </c>
    </row>
    <row r="7346">
      <c r="A7346" t="n">
        <v>7345</v>
      </c>
      <c r="B7346" t="inlineStr">
        <is>
          <t>CA-2017-168389</t>
        </is>
      </c>
      <c r="C7346" t="inlineStr">
        <is>
          <t>2017-12-11</t>
        </is>
      </c>
      <c r="D7346" t="inlineStr">
        <is>
          <t>2017-12-17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Furniture</t>
        </is>
      </c>
      <c r="O7346" t="inlineStr">
        <is>
          <t>Tables</t>
        </is>
      </c>
      <c r="P7346" t="inlineStr">
        <is>
          <t>BoxOffice By Design Rectangular and Half-Moon Meeting Room Tables</t>
        </is>
      </c>
      <c r="Q7346" s="2" t="n">
        <v>721.875</v>
      </c>
      <c r="R7346" t="n">
        <v>6</v>
      </c>
      <c r="S7346" s="3" t="n">
        <v>0.45</v>
      </c>
      <c r="T7346" s="2" t="n">
        <v>-420</v>
      </c>
      <c r="U7346">
        <f>D7346-C7346</f>
        <v/>
      </c>
      <c r="V7346" s="3">
        <f>IF(Q7346=0,0,T7346/Q7346)</f>
        <v/>
      </c>
    </row>
    <row r="7347">
      <c r="A7347" t="n">
        <v>7346</v>
      </c>
      <c r="B7347" t="inlineStr">
        <is>
          <t>CA-2017-168389</t>
        </is>
      </c>
      <c r="C7347" t="inlineStr">
        <is>
          <t>2017-12-11</t>
        </is>
      </c>
      <c r="D7347" t="inlineStr">
        <is>
          <t>2017-12-17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Technology</t>
        </is>
      </c>
      <c r="O7347" t="inlineStr">
        <is>
          <t>Phones</t>
        </is>
      </c>
      <c r="P7347" t="inlineStr">
        <is>
          <t>Motorola HK250 Universal Bluetooth Headset</t>
        </is>
      </c>
      <c r="Q7347" s="2" t="n">
        <v>73.568</v>
      </c>
      <c r="R7347" t="n">
        <v>4</v>
      </c>
      <c r="S7347" s="3" t="n">
        <v>0.2</v>
      </c>
      <c r="T7347" s="2" t="n">
        <v>-16.5528</v>
      </c>
      <c r="U7347">
        <f>D7347-C7347</f>
        <v/>
      </c>
      <c r="V7347" s="3">
        <f>IF(Q7347=0,0,T7347/Q7347)</f>
        <v/>
      </c>
    </row>
    <row r="7348">
      <c r="A7348" t="n">
        <v>7347</v>
      </c>
      <c r="B7348" t="inlineStr">
        <is>
          <t>CA-2017-168389</t>
        </is>
      </c>
      <c r="C7348" t="inlineStr">
        <is>
          <t>2017-12-11</t>
        </is>
      </c>
      <c r="D7348" t="inlineStr">
        <is>
          <t>2017-12-17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s="2" t="n">
        <v>13.584</v>
      </c>
      <c r="R7348" t="n">
        <v>1</v>
      </c>
      <c r="S7348" s="3" t="n">
        <v>0.2</v>
      </c>
      <c r="T7348" s="2" t="n">
        <v>1.3584</v>
      </c>
      <c r="U7348">
        <f>D7348-C7348</f>
        <v/>
      </c>
      <c r="V7348" s="3">
        <f>IF(Q7348=0,0,T7348/Q7348)</f>
        <v/>
      </c>
    </row>
    <row r="7349">
      <c r="A7349" t="n">
        <v>7348</v>
      </c>
      <c r="B7349" t="inlineStr">
        <is>
          <t>CA-2017-168389</t>
        </is>
      </c>
      <c r="C7349" t="inlineStr">
        <is>
          <t>2017-12-11</t>
        </is>
      </c>
      <c r="D7349" t="inlineStr">
        <is>
          <t>2017-12-17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Global Geo Office Task Chair, Gray</t>
        </is>
      </c>
      <c r="Q7349" s="2" t="n">
        <v>64.78400000000001</v>
      </c>
      <c r="R7349" t="n">
        <v>1</v>
      </c>
      <c r="S7349" s="3" t="n">
        <v>0.2</v>
      </c>
      <c r="T7349" s="2" t="n">
        <v>-12.147</v>
      </c>
      <c r="U7349">
        <f>D7349-C7349</f>
        <v/>
      </c>
      <c r="V7349" s="3">
        <f>IF(Q7349=0,0,T7349/Q7349)</f>
        <v/>
      </c>
    </row>
    <row r="7350">
      <c r="A7350" t="n">
        <v>7349</v>
      </c>
      <c r="B7350" t="inlineStr">
        <is>
          <t>CA-2014-130421</t>
        </is>
      </c>
      <c r="C7350" t="inlineStr">
        <is>
          <t>2014-03-03</t>
        </is>
      </c>
      <c r="D7350" t="inlineStr">
        <is>
          <t>2014-03-07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Office Supplies</t>
        </is>
      </c>
      <c r="O7350" t="inlineStr">
        <is>
          <t>Appliances</t>
        </is>
      </c>
      <c r="P7350" t="inlineStr">
        <is>
          <t>3.6 Cubic Foot Counter Height Office Refrigerator</t>
        </is>
      </c>
      <c r="Q7350" s="2" t="n">
        <v>176.772</v>
      </c>
      <c r="R7350" t="n">
        <v>3</v>
      </c>
      <c r="S7350" s="3" t="n">
        <v>0.8</v>
      </c>
      <c r="T7350" s="2" t="n">
        <v>-459.6072</v>
      </c>
      <c r="U7350">
        <f>D7350-C7350</f>
        <v/>
      </c>
      <c r="V7350" s="3">
        <f>IF(Q7350=0,0,T7350/Q7350)</f>
        <v/>
      </c>
    </row>
    <row r="7351">
      <c r="A7351" t="n">
        <v>7350</v>
      </c>
      <c r="B7351" t="inlineStr">
        <is>
          <t>CA-2017-142125</t>
        </is>
      </c>
      <c r="C7351" t="inlineStr">
        <is>
          <t>2017-10-21</t>
        </is>
      </c>
      <c r="D7351" t="inlineStr">
        <is>
          <t>2017-10-27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GBC Instant Report Kit</t>
        </is>
      </c>
      <c r="Q7351" s="2" t="n">
        <v>38.82</v>
      </c>
      <c r="R7351" t="n">
        <v>6</v>
      </c>
      <c r="S7351" s="3" t="n">
        <v>0</v>
      </c>
      <c r="T7351" s="2" t="n">
        <v>19.41</v>
      </c>
      <c r="U7351">
        <f>D7351-C7351</f>
        <v/>
      </c>
      <c r="V7351" s="3">
        <f>IF(Q7351=0,0,T7351/Q7351)</f>
        <v/>
      </c>
    </row>
    <row r="7352">
      <c r="A7352" t="n">
        <v>7351</v>
      </c>
      <c r="B7352" t="inlineStr">
        <is>
          <t>CA-2017-142125</t>
        </is>
      </c>
      <c r="C7352" t="inlineStr">
        <is>
          <t>2017-10-21</t>
        </is>
      </c>
      <c r="D7352" t="inlineStr">
        <is>
          <t>2017-10-27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Acco 3-Hole Punch</t>
        </is>
      </c>
      <c r="Q7352" s="2" t="n">
        <v>21.9</v>
      </c>
      <c r="R7352" t="n">
        <v>5</v>
      </c>
      <c r="S7352" s="3" t="n">
        <v>0</v>
      </c>
      <c r="T7352" s="2" t="n">
        <v>10.512</v>
      </c>
      <c r="U7352">
        <f>D7352-C7352</f>
        <v/>
      </c>
      <c r="V7352" s="3">
        <f>IF(Q7352=0,0,T7352/Q7352)</f>
        <v/>
      </c>
    </row>
    <row r="7353">
      <c r="A7353" t="n">
        <v>7352</v>
      </c>
      <c r="B7353" t="inlineStr">
        <is>
          <t>CA-2017-141138</t>
        </is>
      </c>
      <c r="C7353" t="inlineStr">
        <is>
          <t>2017-11-10</t>
        </is>
      </c>
      <c r="D7353" t="inlineStr">
        <is>
          <t>2017-11-16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Technology</t>
        </is>
      </c>
      <c r="O7353" t="inlineStr">
        <is>
          <t>Accessories</t>
        </is>
      </c>
      <c r="P7353" t="inlineStr">
        <is>
          <t>Memorex Mini Travel Drive 16 GB USB 2.0 Flash Drive</t>
        </is>
      </c>
      <c r="Q7353" s="2" t="n">
        <v>111.79</v>
      </c>
      <c r="R7353" t="n">
        <v>7</v>
      </c>
      <c r="S7353" s="3" t="n">
        <v>0</v>
      </c>
      <c r="T7353" s="2" t="n">
        <v>43.5981</v>
      </c>
      <c r="U7353">
        <f>D7353-C7353</f>
        <v/>
      </c>
      <c r="V7353" s="3">
        <f>IF(Q7353=0,0,T7353/Q7353)</f>
        <v/>
      </c>
    </row>
    <row r="7354">
      <c r="A7354" t="n">
        <v>7353</v>
      </c>
      <c r="B7354" t="inlineStr">
        <is>
          <t>CA-2017-152135</t>
        </is>
      </c>
      <c r="C7354" t="inlineStr">
        <is>
          <t>2017-03-16</t>
        </is>
      </c>
      <c r="D7354" t="inlineStr">
        <is>
          <t>2017-03-18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Geemarc AmpliPOWER60</t>
        </is>
      </c>
      <c r="Q7354" s="2" t="n">
        <v>445.44</v>
      </c>
      <c r="R7354" t="n">
        <v>8</v>
      </c>
      <c r="S7354" s="3" t="n">
        <v>0.4</v>
      </c>
      <c r="T7354" s="2" t="n">
        <v>-81.664</v>
      </c>
      <c r="U7354">
        <f>D7354-C7354</f>
        <v/>
      </c>
      <c r="V7354" s="3">
        <f>IF(Q7354=0,0,T7354/Q7354)</f>
        <v/>
      </c>
    </row>
    <row r="7355">
      <c r="A7355" t="n">
        <v>7354</v>
      </c>
      <c r="B7355" t="inlineStr">
        <is>
          <t>CA-2016-151974</t>
        </is>
      </c>
      <c r="C7355" t="inlineStr">
        <is>
          <t>2016-09-22</t>
        </is>
      </c>
      <c r="D7355" t="inlineStr">
        <is>
          <t>2016-09-29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Office Supplies</t>
        </is>
      </c>
      <c r="O7355" t="inlineStr">
        <is>
          <t>Labels</t>
        </is>
      </c>
      <c r="P7355" t="inlineStr">
        <is>
          <t>Avery 476</t>
        </is>
      </c>
      <c r="Q7355" s="2" t="n">
        <v>16.52</v>
      </c>
      <c r="R7355" t="n">
        <v>5</v>
      </c>
      <c r="S7355" s="3" t="n">
        <v>0.2</v>
      </c>
      <c r="T7355" s="2" t="n">
        <v>5.369</v>
      </c>
      <c r="U7355">
        <f>D7355-C7355</f>
        <v/>
      </c>
      <c r="V7355" s="3">
        <f>IF(Q7355=0,0,T7355/Q7355)</f>
        <v/>
      </c>
    </row>
    <row r="7356">
      <c r="A7356" t="n">
        <v>7355</v>
      </c>
      <c r="B7356" t="inlineStr">
        <is>
          <t>CA-2017-154102</t>
        </is>
      </c>
      <c r="C7356" t="inlineStr">
        <is>
          <t>2017-02-06</t>
        </is>
      </c>
      <c r="D7356" t="inlineStr">
        <is>
          <t>2017-02-13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Office Supplies</t>
        </is>
      </c>
      <c r="O7356" t="inlineStr">
        <is>
          <t>Paper</t>
        </is>
      </c>
      <c r="P7356" t="inlineStr">
        <is>
          <t>Xerox 1947</t>
        </is>
      </c>
      <c r="Q7356" s="2" t="n">
        <v>29.9</v>
      </c>
      <c r="R7356" t="n">
        <v>5</v>
      </c>
      <c r="S7356" s="3" t="n">
        <v>0</v>
      </c>
      <c r="T7356" s="2" t="n">
        <v>13.455</v>
      </c>
      <c r="U7356">
        <f>D7356-C7356</f>
        <v/>
      </c>
      <c r="V7356" s="3">
        <f>IF(Q7356=0,0,T7356/Q7356)</f>
        <v/>
      </c>
    </row>
    <row r="7357">
      <c r="A7357" t="n">
        <v>7356</v>
      </c>
      <c r="B7357" t="inlineStr">
        <is>
          <t>CA-2015-139780</t>
        </is>
      </c>
      <c r="C7357" t="inlineStr">
        <is>
          <t>2015-12-31</t>
        </is>
      </c>
      <c r="D7357" t="inlineStr">
        <is>
          <t>2016-01-02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Office Supplies</t>
        </is>
      </c>
      <c r="O7357" t="inlineStr">
        <is>
          <t>Binders</t>
        </is>
      </c>
      <c r="P7357" t="inlineStr">
        <is>
          <t>Fellowes Presentation Covers for Comb Binding Machines</t>
        </is>
      </c>
      <c r="Q7357" s="2" t="n">
        <v>116.4</v>
      </c>
      <c r="R7357" t="n">
        <v>8</v>
      </c>
      <c r="S7357" s="3" t="n">
        <v>0</v>
      </c>
      <c r="T7357" s="2" t="n">
        <v>52.38</v>
      </c>
      <c r="U7357">
        <f>D7357-C7357</f>
        <v/>
      </c>
      <c r="V7357" s="3">
        <f>IF(Q7357=0,0,T7357/Q7357)</f>
        <v/>
      </c>
    </row>
    <row r="7358">
      <c r="A7358" t="n">
        <v>7357</v>
      </c>
      <c r="B7358" t="inlineStr">
        <is>
          <t>CA-2016-114748</t>
        </is>
      </c>
      <c r="C7358" t="inlineStr">
        <is>
          <t>2016-10-09</t>
        </is>
      </c>
      <c r="D7358" t="inlineStr">
        <is>
          <t>2016-10-14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310</t>
        </is>
      </c>
      <c r="Q7358" s="2" t="n">
        <v>1.408</v>
      </c>
      <c r="R7358" t="n">
        <v>1</v>
      </c>
      <c r="S7358" s="3" t="n">
        <v>0.2</v>
      </c>
      <c r="T7358" s="2" t="n">
        <v>0.1584</v>
      </c>
      <c r="U7358">
        <f>D7358-C7358</f>
        <v/>
      </c>
      <c r="V7358" s="3">
        <f>IF(Q7358=0,0,T7358/Q7358)</f>
        <v/>
      </c>
    </row>
    <row r="7359">
      <c r="A7359" t="n">
        <v>7358</v>
      </c>
      <c r="B7359" t="inlineStr">
        <is>
          <t>CA-2016-114748</t>
        </is>
      </c>
      <c r="C7359" t="inlineStr">
        <is>
          <t>2016-10-09</t>
        </is>
      </c>
      <c r="D7359" t="inlineStr">
        <is>
          <t>2016-10-14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Tenex 46" x 60" Computer Anti-Static Chairmat, Rectangular Shaped</t>
        </is>
      </c>
      <c r="Q7359" s="2" t="n">
        <v>169.568</v>
      </c>
      <c r="R7359" t="n">
        <v>2</v>
      </c>
      <c r="S7359" s="3" t="n">
        <v>0.2</v>
      </c>
      <c r="T7359" s="2" t="n">
        <v>0</v>
      </c>
      <c r="U7359">
        <f>D7359-C7359</f>
        <v/>
      </c>
      <c r="V7359" s="3">
        <f>IF(Q7359=0,0,T7359/Q7359)</f>
        <v/>
      </c>
    </row>
    <row r="7360">
      <c r="A7360" t="n">
        <v>7359</v>
      </c>
      <c r="B7360" t="inlineStr">
        <is>
          <t>US-2014-115189</t>
        </is>
      </c>
      <c r="C7360" t="inlineStr">
        <is>
          <t>2014-12-30</t>
        </is>
      </c>
      <c r="D7360" t="inlineStr">
        <is>
          <t>2015-01-03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Technology</t>
        </is>
      </c>
      <c r="O7360" t="inlineStr">
        <is>
          <t>Phones</t>
        </is>
      </c>
      <c r="P7360" t="inlineStr">
        <is>
          <t>ClearSounds CSC500 Amplified Spirit Phone Corded phone</t>
        </is>
      </c>
      <c r="Q7360" s="2" t="n">
        <v>251.964</v>
      </c>
      <c r="R7360" t="n">
        <v>6</v>
      </c>
      <c r="S7360" s="3" t="n">
        <v>0.4</v>
      </c>
      <c r="T7360" s="2" t="n">
        <v>-50.3928</v>
      </c>
      <c r="U7360">
        <f>D7360-C7360</f>
        <v/>
      </c>
      <c r="V7360" s="3">
        <f>IF(Q7360=0,0,T7360/Q7360)</f>
        <v/>
      </c>
    </row>
    <row r="7361">
      <c r="A7361" t="n">
        <v>7360</v>
      </c>
      <c r="B7361" t="inlineStr">
        <is>
          <t>US-2014-115189</t>
        </is>
      </c>
      <c r="C7361" t="inlineStr">
        <is>
          <t>2014-12-30</t>
        </is>
      </c>
      <c r="D7361" t="inlineStr">
        <is>
          <t>2015-01-03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Furniture</t>
        </is>
      </c>
      <c r="O7361" t="inlineStr">
        <is>
          <t>Tables</t>
        </is>
      </c>
      <c r="P7361" t="inlineStr">
        <is>
          <t>Hon 5100 Series Wood Tables</t>
        </is>
      </c>
      <c r="Q7361" s="2" t="n">
        <v>523.764</v>
      </c>
      <c r="R7361" t="n">
        <v>3</v>
      </c>
      <c r="S7361" s="3" t="n">
        <v>0.4</v>
      </c>
      <c r="T7361" s="2" t="n">
        <v>-192.0468</v>
      </c>
      <c r="U7361">
        <f>D7361-C7361</f>
        <v/>
      </c>
      <c r="V7361" s="3">
        <f>IF(Q7361=0,0,T7361/Q7361)</f>
        <v/>
      </c>
    </row>
    <row r="7362">
      <c r="A7362" t="n">
        <v>7361</v>
      </c>
      <c r="B7362" t="inlineStr">
        <is>
          <t>CA-2016-163594</t>
        </is>
      </c>
      <c r="C7362" t="inlineStr">
        <is>
          <t>2016-04-12</t>
        </is>
      </c>
      <c r="D7362" t="inlineStr">
        <is>
          <t>2016-04-14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Office Supplies</t>
        </is>
      </c>
      <c r="O7362" t="inlineStr">
        <is>
          <t>Paper</t>
        </is>
      </c>
      <c r="P7362" t="inlineStr">
        <is>
          <t>Xerox 206</t>
        </is>
      </c>
      <c r="Q7362" s="2" t="n">
        <v>19.44</v>
      </c>
      <c r="R7362" t="n">
        <v>3</v>
      </c>
      <c r="S7362" s="3" t="n">
        <v>0</v>
      </c>
      <c r="T7362" s="2" t="n">
        <v>9.331200000000001</v>
      </c>
      <c r="U7362">
        <f>D7362-C7362</f>
        <v/>
      </c>
      <c r="V7362" s="3">
        <f>IF(Q7362=0,0,T7362/Q7362)</f>
        <v/>
      </c>
    </row>
    <row r="7363">
      <c r="A7363" t="n">
        <v>7362</v>
      </c>
      <c r="B7363" t="inlineStr">
        <is>
          <t>CA-2016-163594</t>
        </is>
      </c>
      <c r="C7363" t="inlineStr">
        <is>
          <t>2016-04-12</t>
        </is>
      </c>
      <c r="D7363" t="inlineStr">
        <is>
          <t>2016-04-14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Furniture</t>
        </is>
      </c>
      <c r="O7363" t="inlineStr">
        <is>
          <t>Chairs</t>
        </is>
      </c>
      <c r="P7363" t="inlineStr">
        <is>
          <t>Global Geo Office Task Chair, Gray</t>
        </is>
      </c>
      <c r="Q7363" s="2" t="n">
        <v>194.352</v>
      </c>
      <c r="R7363" t="n">
        <v>3</v>
      </c>
      <c r="S7363" s="3" t="n">
        <v>0.2</v>
      </c>
      <c r="T7363" s="2" t="n">
        <v>-36.441</v>
      </c>
      <c r="U7363">
        <f>D7363-C7363</f>
        <v/>
      </c>
      <c r="V7363" s="3">
        <f>IF(Q7363=0,0,T7363/Q7363)</f>
        <v/>
      </c>
    </row>
    <row r="7364">
      <c r="A7364" t="n">
        <v>7363</v>
      </c>
      <c r="B7364" t="inlineStr">
        <is>
          <t>CA-2016-163594</t>
        </is>
      </c>
      <c r="C7364" t="inlineStr">
        <is>
          <t>2016-04-12</t>
        </is>
      </c>
      <c r="D7364" t="inlineStr">
        <is>
          <t>2016-04-14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Aluminum Screw Posts</t>
        </is>
      </c>
      <c r="Q7364" s="2" t="n">
        <v>36.624</v>
      </c>
      <c r="R7364" t="n">
        <v>3</v>
      </c>
      <c r="S7364" s="3" t="n">
        <v>0.2</v>
      </c>
      <c r="T7364" s="2" t="n">
        <v>13.734</v>
      </c>
      <c r="U7364">
        <f>D7364-C7364</f>
        <v/>
      </c>
      <c r="V7364" s="3">
        <f>IF(Q7364=0,0,T7364/Q7364)</f>
        <v/>
      </c>
    </row>
    <row r="7365">
      <c r="A7365" t="n">
        <v>7364</v>
      </c>
      <c r="B7365" t="inlineStr">
        <is>
          <t>CA-2016-127243</t>
        </is>
      </c>
      <c r="C7365" t="inlineStr">
        <is>
          <t>2016-11-28</t>
        </is>
      </c>
      <c r="D7365" t="inlineStr">
        <is>
          <t>2016-12-04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Wireless Extenders zBoost YX545 SOHO Signal Booster</t>
        </is>
      </c>
      <c r="Q7365" s="2" t="n">
        <v>340.182</v>
      </c>
      <c r="R7365" t="n">
        <v>3</v>
      </c>
      <c r="S7365" s="3" t="n">
        <v>0.4</v>
      </c>
      <c r="T7365" s="2" t="n">
        <v>-73.70610000000001</v>
      </c>
      <c r="U7365">
        <f>D7365-C7365</f>
        <v/>
      </c>
      <c r="V7365" s="3">
        <f>IF(Q7365=0,0,T7365/Q7365)</f>
        <v/>
      </c>
    </row>
    <row r="7366">
      <c r="A7366" t="n">
        <v>7365</v>
      </c>
      <c r="B7366" t="inlineStr">
        <is>
          <t>CA-2016-127243</t>
        </is>
      </c>
      <c r="C7366" t="inlineStr">
        <is>
          <t>2016-11-28</t>
        </is>
      </c>
      <c r="D7366" t="inlineStr">
        <is>
          <t>2016-12-04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Office Supplies</t>
        </is>
      </c>
      <c r="O7366" t="inlineStr">
        <is>
          <t>Fasteners</t>
        </is>
      </c>
      <c r="P7366" t="inlineStr">
        <is>
          <t>Translucent Push Pins by OIC</t>
        </is>
      </c>
      <c r="Q7366" s="2" t="n">
        <v>12.672</v>
      </c>
      <c r="R7366" t="n">
        <v>8</v>
      </c>
      <c r="S7366" s="3" t="n">
        <v>0.2</v>
      </c>
      <c r="T7366" s="2" t="n">
        <v>2.6928</v>
      </c>
      <c r="U7366">
        <f>D7366-C7366</f>
        <v/>
      </c>
      <c r="V7366" s="3">
        <f>IF(Q7366=0,0,T7366/Q7366)</f>
        <v/>
      </c>
    </row>
    <row r="7367">
      <c r="A7367" t="n">
        <v>7366</v>
      </c>
      <c r="B7367" t="inlineStr">
        <is>
          <t>CA-2016-127243</t>
        </is>
      </c>
      <c r="C7367" t="inlineStr">
        <is>
          <t>2016-11-28</t>
        </is>
      </c>
      <c r="D7367" t="inlineStr">
        <is>
          <t>2016-12-04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GBC Plasticlear Binding Covers</t>
        </is>
      </c>
      <c r="Q7367" s="2" t="n">
        <v>6.888</v>
      </c>
      <c r="R7367" t="n">
        <v>2</v>
      </c>
      <c r="S7367" s="3" t="n">
        <v>0.7</v>
      </c>
      <c r="T7367" s="2" t="n">
        <v>-5.0512</v>
      </c>
      <c r="U7367">
        <f>D7367-C7367</f>
        <v/>
      </c>
      <c r="V7367" s="3">
        <f>IF(Q7367=0,0,T7367/Q7367)</f>
        <v/>
      </c>
    </row>
    <row r="7368">
      <c r="A7368" t="n">
        <v>7367</v>
      </c>
      <c r="B7368" t="inlineStr">
        <is>
          <t>CA-2016-127243</t>
        </is>
      </c>
      <c r="C7368" t="inlineStr">
        <is>
          <t>2016-11-28</t>
        </is>
      </c>
      <c r="D7368" t="inlineStr">
        <is>
          <t>2016-12-04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Office Supplies</t>
        </is>
      </c>
      <c r="O7368" t="inlineStr">
        <is>
          <t>Storage</t>
        </is>
      </c>
      <c r="P7368" t="inlineStr">
        <is>
          <t>Tennsco Commercial Shelving</t>
        </is>
      </c>
      <c r="Q7368" s="2" t="n">
        <v>32.544</v>
      </c>
      <c r="R7368" t="n">
        <v>2</v>
      </c>
      <c r="S7368" s="3" t="n">
        <v>0.2</v>
      </c>
      <c r="T7368" s="2" t="n">
        <v>-7.7292</v>
      </c>
      <c r="U7368">
        <f>D7368-C7368</f>
        <v/>
      </c>
      <c r="V7368" s="3">
        <f>IF(Q7368=0,0,T7368/Q7368)</f>
        <v/>
      </c>
    </row>
    <row r="7369">
      <c r="A7369" t="n">
        <v>7368</v>
      </c>
      <c r="B7369" t="inlineStr">
        <is>
          <t>CA-2016-127243</t>
        </is>
      </c>
      <c r="C7369" t="inlineStr">
        <is>
          <t>2016-11-28</t>
        </is>
      </c>
      <c r="D7369" t="inlineStr">
        <is>
          <t>2016-12-04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Furniture</t>
        </is>
      </c>
      <c r="O7369" t="inlineStr">
        <is>
          <t>Chairs</t>
        </is>
      </c>
      <c r="P7369" t="inlineStr">
        <is>
          <t>Situations Contoured Folding Chairs, 4/Set</t>
        </is>
      </c>
      <c r="Q7369" s="2" t="n">
        <v>347.802</v>
      </c>
      <c r="R7369" t="n">
        <v>7</v>
      </c>
      <c r="S7369" s="3" t="n">
        <v>0.3</v>
      </c>
      <c r="T7369" s="2" t="n">
        <v>-24.843</v>
      </c>
      <c r="U7369">
        <f>D7369-C7369</f>
        <v/>
      </c>
      <c r="V7369" s="3">
        <f>IF(Q7369=0,0,T7369/Q7369)</f>
        <v/>
      </c>
    </row>
    <row r="7370">
      <c r="A7370" t="n">
        <v>7369</v>
      </c>
      <c r="B7370" t="inlineStr">
        <is>
          <t>CA-2017-161851</t>
        </is>
      </c>
      <c r="C7370" t="inlineStr">
        <is>
          <t>2017-04-15</t>
        </is>
      </c>
      <c r="D7370" t="inlineStr">
        <is>
          <t>2017-04-17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VariCap6 Expandable Binder</t>
        </is>
      </c>
      <c r="Q7370" s="2" t="n">
        <v>15.57</v>
      </c>
      <c r="R7370" t="n">
        <v>3</v>
      </c>
      <c r="S7370" s="3" t="n">
        <v>0.7</v>
      </c>
      <c r="T7370" s="2" t="n">
        <v>-11.937</v>
      </c>
      <c r="U7370">
        <f>D7370-C7370</f>
        <v/>
      </c>
      <c r="V7370" s="3">
        <f>IF(Q7370=0,0,T7370/Q7370)</f>
        <v/>
      </c>
    </row>
    <row r="7371">
      <c r="A7371" t="n">
        <v>7370</v>
      </c>
      <c r="B7371" t="inlineStr">
        <is>
          <t>CA-2015-110345</t>
        </is>
      </c>
      <c r="C7371" t="inlineStr">
        <is>
          <t>2015-03-09</t>
        </is>
      </c>
      <c r="D7371" t="inlineStr">
        <is>
          <t>2015-03-11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514</t>
        </is>
      </c>
      <c r="Q7371" s="2" t="n">
        <v>4.608</v>
      </c>
      <c r="R7371" t="n">
        <v>2</v>
      </c>
      <c r="S7371" s="3" t="n">
        <v>0.2</v>
      </c>
      <c r="T7371" s="2" t="n">
        <v>1.6704</v>
      </c>
      <c r="U7371">
        <f>D7371-C7371</f>
        <v/>
      </c>
      <c r="V7371" s="3">
        <f>IF(Q7371=0,0,T7371/Q7371)</f>
        <v/>
      </c>
    </row>
    <row r="7372">
      <c r="A7372" t="n">
        <v>7371</v>
      </c>
      <c r="B7372" t="inlineStr">
        <is>
          <t>CA-2014-107769</t>
        </is>
      </c>
      <c r="C7372" t="inlineStr">
        <is>
          <t>2014-10-28</t>
        </is>
      </c>
      <c r="D7372" t="inlineStr">
        <is>
          <t>2014-11-01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Digium D40 VoIP phone</t>
        </is>
      </c>
      <c r="Q7372" s="2" t="n">
        <v>257.98</v>
      </c>
      <c r="R7372" t="n">
        <v>2</v>
      </c>
      <c r="S7372" s="3" t="n">
        <v>0</v>
      </c>
      <c r="T7372" s="2" t="n">
        <v>74.8142</v>
      </c>
      <c r="U7372">
        <f>D7372-C7372</f>
        <v/>
      </c>
      <c r="V7372" s="3">
        <f>IF(Q7372=0,0,T7372/Q7372)</f>
        <v/>
      </c>
    </row>
    <row r="7373">
      <c r="A7373" t="n">
        <v>7372</v>
      </c>
      <c r="B7373" t="inlineStr">
        <is>
          <t>US-2017-123862</t>
        </is>
      </c>
      <c r="C7373" t="inlineStr">
        <is>
          <t>2017-01-07</t>
        </is>
      </c>
      <c r="D7373" t="inlineStr">
        <is>
          <t>2017-01-09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Eldon Fold 'N Roll Cart System</t>
        </is>
      </c>
      <c r="Q7373" s="2" t="n">
        <v>153.78</v>
      </c>
      <c r="R7373" t="n">
        <v>11</v>
      </c>
      <c r="S7373" s="3" t="n">
        <v>0</v>
      </c>
      <c r="T7373" s="2" t="n">
        <v>44.5962</v>
      </c>
      <c r="U7373">
        <f>D7373-C7373</f>
        <v/>
      </c>
      <c r="V7373" s="3">
        <f>IF(Q7373=0,0,T7373/Q7373)</f>
        <v/>
      </c>
    </row>
    <row r="7374">
      <c r="A7374" t="n">
        <v>7373</v>
      </c>
      <c r="B7374" t="inlineStr">
        <is>
          <t>US-2017-123862</t>
        </is>
      </c>
      <c r="C7374" t="inlineStr">
        <is>
          <t>2017-01-07</t>
        </is>
      </c>
      <c r="D7374" t="inlineStr">
        <is>
          <t>2017-01-09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Office Supplies</t>
        </is>
      </c>
      <c r="O7374" t="inlineStr">
        <is>
          <t>Storage</t>
        </is>
      </c>
      <c r="P7374" t="inlineStr">
        <is>
          <t>Tennsco Commercial Shelving</t>
        </is>
      </c>
      <c r="Q7374" s="2" t="n">
        <v>61.02</v>
      </c>
      <c r="R7374" t="n">
        <v>3</v>
      </c>
      <c r="S7374" s="3" t="n">
        <v>0</v>
      </c>
      <c r="T7374" s="2" t="n">
        <v>0.6102</v>
      </c>
      <c r="U7374">
        <f>D7374-C7374</f>
        <v/>
      </c>
      <c r="V7374" s="3">
        <f>IF(Q7374=0,0,T7374/Q7374)</f>
        <v/>
      </c>
    </row>
    <row r="7375">
      <c r="A7375" t="n">
        <v>7374</v>
      </c>
      <c r="B7375" t="inlineStr">
        <is>
          <t>US-2017-123862</t>
        </is>
      </c>
      <c r="C7375" t="inlineStr">
        <is>
          <t>2017-01-07</t>
        </is>
      </c>
      <c r="D7375" t="inlineStr">
        <is>
          <t>2017-01-09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Office Supplies</t>
        </is>
      </c>
      <c r="O7375" t="inlineStr">
        <is>
          <t>Supplies</t>
        </is>
      </c>
      <c r="P7375" t="inlineStr">
        <is>
          <t>Acme Galleria Hot Forged Steel Scissors with Colored Handles</t>
        </is>
      </c>
      <c r="Q7375" s="2" t="n">
        <v>110.11</v>
      </c>
      <c r="R7375" t="n">
        <v>7</v>
      </c>
      <c r="S7375" s="3" t="n">
        <v>0</v>
      </c>
      <c r="T7375" s="2" t="n">
        <v>31.9319</v>
      </c>
      <c r="U7375">
        <f>D7375-C7375</f>
        <v/>
      </c>
      <c r="V7375" s="3">
        <f>IF(Q7375=0,0,T7375/Q7375)</f>
        <v/>
      </c>
    </row>
    <row r="7376">
      <c r="A7376" t="n">
        <v>7375</v>
      </c>
      <c r="B7376" t="inlineStr">
        <is>
          <t>US-2017-123862</t>
        </is>
      </c>
      <c r="C7376" t="inlineStr">
        <is>
          <t>2017-01-07</t>
        </is>
      </c>
      <c r="D7376" t="inlineStr">
        <is>
          <t>2017-01-09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Office Supplies</t>
        </is>
      </c>
      <c r="O7376" t="inlineStr">
        <is>
          <t>Fasteners</t>
        </is>
      </c>
      <c r="P7376" t="inlineStr">
        <is>
          <t>Staples</t>
        </is>
      </c>
      <c r="Q7376" s="2" t="n">
        <v>7.89</v>
      </c>
      <c r="R7376" t="n">
        <v>1</v>
      </c>
      <c r="S7376" s="3" t="n">
        <v>0</v>
      </c>
      <c r="T7376" s="2" t="n">
        <v>3.5505</v>
      </c>
      <c r="U7376">
        <f>D7376-C7376</f>
        <v/>
      </c>
      <c r="V7376" s="3">
        <f>IF(Q7376=0,0,T7376/Q7376)</f>
        <v/>
      </c>
    </row>
    <row r="7377">
      <c r="A7377" t="n">
        <v>7376</v>
      </c>
      <c r="B7377" t="inlineStr">
        <is>
          <t>CA-2017-100580</t>
        </is>
      </c>
      <c r="C7377" t="inlineStr">
        <is>
          <t>2017-08-13</t>
        </is>
      </c>
      <c r="D7377" t="inlineStr">
        <is>
          <t>2017-08-20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Office Supplies</t>
        </is>
      </c>
      <c r="O7377" t="inlineStr">
        <is>
          <t>Binders</t>
        </is>
      </c>
      <c r="P7377" t="inlineStr">
        <is>
          <t>GBC Prepunched Paper, 19-Hole, for Binding Systems, 24-lb</t>
        </is>
      </c>
      <c r="Q7377" s="2" t="n">
        <v>36.024</v>
      </c>
      <c r="R7377" t="n">
        <v>3</v>
      </c>
      <c r="S7377" s="3" t="n">
        <v>0.2</v>
      </c>
      <c r="T7377" s="2" t="n">
        <v>11.7078</v>
      </c>
      <c r="U7377">
        <f>D7377-C7377</f>
        <v/>
      </c>
      <c r="V7377" s="3">
        <f>IF(Q7377=0,0,T7377/Q7377)</f>
        <v/>
      </c>
    </row>
    <row r="7378">
      <c r="A7378" t="n">
        <v>7377</v>
      </c>
      <c r="B7378" t="inlineStr">
        <is>
          <t>US-2017-145597</t>
        </is>
      </c>
      <c r="C7378" t="inlineStr">
        <is>
          <t>2017-11-02</t>
        </is>
      </c>
      <c r="D7378" t="inlineStr">
        <is>
          <t>2017-11-05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Stanley Bostitch Contemporary Electric Pencil Sharpeners</t>
        </is>
      </c>
      <c r="Q7378" s="2" t="n">
        <v>54.336</v>
      </c>
      <c r="R7378" t="n">
        <v>4</v>
      </c>
      <c r="S7378" s="3" t="n">
        <v>0.2</v>
      </c>
      <c r="T7378" s="2" t="n">
        <v>5.4336</v>
      </c>
      <c r="U7378">
        <f>D7378-C7378</f>
        <v/>
      </c>
      <c r="V7378" s="3">
        <f>IF(Q7378=0,0,T7378/Q7378)</f>
        <v/>
      </c>
    </row>
    <row r="7379">
      <c r="A7379" t="n">
        <v>7378</v>
      </c>
      <c r="B7379" t="inlineStr">
        <is>
          <t>CA-2014-132787</t>
        </is>
      </c>
      <c r="C7379" t="inlineStr">
        <is>
          <t>2014-09-19</t>
        </is>
      </c>
      <c r="D7379" t="inlineStr">
        <is>
          <t>2014-09-23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Office Supplies</t>
        </is>
      </c>
      <c r="O7379" t="inlineStr">
        <is>
          <t>Storage</t>
        </is>
      </c>
      <c r="P7379" t="inlineStr">
        <is>
          <t>Decoflex Hanging Personal Folder File, Blue</t>
        </is>
      </c>
      <c r="Q7379" s="2" t="n">
        <v>92.52</v>
      </c>
      <c r="R7379" t="n">
        <v>6</v>
      </c>
      <c r="S7379" s="3" t="n">
        <v>0</v>
      </c>
      <c r="T7379" s="2" t="n">
        <v>24.9804</v>
      </c>
      <c r="U7379">
        <f>D7379-C7379</f>
        <v/>
      </c>
      <c r="V7379" s="3">
        <f>IF(Q7379=0,0,T7379/Q7379)</f>
        <v/>
      </c>
    </row>
    <row r="7380">
      <c r="A7380" t="n">
        <v>7379</v>
      </c>
      <c r="B7380" t="inlineStr">
        <is>
          <t>CA-2015-136224</t>
        </is>
      </c>
      <c r="C7380" t="inlineStr">
        <is>
          <t>2015-05-31</t>
        </is>
      </c>
      <c r="D7380" t="inlineStr">
        <is>
          <t>2015-05-31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Office Supplies</t>
        </is>
      </c>
      <c r="O7380" t="inlineStr">
        <is>
          <t>Art</t>
        </is>
      </c>
      <c r="P7380" t="inlineStr">
        <is>
          <t>Newell 347</t>
        </is>
      </c>
      <c r="Q7380" s="2" t="n">
        <v>10.272</v>
      </c>
      <c r="R7380" t="n">
        <v>3</v>
      </c>
      <c r="S7380" s="3" t="n">
        <v>0.2</v>
      </c>
      <c r="T7380" s="2" t="n">
        <v>1.1556</v>
      </c>
      <c r="U7380">
        <f>D7380-C7380</f>
        <v/>
      </c>
      <c r="V7380" s="3">
        <f>IF(Q7380=0,0,T7380/Q7380)</f>
        <v/>
      </c>
    </row>
    <row r="7381">
      <c r="A7381" t="n">
        <v>7380</v>
      </c>
      <c r="B7381" t="inlineStr">
        <is>
          <t>CA-2016-105732</t>
        </is>
      </c>
      <c r="C7381" t="inlineStr">
        <is>
          <t>2016-09-13</t>
        </is>
      </c>
      <c r="D7381" t="inlineStr">
        <is>
          <t>2016-09-18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Rogers Jumbo File, Granite</t>
        </is>
      </c>
      <c r="Q7381" s="2" t="n">
        <v>40.74</v>
      </c>
      <c r="R7381" t="n">
        <v>3</v>
      </c>
      <c r="S7381" s="3" t="n">
        <v>0</v>
      </c>
      <c r="T7381" s="2" t="n">
        <v>0.4074</v>
      </c>
      <c r="U7381">
        <f>D7381-C7381</f>
        <v/>
      </c>
      <c r="V7381" s="3">
        <f>IF(Q7381=0,0,T7381/Q7381)</f>
        <v/>
      </c>
    </row>
    <row r="7382">
      <c r="A7382" t="n">
        <v>7381</v>
      </c>
      <c r="B7382" t="inlineStr">
        <is>
          <t>CA-2016-105732</t>
        </is>
      </c>
      <c r="C7382" t="inlineStr">
        <is>
          <t>2016-09-13</t>
        </is>
      </c>
      <c r="D7382" t="inlineStr">
        <is>
          <t>2016-09-18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49</t>
        </is>
      </c>
      <c r="Q7382" s="2" t="n">
        <v>14.4</v>
      </c>
      <c r="R7382" t="n">
        <v>5</v>
      </c>
      <c r="S7382" s="3" t="n">
        <v>0</v>
      </c>
      <c r="T7382" s="2" t="n">
        <v>7.056</v>
      </c>
      <c r="U7382">
        <f>D7382-C7382</f>
        <v/>
      </c>
      <c r="V7382" s="3">
        <f>IF(Q7382=0,0,T7382/Q7382)</f>
        <v/>
      </c>
    </row>
    <row r="7383">
      <c r="A7383" t="n">
        <v>7382</v>
      </c>
      <c r="B7383" t="inlineStr">
        <is>
          <t>CA-2016-105732</t>
        </is>
      </c>
      <c r="C7383" t="inlineStr">
        <is>
          <t>2016-09-13</t>
        </is>
      </c>
      <c r="D7383" t="inlineStr">
        <is>
          <t>2016-09-18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Technology</t>
        </is>
      </c>
      <c r="O7383" t="inlineStr">
        <is>
          <t>Phones</t>
        </is>
      </c>
      <c r="P7383" t="inlineStr">
        <is>
          <t>BlueLounge Milo Smartphone Stand, White/Metallic</t>
        </is>
      </c>
      <c r="Q7383" s="2" t="n">
        <v>149.95</v>
      </c>
      <c r="R7383" t="n">
        <v>5</v>
      </c>
      <c r="S7383" s="3" t="n">
        <v>0</v>
      </c>
      <c r="T7383" s="2" t="n">
        <v>41.986</v>
      </c>
      <c r="U7383">
        <f>D7383-C7383</f>
        <v/>
      </c>
      <c r="V7383" s="3">
        <f>IF(Q7383=0,0,T7383/Q7383)</f>
        <v/>
      </c>
    </row>
    <row r="7384">
      <c r="A7384" t="n">
        <v>7383</v>
      </c>
      <c r="B7384" t="inlineStr">
        <is>
          <t>CA-2016-105732</t>
        </is>
      </c>
      <c r="C7384" t="inlineStr">
        <is>
          <t>2016-09-13</t>
        </is>
      </c>
      <c r="D7384" t="inlineStr">
        <is>
          <t>2016-09-18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Office Supplies</t>
        </is>
      </c>
      <c r="O7384" t="inlineStr">
        <is>
          <t>Supplies</t>
        </is>
      </c>
      <c r="P7384" t="inlineStr">
        <is>
          <t>Elite 5" Scissors</t>
        </is>
      </c>
      <c r="Q7384" s="2" t="n">
        <v>16.9</v>
      </c>
      <c r="R7384" t="n">
        <v>2</v>
      </c>
      <c r="S7384" s="3" t="n">
        <v>0</v>
      </c>
      <c r="T7384" s="2" t="n">
        <v>5.07</v>
      </c>
      <c r="U7384">
        <f>D7384-C7384</f>
        <v/>
      </c>
      <c r="V7384" s="3">
        <f>IF(Q7384=0,0,T7384/Q7384)</f>
        <v/>
      </c>
    </row>
    <row r="7385">
      <c r="A7385" t="n">
        <v>7384</v>
      </c>
      <c r="B7385" t="inlineStr">
        <is>
          <t>CA-2016-105732</t>
        </is>
      </c>
      <c r="C7385" t="inlineStr">
        <is>
          <t>2016-09-13</t>
        </is>
      </c>
      <c r="D7385" t="inlineStr">
        <is>
          <t>2016-09-18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Things To Do Today Pad</t>
        </is>
      </c>
      <c r="Q7385" s="2" t="n">
        <v>17.61</v>
      </c>
      <c r="R7385" t="n">
        <v>3</v>
      </c>
      <c r="S7385" s="3" t="n">
        <v>0</v>
      </c>
      <c r="T7385" s="2" t="n">
        <v>8.4528</v>
      </c>
      <c r="U7385">
        <f>D7385-C7385</f>
        <v/>
      </c>
      <c r="V7385" s="3">
        <f>IF(Q7385=0,0,T7385/Q7385)</f>
        <v/>
      </c>
    </row>
    <row r="7386">
      <c r="A7386" t="n">
        <v>7385</v>
      </c>
      <c r="B7386" t="inlineStr">
        <is>
          <t>CA-2016-105732</t>
        </is>
      </c>
      <c r="C7386" t="inlineStr">
        <is>
          <t>2016-09-13</t>
        </is>
      </c>
      <c r="D7386" t="inlineStr">
        <is>
          <t>2016-09-18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Office Supplies</t>
        </is>
      </c>
      <c r="O7386" t="inlineStr">
        <is>
          <t>Appliances</t>
        </is>
      </c>
      <c r="P7386" t="inlineStr">
        <is>
          <t>Harmony Air Purifier</t>
        </is>
      </c>
      <c r="Q7386" s="2" t="n">
        <v>378</v>
      </c>
      <c r="R7386" t="n">
        <v>2</v>
      </c>
      <c r="S7386" s="3" t="n">
        <v>0</v>
      </c>
      <c r="T7386" s="2" t="n">
        <v>136.08</v>
      </c>
      <c r="U7386">
        <f>D7386-C7386</f>
        <v/>
      </c>
      <c r="V7386" s="3">
        <f>IF(Q7386=0,0,T7386/Q7386)</f>
        <v/>
      </c>
    </row>
    <row r="7387">
      <c r="A7387" t="n">
        <v>7386</v>
      </c>
      <c r="B7387" t="inlineStr">
        <is>
          <t>CA-2016-105732</t>
        </is>
      </c>
      <c r="C7387" t="inlineStr">
        <is>
          <t>2016-09-13</t>
        </is>
      </c>
      <c r="D7387" t="inlineStr">
        <is>
          <t>2016-09-18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Adams Telephone Message Book W/Dividers/Space For Phone Numbers, 5 1/4"X8 1/2", 300/Messages</t>
        </is>
      </c>
      <c r="Q7387" s="2" t="n">
        <v>17.64</v>
      </c>
      <c r="R7387" t="n">
        <v>3</v>
      </c>
      <c r="S7387" s="3" t="n">
        <v>0</v>
      </c>
      <c r="T7387" s="2" t="n">
        <v>8.643599999999999</v>
      </c>
      <c r="U7387">
        <f>D7387-C7387</f>
        <v/>
      </c>
      <c r="V7387" s="3">
        <f>IF(Q7387=0,0,T7387/Q7387)</f>
        <v/>
      </c>
    </row>
    <row r="7388">
      <c r="A7388" t="n">
        <v>7387</v>
      </c>
      <c r="B7388" t="inlineStr">
        <is>
          <t>CA-2016-105732</t>
        </is>
      </c>
      <c r="C7388" t="inlineStr">
        <is>
          <t>2016-09-13</t>
        </is>
      </c>
      <c r="D7388" t="inlineStr">
        <is>
          <t>2016-09-18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Office Supplies</t>
        </is>
      </c>
      <c r="O7388" t="inlineStr">
        <is>
          <t>Storage</t>
        </is>
      </c>
      <c r="P7388" t="inlineStr">
        <is>
          <t>Fellowes Mobile File Cart, Black</t>
        </is>
      </c>
      <c r="Q7388" s="2" t="n">
        <v>373.08</v>
      </c>
      <c r="R7388" t="n">
        <v>6</v>
      </c>
      <c r="S7388" s="3" t="n">
        <v>0</v>
      </c>
      <c r="T7388" s="2" t="n">
        <v>100.7316</v>
      </c>
      <c r="U7388">
        <f>D7388-C7388</f>
        <v/>
      </c>
      <c r="V7388" s="3">
        <f>IF(Q7388=0,0,T7388/Q7388)</f>
        <v/>
      </c>
    </row>
    <row r="7389">
      <c r="A7389" t="n">
        <v>7388</v>
      </c>
      <c r="B7389" t="inlineStr">
        <is>
          <t>CA-2016-105732</t>
        </is>
      </c>
      <c r="C7389" t="inlineStr">
        <is>
          <t>2016-09-13</t>
        </is>
      </c>
      <c r="D7389" t="inlineStr">
        <is>
          <t>2016-09-18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Electrix Architect's Clamp-On Swing Arm Lamp, Black</t>
        </is>
      </c>
      <c r="Q7389" s="2" t="n">
        <v>1336.44</v>
      </c>
      <c r="R7389" t="n">
        <v>14</v>
      </c>
      <c r="S7389" s="3" t="n">
        <v>0</v>
      </c>
      <c r="T7389" s="2" t="n">
        <v>387.5676</v>
      </c>
      <c r="U7389">
        <f>D7389-C7389</f>
        <v/>
      </c>
      <c r="V7389" s="3">
        <f>IF(Q7389=0,0,T7389/Q7389)</f>
        <v/>
      </c>
    </row>
    <row r="7390">
      <c r="A7390" t="n">
        <v>7389</v>
      </c>
      <c r="B7390" t="inlineStr">
        <is>
          <t>CA-2016-105732</t>
        </is>
      </c>
      <c r="C7390" t="inlineStr">
        <is>
          <t>2016-09-13</t>
        </is>
      </c>
      <c r="D7390" t="inlineStr">
        <is>
          <t>2016-09-18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Mediabridge Sport Armband iPhone 5s</t>
        </is>
      </c>
      <c r="Q7390" s="2" t="n">
        <v>29.97</v>
      </c>
      <c r="R7390" t="n">
        <v>3</v>
      </c>
      <c r="S7390" s="3" t="n">
        <v>0</v>
      </c>
      <c r="T7390" s="2" t="n">
        <v>0.2997</v>
      </c>
      <c r="U7390">
        <f>D7390-C7390</f>
        <v/>
      </c>
      <c r="V7390" s="3">
        <f>IF(Q7390=0,0,T7390/Q7390)</f>
        <v/>
      </c>
    </row>
    <row r="7391">
      <c r="A7391" t="n">
        <v>7390</v>
      </c>
      <c r="B7391" t="inlineStr">
        <is>
          <t>CA-2017-108035</t>
        </is>
      </c>
      <c r="C7391" t="inlineStr">
        <is>
          <t>2017-11-29</t>
        </is>
      </c>
      <c r="D7391" t="inlineStr">
        <is>
          <t>2017-12-03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Furniture</t>
        </is>
      </c>
      <c r="O7391" t="inlineStr">
        <is>
          <t>Chairs</t>
        </is>
      </c>
      <c r="P7391" t="inlineStr">
        <is>
          <t>Hon Deluxe Fabric Upholstered Stacking Chairs, Rounded Back</t>
        </is>
      </c>
      <c r="Q7391" s="2" t="n">
        <v>390.368</v>
      </c>
      <c r="R7391" t="n">
        <v>2</v>
      </c>
      <c r="S7391" s="3" t="n">
        <v>0.2</v>
      </c>
      <c r="T7391" s="2" t="n">
        <v>48.796</v>
      </c>
      <c r="U7391">
        <f>D7391-C7391</f>
        <v/>
      </c>
      <c r="V7391" s="3">
        <f>IF(Q7391=0,0,T7391/Q7391)</f>
        <v/>
      </c>
    </row>
    <row r="7392">
      <c r="A7392" t="n">
        <v>7391</v>
      </c>
      <c r="B7392" t="inlineStr">
        <is>
          <t>CA-2017-108035</t>
        </is>
      </c>
      <c r="C7392" t="inlineStr">
        <is>
          <t>2017-11-29</t>
        </is>
      </c>
      <c r="D7392" t="inlineStr">
        <is>
          <t>2017-12-03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Executive Impressions 13" Chairman Wall Clock</t>
        </is>
      </c>
      <c r="Q7392" s="2" t="n">
        <v>101.52</v>
      </c>
      <c r="R7392" t="n">
        <v>5</v>
      </c>
      <c r="S7392" s="3" t="n">
        <v>0.2</v>
      </c>
      <c r="T7392" s="2" t="n">
        <v>19.035</v>
      </c>
      <c r="U7392">
        <f>D7392-C7392</f>
        <v/>
      </c>
      <c r="V7392" s="3">
        <f>IF(Q7392=0,0,T7392/Q7392)</f>
        <v/>
      </c>
    </row>
    <row r="7393">
      <c r="A7393" t="n">
        <v>7392</v>
      </c>
      <c r="B7393" t="inlineStr">
        <is>
          <t>CA-2017-160031</t>
        </is>
      </c>
      <c r="C7393" t="inlineStr">
        <is>
          <t>2017-12-04</t>
        </is>
      </c>
      <c r="D7393" t="inlineStr">
        <is>
          <t>2017-12-07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IBM Multi-Purpose Copy Paper, 8 1/2 x 11", Case</t>
        </is>
      </c>
      <c r="Q7393" s="2" t="n">
        <v>74.352</v>
      </c>
      <c r="R7393" t="n">
        <v>3</v>
      </c>
      <c r="S7393" s="3" t="n">
        <v>0.2</v>
      </c>
      <c r="T7393" s="2" t="n">
        <v>23.235</v>
      </c>
      <c r="U7393">
        <f>D7393-C7393</f>
        <v/>
      </c>
      <c r="V7393" s="3">
        <f>IF(Q7393=0,0,T7393/Q7393)</f>
        <v/>
      </c>
    </row>
    <row r="7394">
      <c r="A7394" t="n">
        <v>7393</v>
      </c>
      <c r="B7394" t="inlineStr">
        <is>
          <t>CA-2017-147844</t>
        </is>
      </c>
      <c r="C7394" t="inlineStr">
        <is>
          <t>2017-05-02</t>
        </is>
      </c>
      <c r="D7394" t="inlineStr">
        <is>
          <t>2017-05-06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"While You Were Out" Message Pads</t>
        </is>
      </c>
      <c r="Q7394" s="2" t="n">
        <v>15.7</v>
      </c>
      <c r="R7394" t="n">
        <v>5</v>
      </c>
      <c r="S7394" s="3" t="n">
        <v>0</v>
      </c>
      <c r="T7394" s="2" t="n">
        <v>7.065</v>
      </c>
      <c r="U7394">
        <f>D7394-C7394</f>
        <v/>
      </c>
      <c r="V7394" s="3">
        <f>IF(Q7394=0,0,T7394/Q7394)</f>
        <v/>
      </c>
    </row>
    <row r="7395">
      <c r="A7395" t="n">
        <v>7394</v>
      </c>
      <c r="B7395" t="inlineStr">
        <is>
          <t>CA-2017-147844</t>
        </is>
      </c>
      <c r="C7395" t="inlineStr">
        <is>
          <t>2017-05-02</t>
        </is>
      </c>
      <c r="D7395" t="inlineStr">
        <is>
          <t>2017-05-06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Office Supplies</t>
        </is>
      </c>
      <c r="O7395" t="inlineStr">
        <is>
          <t>Art</t>
        </is>
      </c>
      <c r="P7395" t="inlineStr">
        <is>
          <t>Newell 34</t>
        </is>
      </c>
      <c r="Q7395" s="2" t="n">
        <v>59.52</v>
      </c>
      <c r="R7395" t="n">
        <v>3</v>
      </c>
      <c r="S7395" s="3" t="n">
        <v>0</v>
      </c>
      <c r="T7395" s="2" t="n">
        <v>15.4752</v>
      </c>
      <c r="U7395">
        <f>D7395-C7395</f>
        <v/>
      </c>
      <c r="V7395" s="3">
        <f>IF(Q7395=0,0,T7395/Q7395)</f>
        <v/>
      </c>
    </row>
    <row r="7396">
      <c r="A7396" t="n">
        <v>7395</v>
      </c>
      <c r="B7396" t="inlineStr">
        <is>
          <t>CA-2017-147844</t>
        </is>
      </c>
      <c r="C7396" t="inlineStr">
        <is>
          <t>2017-05-02</t>
        </is>
      </c>
      <c r="D7396" t="inlineStr">
        <is>
          <t>2017-05-06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Adams Phone Message Book, 200 Message Capacity, 8 1/16” x 11”</t>
        </is>
      </c>
      <c r="Q7396" s="2" t="n">
        <v>34.4</v>
      </c>
      <c r="R7396" t="n">
        <v>5</v>
      </c>
      <c r="S7396" s="3" t="n">
        <v>0</v>
      </c>
      <c r="T7396" s="2" t="n">
        <v>15.824</v>
      </c>
      <c r="U7396">
        <f>D7396-C7396</f>
        <v/>
      </c>
      <c r="V7396" s="3">
        <f>IF(Q7396=0,0,T7396/Q7396)</f>
        <v/>
      </c>
    </row>
    <row r="7397">
      <c r="A7397" t="n">
        <v>7396</v>
      </c>
      <c r="B7397" t="inlineStr">
        <is>
          <t>CA-2016-110975</t>
        </is>
      </c>
      <c r="C7397" t="inlineStr">
        <is>
          <t>2016-12-25</t>
        </is>
      </c>
      <c r="D7397" t="inlineStr">
        <is>
          <t>2016-12-30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Furniture</t>
        </is>
      </c>
      <c r="O7397" t="inlineStr">
        <is>
          <t>Tables</t>
        </is>
      </c>
      <c r="P7397" t="inlineStr">
        <is>
          <t>Bevis Oval Conference Table, Walnut</t>
        </is>
      </c>
      <c r="Q7397" s="2" t="n">
        <v>313.176</v>
      </c>
      <c r="R7397" t="n">
        <v>2</v>
      </c>
      <c r="S7397" s="3" t="n">
        <v>0.4</v>
      </c>
      <c r="T7397" s="2" t="n">
        <v>-120.0508</v>
      </c>
      <c r="U7397">
        <f>D7397-C7397</f>
        <v/>
      </c>
      <c r="V7397" s="3">
        <f>IF(Q7397=0,0,T7397/Q7397)</f>
        <v/>
      </c>
    </row>
    <row r="7398">
      <c r="A7398" t="n">
        <v>7397</v>
      </c>
      <c r="B7398" t="inlineStr">
        <is>
          <t>CA-2016-110975</t>
        </is>
      </c>
      <c r="C7398" t="inlineStr">
        <is>
          <t>2016-12-25</t>
        </is>
      </c>
      <c r="D7398" t="inlineStr">
        <is>
          <t>2016-12-30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Hon 4070 Series Pagoda Round Back Stacking Chairs</t>
        </is>
      </c>
      <c r="Q7398" s="2" t="n">
        <v>866.646</v>
      </c>
      <c r="R7398" t="n">
        <v>3</v>
      </c>
      <c r="S7398" s="3" t="n">
        <v>0.1</v>
      </c>
      <c r="T7398" s="2" t="n">
        <v>173.3292</v>
      </c>
      <c r="U7398">
        <f>D7398-C7398</f>
        <v/>
      </c>
      <c r="V7398" s="3">
        <f>IF(Q7398=0,0,T7398/Q7398)</f>
        <v/>
      </c>
    </row>
    <row r="7399">
      <c r="A7399" t="n">
        <v>7398</v>
      </c>
      <c r="B7399" t="inlineStr">
        <is>
          <t>CA-2014-141649</t>
        </is>
      </c>
      <c r="C7399" t="inlineStr">
        <is>
          <t>2014-09-30</t>
        </is>
      </c>
      <c r="D7399" t="inlineStr">
        <is>
          <t>2014-09-30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Office Supplies</t>
        </is>
      </c>
      <c r="O7399" t="inlineStr">
        <is>
          <t>Appliances</t>
        </is>
      </c>
      <c r="P7399" t="inlineStr">
        <is>
          <t>Eureka Sanitaire  Commercial Upright</t>
        </is>
      </c>
      <c r="Q7399" s="2" t="n">
        <v>795.408</v>
      </c>
      <c r="R7399" t="n">
        <v>6</v>
      </c>
      <c r="S7399" s="3" t="n">
        <v>0.2</v>
      </c>
      <c r="T7399" s="2" t="n">
        <v>59.6556</v>
      </c>
      <c r="U7399">
        <f>D7399-C7399</f>
        <v/>
      </c>
      <c r="V7399" s="3">
        <f>IF(Q7399=0,0,T7399/Q7399)</f>
        <v/>
      </c>
    </row>
    <row r="7400">
      <c r="A7400" t="n">
        <v>7399</v>
      </c>
      <c r="B7400" t="inlineStr">
        <is>
          <t>CA-2014-124807</t>
        </is>
      </c>
      <c r="C7400" t="inlineStr">
        <is>
          <t>2014-07-12</t>
        </is>
      </c>
      <c r="D7400" t="inlineStr">
        <is>
          <t>2014-07-15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1949</t>
        </is>
      </c>
      <c r="Q7400" s="2" t="n">
        <v>35.856</v>
      </c>
      <c r="R7400" t="n">
        <v>9</v>
      </c>
      <c r="S7400" s="3" t="n">
        <v>0.2</v>
      </c>
      <c r="T7400" s="2" t="n">
        <v>12.9978</v>
      </c>
      <c r="U7400">
        <f>D7400-C7400</f>
        <v/>
      </c>
      <c r="V7400" s="3">
        <f>IF(Q7400=0,0,T7400/Q7400)</f>
        <v/>
      </c>
    </row>
    <row r="7401">
      <c r="A7401" t="n">
        <v>7400</v>
      </c>
      <c r="B7401" t="inlineStr">
        <is>
          <t>CA-2014-124807</t>
        </is>
      </c>
      <c r="C7401" t="inlineStr">
        <is>
          <t>2014-07-12</t>
        </is>
      </c>
      <c r="D7401" t="inlineStr">
        <is>
          <t>2014-07-15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Technology</t>
        </is>
      </c>
      <c r="O7401" t="inlineStr">
        <is>
          <t>Accessories</t>
        </is>
      </c>
      <c r="P7401" t="inlineStr">
        <is>
          <t>Verbatim 25 GB 6x Blu-ray Single Layer Recordable Disc, 1/Pack</t>
        </is>
      </c>
      <c r="Q7401" s="2" t="n">
        <v>23.84</v>
      </c>
      <c r="R7401" t="n">
        <v>4</v>
      </c>
      <c r="S7401" s="3" t="n">
        <v>0.2</v>
      </c>
      <c r="T7401" s="2" t="n">
        <v>3.278</v>
      </c>
      <c r="U7401">
        <f>D7401-C7401</f>
        <v/>
      </c>
      <c r="V7401" s="3">
        <f>IF(Q7401=0,0,T7401/Q7401)</f>
        <v/>
      </c>
    </row>
    <row r="7402">
      <c r="A7402" t="n">
        <v>7401</v>
      </c>
      <c r="B7402" t="inlineStr">
        <is>
          <t>CA-2016-110009</t>
        </is>
      </c>
      <c r="C7402" t="inlineStr">
        <is>
          <t>2016-09-08</t>
        </is>
      </c>
      <c r="D7402" t="inlineStr">
        <is>
          <t>2016-09-13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Howard Miller 11-1/2" Diameter Grantwood Wall Clock</t>
        </is>
      </c>
      <c r="Q7402" s="2" t="n">
        <v>43.13</v>
      </c>
      <c r="R7402" t="n">
        <v>1</v>
      </c>
      <c r="S7402" s="3" t="n">
        <v>0</v>
      </c>
      <c r="T7402" s="2" t="n">
        <v>14.6642</v>
      </c>
      <c r="U7402">
        <f>D7402-C7402</f>
        <v/>
      </c>
      <c r="V7402" s="3">
        <f>IF(Q7402=0,0,T7402/Q7402)</f>
        <v/>
      </c>
    </row>
    <row r="7403">
      <c r="A7403" t="n">
        <v>7402</v>
      </c>
      <c r="B7403" t="inlineStr">
        <is>
          <t>CA-2016-110009</t>
        </is>
      </c>
      <c r="C7403" t="inlineStr">
        <is>
          <t>2016-09-08</t>
        </is>
      </c>
      <c r="D7403" t="inlineStr">
        <is>
          <t>2016-09-13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Office Supplies</t>
        </is>
      </c>
      <c r="O7403" t="inlineStr">
        <is>
          <t>Paper</t>
        </is>
      </c>
      <c r="P7403" t="inlineStr">
        <is>
          <t>Ampad Gold Fibre Wirebound Steno Books, 6" x 9", Gregg Ruled</t>
        </is>
      </c>
      <c r="Q7403" s="2" t="n">
        <v>30.87</v>
      </c>
      <c r="R7403" t="n">
        <v>7</v>
      </c>
      <c r="S7403" s="3" t="n">
        <v>0</v>
      </c>
      <c r="T7403" s="2" t="n">
        <v>14.2002</v>
      </c>
      <c r="U7403">
        <f>D7403-C7403</f>
        <v/>
      </c>
      <c r="V7403" s="3">
        <f>IF(Q7403=0,0,T7403/Q7403)</f>
        <v/>
      </c>
    </row>
    <row r="7404">
      <c r="A7404" t="n">
        <v>7403</v>
      </c>
      <c r="B7404" t="inlineStr">
        <is>
          <t>CA-2017-168172</t>
        </is>
      </c>
      <c r="C7404" t="inlineStr">
        <is>
          <t>2017-08-06</t>
        </is>
      </c>
      <c r="D7404" t="inlineStr">
        <is>
          <t>2017-08-10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10" Easy Grip Assistive Scissors</t>
        </is>
      </c>
      <c r="Q7404" s="2" t="n">
        <v>70.12</v>
      </c>
      <c r="R7404" t="n">
        <v>4</v>
      </c>
      <c r="S7404" s="3" t="n">
        <v>0</v>
      </c>
      <c r="T7404" s="2" t="n">
        <v>21.036</v>
      </c>
      <c r="U7404">
        <f>D7404-C7404</f>
        <v/>
      </c>
      <c r="V7404" s="3">
        <f>IF(Q7404=0,0,T7404/Q7404)</f>
        <v/>
      </c>
    </row>
    <row r="7405">
      <c r="A7405" t="n">
        <v>7404</v>
      </c>
      <c r="B7405" t="inlineStr">
        <is>
          <t>CA-2015-100146</t>
        </is>
      </c>
      <c r="C7405" t="inlineStr">
        <is>
          <t>2015-05-14</t>
        </is>
      </c>
      <c r="D7405" t="inlineStr">
        <is>
          <t>2015-05-19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Bush Andora Bookcase, Maple/Graphite Gray Finish</t>
        </is>
      </c>
      <c r="Q7405" s="2" t="n">
        <v>509.9575</v>
      </c>
      <c r="R7405" t="n">
        <v>5</v>
      </c>
      <c r="S7405" s="3" t="n">
        <v>0.15</v>
      </c>
      <c r="T7405" s="2" t="n">
        <v>41.9965</v>
      </c>
      <c r="U7405">
        <f>D7405-C7405</f>
        <v/>
      </c>
      <c r="V7405" s="3">
        <f>IF(Q7405=0,0,T7405/Q7405)</f>
        <v/>
      </c>
    </row>
    <row r="7406">
      <c r="A7406" t="n">
        <v>7405</v>
      </c>
      <c r="B7406" t="inlineStr">
        <is>
          <t>CA-2015-100146</t>
        </is>
      </c>
      <c r="C7406" t="inlineStr">
        <is>
          <t>2015-05-14</t>
        </is>
      </c>
      <c r="D7406" t="inlineStr">
        <is>
          <t>2015-05-19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Furniture</t>
        </is>
      </c>
      <c r="O7406" t="inlineStr">
        <is>
          <t>Furnishings</t>
        </is>
      </c>
      <c r="P7406" t="inlineStr">
        <is>
          <t>Dana Halogen Swing-Arm Architect Lamp</t>
        </is>
      </c>
      <c r="Q7406" s="2" t="n">
        <v>122.91</v>
      </c>
      <c r="R7406" t="n">
        <v>3</v>
      </c>
      <c r="S7406" s="3" t="n">
        <v>0</v>
      </c>
      <c r="T7406" s="2" t="n">
        <v>34.4148</v>
      </c>
      <c r="U7406">
        <f>D7406-C7406</f>
        <v/>
      </c>
      <c r="V7406" s="3">
        <f>IF(Q7406=0,0,T7406/Q7406)</f>
        <v/>
      </c>
    </row>
    <row r="7407">
      <c r="A7407" t="n">
        <v>7406</v>
      </c>
      <c r="B7407" t="inlineStr">
        <is>
          <t>CA-2015-100146</t>
        </is>
      </c>
      <c r="C7407" t="inlineStr">
        <is>
          <t>2015-05-14</t>
        </is>
      </c>
      <c r="D7407" t="inlineStr">
        <is>
          <t>2015-05-19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Novimex Fabric Task Chair</t>
        </is>
      </c>
      <c r="Q7407" s="2" t="n">
        <v>97.568</v>
      </c>
      <c r="R7407" t="n">
        <v>2</v>
      </c>
      <c r="S7407" s="3" t="n">
        <v>0.2</v>
      </c>
      <c r="T7407" s="2" t="n">
        <v>-6.098</v>
      </c>
      <c r="U7407">
        <f>D7407-C7407</f>
        <v/>
      </c>
      <c r="V7407" s="3">
        <f>IF(Q7407=0,0,T7407/Q7407)</f>
        <v/>
      </c>
    </row>
    <row r="7408">
      <c r="A7408" t="n">
        <v>7407</v>
      </c>
      <c r="B7408" t="inlineStr">
        <is>
          <t>CA-2015-100146</t>
        </is>
      </c>
      <c r="C7408" t="inlineStr">
        <is>
          <t>2015-05-14</t>
        </is>
      </c>
      <c r="D7408" t="inlineStr">
        <is>
          <t>2015-05-19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Furniture</t>
        </is>
      </c>
      <c r="O7408" t="inlineStr">
        <is>
          <t>Chairs</t>
        </is>
      </c>
      <c r="P7408" t="inlineStr">
        <is>
          <t>Global Leather and Oak Executive Chair, Black</t>
        </is>
      </c>
      <c r="Q7408" s="2" t="n">
        <v>722.352</v>
      </c>
      <c r="R7408" t="n">
        <v>3</v>
      </c>
      <c r="S7408" s="3" t="n">
        <v>0.2</v>
      </c>
      <c r="T7408" s="2" t="n">
        <v>81.2646</v>
      </c>
      <c r="U7408">
        <f>D7408-C7408</f>
        <v/>
      </c>
      <c r="V7408" s="3">
        <f>IF(Q7408=0,0,T7408/Q7408)</f>
        <v/>
      </c>
    </row>
    <row r="7409">
      <c r="A7409" t="n">
        <v>7408</v>
      </c>
      <c r="B7409" t="inlineStr">
        <is>
          <t>CA-2017-152079</t>
        </is>
      </c>
      <c r="C7409" t="inlineStr">
        <is>
          <t>2017-01-20</t>
        </is>
      </c>
      <c r="D7409" t="inlineStr">
        <is>
          <t>2017-01-21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Avery File Folder Labels</t>
        </is>
      </c>
      <c r="Q7409" s="2" t="n">
        <v>11.52</v>
      </c>
      <c r="R7409" t="n">
        <v>5</v>
      </c>
      <c r="S7409" s="3" t="n">
        <v>0.2</v>
      </c>
      <c r="T7409" s="2" t="n">
        <v>4.176</v>
      </c>
      <c r="U7409">
        <f>D7409-C7409</f>
        <v/>
      </c>
      <c r="V7409" s="3">
        <f>IF(Q7409=0,0,T7409/Q7409)</f>
        <v/>
      </c>
    </row>
    <row r="7410">
      <c r="A7410" t="n">
        <v>7409</v>
      </c>
      <c r="B7410" t="inlineStr">
        <is>
          <t>CA-2016-129728</t>
        </is>
      </c>
      <c r="C7410" t="inlineStr">
        <is>
          <t>2016-05-30</t>
        </is>
      </c>
      <c r="D7410" t="inlineStr">
        <is>
          <t>2016-06-06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Furniture</t>
        </is>
      </c>
      <c r="O7410" t="inlineStr">
        <is>
          <t>Furnishings</t>
        </is>
      </c>
      <c r="P7410" t="inlineStr">
        <is>
          <t>36X48 HARDFLOOR CHAIRMAT</t>
        </is>
      </c>
      <c r="Q7410" s="2" t="n">
        <v>167.84</v>
      </c>
      <c r="R7410" t="n">
        <v>8</v>
      </c>
      <c r="S7410" s="3" t="n">
        <v>0</v>
      </c>
      <c r="T7410" s="2" t="n">
        <v>11.7488</v>
      </c>
      <c r="U7410">
        <f>D7410-C7410</f>
        <v/>
      </c>
      <c r="V7410" s="3">
        <f>IF(Q7410=0,0,T7410/Q7410)</f>
        <v/>
      </c>
    </row>
    <row r="7411">
      <c r="A7411" t="n">
        <v>7410</v>
      </c>
      <c r="B7411" t="inlineStr">
        <is>
          <t>CA-2014-121769</t>
        </is>
      </c>
      <c r="C7411" t="inlineStr">
        <is>
          <t>2014-04-08</t>
        </is>
      </c>
      <c r="D7411" t="inlineStr">
        <is>
          <t>2014-04-12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Furniture</t>
        </is>
      </c>
      <c r="O7411" t="inlineStr">
        <is>
          <t>Tables</t>
        </is>
      </c>
      <c r="P7411" t="inlineStr">
        <is>
          <t>Riverside Furniture Stanwyck Manor Table Series</t>
        </is>
      </c>
      <c r="Q7411" s="2" t="n">
        <v>172.11</v>
      </c>
      <c r="R7411" t="n">
        <v>1</v>
      </c>
      <c r="S7411" s="3" t="n">
        <v>0.4</v>
      </c>
      <c r="T7411" s="2" t="n">
        <v>-94.6605</v>
      </c>
      <c r="U7411">
        <f>D7411-C7411</f>
        <v/>
      </c>
      <c r="V7411" s="3">
        <f>IF(Q7411=0,0,T7411/Q7411)</f>
        <v/>
      </c>
    </row>
    <row r="7412">
      <c r="A7412" t="n">
        <v>7411</v>
      </c>
      <c r="B7412" t="inlineStr">
        <is>
          <t>CA-2014-103058</t>
        </is>
      </c>
      <c r="C7412" t="inlineStr">
        <is>
          <t>2014-07-23</t>
        </is>
      </c>
      <c r="D7412" t="inlineStr">
        <is>
          <t>2014-07-24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Technology</t>
        </is>
      </c>
      <c r="O7412" t="inlineStr">
        <is>
          <t>Accessories</t>
        </is>
      </c>
      <c r="P7412" t="inlineStr">
        <is>
          <t>Case Logic 2.4GHz Wireless Keyboard</t>
        </is>
      </c>
      <c r="Q7412" s="2" t="n">
        <v>99.98</v>
      </c>
      <c r="R7412" t="n">
        <v>2</v>
      </c>
      <c r="S7412" s="3" t="n">
        <v>0</v>
      </c>
      <c r="T7412" s="2" t="n">
        <v>7.9984</v>
      </c>
      <c r="U7412">
        <f>D7412-C7412</f>
        <v/>
      </c>
      <c r="V7412" s="3">
        <f>IF(Q7412=0,0,T7412/Q7412)</f>
        <v/>
      </c>
    </row>
    <row r="7413">
      <c r="A7413" t="n">
        <v>7412</v>
      </c>
      <c r="B7413" t="inlineStr">
        <is>
          <t>CA-2017-121125</t>
        </is>
      </c>
      <c r="C7413" t="inlineStr">
        <is>
          <t>2017-05-30</t>
        </is>
      </c>
      <c r="D7413" t="inlineStr">
        <is>
          <t>2017-06-03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LG G3</t>
        </is>
      </c>
      <c r="Q7413" s="2" t="n">
        <v>156.792</v>
      </c>
      <c r="R7413" t="n">
        <v>1</v>
      </c>
      <c r="S7413" s="3" t="n">
        <v>0.2</v>
      </c>
      <c r="T7413" s="2" t="n">
        <v>17.6391</v>
      </c>
      <c r="U7413">
        <f>D7413-C7413</f>
        <v/>
      </c>
      <c r="V7413" s="3">
        <f>IF(Q7413=0,0,T7413/Q7413)</f>
        <v/>
      </c>
    </row>
    <row r="7414">
      <c r="A7414" t="n">
        <v>7413</v>
      </c>
      <c r="B7414" t="inlineStr">
        <is>
          <t>CA-2017-121125</t>
        </is>
      </c>
      <c r="C7414" t="inlineStr">
        <is>
          <t>2017-05-30</t>
        </is>
      </c>
      <c r="D7414" t="inlineStr">
        <is>
          <t>2017-06-03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SanDisk Ultra 32 GB MicroSDHC Class 10 Memory Card</t>
        </is>
      </c>
      <c r="Q7414" s="2" t="n">
        <v>35.36</v>
      </c>
      <c r="R7414" t="n">
        <v>2</v>
      </c>
      <c r="S7414" s="3" t="n">
        <v>0.2</v>
      </c>
      <c r="T7414" s="2" t="n">
        <v>-3.094</v>
      </c>
      <c r="U7414">
        <f>D7414-C7414</f>
        <v/>
      </c>
      <c r="V7414" s="3">
        <f>IF(Q7414=0,0,T7414/Q7414)</f>
        <v/>
      </c>
    </row>
    <row r="7415">
      <c r="A7415" t="n">
        <v>7414</v>
      </c>
      <c r="B7415" t="inlineStr">
        <is>
          <t>CA-2017-121125</t>
        </is>
      </c>
      <c r="C7415" t="inlineStr">
        <is>
          <t>2017-05-30</t>
        </is>
      </c>
      <c r="D7415" t="inlineStr">
        <is>
          <t>2017-06-03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Furniture</t>
        </is>
      </c>
      <c r="O7415" t="inlineStr">
        <is>
          <t>Furnishings</t>
        </is>
      </c>
      <c r="P7415" t="inlineStr">
        <is>
          <t>Tensor Brushed Steel Torchiere Floor Lamp</t>
        </is>
      </c>
      <c r="Q7415" s="2" t="n">
        <v>13.592</v>
      </c>
      <c r="R7415" t="n">
        <v>1</v>
      </c>
      <c r="S7415" s="3" t="n">
        <v>0.2</v>
      </c>
      <c r="T7415" s="2" t="n">
        <v>-0.3398</v>
      </c>
      <c r="U7415">
        <f>D7415-C7415</f>
        <v/>
      </c>
      <c r="V7415" s="3">
        <f>IF(Q7415=0,0,T7415/Q7415)</f>
        <v/>
      </c>
    </row>
    <row r="7416">
      <c r="A7416" t="n">
        <v>7415</v>
      </c>
      <c r="B7416" t="inlineStr">
        <is>
          <t>US-2016-114013</t>
        </is>
      </c>
      <c r="C7416" t="inlineStr">
        <is>
          <t>2016-03-13</t>
        </is>
      </c>
      <c r="D7416" t="inlineStr">
        <is>
          <t>2016-03-15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SAFCO Arco Folding Chair</t>
        </is>
      </c>
      <c r="Q7416" s="2" t="n">
        <v>386.68</v>
      </c>
      <c r="R7416" t="n">
        <v>2</v>
      </c>
      <c r="S7416" s="3" t="n">
        <v>0.3</v>
      </c>
      <c r="T7416" s="2" t="n">
        <v>-5.524</v>
      </c>
      <c r="U7416">
        <f>D7416-C7416</f>
        <v/>
      </c>
      <c r="V7416" s="3">
        <f>IF(Q7416=0,0,T7416/Q7416)</f>
        <v/>
      </c>
    </row>
    <row r="7417">
      <c r="A7417" t="n">
        <v>7416</v>
      </c>
      <c r="B7417" t="inlineStr">
        <is>
          <t>US-2016-114013</t>
        </is>
      </c>
      <c r="C7417" t="inlineStr">
        <is>
          <t>2016-03-13</t>
        </is>
      </c>
      <c r="D7417" t="inlineStr">
        <is>
          <t>2016-03-15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Kensington Expert Mouse Optical USB Trackball for PC or Mac</t>
        </is>
      </c>
      <c r="Q7417" s="2" t="n">
        <v>379.96</v>
      </c>
      <c r="R7417" t="n">
        <v>5</v>
      </c>
      <c r="S7417" s="3" t="n">
        <v>0.2</v>
      </c>
      <c r="T7417" s="2" t="n">
        <v>47.495</v>
      </c>
      <c r="U7417">
        <f>D7417-C7417</f>
        <v/>
      </c>
      <c r="V7417" s="3">
        <f>IF(Q7417=0,0,T7417/Q7417)</f>
        <v/>
      </c>
    </row>
    <row r="7418">
      <c r="A7418" t="n">
        <v>7417</v>
      </c>
      <c r="B7418" t="inlineStr">
        <is>
          <t>US-2016-114013</t>
        </is>
      </c>
      <c r="C7418" t="inlineStr">
        <is>
          <t>2016-03-13</t>
        </is>
      </c>
      <c r="D7418" t="inlineStr">
        <is>
          <t>2016-03-15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Technology</t>
        </is>
      </c>
      <c r="O7418" t="inlineStr">
        <is>
          <t>Phones</t>
        </is>
      </c>
      <c r="P7418" t="inlineStr">
        <is>
          <t>Polycom CX600 IP Phone VoIP phone</t>
        </is>
      </c>
      <c r="Q7418" s="2" t="n">
        <v>539.91</v>
      </c>
      <c r="R7418" t="n">
        <v>3</v>
      </c>
      <c r="S7418" s="3" t="n">
        <v>0.4</v>
      </c>
      <c r="T7418" s="2" t="n">
        <v>-116.9805</v>
      </c>
      <c r="U7418">
        <f>D7418-C7418</f>
        <v/>
      </c>
      <c r="V7418" s="3">
        <f>IF(Q7418=0,0,T7418/Q7418)</f>
        <v/>
      </c>
    </row>
    <row r="7419">
      <c r="A7419" t="n">
        <v>7418</v>
      </c>
      <c r="B7419" t="inlineStr">
        <is>
          <t>US-2016-114013</t>
        </is>
      </c>
      <c r="C7419" t="inlineStr">
        <is>
          <t>2016-03-13</t>
        </is>
      </c>
      <c r="D7419" t="inlineStr">
        <is>
          <t>2016-03-15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Speediset Carbonless Redi-Letter 7" x 8 1/2"</t>
        </is>
      </c>
      <c r="Q7419" s="2" t="n">
        <v>41.24</v>
      </c>
      <c r="R7419" t="n">
        <v>5</v>
      </c>
      <c r="S7419" s="3" t="n">
        <v>0.2</v>
      </c>
      <c r="T7419" s="2" t="n">
        <v>13.9185</v>
      </c>
      <c r="U7419">
        <f>D7419-C7419</f>
        <v/>
      </c>
      <c r="V7419" s="3">
        <f>IF(Q7419=0,0,T7419/Q7419)</f>
        <v/>
      </c>
    </row>
    <row r="7420">
      <c r="A7420" t="n">
        <v>7419</v>
      </c>
      <c r="B7420" t="inlineStr">
        <is>
          <t>US-2016-114013</t>
        </is>
      </c>
      <c r="C7420" t="inlineStr">
        <is>
          <t>2016-03-13</t>
        </is>
      </c>
      <c r="D7420" t="inlineStr">
        <is>
          <t>2016-03-15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Office Supplies</t>
        </is>
      </c>
      <c r="O7420" t="inlineStr">
        <is>
          <t>Binders</t>
        </is>
      </c>
      <c r="P7420" t="inlineStr">
        <is>
          <t>Ibico EB-19 Dual Function Manual Binding System</t>
        </is>
      </c>
      <c r="Q7420" s="2" t="n">
        <v>51.897</v>
      </c>
      <c r="R7420" t="n">
        <v>1</v>
      </c>
      <c r="S7420" s="3" t="n">
        <v>0.7</v>
      </c>
      <c r="T7420" s="2" t="n">
        <v>-41.5176</v>
      </c>
      <c r="U7420">
        <f>D7420-C7420</f>
        <v/>
      </c>
      <c r="V7420" s="3">
        <f>IF(Q7420=0,0,T7420/Q7420)</f>
        <v/>
      </c>
    </row>
    <row r="7421">
      <c r="A7421" t="n">
        <v>7420</v>
      </c>
      <c r="B7421" t="inlineStr">
        <is>
          <t>US-2016-114013</t>
        </is>
      </c>
      <c r="C7421" t="inlineStr">
        <is>
          <t>2016-03-13</t>
        </is>
      </c>
      <c r="D7421" t="inlineStr">
        <is>
          <t>2016-03-15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Office Supplies</t>
        </is>
      </c>
      <c r="O7421" t="inlineStr">
        <is>
          <t>Storage</t>
        </is>
      </c>
      <c r="P7421" t="inlineStr">
        <is>
          <t>SAFCO Commercial Wire Shelving, Black</t>
        </is>
      </c>
      <c r="Q7421" s="2" t="n">
        <v>552.5599999999999</v>
      </c>
      <c r="R7421" t="n">
        <v>5</v>
      </c>
      <c r="S7421" s="3" t="n">
        <v>0.2</v>
      </c>
      <c r="T7421" s="2" t="n">
        <v>-138.14</v>
      </c>
      <c r="U7421">
        <f>D7421-C7421</f>
        <v/>
      </c>
      <c r="V7421" s="3">
        <f>IF(Q7421=0,0,T7421/Q7421)</f>
        <v/>
      </c>
    </row>
    <row r="7422">
      <c r="A7422" t="n">
        <v>7421</v>
      </c>
      <c r="B7422" t="inlineStr">
        <is>
          <t>US-2016-114013</t>
        </is>
      </c>
      <c r="C7422" t="inlineStr">
        <is>
          <t>2016-03-13</t>
        </is>
      </c>
      <c r="D7422" t="inlineStr">
        <is>
          <t>2016-03-15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GBC VeloBind Cover Sets</t>
        </is>
      </c>
      <c r="Q7422" s="2" t="n">
        <v>23.16</v>
      </c>
      <c r="R7422" t="n">
        <v>5</v>
      </c>
      <c r="S7422" s="3" t="n">
        <v>0.7</v>
      </c>
      <c r="T7422" s="2" t="n">
        <v>-15.44</v>
      </c>
      <c r="U7422">
        <f>D7422-C7422</f>
        <v/>
      </c>
      <c r="V7422" s="3">
        <f>IF(Q7422=0,0,T7422/Q7422)</f>
        <v/>
      </c>
    </row>
    <row r="7423">
      <c r="A7423" t="n">
        <v>7422</v>
      </c>
      <c r="B7423" t="inlineStr">
        <is>
          <t>US-2016-114013</t>
        </is>
      </c>
      <c r="C7423" t="inlineStr">
        <is>
          <t>2016-03-13</t>
        </is>
      </c>
      <c r="D7423" t="inlineStr">
        <is>
          <t>2016-03-15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Office Supplies</t>
        </is>
      </c>
      <c r="O7423" t="inlineStr">
        <is>
          <t>Storage</t>
        </is>
      </c>
      <c r="P7423" t="inlineStr">
        <is>
          <t>Space Solutions Industrial Galvanized Steel Shelving.</t>
        </is>
      </c>
      <c r="Q7423" s="2" t="n">
        <v>126.08</v>
      </c>
      <c r="R7423" t="n">
        <v>2</v>
      </c>
      <c r="S7423" s="3" t="n">
        <v>0.2</v>
      </c>
      <c r="T7423" s="2" t="n">
        <v>-28.368</v>
      </c>
      <c r="U7423">
        <f>D7423-C7423</f>
        <v/>
      </c>
      <c r="V7423" s="3">
        <f>IF(Q7423=0,0,T7423/Q7423)</f>
        <v/>
      </c>
    </row>
    <row r="7424">
      <c r="A7424" t="n">
        <v>7423</v>
      </c>
      <c r="B7424" t="inlineStr">
        <is>
          <t>US-2016-114013</t>
        </is>
      </c>
      <c r="C7424" t="inlineStr">
        <is>
          <t>2016-03-13</t>
        </is>
      </c>
      <c r="D7424" t="inlineStr">
        <is>
          <t>2016-03-15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Technology</t>
        </is>
      </c>
      <c r="O7424" t="inlineStr">
        <is>
          <t>Machines</t>
        </is>
      </c>
      <c r="P7424" t="inlineStr">
        <is>
          <t>Okidata MB491 Multifunction Printer</t>
        </is>
      </c>
      <c r="Q7424" s="2" t="n">
        <v>449.1</v>
      </c>
      <c r="R7424" t="n">
        <v>3</v>
      </c>
      <c r="S7424" s="3" t="n">
        <v>0.7</v>
      </c>
      <c r="T7424" s="2" t="n">
        <v>-643.71</v>
      </c>
      <c r="U7424">
        <f>D7424-C7424</f>
        <v/>
      </c>
      <c r="V7424" s="3">
        <f>IF(Q7424=0,0,T7424/Q7424)</f>
        <v/>
      </c>
    </row>
    <row r="7425">
      <c r="A7425" t="n">
        <v>7424</v>
      </c>
      <c r="B7425" t="inlineStr">
        <is>
          <t>CA-2017-135069</t>
        </is>
      </c>
      <c r="C7425" t="inlineStr">
        <is>
          <t>2017-04-10</t>
        </is>
      </c>
      <c r="D7425" t="inlineStr">
        <is>
          <t>2017-04-14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Office Supplies</t>
        </is>
      </c>
      <c r="O7425" t="inlineStr">
        <is>
          <t>Appliances</t>
        </is>
      </c>
      <c r="P7425" t="inlineStr">
        <is>
          <t>Tripp Lite Isotel 6 Outlet Surge Protector with Fax/Modem Protection</t>
        </is>
      </c>
      <c r="Q7425" s="2" t="n">
        <v>195.104</v>
      </c>
      <c r="R7425" t="n">
        <v>4</v>
      </c>
      <c r="S7425" s="3" t="n">
        <v>0.2</v>
      </c>
      <c r="T7425" s="2" t="n">
        <v>21.9492</v>
      </c>
      <c r="U7425">
        <f>D7425-C7425</f>
        <v/>
      </c>
      <c r="V7425" s="3">
        <f>IF(Q7425=0,0,T7425/Q7425)</f>
        <v/>
      </c>
    </row>
    <row r="7426">
      <c r="A7426" t="n">
        <v>7425</v>
      </c>
      <c r="B7426" t="inlineStr">
        <is>
          <t>CA-2017-135069</t>
        </is>
      </c>
      <c r="C7426" t="inlineStr">
        <is>
          <t>2017-04-10</t>
        </is>
      </c>
      <c r="D7426" t="inlineStr">
        <is>
          <t>2017-04-14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Furniture</t>
        </is>
      </c>
      <c r="O7426" t="inlineStr">
        <is>
          <t>Furnishings</t>
        </is>
      </c>
      <c r="P7426" t="inlineStr">
        <is>
          <t>Linden 10" Round Wall Clock, Black</t>
        </is>
      </c>
      <c r="Q7426" s="2" t="n">
        <v>36.672</v>
      </c>
      <c r="R7426" t="n">
        <v>3</v>
      </c>
      <c r="S7426" s="3" t="n">
        <v>0.2</v>
      </c>
      <c r="T7426" s="2" t="n">
        <v>6.4176</v>
      </c>
      <c r="U7426">
        <f>D7426-C7426</f>
        <v/>
      </c>
      <c r="V7426" s="3">
        <f>IF(Q7426=0,0,T7426/Q7426)</f>
        <v/>
      </c>
    </row>
    <row r="7427">
      <c r="A7427" t="n">
        <v>7426</v>
      </c>
      <c r="B7427" t="inlineStr">
        <is>
          <t>CA-2016-101693</t>
        </is>
      </c>
      <c r="C7427" t="inlineStr">
        <is>
          <t>2016-06-25</t>
        </is>
      </c>
      <c r="D7427" t="inlineStr">
        <is>
          <t>2016-06-27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Furniture</t>
        </is>
      </c>
      <c r="O7427" t="inlineStr">
        <is>
          <t>Chairs</t>
        </is>
      </c>
      <c r="P7427" t="inlineStr">
        <is>
          <t>Global Value Mid-Back Manager's Chair, Gray</t>
        </is>
      </c>
      <c r="Q7427" s="2" t="n">
        <v>85.246</v>
      </c>
      <c r="R7427" t="n">
        <v>2</v>
      </c>
      <c r="S7427" s="3" t="n">
        <v>0.3</v>
      </c>
      <c r="T7427" s="2" t="n">
        <v>-6.089</v>
      </c>
      <c r="U7427">
        <f>D7427-C7427</f>
        <v/>
      </c>
      <c r="V7427" s="3">
        <f>IF(Q7427=0,0,T7427/Q7427)</f>
        <v/>
      </c>
    </row>
    <row r="7428">
      <c r="A7428" t="n">
        <v>7427</v>
      </c>
      <c r="B7428" t="inlineStr">
        <is>
          <t>CA-2016-101693</t>
        </is>
      </c>
      <c r="C7428" t="inlineStr">
        <is>
          <t>2016-06-25</t>
        </is>
      </c>
      <c r="D7428" t="inlineStr">
        <is>
          <t>2016-06-27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Furniture</t>
        </is>
      </c>
      <c r="O7428" t="inlineStr">
        <is>
          <t>Furnishings</t>
        </is>
      </c>
      <c r="P7428" t="inlineStr">
        <is>
          <t>Eldon Executive Woodline II Cherry Finish Desk Accessories</t>
        </is>
      </c>
      <c r="Q7428" s="2" t="n">
        <v>32.712</v>
      </c>
      <c r="R7428" t="n">
        <v>2</v>
      </c>
      <c r="S7428" s="3" t="n">
        <v>0.6</v>
      </c>
      <c r="T7428" s="2" t="n">
        <v>-26.1696</v>
      </c>
      <c r="U7428">
        <f>D7428-C7428</f>
        <v/>
      </c>
      <c r="V7428" s="3">
        <f>IF(Q7428=0,0,T7428/Q7428)</f>
        <v/>
      </c>
    </row>
    <row r="7429">
      <c r="A7429" t="n">
        <v>7428</v>
      </c>
      <c r="B7429" t="inlineStr">
        <is>
          <t>US-2014-164763</t>
        </is>
      </c>
      <c r="C7429" t="inlineStr">
        <is>
          <t>2014-03-17</t>
        </is>
      </c>
      <c r="D7429" t="inlineStr">
        <is>
          <t>2014-03-21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Acco Pressboard Covers with Storage Hooks, 9 1/2" x 11", Executive Red</t>
        </is>
      </c>
      <c r="Q7429" s="2" t="n">
        <v>11.43</v>
      </c>
      <c r="R7429" t="n">
        <v>3</v>
      </c>
      <c r="S7429" s="3" t="n">
        <v>0</v>
      </c>
      <c r="T7429" s="2" t="n">
        <v>5.3721</v>
      </c>
      <c r="U7429">
        <f>D7429-C7429</f>
        <v/>
      </c>
      <c r="V7429" s="3">
        <f>IF(Q7429=0,0,T7429/Q7429)</f>
        <v/>
      </c>
    </row>
    <row r="7430">
      <c r="A7430" t="n">
        <v>7429</v>
      </c>
      <c r="B7430" t="inlineStr">
        <is>
          <t>US-2014-164763</t>
        </is>
      </c>
      <c r="C7430" t="inlineStr">
        <is>
          <t>2014-03-17</t>
        </is>
      </c>
      <c r="D7430" t="inlineStr">
        <is>
          <t>2014-03-21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Office Supplies</t>
        </is>
      </c>
      <c r="O7430" t="inlineStr">
        <is>
          <t>Binders</t>
        </is>
      </c>
      <c r="P7430" t="inlineStr">
        <is>
          <t>GBC Twin Loop Wire Binding Elements, 9/16" Spine, Black</t>
        </is>
      </c>
      <c r="Q7430" s="2" t="n">
        <v>30.44</v>
      </c>
      <c r="R7430" t="n">
        <v>2</v>
      </c>
      <c r="S7430" s="3" t="n">
        <v>0</v>
      </c>
      <c r="T7430" s="2" t="n">
        <v>14.9156</v>
      </c>
      <c r="U7430">
        <f>D7430-C7430</f>
        <v/>
      </c>
      <c r="V7430" s="3">
        <f>IF(Q7430=0,0,T7430/Q7430)</f>
        <v/>
      </c>
    </row>
    <row r="7431">
      <c r="A7431" t="n">
        <v>7430</v>
      </c>
      <c r="B7431" t="inlineStr">
        <is>
          <t>US-2014-164763</t>
        </is>
      </c>
      <c r="C7431" t="inlineStr">
        <is>
          <t>2014-03-17</t>
        </is>
      </c>
      <c r="D7431" t="inlineStr">
        <is>
          <t>2014-03-21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Xerox 1957</t>
        </is>
      </c>
      <c r="Q7431" s="2" t="n">
        <v>12.96</v>
      </c>
      <c r="R7431" t="n">
        <v>2</v>
      </c>
      <c r="S7431" s="3" t="n">
        <v>0</v>
      </c>
      <c r="T7431" s="2" t="n">
        <v>6.3504</v>
      </c>
      <c r="U7431">
        <f>D7431-C7431</f>
        <v/>
      </c>
      <c r="V7431" s="3">
        <f>IF(Q7431=0,0,T7431/Q7431)</f>
        <v/>
      </c>
    </row>
    <row r="7432">
      <c r="A7432" t="n">
        <v>7431</v>
      </c>
      <c r="B7432" t="inlineStr">
        <is>
          <t>US-2014-164763</t>
        </is>
      </c>
      <c r="C7432" t="inlineStr">
        <is>
          <t>2014-03-17</t>
        </is>
      </c>
      <c r="D7432" t="inlineStr">
        <is>
          <t>2014-03-21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Office Supplies</t>
        </is>
      </c>
      <c r="O7432" t="inlineStr">
        <is>
          <t>Paper</t>
        </is>
      </c>
      <c r="P7432" t="inlineStr">
        <is>
          <t>EcoTones Memo Sheets</t>
        </is>
      </c>
      <c r="Q7432" s="2" t="n">
        <v>16</v>
      </c>
      <c r="R7432" t="n">
        <v>4</v>
      </c>
      <c r="S7432" s="3" t="n">
        <v>0</v>
      </c>
      <c r="T7432" s="2" t="n">
        <v>7.68</v>
      </c>
      <c r="U7432">
        <f>D7432-C7432</f>
        <v/>
      </c>
      <c r="V7432" s="3">
        <f>IF(Q7432=0,0,T7432/Q7432)</f>
        <v/>
      </c>
    </row>
    <row r="7433">
      <c r="A7433" t="n">
        <v>7432</v>
      </c>
      <c r="B7433" t="inlineStr">
        <is>
          <t>US-2014-164763</t>
        </is>
      </c>
      <c r="C7433" t="inlineStr">
        <is>
          <t>2014-03-17</t>
        </is>
      </c>
      <c r="D7433" t="inlineStr">
        <is>
          <t>2014-03-21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Office Supplies</t>
        </is>
      </c>
      <c r="O7433" t="inlineStr">
        <is>
          <t>Appliances</t>
        </is>
      </c>
      <c r="P7433" t="inlineStr">
        <is>
          <t>Belkin 6 Outlet Metallic Surge Strip</t>
        </is>
      </c>
      <c r="Q7433" s="2" t="n">
        <v>32.67</v>
      </c>
      <c r="R7433" t="n">
        <v>3</v>
      </c>
      <c r="S7433" s="3" t="n">
        <v>0</v>
      </c>
      <c r="T7433" s="2" t="n">
        <v>8.494199999999999</v>
      </c>
      <c r="U7433">
        <f>D7433-C7433</f>
        <v/>
      </c>
      <c r="V7433" s="3">
        <f>IF(Q7433=0,0,T7433/Q7433)</f>
        <v/>
      </c>
    </row>
    <row r="7434">
      <c r="A7434" t="n">
        <v>7433</v>
      </c>
      <c r="B7434" t="inlineStr">
        <is>
          <t>CA-2014-161249</t>
        </is>
      </c>
      <c r="C7434" t="inlineStr">
        <is>
          <t>2014-08-09</t>
        </is>
      </c>
      <c r="D7434" t="inlineStr">
        <is>
          <t>2014-08-13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Super Bands, 12/Pack</t>
        </is>
      </c>
      <c r="Q7434" s="2" t="n">
        <v>4.464</v>
      </c>
      <c r="R7434" t="n">
        <v>3</v>
      </c>
      <c r="S7434" s="3" t="n">
        <v>0.2</v>
      </c>
      <c r="T7434" s="2" t="n">
        <v>-0.9486</v>
      </c>
      <c r="U7434">
        <f>D7434-C7434</f>
        <v/>
      </c>
      <c r="V7434" s="3">
        <f>IF(Q7434=0,0,T7434/Q7434)</f>
        <v/>
      </c>
    </row>
    <row r="7435">
      <c r="A7435" t="n">
        <v>7434</v>
      </c>
      <c r="B7435" t="inlineStr">
        <is>
          <t>CA-2014-161249</t>
        </is>
      </c>
      <c r="C7435" t="inlineStr">
        <is>
          <t>2014-08-09</t>
        </is>
      </c>
      <c r="D7435" t="inlineStr">
        <is>
          <t>2014-08-13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Avery Hole Reinforcements</t>
        </is>
      </c>
      <c r="Q7435" s="2" t="n">
        <v>9.345000000000001</v>
      </c>
      <c r="R7435" t="n">
        <v>5</v>
      </c>
      <c r="S7435" s="3" t="n">
        <v>0.7</v>
      </c>
      <c r="T7435" s="2" t="n">
        <v>-6.5415</v>
      </c>
      <c r="U7435">
        <f>D7435-C7435</f>
        <v/>
      </c>
      <c r="V7435" s="3">
        <f>IF(Q7435=0,0,T7435/Q7435)</f>
        <v/>
      </c>
    </row>
    <row r="7436">
      <c r="A7436" t="n">
        <v>7435</v>
      </c>
      <c r="B7436" t="inlineStr">
        <is>
          <t>CA-2015-148180</t>
        </is>
      </c>
      <c r="C7436" t="inlineStr">
        <is>
          <t>2015-07-26</t>
        </is>
      </c>
      <c r="D7436" t="inlineStr">
        <is>
          <t>2015-07-31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Acco Pressboard Covers with Storage Hooks, 9 1/2" x 11", Executive Red</t>
        </is>
      </c>
      <c r="Q7436" s="2" t="n">
        <v>9.144</v>
      </c>
      <c r="R7436" t="n">
        <v>3</v>
      </c>
      <c r="S7436" s="3" t="n">
        <v>0.2</v>
      </c>
      <c r="T7436" s="2" t="n">
        <v>3.0861</v>
      </c>
      <c r="U7436">
        <f>D7436-C7436</f>
        <v/>
      </c>
      <c r="V7436" s="3">
        <f>IF(Q7436=0,0,T7436/Q7436)</f>
        <v/>
      </c>
    </row>
    <row r="7437">
      <c r="A7437" t="n">
        <v>7436</v>
      </c>
      <c r="B7437" t="inlineStr">
        <is>
          <t>CA-2015-148180</t>
        </is>
      </c>
      <c r="C7437" t="inlineStr">
        <is>
          <t>2015-07-26</t>
        </is>
      </c>
      <c r="D7437" t="inlineStr">
        <is>
          <t>2015-07-31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Tuff Stuff Recycled Round Ring Binders</t>
        </is>
      </c>
      <c r="Q7437" s="2" t="n">
        <v>23.136</v>
      </c>
      <c r="R7437" t="n">
        <v>6</v>
      </c>
      <c r="S7437" s="3" t="n">
        <v>0.2</v>
      </c>
      <c r="T7437" s="2" t="n">
        <v>8.386799999999999</v>
      </c>
      <c r="U7437">
        <f>D7437-C7437</f>
        <v/>
      </c>
      <c r="V7437" s="3">
        <f>IF(Q7437=0,0,T7437/Q7437)</f>
        <v/>
      </c>
    </row>
    <row r="7438">
      <c r="A7438" t="n">
        <v>7437</v>
      </c>
      <c r="B7438" t="inlineStr">
        <is>
          <t>CA-2015-148180</t>
        </is>
      </c>
      <c r="C7438" t="inlineStr">
        <is>
          <t>2015-07-26</t>
        </is>
      </c>
      <c r="D7438" t="inlineStr">
        <is>
          <t>2015-07-31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Office Supplies</t>
        </is>
      </c>
      <c r="O7438" t="inlineStr">
        <is>
          <t>Art</t>
        </is>
      </c>
      <c r="P7438" t="inlineStr">
        <is>
          <t>Newell 334</t>
        </is>
      </c>
      <c r="Q7438" s="2" t="n">
        <v>99.2</v>
      </c>
      <c r="R7438" t="n">
        <v>5</v>
      </c>
      <c r="S7438" s="3" t="n">
        <v>0</v>
      </c>
      <c r="T7438" s="2" t="n">
        <v>25.792</v>
      </c>
      <c r="U7438">
        <f>D7438-C7438</f>
        <v/>
      </c>
      <c r="V7438" s="3">
        <f>IF(Q7438=0,0,T7438/Q7438)</f>
        <v/>
      </c>
    </row>
    <row r="7439">
      <c r="A7439" t="n">
        <v>7438</v>
      </c>
      <c r="B7439" t="inlineStr">
        <is>
          <t>CA-2014-165568</t>
        </is>
      </c>
      <c r="C7439" t="inlineStr">
        <is>
          <t>2014-02-15</t>
        </is>
      </c>
      <c r="D7439" t="inlineStr">
        <is>
          <t>2014-02-19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Office Supplies</t>
        </is>
      </c>
      <c r="O7439" t="inlineStr">
        <is>
          <t>Binders</t>
        </is>
      </c>
      <c r="P7439" t="inlineStr">
        <is>
          <t>Pressboard Data Binders by Wilson Jones</t>
        </is>
      </c>
      <c r="Q7439" s="2" t="n">
        <v>21.36</v>
      </c>
      <c r="R7439" t="n">
        <v>5</v>
      </c>
      <c r="S7439" s="3" t="n">
        <v>0.2</v>
      </c>
      <c r="T7439" s="2" t="n">
        <v>7.209</v>
      </c>
      <c r="U7439">
        <f>D7439-C7439</f>
        <v/>
      </c>
      <c r="V7439" s="3">
        <f>IF(Q7439=0,0,T7439/Q7439)</f>
        <v/>
      </c>
    </row>
    <row r="7440">
      <c r="A7440" t="n">
        <v>7439</v>
      </c>
      <c r="B7440" t="inlineStr">
        <is>
          <t>CA-2015-145457</t>
        </is>
      </c>
      <c r="C7440" t="inlineStr">
        <is>
          <t>2015-03-24</t>
        </is>
      </c>
      <c r="D7440" t="inlineStr">
        <is>
          <t>2015-03-27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Furniture</t>
        </is>
      </c>
      <c r="O7440" t="inlineStr">
        <is>
          <t>Furnishings</t>
        </is>
      </c>
      <c r="P7440" t="inlineStr">
        <is>
          <t>Eldon Expressions Punched Metal &amp; Wood Desk Accessories, Black &amp; Cherry</t>
        </is>
      </c>
      <c r="Q7440" s="2" t="n">
        <v>46.9</v>
      </c>
      <c r="R7440" t="n">
        <v>5</v>
      </c>
      <c r="S7440" s="3" t="n">
        <v>0</v>
      </c>
      <c r="T7440" s="2" t="n">
        <v>13.132</v>
      </c>
      <c r="U7440">
        <f>D7440-C7440</f>
        <v/>
      </c>
      <c r="V7440" s="3">
        <f>IF(Q7440=0,0,T7440/Q7440)</f>
        <v/>
      </c>
    </row>
    <row r="7441">
      <c r="A7441" t="n">
        <v>7440</v>
      </c>
      <c r="B7441" t="inlineStr">
        <is>
          <t>US-2017-163657</t>
        </is>
      </c>
      <c r="C7441" t="inlineStr">
        <is>
          <t>2017-09-02</t>
        </is>
      </c>
      <c r="D7441" t="inlineStr">
        <is>
          <t>2017-09-06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Acco Translucent Poly Ring Binders</t>
        </is>
      </c>
      <c r="Q7441" s="2" t="n">
        <v>18.72</v>
      </c>
      <c r="R7441" t="n">
        <v>5</v>
      </c>
      <c r="S7441" s="3" t="n">
        <v>0.2</v>
      </c>
      <c r="T7441" s="2" t="n">
        <v>6.552</v>
      </c>
      <c r="U7441">
        <f>D7441-C7441</f>
        <v/>
      </c>
      <c r="V7441" s="3">
        <f>IF(Q7441=0,0,T7441/Q7441)</f>
        <v/>
      </c>
    </row>
    <row r="7442">
      <c r="A7442" t="n">
        <v>7441</v>
      </c>
      <c r="B7442" t="inlineStr">
        <is>
          <t>US-2017-163657</t>
        </is>
      </c>
      <c r="C7442" t="inlineStr">
        <is>
          <t>2017-09-02</t>
        </is>
      </c>
      <c r="D7442" t="inlineStr">
        <is>
          <t>2017-09-06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Furniture</t>
        </is>
      </c>
      <c r="O7442" t="inlineStr">
        <is>
          <t>Tables</t>
        </is>
      </c>
      <c r="P7442" t="inlineStr">
        <is>
          <t>Hon 2111 Invitation Series Straight Table</t>
        </is>
      </c>
      <c r="Q7442" s="2" t="n">
        <v>236.528</v>
      </c>
      <c r="R7442" t="n">
        <v>2</v>
      </c>
      <c r="S7442" s="3" t="n">
        <v>0.2</v>
      </c>
      <c r="T7442" s="2" t="n">
        <v>-2.9566</v>
      </c>
      <c r="U7442">
        <f>D7442-C7442</f>
        <v/>
      </c>
      <c r="V7442" s="3">
        <f>IF(Q7442=0,0,T7442/Q7442)</f>
        <v/>
      </c>
    </row>
    <row r="7443">
      <c r="A7443" t="n">
        <v>7442</v>
      </c>
      <c r="B7443" t="inlineStr">
        <is>
          <t>CA-2015-120446</t>
        </is>
      </c>
      <c r="C7443" t="inlineStr">
        <is>
          <t>2015-11-16</t>
        </is>
      </c>
      <c r="D7443" t="inlineStr">
        <is>
          <t>2015-11-18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Office Supplies</t>
        </is>
      </c>
      <c r="O7443" t="inlineStr">
        <is>
          <t>Labels</t>
        </is>
      </c>
      <c r="P7443" t="inlineStr">
        <is>
          <t>Avery 51</t>
        </is>
      </c>
      <c r="Q7443" s="2" t="n">
        <v>18.9</v>
      </c>
      <c r="R7443" t="n">
        <v>3</v>
      </c>
      <c r="S7443" s="3" t="n">
        <v>0</v>
      </c>
      <c r="T7443" s="2" t="n">
        <v>8.694000000000001</v>
      </c>
      <c r="U7443">
        <f>D7443-C7443</f>
        <v/>
      </c>
      <c r="V7443" s="3">
        <f>IF(Q7443=0,0,T7443/Q7443)</f>
        <v/>
      </c>
    </row>
    <row r="7444">
      <c r="A7444" t="n">
        <v>7443</v>
      </c>
      <c r="B7444" t="inlineStr">
        <is>
          <t>CA-2014-109932</t>
        </is>
      </c>
      <c r="C7444" t="inlineStr">
        <is>
          <t>2014-12-09</t>
        </is>
      </c>
      <c r="D7444" t="inlineStr">
        <is>
          <t>2014-12-11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195</t>
        </is>
      </c>
      <c r="Q7444" s="2" t="n">
        <v>10.688</v>
      </c>
      <c r="R7444" t="n">
        <v>2</v>
      </c>
      <c r="S7444" s="3" t="n">
        <v>0.2</v>
      </c>
      <c r="T7444" s="2" t="n">
        <v>3.7408</v>
      </c>
      <c r="U7444">
        <f>D7444-C7444</f>
        <v/>
      </c>
      <c r="V7444" s="3">
        <f>IF(Q7444=0,0,T7444/Q7444)</f>
        <v/>
      </c>
    </row>
    <row r="7445">
      <c r="A7445" t="n">
        <v>7444</v>
      </c>
      <c r="B7445" t="inlineStr">
        <is>
          <t>CA-2014-109932</t>
        </is>
      </c>
      <c r="C7445" t="inlineStr">
        <is>
          <t>2014-12-09</t>
        </is>
      </c>
      <c r="D7445" t="inlineStr">
        <is>
          <t>2014-12-11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Office Supplies</t>
        </is>
      </c>
      <c r="O7445" t="inlineStr">
        <is>
          <t>Storage</t>
        </is>
      </c>
      <c r="P7445" t="inlineStr">
        <is>
          <t>Recycled Data-Pak for Archival Bound Computer Printouts, 12-1/2 x 12-1/2 x 16</t>
        </is>
      </c>
      <c r="Q7445" s="2" t="n">
        <v>237.096</v>
      </c>
      <c r="R7445" t="n">
        <v>3</v>
      </c>
      <c r="S7445" s="3" t="n">
        <v>0.2</v>
      </c>
      <c r="T7445" s="2" t="n">
        <v>20.7459</v>
      </c>
      <c r="U7445">
        <f>D7445-C7445</f>
        <v/>
      </c>
      <c r="V7445" s="3">
        <f>IF(Q7445=0,0,T7445/Q7445)</f>
        <v/>
      </c>
    </row>
    <row r="7446">
      <c r="A7446" t="n">
        <v>7445</v>
      </c>
      <c r="B7446" t="inlineStr">
        <is>
          <t>CA-2017-127474</t>
        </is>
      </c>
      <c r="C7446" t="inlineStr">
        <is>
          <t>2017-02-03</t>
        </is>
      </c>
      <c r="D7446" t="inlineStr">
        <is>
          <t>2017-02-07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2</t>
        </is>
      </c>
      <c r="Q7446" s="2" t="n">
        <v>5.184</v>
      </c>
      <c r="R7446" t="n">
        <v>1</v>
      </c>
      <c r="S7446" s="3" t="n">
        <v>0.2</v>
      </c>
      <c r="T7446" s="2" t="n">
        <v>1.8144</v>
      </c>
      <c r="U7446">
        <f>D7446-C7446</f>
        <v/>
      </c>
      <c r="V7446" s="3">
        <f>IF(Q7446=0,0,T7446/Q7446)</f>
        <v/>
      </c>
    </row>
    <row r="7447">
      <c r="A7447" t="n">
        <v>7446</v>
      </c>
      <c r="B7447" t="inlineStr">
        <is>
          <t>CA-2017-127474</t>
        </is>
      </c>
      <c r="C7447" t="inlineStr">
        <is>
          <t>2017-02-03</t>
        </is>
      </c>
      <c r="D7447" t="inlineStr">
        <is>
          <t>2017-02-07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1893</t>
        </is>
      </c>
      <c r="Q7447" s="2" t="n">
        <v>65.584</v>
      </c>
      <c r="R7447" t="n">
        <v>2</v>
      </c>
      <c r="S7447" s="3" t="n">
        <v>0.2</v>
      </c>
      <c r="T7447" s="2" t="n">
        <v>23.7742</v>
      </c>
      <c r="U7447">
        <f>D7447-C7447</f>
        <v/>
      </c>
      <c r="V7447" s="3">
        <f>IF(Q7447=0,0,T7447/Q7447)</f>
        <v/>
      </c>
    </row>
    <row r="7448">
      <c r="A7448" t="n">
        <v>7447</v>
      </c>
      <c r="B7448" t="inlineStr">
        <is>
          <t>CA-2017-127474</t>
        </is>
      </c>
      <c r="C7448" t="inlineStr">
        <is>
          <t>2017-02-03</t>
        </is>
      </c>
      <c r="D7448" t="inlineStr">
        <is>
          <t>2017-02-07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Furniture</t>
        </is>
      </c>
      <c r="O7448" t="inlineStr">
        <is>
          <t>Furnishings</t>
        </is>
      </c>
      <c r="P7448" t="inlineStr">
        <is>
          <t>Eldon Cleatmat Chair Mats for Medium Pile Carpets</t>
        </is>
      </c>
      <c r="Q7448" s="2" t="n">
        <v>22.2</v>
      </c>
      <c r="R7448" t="n">
        <v>1</v>
      </c>
      <c r="S7448" s="3" t="n">
        <v>0.6</v>
      </c>
      <c r="T7448" s="2" t="n">
        <v>-26.085</v>
      </c>
      <c r="U7448">
        <f>D7448-C7448</f>
        <v/>
      </c>
      <c r="V7448" s="3">
        <f>IF(Q7448=0,0,T7448/Q7448)</f>
        <v/>
      </c>
    </row>
    <row r="7449">
      <c r="A7449" t="n">
        <v>7448</v>
      </c>
      <c r="B7449" t="inlineStr">
        <is>
          <t>CA-2017-127474</t>
        </is>
      </c>
      <c r="C7449" t="inlineStr">
        <is>
          <t>2017-02-03</t>
        </is>
      </c>
      <c r="D7449" t="inlineStr">
        <is>
          <t>2017-02-07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Office Supplies</t>
        </is>
      </c>
      <c r="O7449" t="inlineStr">
        <is>
          <t>Paper</t>
        </is>
      </c>
      <c r="P7449" t="inlineStr">
        <is>
          <t>Xerox 189</t>
        </is>
      </c>
      <c r="Q7449" s="2" t="n">
        <v>419.4</v>
      </c>
      <c r="R7449" t="n">
        <v>5</v>
      </c>
      <c r="S7449" s="3" t="n">
        <v>0.2</v>
      </c>
      <c r="T7449" s="2" t="n">
        <v>146.79</v>
      </c>
      <c r="U7449">
        <f>D7449-C7449</f>
        <v/>
      </c>
      <c r="V7449" s="3">
        <f>IF(Q7449=0,0,T7449/Q7449)</f>
        <v/>
      </c>
    </row>
    <row r="7450">
      <c r="A7450" t="n">
        <v>7449</v>
      </c>
      <c r="B7450" t="inlineStr">
        <is>
          <t>CA-2017-115448</t>
        </is>
      </c>
      <c r="C7450" t="inlineStr">
        <is>
          <t>2017-11-11</t>
        </is>
      </c>
      <c r="D7450" t="inlineStr">
        <is>
          <t>2017-11-14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Furniture</t>
        </is>
      </c>
      <c r="O7450" t="inlineStr">
        <is>
          <t>Furnishings</t>
        </is>
      </c>
      <c r="P7450" t="inlineStr">
        <is>
          <t>Executive Impressions 14" Contract Wall Clock</t>
        </is>
      </c>
      <c r="Q7450" s="2" t="n">
        <v>88.92</v>
      </c>
      <c r="R7450" t="n">
        <v>5</v>
      </c>
      <c r="S7450" s="3" t="n">
        <v>0.2</v>
      </c>
      <c r="T7450" s="2" t="n">
        <v>14.4495</v>
      </c>
      <c r="U7450">
        <f>D7450-C7450</f>
        <v/>
      </c>
      <c r="V7450" s="3">
        <f>IF(Q7450=0,0,T7450/Q7450)</f>
        <v/>
      </c>
    </row>
    <row r="7451">
      <c r="A7451" t="n">
        <v>7450</v>
      </c>
      <c r="B7451" t="inlineStr">
        <is>
          <t>CA-2017-105669</t>
        </is>
      </c>
      <c r="C7451" t="inlineStr">
        <is>
          <t>2017-09-17</t>
        </is>
      </c>
      <c r="D7451" t="inlineStr">
        <is>
          <t>2017-09-22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Office Supplies</t>
        </is>
      </c>
      <c r="O7451" t="inlineStr">
        <is>
          <t>Art</t>
        </is>
      </c>
      <c r="P7451" t="inlineStr">
        <is>
          <t>Newell Chalk Holder</t>
        </is>
      </c>
      <c r="Q7451" s="2" t="n">
        <v>9.912000000000001</v>
      </c>
      <c r="R7451" t="n">
        <v>3</v>
      </c>
      <c r="S7451" s="3" t="n">
        <v>0.2</v>
      </c>
      <c r="T7451" s="2" t="n">
        <v>3.2214</v>
      </c>
      <c r="U7451">
        <f>D7451-C7451</f>
        <v/>
      </c>
      <c r="V7451" s="3">
        <f>IF(Q7451=0,0,T7451/Q7451)</f>
        <v/>
      </c>
    </row>
    <row r="7452">
      <c r="A7452" t="n">
        <v>7451</v>
      </c>
      <c r="B7452" t="inlineStr">
        <is>
          <t>CA-2017-105669</t>
        </is>
      </c>
      <c r="C7452" t="inlineStr">
        <is>
          <t>2017-09-17</t>
        </is>
      </c>
      <c r="D7452" t="inlineStr">
        <is>
          <t>2017-09-22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Furniture</t>
        </is>
      </c>
      <c r="O7452" t="inlineStr">
        <is>
          <t>Chairs</t>
        </is>
      </c>
      <c r="P7452" t="inlineStr">
        <is>
          <t>Global Wood Trimmed Manager's Task Chair, Khaki</t>
        </is>
      </c>
      <c r="Q7452" s="2" t="n">
        <v>318.43</v>
      </c>
      <c r="R7452" t="n">
        <v>5</v>
      </c>
      <c r="S7452" s="3" t="n">
        <v>0.3</v>
      </c>
      <c r="T7452" s="2" t="n">
        <v>-77.333</v>
      </c>
      <c r="U7452">
        <f>D7452-C7452</f>
        <v/>
      </c>
      <c r="V7452" s="3">
        <f>IF(Q7452=0,0,T7452/Q7452)</f>
        <v/>
      </c>
    </row>
    <row r="7453">
      <c r="A7453" t="n">
        <v>7452</v>
      </c>
      <c r="B7453" t="inlineStr">
        <is>
          <t>CA-2017-105669</t>
        </is>
      </c>
      <c r="C7453" t="inlineStr">
        <is>
          <t>2017-09-17</t>
        </is>
      </c>
      <c r="D7453" t="inlineStr">
        <is>
          <t>2017-09-22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Wilson Jones “Snap” Scratch Pad Binder Tool for Ring Binders</t>
        </is>
      </c>
      <c r="Q7453" s="2" t="n">
        <v>5.8</v>
      </c>
      <c r="R7453" t="n">
        <v>5</v>
      </c>
      <c r="S7453" s="3" t="n">
        <v>0.8</v>
      </c>
      <c r="T7453" s="2" t="n">
        <v>-10.15</v>
      </c>
      <c r="U7453">
        <f>D7453-C7453</f>
        <v/>
      </c>
      <c r="V7453" s="3">
        <f>IF(Q7453=0,0,T7453/Q7453)</f>
        <v/>
      </c>
    </row>
    <row r="7454">
      <c r="A7454" t="n">
        <v>7453</v>
      </c>
      <c r="B7454" t="inlineStr">
        <is>
          <t>CA-2017-105669</t>
        </is>
      </c>
      <c r="C7454" t="inlineStr">
        <is>
          <t>2017-09-17</t>
        </is>
      </c>
      <c r="D7454" t="inlineStr">
        <is>
          <t>2017-09-22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Polycom VoiceStation 500 Conference phone</t>
        </is>
      </c>
      <c r="Q7454" s="2" t="n">
        <v>1415.76</v>
      </c>
      <c r="R7454" t="n">
        <v>6</v>
      </c>
      <c r="S7454" s="3" t="n">
        <v>0.2</v>
      </c>
      <c r="T7454" s="2" t="n">
        <v>88.485</v>
      </c>
      <c r="U7454">
        <f>D7454-C7454</f>
        <v/>
      </c>
      <c r="V7454" s="3">
        <f>IF(Q7454=0,0,T7454/Q7454)</f>
        <v/>
      </c>
    </row>
    <row r="7455">
      <c r="A7455" t="n">
        <v>7454</v>
      </c>
      <c r="B7455" t="inlineStr">
        <is>
          <t>CA-2017-134796</t>
        </is>
      </c>
      <c r="C7455" t="inlineStr">
        <is>
          <t>2017-06-25</t>
        </is>
      </c>
      <c r="D7455" t="inlineStr">
        <is>
          <t>2017-07-01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Geemarc AmpliPOWER60</t>
        </is>
      </c>
      <c r="Q7455" s="2" t="n">
        <v>148.48</v>
      </c>
      <c r="R7455" t="n">
        <v>2</v>
      </c>
      <c r="S7455" s="3" t="n">
        <v>0.2</v>
      </c>
      <c r="T7455" s="2" t="n">
        <v>16.704</v>
      </c>
      <c r="U7455">
        <f>D7455-C7455</f>
        <v/>
      </c>
      <c r="V7455" s="3">
        <f>IF(Q7455=0,0,T7455/Q7455)</f>
        <v/>
      </c>
    </row>
    <row r="7456">
      <c r="A7456" t="n">
        <v>7455</v>
      </c>
      <c r="B7456" t="inlineStr">
        <is>
          <t>CA-2016-137743</t>
        </is>
      </c>
      <c r="C7456" t="inlineStr">
        <is>
          <t>2016-07-30</t>
        </is>
      </c>
      <c r="D7456" t="inlineStr">
        <is>
          <t>2016-08-04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Office Supplies</t>
        </is>
      </c>
      <c r="O7456" t="inlineStr">
        <is>
          <t>Labels</t>
        </is>
      </c>
      <c r="P7456" t="inlineStr">
        <is>
          <t>Avery 498</t>
        </is>
      </c>
      <c r="Q7456" s="2" t="n">
        <v>9.247999999999999</v>
      </c>
      <c r="R7456" t="n">
        <v>4</v>
      </c>
      <c r="S7456" s="3" t="n">
        <v>0.2</v>
      </c>
      <c r="T7456" s="2" t="n">
        <v>3.1212</v>
      </c>
      <c r="U7456">
        <f>D7456-C7456</f>
        <v/>
      </c>
      <c r="V7456" s="3">
        <f>IF(Q7456=0,0,T7456/Q7456)</f>
        <v/>
      </c>
    </row>
    <row r="7457">
      <c r="A7457" t="n">
        <v>7456</v>
      </c>
      <c r="B7457" t="inlineStr">
        <is>
          <t>CA-2016-137743</t>
        </is>
      </c>
      <c r="C7457" t="inlineStr">
        <is>
          <t>2016-07-30</t>
        </is>
      </c>
      <c r="D7457" t="inlineStr">
        <is>
          <t>2016-08-04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Tennsco 16-Compartment Lockers with Coat Rack</t>
        </is>
      </c>
      <c r="Q7457" s="2" t="n">
        <v>1036.624</v>
      </c>
      <c r="R7457" t="n">
        <v>2</v>
      </c>
      <c r="S7457" s="3" t="n">
        <v>0.2</v>
      </c>
      <c r="T7457" s="2" t="n">
        <v>51.8312</v>
      </c>
      <c r="U7457">
        <f>D7457-C7457</f>
        <v/>
      </c>
      <c r="V7457" s="3">
        <f>IF(Q7457=0,0,T7457/Q7457)</f>
        <v/>
      </c>
    </row>
    <row r="7458">
      <c r="A7458" t="n">
        <v>7457</v>
      </c>
      <c r="B7458" t="inlineStr">
        <is>
          <t>CA-2015-137974</t>
        </is>
      </c>
      <c r="C7458" t="inlineStr">
        <is>
          <t>2015-04-16</t>
        </is>
      </c>
      <c r="D7458" t="inlineStr">
        <is>
          <t>2015-04-18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Technology</t>
        </is>
      </c>
      <c r="O7458" t="inlineStr">
        <is>
          <t>Phones</t>
        </is>
      </c>
      <c r="P7458" t="inlineStr">
        <is>
          <t>Konftel 250 Conference phone - Charcoal black</t>
        </is>
      </c>
      <c r="Q7458" s="2" t="n">
        <v>569.64</v>
      </c>
      <c r="R7458" t="n">
        <v>2</v>
      </c>
      <c r="S7458" s="3" t="n">
        <v>0</v>
      </c>
      <c r="T7458" s="2" t="n">
        <v>148.1064</v>
      </c>
      <c r="U7458">
        <f>D7458-C7458</f>
        <v/>
      </c>
      <c r="V7458" s="3">
        <f>IF(Q7458=0,0,T7458/Q7458)</f>
        <v/>
      </c>
    </row>
    <row r="7459">
      <c r="A7459" t="n">
        <v>7458</v>
      </c>
      <c r="B7459" t="inlineStr">
        <is>
          <t>CA-2015-137974</t>
        </is>
      </c>
      <c r="C7459" t="inlineStr">
        <is>
          <t>2015-04-16</t>
        </is>
      </c>
      <c r="D7459" t="inlineStr">
        <is>
          <t>2015-04-18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EasyOpen D-Ring Binders</t>
        </is>
      </c>
      <c r="Q7459" s="2" t="n">
        <v>9.140000000000001</v>
      </c>
      <c r="R7459" t="n">
        <v>1</v>
      </c>
      <c r="S7459" s="3" t="n">
        <v>0</v>
      </c>
      <c r="T7459" s="2" t="n">
        <v>4.57</v>
      </c>
      <c r="U7459">
        <f>D7459-C7459</f>
        <v/>
      </c>
      <c r="V7459" s="3">
        <f>IF(Q7459=0,0,T7459/Q7459)</f>
        <v/>
      </c>
    </row>
    <row r="7460">
      <c r="A7460" t="n">
        <v>7459</v>
      </c>
      <c r="B7460" t="inlineStr">
        <is>
          <t>CA-2015-137974</t>
        </is>
      </c>
      <c r="C7460" t="inlineStr">
        <is>
          <t>2015-04-16</t>
        </is>
      </c>
      <c r="D7460" t="inlineStr">
        <is>
          <t>2015-04-18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Tenex Antistatic Computer Chair Mats</t>
        </is>
      </c>
      <c r="Q7460" s="2" t="n">
        <v>1196.86</v>
      </c>
      <c r="R7460" t="n">
        <v>7</v>
      </c>
      <c r="S7460" s="3" t="n">
        <v>0</v>
      </c>
      <c r="T7460" s="2" t="n">
        <v>119.686</v>
      </c>
      <c r="U7460">
        <f>D7460-C7460</f>
        <v/>
      </c>
      <c r="V7460" s="3">
        <f>IF(Q7460=0,0,T7460/Q7460)</f>
        <v/>
      </c>
    </row>
    <row r="7461">
      <c r="A7461" t="n">
        <v>7460</v>
      </c>
      <c r="B7461" t="inlineStr">
        <is>
          <t>CA-2015-137974</t>
        </is>
      </c>
      <c r="C7461" t="inlineStr">
        <is>
          <t>2015-04-16</t>
        </is>
      </c>
      <c r="D7461" t="inlineStr">
        <is>
          <t>2015-04-18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O'Sullivan 3-Shelf Heavy-Duty Bookcases</t>
        </is>
      </c>
      <c r="Q7461" s="2" t="n">
        <v>523.26</v>
      </c>
      <c r="R7461" t="n">
        <v>9</v>
      </c>
      <c r="S7461" s="3" t="n">
        <v>0</v>
      </c>
      <c r="T7461" s="2" t="n">
        <v>125.5824</v>
      </c>
      <c r="U7461">
        <f>D7461-C7461</f>
        <v/>
      </c>
      <c r="V7461" s="3">
        <f>IF(Q7461=0,0,T7461/Q7461)</f>
        <v/>
      </c>
    </row>
    <row r="7462">
      <c r="A7462" t="n">
        <v>7461</v>
      </c>
      <c r="B7462" t="inlineStr">
        <is>
          <t>US-2015-136987</t>
        </is>
      </c>
      <c r="C7462" t="inlineStr">
        <is>
          <t>2015-04-11</t>
        </is>
      </c>
      <c r="D7462" t="inlineStr">
        <is>
          <t>2015-04-14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Technology</t>
        </is>
      </c>
      <c r="O7462" t="inlineStr">
        <is>
          <t>Copiers</t>
        </is>
      </c>
      <c r="P7462" t="inlineStr">
        <is>
          <t>Canon PC-428 Personal Copier</t>
        </is>
      </c>
      <c r="Q7462" s="2" t="n">
        <v>639.968</v>
      </c>
      <c r="R7462" t="n">
        <v>4</v>
      </c>
      <c r="S7462" s="3" t="n">
        <v>0.2</v>
      </c>
      <c r="T7462" s="2" t="n">
        <v>215.9892</v>
      </c>
      <c r="U7462">
        <f>D7462-C7462</f>
        <v/>
      </c>
      <c r="V7462" s="3">
        <f>IF(Q7462=0,0,T7462/Q7462)</f>
        <v/>
      </c>
    </row>
    <row r="7463">
      <c r="A7463" t="n">
        <v>7462</v>
      </c>
      <c r="B7463" t="inlineStr">
        <is>
          <t>US-2015-136987</t>
        </is>
      </c>
      <c r="C7463" t="inlineStr">
        <is>
          <t>2015-04-11</t>
        </is>
      </c>
      <c r="D7463" t="inlineStr">
        <is>
          <t>2015-04-14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Easy-staple paper</t>
        </is>
      </c>
      <c r="Q7463" s="2" t="n">
        <v>52.76</v>
      </c>
      <c r="R7463" t="n">
        <v>2</v>
      </c>
      <c r="S7463" s="3" t="n">
        <v>0</v>
      </c>
      <c r="T7463" s="2" t="n">
        <v>24.2696</v>
      </c>
      <c r="U7463">
        <f>D7463-C7463</f>
        <v/>
      </c>
      <c r="V7463" s="3">
        <f>IF(Q7463=0,0,T7463/Q7463)</f>
        <v/>
      </c>
    </row>
    <row r="7464">
      <c r="A7464" t="n">
        <v>7463</v>
      </c>
      <c r="B7464" t="inlineStr">
        <is>
          <t>CA-2015-138485</t>
        </is>
      </c>
      <c r="C7464" t="inlineStr">
        <is>
          <t>2015-02-27</t>
        </is>
      </c>
      <c r="D7464" t="inlineStr">
        <is>
          <t>2015-03-01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Technology</t>
        </is>
      </c>
      <c r="O7464" t="inlineStr">
        <is>
          <t>Accessories</t>
        </is>
      </c>
      <c r="P7464" t="inlineStr">
        <is>
          <t>Microsoft Natural Keyboard Elite</t>
        </is>
      </c>
      <c r="Q7464" s="2" t="n">
        <v>538.92</v>
      </c>
      <c r="R7464" t="n">
        <v>9</v>
      </c>
      <c r="S7464" s="3" t="n">
        <v>0</v>
      </c>
      <c r="T7464" s="2" t="n">
        <v>80.83799999999999</v>
      </c>
      <c r="U7464">
        <f>D7464-C7464</f>
        <v/>
      </c>
      <c r="V7464" s="3">
        <f>IF(Q7464=0,0,T7464/Q7464)</f>
        <v/>
      </c>
    </row>
    <row r="7465">
      <c r="A7465" t="n">
        <v>7464</v>
      </c>
      <c r="B7465" t="inlineStr">
        <is>
          <t>CA-2016-103709</t>
        </is>
      </c>
      <c r="C7465" t="inlineStr">
        <is>
          <t>2016-09-08</t>
        </is>
      </c>
      <c r="D7465" t="inlineStr">
        <is>
          <t>2016-09-15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Office Supplies</t>
        </is>
      </c>
      <c r="O7465" t="inlineStr">
        <is>
          <t>Art</t>
        </is>
      </c>
      <c r="P7465" t="inlineStr">
        <is>
          <t>Eberhard Faber 3 1/2" Golf Pencils</t>
        </is>
      </c>
      <c r="Q7465" s="2" t="n">
        <v>14.88</v>
      </c>
      <c r="R7465" t="n">
        <v>2</v>
      </c>
      <c r="S7465" s="3" t="n">
        <v>0</v>
      </c>
      <c r="T7465" s="2" t="n">
        <v>3.72</v>
      </c>
      <c r="U7465">
        <f>D7465-C7465</f>
        <v/>
      </c>
      <c r="V7465" s="3">
        <f>IF(Q7465=0,0,T7465/Q7465)</f>
        <v/>
      </c>
    </row>
    <row r="7466">
      <c r="A7466" t="n">
        <v>7465</v>
      </c>
      <c r="B7466" t="inlineStr">
        <is>
          <t>CA-2016-103709</t>
        </is>
      </c>
      <c r="C7466" t="inlineStr">
        <is>
          <t>2016-09-08</t>
        </is>
      </c>
      <c r="D7466" t="inlineStr">
        <is>
          <t>2016-09-15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1900</t>
        </is>
      </c>
      <c r="Q7466" s="2" t="n">
        <v>34.24</v>
      </c>
      <c r="R7466" t="n">
        <v>8</v>
      </c>
      <c r="S7466" s="3" t="n">
        <v>0</v>
      </c>
      <c r="T7466" s="2" t="n">
        <v>15.408</v>
      </c>
      <c r="U7466">
        <f>D7466-C7466</f>
        <v/>
      </c>
      <c r="V7466" s="3">
        <f>IF(Q7466=0,0,T7466/Q7466)</f>
        <v/>
      </c>
    </row>
    <row r="7467">
      <c r="A7467" t="n">
        <v>7466</v>
      </c>
      <c r="B7467" t="inlineStr">
        <is>
          <t>CA-2016-103709</t>
        </is>
      </c>
      <c r="C7467" t="inlineStr">
        <is>
          <t>2016-09-08</t>
        </is>
      </c>
      <c r="D7467" t="inlineStr">
        <is>
          <t>2016-09-15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Office Supplies</t>
        </is>
      </c>
      <c r="O7467" t="inlineStr">
        <is>
          <t>Storage</t>
        </is>
      </c>
      <c r="P7467" t="inlineStr">
        <is>
          <t>Mini 13-1/2 Capacity Data Binder Rack, Pearl</t>
        </is>
      </c>
      <c r="Q7467" s="2" t="n">
        <v>261.74</v>
      </c>
      <c r="R7467" t="n">
        <v>2</v>
      </c>
      <c r="S7467" s="3" t="n">
        <v>0</v>
      </c>
      <c r="T7467" s="2" t="n">
        <v>65.435</v>
      </c>
      <c r="U7467">
        <f>D7467-C7467</f>
        <v/>
      </c>
      <c r="V7467" s="3">
        <f>IF(Q7467=0,0,T7467/Q7467)</f>
        <v/>
      </c>
    </row>
    <row r="7468">
      <c r="A7468" t="n">
        <v>7467</v>
      </c>
      <c r="B7468" t="inlineStr">
        <is>
          <t>CA-2016-138282</t>
        </is>
      </c>
      <c r="C7468" t="inlineStr">
        <is>
          <t>2016-05-19</t>
        </is>
      </c>
      <c r="D7468" t="inlineStr">
        <is>
          <t>2016-05-23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Office Supplies</t>
        </is>
      </c>
      <c r="O7468" t="inlineStr">
        <is>
          <t>Appliances</t>
        </is>
      </c>
      <c r="P7468" t="inlineStr">
        <is>
          <t>Staple holder</t>
        </is>
      </c>
      <c r="Q7468" s="2" t="n">
        <v>87.84</v>
      </c>
      <c r="R7468" t="n">
        <v>8</v>
      </c>
      <c r="S7468" s="3" t="n">
        <v>0</v>
      </c>
      <c r="T7468" s="2" t="n">
        <v>23.7168</v>
      </c>
      <c r="U7468">
        <f>D7468-C7468</f>
        <v/>
      </c>
      <c r="V7468" s="3">
        <f>IF(Q7468=0,0,T7468/Q7468)</f>
        <v/>
      </c>
    </row>
    <row r="7469">
      <c r="A7469" t="n">
        <v>7468</v>
      </c>
      <c r="B7469" t="inlineStr">
        <is>
          <t>CA-2017-148985</t>
        </is>
      </c>
      <c r="C7469" t="inlineStr">
        <is>
          <t>2017-11-11</t>
        </is>
      </c>
      <c r="D7469" t="inlineStr">
        <is>
          <t>2017-11-15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Dax Clear Box Frame</t>
        </is>
      </c>
      <c r="Q7469" s="2" t="n">
        <v>34.92</v>
      </c>
      <c r="R7469" t="n">
        <v>4</v>
      </c>
      <c r="S7469" s="3" t="n">
        <v>0</v>
      </c>
      <c r="T7469" s="2" t="n">
        <v>11.8728</v>
      </c>
      <c r="U7469">
        <f>D7469-C7469</f>
        <v/>
      </c>
      <c r="V7469" s="3">
        <f>IF(Q7469=0,0,T7469/Q7469)</f>
        <v/>
      </c>
    </row>
    <row r="7470">
      <c r="A7470" t="n">
        <v>7469</v>
      </c>
      <c r="B7470" t="inlineStr">
        <is>
          <t>CA-2014-138100</t>
        </is>
      </c>
      <c r="C7470" t="inlineStr">
        <is>
          <t>2014-09-15</t>
        </is>
      </c>
      <c r="D7470" t="inlineStr">
        <is>
          <t>2014-09-20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Office Supplies</t>
        </is>
      </c>
      <c r="O7470" t="inlineStr">
        <is>
          <t>Paper</t>
        </is>
      </c>
      <c r="P7470" t="inlineStr">
        <is>
          <t>Easy-staple paper</t>
        </is>
      </c>
      <c r="Q7470" s="2" t="n">
        <v>14.94</v>
      </c>
      <c r="R7470" t="n">
        <v>3</v>
      </c>
      <c r="S7470" s="3" t="n">
        <v>0</v>
      </c>
      <c r="T7470" s="2" t="n">
        <v>7.0218</v>
      </c>
      <c r="U7470">
        <f>D7470-C7470</f>
        <v/>
      </c>
      <c r="V7470" s="3">
        <f>IF(Q7470=0,0,T7470/Q7470)</f>
        <v/>
      </c>
    </row>
    <row r="7471">
      <c r="A7471" t="n">
        <v>7470</v>
      </c>
      <c r="B7471" t="inlineStr">
        <is>
          <t>CA-2014-138100</t>
        </is>
      </c>
      <c r="C7471" t="inlineStr">
        <is>
          <t>2014-09-15</t>
        </is>
      </c>
      <c r="D7471" t="inlineStr">
        <is>
          <t>2014-09-20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Master Caster Door Stop, Large Neon Orange</t>
        </is>
      </c>
      <c r="Q7471" s="2" t="n">
        <v>14.56</v>
      </c>
      <c r="R7471" t="n">
        <v>2</v>
      </c>
      <c r="S7471" s="3" t="n">
        <v>0</v>
      </c>
      <c r="T7471" s="2" t="n">
        <v>6.2608</v>
      </c>
      <c r="U7471">
        <f>D7471-C7471</f>
        <v/>
      </c>
      <c r="V7471" s="3">
        <f>IF(Q7471=0,0,T7471/Q7471)</f>
        <v/>
      </c>
    </row>
    <row r="7472">
      <c r="A7472" t="n">
        <v>7471</v>
      </c>
      <c r="B7472" t="inlineStr">
        <is>
          <t>CA-2015-100734</t>
        </is>
      </c>
      <c r="C7472" t="inlineStr">
        <is>
          <t>2015-09-15</t>
        </is>
      </c>
      <c r="D7472" t="inlineStr">
        <is>
          <t>2015-09-20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Office Supplies</t>
        </is>
      </c>
      <c r="O7472" t="inlineStr">
        <is>
          <t>Binders</t>
        </is>
      </c>
      <c r="P7472" t="inlineStr">
        <is>
          <t>Avery Hidden Tab Dividers for Binding Systems</t>
        </is>
      </c>
      <c r="Q7472" s="2" t="n">
        <v>3.576</v>
      </c>
      <c r="R7472" t="n">
        <v>4</v>
      </c>
      <c r="S7472" s="3" t="n">
        <v>0.7</v>
      </c>
      <c r="T7472" s="2" t="n">
        <v>-2.8608</v>
      </c>
      <c r="U7472">
        <f>D7472-C7472</f>
        <v/>
      </c>
      <c r="V7472" s="3">
        <f>IF(Q7472=0,0,T7472/Q7472)</f>
        <v/>
      </c>
    </row>
    <row r="7473">
      <c r="A7473" t="n">
        <v>7472</v>
      </c>
      <c r="B7473" t="inlineStr">
        <is>
          <t>CA-2015-100734</t>
        </is>
      </c>
      <c r="C7473" t="inlineStr">
        <is>
          <t>2015-09-15</t>
        </is>
      </c>
      <c r="D7473" t="inlineStr">
        <is>
          <t>2015-09-20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Office Supplies</t>
        </is>
      </c>
      <c r="O7473" t="inlineStr">
        <is>
          <t>Storage</t>
        </is>
      </c>
      <c r="P7473" t="inlineStr">
        <is>
          <t>Gould Plastics 18-Pocket Panel Bin, 34w x 5-1/4d x 20-1/2h</t>
        </is>
      </c>
      <c r="Q7473" s="2" t="n">
        <v>147.184</v>
      </c>
      <c r="R7473" t="n">
        <v>2</v>
      </c>
      <c r="S7473" s="3" t="n">
        <v>0.2</v>
      </c>
      <c r="T7473" s="2" t="n">
        <v>-29.4368</v>
      </c>
      <c r="U7473">
        <f>D7473-C7473</f>
        <v/>
      </c>
      <c r="V7473" s="3">
        <f>IF(Q7473=0,0,T7473/Q7473)</f>
        <v/>
      </c>
    </row>
    <row r="7474">
      <c r="A7474" t="n">
        <v>7473</v>
      </c>
      <c r="B7474" t="inlineStr">
        <is>
          <t>CA-2016-139997</t>
        </is>
      </c>
      <c r="C7474" t="inlineStr">
        <is>
          <t>2016-07-01</t>
        </is>
      </c>
      <c r="D7474" t="inlineStr">
        <is>
          <t>2016-07-03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Hewlett Packard 310 Color Digital Copier</t>
        </is>
      </c>
      <c r="Q7474" s="2" t="n">
        <v>1499.95</v>
      </c>
      <c r="R7474" t="n">
        <v>5</v>
      </c>
      <c r="S7474" s="3" t="n">
        <v>0</v>
      </c>
      <c r="T7474" s="2" t="n">
        <v>449.985</v>
      </c>
      <c r="U7474">
        <f>D7474-C7474</f>
        <v/>
      </c>
      <c r="V7474" s="3">
        <f>IF(Q7474=0,0,T7474/Q7474)</f>
        <v/>
      </c>
    </row>
    <row r="7475">
      <c r="A7475" t="n">
        <v>7474</v>
      </c>
      <c r="B7475" t="inlineStr">
        <is>
          <t>CA-2016-109652</t>
        </is>
      </c>
      <c r="C7475" t="inlineStr">
        <is>
          <t>2016-04-10</t>
        </is>
      </c>
      <c r="D7475" t="inlineStr">
        <is>
          <t>2016-04-15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BIC Brite Liner Grip Highlighters, Assorted, 5/Pack</t>
        </is>
      </c>
      <c r="Q7475" s="2" t="n">
        <v>13.568</v>
      </c>
      <c r="R7475" t="n">
        <v>4</v>
      </c>
      <c r="S7475" s="3" t="n">
        <v>0.2</v>
      </c>
      <c r="T7475" s="2" t="n">
        <v>3.2224</v>
      </c>
      <c r="U7475">
        <f>D7475-C7475</f>
        <v/>
      </c>
      <c r="V7475" s="3">
        <f>IF(Q7475=0,0,T7475/Q7475)</f>
        <v/>
      </c>
    </row>
    <row r="7476">
      <c r="A7476" t="n">
        <v>7475</v>
      </c>
      <c r="B7476" t="inlineStr">
        <is>
          <t>CA-2014-167199</t>
        </is>
      </c>
      <c r="C7476" t="inlineStr">
        <is>
          <t>2014-01-06</t>
        </is>
      </c>
      <c r="D7476" t="inlineStr">
        <is>
          <t>2014-01-10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Global Deluxe High-Back Manager's Chair</t>
        </is>
      </c>
      <c r="Q7476" s="2" t="n">
        <v>2573.82</v>
      </c>
      <c r="R7476" t="n">
        <v>9</v>
      </c>
      <c r="S7476" s="3" t="n">
        <v>0</v>
      </c>
      <c r="T7476" s="2" t="n">
        <v>746.4078</v>
      </c>
      <c r="U7476">
        <f>D7476-C7476</f>
        <v/>
      </c>
      <c r="V7476" s="3">
        <f>IF(Q7476=0,0,T7476/Q7476)</f>
        <v/>
      </c>
    </row>
    <row r="7477">
      <c r="A7477" t="n">
        <v>7476</v>
      </c>
      <c r="B7477" t="inlineStr">
        <is>
          <t>CA-2014-167199</t>
        </is>
      </c>
      <c r="C7477" t="inlineStr">
        <is>
          <t>2014-01-06</t>
        </is>
      </c>
      <c r="D7477" t="inlineStr">
        <is>
          <t>2014-01-10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Office Supplies</t>
        </is>
      </c>
      <c r="O7477" t="inlineStr">
        <is>
          <t>Binders</t>
        </is>
      </c>
      <c r="P7477" t="inlineStr">
        <is>
          <t>Ibico Hi-Tech Manual Binding System</t>
        </is>
      </c>
      <c r="Q7477" s="2" t="n">
        <v>609.98</v>
      </c>
      <c r="R7477" t="n">
        <v>2</v>
      </c>
      <c r="S7477" s="3" t="n">
        <v>0</v>
      </c>
      <c r="T7477" s="2" t="n">
        <v>274.491</v>
      </c>
      <c r="U7477">
        <f>D7477-C7477</f>
        <v/>
      </c>
      <c r="V7477" s="3">
        <f>IF(Q7477=0,0,T7477/Q7477)</f>
        <v/>
      </c>
    </row>
    <row r="7478">
      <c r="A7478" t="n">
        <v>7477</v>
      </c>
      <c r="B7478" t="inlineStr">
        <is>
          <t>CA-2014-167199</t>
        </is>
      </c>
      <c r="C7478" t="inlineStr">
        <is>
          <t>2014-01-06</t>
        </is>
      </c>
      <c r="D7478" t="inlineStr">
        <is>
          <t>2014-01-10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Office Supplies</t>
        </is>
      </c>
      <c r="O7478" t="inlineStr">
        <is>
          <t>Art</t>
        </is>
      </c>
      <c r="P7478" t="inlineStr">
        <is>
          <t>Rogers Handheld Barrel Pencil Sharpener</t>
        </is>
      </c>
      <c r="Q7478" s="2" t="n">
        <v>5.48</v>
      </c>
      <c r="R7478" t="n">
        <v>2</v>
      </c>
      <c r="S7478" s="3" t="n">
        <v>0</v>
      </c>
      <c r="T7478" s="2" t="n">
        <v>1.4796</v>
      </c>
      <c r="U7478">
        <f>D7478-C7478</f>
        <v/>
      </c>
      <c r="V7478" s="3">
        <f>IF(Q7478=0,0,T7478/Q7478)</f>
        <v/>
      </c>
    </row>
    <row r="7479">
      <c r="A7479" t="n">
        <v>7478</v>
      </c>
      <c r="B7479" t="inlineStr">
        <is>
          <t>CA-2014-167199</t>
        </is>
      </c>
      <c r="C7479" t="inlineStr">
        <is>
          <t>2014-01-06</t>
        </is>
      </c>
      <c r="D7479" t="inlineStr">
        <is>
          <t>2014-01-10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GE 30524EE4</t>
        </is>
      </c>
      <c r="Q7479" s="2" t="n">
        <v>391.98</v>
      </c>
      <c r="R7479" t="n">
        <v>2</v>
      </c>
      <c r="S7479" s="3" t="n">
        <v>0</v>
      </c>
      <c r="T7479" s="2" t="n">
        <v>113.6742</v>
      </c>
      <c r="U7479">
        <f>D7479-C7479</f>
        <v/>
      </c>
      <c r="V7479" s="3">
        <f>IF(Q7479=0,0,T7479/Q7479)</f>
        <v/>
      </c>
    </row>
    <row r="7480">
      <c r="A7480" t="n">
        <v>7479</v>
      </c>
      <c r="B7480" t="inlineStr">
        <is>
          <t>CA-2014-167199</t>
        </is>
      </c>
      <c r="C7480" t="inlineStr">
        <is>
          <t>2014-01-06</t>
        </is>
      </c>
      <c r="D7480" t="inlineStr">
        <is>
          <t>2014-01-10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Technology</t>
        </is>
      </c>
      <c r="O7480" t="inlineStr">
        <is>
          <t>Phones</t>
        </is>
      </c>
      <c r="P7480" t="inlineStr">
        <is>
          <t>Wireless Extenders zBoost YX545 SOHO Signal Booster</t>
        </is>
      </c>
      <c r="Q7480" s="2" t="n">
        <v>755.96</v>
      </c>
      <c r="R7480" t="n">
        <v>4</v>
      </c>
      <c r="S7480" s="3" t="n">
        <v>0</v>
      </c>
      <c r="T7480" s="2" t="n">
        <v>204.1092</v>
      </c>
      <c r="U7480">
        <f>D7480-C7480</f>
        <v/>
      </c>
      <c r="V7480" s="3">
        <f>IF(Q7480=0,0,T7480/Q7480)</f>
        <v/>
      </c>
    </row>
    <row r="7481">
      <c r="A7481" t="n">
        <v>7480</v>
      </c>
      <c r="B7481" t="inlineStr">
        <is>
          <t>CA-2014-167199</t>
        </is>
      </c>
      <c r="C7481" t="inlineStr">
        <is>
          <t>2014-01-06</t>
        </is>
      </c>
      <c r="D7481" t="inlineStr">
        <is>
          <t>2014-01-10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Alliance Super-Size Bands, Assorted Sizes</t>
        </is>
      </c>
      <c r="Q7481" s="2" t="n">
        <v>31.12</v>
      </c>
      <c r="R7481" t="n">
        <v>4</v>
      </c>
      <c r="S7481" s="3" t="n">
        <v>0</v>
      </c>
      <c r="T7481" s="2" t="n">
        <v>0.3112</v>
      </c>
      <c r="U7481">
        <f>D7481-C7481</f>
        <v/>
      </c>
      <c r="V7481" s="3">
        <f>IF(Q7481=0,0,T7481/Q7481)</f>
        <v/>
      </c>
    </row>
    <row r="7482">
      <c r="A7482" t="n">
        <v>7481</v>
      </c>
      <c r="B7482" t="inlineStr">
        <is>
          <t>CA-2014-167199</t>
        </is>
      </c>
      <c r="C7482" t="inlineStr">
        <is>
          <t>2014-01-06</t>
        </is>
      </c>
      <c r="D7482" t="inlineStr">
        <is>
          <t>2014-01-10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Office Supplies</t>
        </is>
      </c>
      <c r="O7482" t="inlineStr">
        <is>
          <t>Paper</t>
        </is>
      </c>
      <c r="P7482" t="inlineStr">
        <is>
          <t>Southworth 25% Cotton Granite Paper &amp; Envelopes</t>
        </is>
      </c>
      <c r="Q7482" s="2" t="n">
        <v>6.54</v>
      </c>
      <c r="R7482" t="n">
        <v>1</v>
      </c>
      <c r="S7482" s="3" t="n">
        <v>0</v>
      </c>
      <c r="T7482" s="2" t="n">
        <v>3.0084</v>
      </c>
      <c r="U7482">
        <f>D7482-C7482</f>
        <v/>
      </c>
      <c r="V7482" s="3">
        <f>IF(Q7482=0,0,T7482/Q7482)</f>
        <v/>
      </c>
    </row>
    <row r="7483">
      <c r="A7483" t="n">
        <v>7482</v>
      </c>
      <c r="B7483" t="inlineStr">
        <is>
          <t>CA-2016-124583</t>
        </is>
      </c>
      <c r="C7483" t="inlineStr">
        <is>
          <t>2016-09-01</t>
        </is>
      </c>
      <c r="D7483" t="inlineStr">
        <is>
          <t>2016-09-03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Office Supplies</t>
        </is>
      </c>
      <c r="O7483" t="inlineStr">
        <is>
          <t>Envelopes</t>
        </is>
      </c>
      <c r="P7483" t="inlineStr">
        <is>
          <t>Globe Weis Peel &amp; Seel First Class Envelopes</t>
        </is>
      </c>
      <c r="Q7483" s="2" t="n">
        <v>12.78</v>
      </c>
      <c r="R7483" t="n">
        <v>1</v>
      </c>
      <c r="S7483" s="3" t="n">
        <v>0</v>
      </c>
      <c r="T7483" s="2" t="n">
        <v>5.751</v>
      </c>
      <c r="U7483">
        <f>D7483-C7483</f>
        <v/>
      </c>
      <c r="V7483" s="3">
        <f>IF(Q7483=0,0,T7483/Q7483)</f>
        <v/>
      </c>
    </row>
    <row r="7484">
      <c r="A7484" t="n">
        <v>7483</v>
      </c>
      <c r="B7484" t="inlineStr">
        <is>
          <t>CA-2014-113964</t>
        </is>
      </c>
      <c r="C7484" t="inlineStr">
        <is>
          <t>2014-09-23</t>
        </is>
      </c>
      <c r="D7484" t="inlineStr">
        <is>
          <t>2014-09-30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Avery Binding System Hidden Tab Executive Style Index Sets</t>
        </is>
      </c>
      <c r="Q7484" s="2" t="n">
        <v>18.464</v>
      </c>
      <c r="R7484" t="n">
        <v>4</v>
      </c>
      <c r="S7484" s="3" t="n">
        <v>0.2</v>
      </c>
      <c r="T7484" s="2" t="n">
        <v>6.924</v>
      </c>
      <c r="U7484">
        <f>D7484-C7484</f>
        <v/>
      </c>
      <c r="V7484" s="3">
        <f>IF(Q7484=0,0,T7484/Q7484)</f>
        <v/>
      </c>
    </row>
    <row r="7485">
      <c r="A7485" t="n">
        <v>7484</v>
      </c>
      <c r="B7485" t="inlineStr">
        <is>
          <t>CA-2014-129938</t>
        </is>
      </c>
      <c r="C7485" t="inlineStr">
        <is>
          <t>2014-12-15</t>
        </is>
      </c>
      <c r="D7485" t="inlineStr">
        <is>
          <t>2014-12-17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Wood Trimmed Manager's Task Chair, Khaki</t>
        </is>
      </c>
      <c r="Q7485" s="2" t="n">
        <v>445.802</v>
      </c>
      <c r="R7485" t="n">
        <v>7</v>
      </c>
      <c r="S7485" s="3" t="n">
        <v>0.3</v>
      </c>
      <c r="T7485" s="2" t="n">
        <v>-108.2662</v>
      </c>
      <c r="U7485">
        <f>D7485-C7485</f>
        <v/>
      </c>
      <c r="V7485" s="3">
        <f>IF(Q7485=0,0,T7485/Q7485)</f>
        <v/>
      </c>
    </row>
    <row r="7486">
      <c r="A7486" t="n">
        <v>7485</v>
      </c>
      <c r="B7486" t="inlineStr">
        <is>
          <t>CA-2017-135111</t>
        </is>
      </c>
      <c r="C7486" t="inlineStr">
        <is>
          <t>2017-12-28</t>
        </is>
      </c>
      <c r="D7486" t="inlineStr">
        <is>
          <t>2018-01-02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Staples in misc. colors</t>
        </is>
      </c>
      <c r="Q7486" s="2" t="n">
        <v>2.48</v>
      </c>
      <c r="R7486" t="n">
        <v>1</v>
      </c>
      <c r="S7486" s="3" t="n">
        <v>0</v>
      </c>
      <c r="T7486" s="2" t="n">
        <v>0.868</v>
      </c>
      <c r="U7486">
        <f>D7486-C7486</f>
        <v/>
      </c>
      <c r="V7486" s="3">
        <f>IF(Q7486=0,0,T7486/Q7486)</f>
        <v/>
      </c>
    </row>
    <row r="7487">
      <c r="A7487" t="n">
        <v>7486</v>
      </c>
      <c r="B7487" t="inlineStr">
        <is>
          <t>CA-2017-135111</t>
        </is>
      </c>
      <c r="C7487" t="inlineStr">
        <is>
          <t>2017-12-28</t>
        </is>
      </c>
      <c r="D7487" t="inlineStr">
        <is>
          <t>2018-01-02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Office Supplies</t>
        </is>
      </c>
      <c r="O7487" t="inlineStr">
        <is>
          <t>Binders</t>
        </is>
      </c>
      <c r="P7487" t="inlineStr">
        <is>
          <t>Wilson Jones Impact Binders</t>
        </is>
      </c>
      <c r="Q7487" s="2" t="n">
        <v>25.9</v>
      </c>
      <c r="R7487" t="n">
        <v>5</v>
      </c>
      <c r="S7487" s="3" t="n">
        <v>0</v>
      </c>
      <c r="T7487" s="2" t="n">
        <v>12.691</v>
      </c>
      <c r="U7487">
        <f>D7487-C7487</f>
        <v/>
      </c>
      <c r="V7487" s="3">
        <f>IF(Q7487=0,0,T7487/Q7487)</f>
        <v/>
      </c>
    </row>
    <row r="7488">
      <c r="A7488" t="n">
        <v>7487</v>
      </c>
      <c r="B7488" t="inlineStr">
        <is>
          <t>US-2015-134558</t>
        </is>
      </c>
      <c r="C7488" t="inlineStr">
        <is>
          <t>2015-12-19</t>
        </is>
      </c>
      <c r="D7488" t="inlineStr">
        <is>
          <t>2015-12-24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1903</t>
        </is>
      </c>
      <c r="Q7488" s="2" t="n">
        <v>29.9</v>
      </c>
      <c r="R7488" t="n">
        <v>5</v>
      </c>
      <c r="S7488" s="3" t="n">
        <v>0</v>
      </c>
      <c r="T7488" s="2" t="n">
        <v>14.651</v>
      </c>
      <c r="U7488">
        <f>D7488-C7488</f>
        <v/>
      </c>
      <c r="V7488" s="3">
        <f>IF(Q7488=0,0,T7488/Q7488)</f>
        <v/>
      </c>
    </row>
    <row r="7489">
      <c r="A7489" t="n">
        <v>7488</v>
      </c>
      <c r="B7489" t="inlineStr">
        <is>
          <t>US-2015-134558</t>
        </is>
      </c>
      <c r="C7489" t="inlineStr">
        <is>
          <t>2015-12-19</t>
        </is>
      </c>
      <c r="D7489" t="inlineStr">
        <is>
          <t>2015-12-24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Logitech diNovo Edge Keyboard</t>
        </is>
      </c>
      <c r="Q7489" s="2" t="n">
        <v>2249.91</v>
      </c>
      <c r="R7489" t="n">
        <v>9</v>
      </c>
      <c r="S7489" s="3" t="n">
        <v>0</v>
      </c>
      <c r="T7489" s="2" t="n">
        <v>517.4793</v>
      </c>
      <c r="U7489">
        <f>D7489-C7489</f>
        <v/>
      </c>
      <c r="V7489" s="3">
        <f>IF(Q7489=0,0,T7489/Q7489)</f>
        <v/>
      </c>
    </row>
    <row r="7490">
      <c r="A7490" t="n">
        <v>7489</v>
      </c>
      <c r="B7490" t="inlineStr">
        <is>
          <t>US-2015-134558</t>
        </is>
      </c>
      <c r="C7490" t="inlineStr">
        <is>
          <t>2015-12-19</t>
        </is>
      </c>
      <c r="D7490" t="inlineStr">
        <is>
          <t>2015-12-24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Furniture</t>
        </is>
      </c>
      <c r="O7490" t="inlineStr">
        <is>
          <t>Tables</t>
        </is>
      </c>
      <c r="P7490" t="inlineStr">
        <is>
          <t>Bretford Rectangular Conference Table Tops</t>
        </is>
      </c>
      <c r="Q7490" s="2" t="n">
        <v>1053.164</v>
      </c>
      <c r="R7490" t="n">
        <v>4</v>
      </c>
      <c r="S7490" s="3" t="n">
        <v>0.3</v>
      </c>
      <c r="T7490" s="2" t="n">
        <v>-105.3164</v>
      </c>
      <c r="U7490">
        <f>D7490-C7490</f>
        <v/>
      </c>
      <c r="V7490" s="3">
        <f>IF(Q7490=0,0,T7490/Q7490)</f>
        <v/>
      </c>
    </row>
    <row r="7491">
      <c r="A7491" t="n">
        <v>7490</v>
      </c>
      <c r="B7491" t="inlineStr">
        <is>
          <t>CA-2017-157196</t>
        </is>
      </c>
      <c r="C7491" t="inlineStr">
        <is>
          <t>2017-11-05</t>
        </is>
      </c>
      <c r="D7491" t="inlineStr">
        <is>
          <t>2017-11-09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1996</t>
        </is>
      </c>
      <c r="Q7491" s="2" t="n">
        <v>12.96</v>
      </c>
      <c r="R7491" t="n">
        <v>2</v>
      </c>
      <c r="S7491" s="3" t="n">
        <v>0</v>
      </c>
      <c r="T7491" s="2" t="n">
        <v>6.2208</v>
      </c>
      <c r="U7491">
        <f>D7491-C7491</f>
        <v/>
      </c>
      <c r="V7491" s="3">
        <f>IF(Q7491=0,0,T7491/Q7491)</f>
        <v/>
      </c>
    </row>
    <row r="7492">
      <c r="A7492" t="n">
        <v>7491</v>
      </c>
      <c r="B7492" t="inlineStr">
        <is>
          <t>CA-2015-108672</t>
        </is>
      </c>
      <c r="C7492" t="inlineStr">
        <is>
          <t>2015-09-10</t>
        </is>
      </c>
      <c r="D7492" t="inlineStr">
        <is>
          <t>2015-09-16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Seth Thomas 13 1/2" Wall Clock</t>
        </is>
      </c>
      <c r="Q7492" s="2" t="n">
        <v>106.68</v>
      </c>
      <c r="R7492" t="n">
        <v>6</v>
      </c>
      <c r="S7492" s="3" t="n">
        <v>0</v>
      </c>
      <c r="T7492" s="2" t="n">
        <v>33.0708</v>
      </c>
      <c r="U7492">
        <f>D7492-C7492</f>
        <v/>
      </c>
      <c r="V7492" s="3">
        <f>IF(Q7492=0,0,T7492/Q7492)</f>
        <v/>
      </c>
    </row>
    <row r="7493">
      <c r="A7493" t="n">
        <v>7492</v>
      </c>
      <c r="B7493" t="inlineStr">
        <is>
          <t>US-2017-118598</t>
        </is>
      </c>
      <c r="C7493" t="inlineStr">
        <is>
          <t>2017-11-16</t>
        </is>
      </c>
      <c r="D7493" t="inlineStr">
        <is>
          <t>2017-11-16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Technology</t>
        </is>
      </c>
      <c r="O7493" t="inlineStr">
        <is>
          <t>Phones</t>
        </is>
      </c>
      <c r="P7493" t="inlineStr">
        <is>
          <t>iOttie HLCRIO102 Car Mount</t>
        </is>
      </c>
      <c r="Q7493" s="2" t="n">
        <v>119.94</v>
      </c>
      <c r="R7493" t="n">
        <v>6</v>
      </c>
      <c r="S7493" s="3" t="n">
        <v>0</v>
      </c>
      <c r="T7493" s="2" t="n">
        <v>5.997</v>
      </c>
      <c r="U7493">
        <f>D7493-C7493</f>
        <v/>
      </c>
      <c r="V7493" s="3">
        <f>IF(Q7493=0,0,T7493/Q7493)</f>
        <v/>
      </c>
    </row>
    <row r="7494">
      <c r="A7494" t="n">
        <v>7493</v>
      </c>
      <c r="B7494" t="inlineStr">
        <is>
          <t>US-2017-160836</t>
        </is>
      </c>
      <c r="C7494" t="inlineStr">
        <is>
          <t>2017-09-11</t>
        </is>
      </c>
      <c r="D7494" t="inlineStr">
        <is>
          <t>2017-09-16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Xerox 1953</t>
        </is>
      </c>
      <c r="Q7494" s="2" t="n">
        <v>10.272</v>
      </c>
      <c r="R7494" t="n">
        <v>3</v>
      </c>
      <c r="S7494" s="3" t="n">
        <v>0.2</v>
      </c>
      <c r="T7494" s="2" t="n">
        <v>3.21</v>
      </c>
      <c r="U7494">
        <f>D7494-C7494</f>
        <v/>
      </c>
      <c r="V7494" s="3">
        <f>IF(Q7494=0,0,T7494/Q7494)</f>
        <v/>
      </c>
    </row>
    <row r="7495">
      <c r="A7495" t="n">
        <v>7494</v>
      </c>
      <c r="B7495" t="inlineStr">
        <is>
          <t>US-2017-160836</t>
        </is>
      </c>
      <c r="C7495" t="inlineStr">
        <is>
          <t>2017-09-11</t>
        </is>
      </c>
      <c r="D7495" t="inlineStr">
        <is>
          <t>2017-09-16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Furniture</t>
        </is>
      </c>
      <c r="O7495" t="inlineStr">
        <is>
          <t>Tables</t>
        </is>
      </c>
      <c r="P7495" t="inlineStr">
        <is>
          <t>Bevis Round Conference Table Top &amp; Single Column Base</t>
        </is>
      </c>
      <c r="Q7495" s="2" t="n">
        <v>512.1900000000001</v>
      </c>
      <c r="R7495" t="n">
        <v>5</v>
      </c>
      <c r="S7495" s="3" t="n">
        <v>0.3</v>
      </c>
      <c r="T7495" s="2" t="n">
        <v>-65.85299999999999</v>
      </c>
      <c r="U7495">
        <f>D7495-C7495</f>
        <v/>
      </c>
      <c r="V7495" s="3">
        <f>IF(Q7495=0,0,T7495/Q7495)</f>
        <v/>
      </c>
    </row>
    <row r="7496">
      <c r="A7496" t="n">
        <v>7495</v>
      </c>
      <c r="B7496" t="inlineStr">
        <is>
          <t>US-2017-160836</t>
        </is>
      </c>
      <c r="C7496" t="inlineStr">
        <is>
          <t>2017-09-11</t>
        </is>
      </c>
      <c r="D7496" t="inlineStr">
        <is>
          <t>2017-09-16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Office Supplies</t>
        </is>
      </c>
      <c r="O7496" t="inlineStr">
        <is>
          <t>Appliances</t>
        </is>
      </c>
      <c r="P7496" t="inlineStr">
        <is>
          <t>Commercial WindTunnel Clean Air Upright Vacuum, Replacement Belts, Filtration Bags</t>
        </is>
      </c>
      <c r="Q7496" s="2" t="n">
        <v>1.556</v>
      </c>
      <c r="R7496" t="n">
        <v>2</v>
      </c>
      <c r="S7496" s="3" t="n">
        <v>0.8</v>
      </c>
      <c r="T7496" s="2" t="n">
        <v>-4.2012</v>
      </c>
      <c r="U7496">
        <f>D7496-C7496</f>
        <v/>
      </c>
      <c r="V7496" s="3">
        <f>IF(Q7496=0,0,T7496/Q7496)</f>
        <v/>
      </c>
    </row>
    <row r="7497">
      <c r="A7497" t="n">
        <v>7496</v>
      </c>
      <c r="B7497" t="inlineStr">
        <is>
          <t>CA-2017-121048</t>
        </is>
      </c>
      <c r="C7497" t="inlineStr">
        <is>
          <t>2017-07-14</t>
        </is>
      </c>
      <c r="D7497" t="inlineStr">
        <is>
          <t>2017-07-18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Acco Suede Grain Vinyl Round Ring Binder</t>
        </is>
      </c>
      <c r="Q7497" s="2" t="n">
        <v>4.448</v>
      </c>
      <c r="R7497" t="n">
        <v>2</v>
      </c>
      <c r="S7497" s="3" t="n">
        <v>0.2</v>
      </c>
      <c r="T7497" s="2" t="n">
        <v>1.4456</v>
      </c>
      <c r="U7497">
        <f>D7497-C7497</f>
        <v/>
      </c>
      <c r="V7497" s="3">
        <f>IF(Q7497=0,0,T7497/Q7497)</f>
        <v/>
      </c>
    </row>
    <row r="7498">
      <c r="A7498" t="n">
        <v>7497</v>
      </c>
      <c r="B7498" t="inlineStr">
        <is>
          <t>CA-2017-121048</t>
        </is>
      </c>
      <c r="C7498" t="inlineStr">
        <is>
          <t>2017-07-14</t>
        </is>
      </c>
      <c r="D7498" t="inlineStr">
        <is>
          <t>2017-07-18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Deflect-o RollaMat Studded, Beveled Mat for Medium Pile Carpeting</t>
        </is>
      </c>
      <c r="Q7498" s="2" t="n">
        <v>276.69</v>
      </c>
      <c r="R7498" t="n">
        <v>3</v>
      </c>
      <c r="S7498" s="3" t="n">
        <v>0</v>
      </c>
      <c r="T7498" s="2" t="n">
        <v>49.8042</v>
      </c>
      <c r="U7498">
        <f>D7498-C7498</f>
        <v/>
      </c>
      <c r="V7498" s="3">
        <f>IF(Q7498=0,0,T7498/Q7498)</f>
        <v/>
      </c>
    </row>
    <row r="7499">
      <c r="A7499" t="n">
        <v>7498</v>
      </c>
      <c r="B7499" t="inlineStr">
        <is>
          <t>CA-2017-121048</t>
        </is>
      </c>
      <c r="C7499" t="inlineStr">
        <is>
          <t>2017-07-14</t>
        </is>
      </c>
      <c r="D7499" t="inlineStr">
        <is>
          <t>2017-07-18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Office Supplies</t>
        </is>
      </c>
      <c r="O7499" t="inlineStr">
        <is>
          <t>Fasteners</t>
        </is>
      </c>
      <c r="P7499" t="inlineStr">
        <is>
          <t>OIC Binder Clips, Mini, 1/4" Capacity, Black</t>
        </is>
      </c>
      <c r="Q7499" s="2" t="n">
        <v>4.96</v>
      </c>
      <c r="R7499" t="n">
        <v>4</v>
      </c>
      <c r="S7499" s="3" t="n">
        <v>0</v>
      </c>
      <c r="T7499" s="2" t="n">
        <v>2.3312</v>
      </c>
      <c r="U7499">
        <f>D7499-C7499</f>
        <v/>
      </c>
      <c r="V7499" s="3">
        <f>IF(Q7499=0,0,T7499/Q7499)</f>
        <v/>
      </c>
    </row>
    <row r="7500">
      <c r="A7500" t="n">
        <v>7499</v>
      </c>
      <c r="B7500" t="inlineStr">
        <is>
          <t>CA-2017-121048</t>
        </is>
      </c>
      <c r="C7500" t="inlineStr">
        <is>
          <t>2017-07-14</t>
        </is>
      </c>
      <c r="D7500" t="inlineStr">
        <is>
          <t>2017-07-18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Office Supplies</t>
        </is>
      </c>
      <c r="O7500" t="inlineStr">
        <is>
          <t>Art</t>
        </is>
      </c>
      <c r="P7500" t="inlineStr">
        <is>
          <t>BOSTON Model 1800 Electric Pencil Sharpeners, Putty/Woodgrain</t>
        </is>
      </c>
      <c r="Q7500" s="2" t="n">
        <v>71.92</v>
      </c>
      <c r="R7500" t="n">
        <v>4</v>
      </c>
      <c r="S7500" s="3" t="n">
        <v>0</v>
      </c>
      <c r="T7500" s="2" t="n">
        <v>20.8568</v>
      </c>
      <c r="U7500">
        <f>D7500-C7500</f>
        <v/>
      </c>
      <c r="V7500" s="3">
        <f>IF(Q7500=0,0,T7500/Q7500)</f>
        <v/>
      </c>
    </row>
    <row r="7501">
      <c r="A7501" t="n">
        <v>7500</v>
      </c>
      <c r="B7501" t="inlineStr">
        <is>
          <t>CA-2017-121048</t>
        </is>
      </c>
      <c r="C7501" t="inlineStr">
        <is>
          <t>2017-07-14</t>
        </is>
      </c>
      <c r="D7501" t="inlineStr">
        <is>
          <t>2017-07-18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Furniture</t>
        </is>
      </c>
      <c r="O7501" t="inlineStr">
        <is>
          <t>Furnishings</t>
        </is>
      </c>
      <c r="P7501" t="inlineStr">
        <is>
          <t>Eldon 200 Class Desk Accessories, Burgundy</t>
        </is>
      </c>
      <c r="Q7501" s="2" t="n">
        <v>18.84</v>
      </c>
      <c r="R7501" t="n">
        <v>3</v>
      </c>
      <c r="S7501" s="3" t="n">
        <v>0</v>
      </c>
      <c r="T7501" s="2" t="n">
        <v>7.9128</v>
      </c>
      <c r="U7501">
        <f>D7501-C7501</f>
        <v/>
      </c>
      <c r="V7501" s="3">
        <f>IF(Q7501=0,0,T7501/Q7501)</f>
        <v/>
      </c>
    </row>
    <row r="7502">
      <c r="A7502" t="n">
        <v>7501</v>
      </c>
      <c r="B7502" t="inlineStr">
        <is>
          <t>CA-2017-121048</t>
        </is>
      </c>
      <c r="C7502" t="inlineStr">
        <is>
          <t>2017-07-14</t>
        </is>
      </c>
      <c r="D7502" t="inlineStr">
        <is>
          <t>2017-07-18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Sony Micro Vault Click 8 GB USB 2.0 Flash Drive</t>
        </is>
      </c>
      <c r="Q7502" s="2" t="n">
        <v>140.97</v>
      </c>
      <c r="R7502" t="n">
        <v>3</v>
      </c>
      <c r="S7502" s="3" t="n">
        <v>0</v>
      </c>
      <c r="T7502" s="2" t="n">
        <v>19.7358</v>
      </c>
      <c r="U7502">
        <f>D7502-C7502</f>
        <v/>
      </c>
      <c r="V7502" s="3">
        <f>IF(Q7502=0,0,T7502/Q7502)</f>
        <v/>
      </c>
    </row>
    <row r="7503">
      <c r="A7503" t="n">
        <v>7502</v>
      </c>
      <c r="B7503" t="inlineStr">
        <is>
          <t>CA-2017-121048</t>
        </is>
      </c>
      <c r="C7503" t="inlineStr">
        <is>
          <t>2017-07-14</t>
        </is>
      </c>
      <c r="D7503" t="inlineStr">
        <is>
          <t>2017-07-18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GE 30524EE4</t>
        </is>
      </c>
      <c r="Q7503" s="2" t="n">
        <v>470.376</v>
      </c>
      <c r="R7503" t="n">
        <v>3</v>
      </c>
      <c r="S7503" s="3" t="n">
        <v>0.2</v>
      </c>
      <c r="T7503" s="2" t="n">
        <v>52.9173</v>
      </c>
      <c r="U7503">
        <f>D7503-C7503</f>
        <v/>
      </c>
      <c r="V7503" s="3">
        <f>IF(Q7503=0,0,T7503/Q7503)</f>
        <v/>
      </c>
    </row>
    <row r="7504">
      <c r="A7504" t="n">
        <v>7503</v>
      </c>
      <c r="B7504" t="inlineStr">
        <is>
          <t>US-2017-120147</t>
        </is>
      </c>
      <c r="C7504" t="inlineStr">
        <is>
          <t>2017-03-30</t>
        </is>
      </c>
      <c r="D7504" t="inlineStr">
        <is>
          <t>2017-03-30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Manco Dry-Lighter Erasable Highlighter</t>
        </is>
      </c>
      <c r="Q7504" s="2" t="n">
        <v>6.08</v>
      </c>
      <c r="R7504" t="n">
        <v>2</v>
      </c>
      <c r="S7504" s="3" t="n">
        <v>0</v>
      </c>
      <c r="T7504" s="2" t="n">
        <v>2.0672</v>
      </c>
      <c r="U7504">
        <f>D7504-C7504</f>
        <v/>
      </c>
      <c r="V7504" s="3">
        <f>IF(Q7504=0,0,T7504/Q7504)</f>
        <v/>
      </c>
    </row>
    <row r="7505">
      <c r="A7505" t="n">
        <v>7504</v>
      </c>
      <c r="B7505" t="inlineStr">
        <is>
          <t>US-2017-120147</t>
        </is>
      </c>
      <c r="C7505" t="inlineStr">
        <is>
          <t>2017-03-30</t>
        </is>
      </c>
      <c r="D7505" t="inlineStr">
        <is>
          <t>2017-03-30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CL83451 4-Handset Telephone</t>
        </is>
      </c>
      <c r="Q7505" s="2" t="n">
        <v>164.792</v>
      </c>
      <c r="R7505" t="n">
        <v>1</v>
      </c>
      <c r="S7505" s="3" t="n">
        <v>0.2</v>
      </c>
      <c r="T7505" s="2" t="n">
        <v>18.5391</v>
      </c>
      <c r="U7505">
        <f>D7505-C7505</f>
        <v/>
      </c>
      <c r="V7505" s="3">
        <f>IF(Q7505=0,0,T7505/Q7505)</f>
        <v/>
      </c>
    </row>
    <row r="7506">
      <c r="A7506" t="n">
        <v>7505</v>
      </c>
      <c r="B7506" t="inlineStr">
        <is>
          <t>CA-2016-158043</t>
        </is>
      </c>
      <c r="C7506" t="inlineStr">
        <is>
          <t>2016-01-31</t>
        </is>
      </c>
      <c r="D7506" t="inlineStr">
        <is>
          <t>2016-02-04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Office Supplies</t>
        </is>
      </c>
      <c r="O7506" t="inlineStr">
        <is>
          <t>Envelopes</t>
        </is>
      </c>
      <c r="P7506" t="inlineStr">
        <is>
          <t>Staple envelope</t>
        </is>
      </c>
      <c r="Q7506" s="2" t="n">
        <v>23.36</v>
      </c>
      <c r="R7506" t="n">
        <v>2</v>
      </c>
      <c r="S7506" s="3" t="n">
        <v>0</v>
      </c>
      <c r="T7506" s="2" t="n">
        <v>11.68</v>
      </c>
      <c r="U7506">
        <f>D7506-C7506</f>
        <v/>
      </c>
      <c r="V7506" s="3">
        <f>IF(Q7506=0,0,T7506/Q7506)</f>
        <v/>
      </c>
    </row>
    <row r="7507">
      <c r="A7507" t="n">
        <v>7506</v>
      </c>
      <c r="B7507" t="inlineStr">
        <is>
          <t>US-2017-106579</t>
        </is>
      </c>
      <c r="C7507" t="inlineStr">
        <is>
          <t>2017-06-08</t>
        </is>
      </c>
      <c r="D7507" t="inlineStr">
        <is>
          <t>2017-06-13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GBC Twin Loop Wire Binding Elements, 9/16" Spine, Black</t>
        </is>
      </c>
      <c r="Q7507" s="2" t="n">
        <v>12.176</v>
      </c>
      <c r="R7507" t="n">
        <v>4</v>
      </c>
      <c r="S7507" s="3" t="n">
        <v>0.8</v>
      </c>
      <c r="T7507" s="2" t="n">
        <v>-18.8728</v>
      </c>
      <c r="U7507">
        <f>D7507-C7507</f>
        <v/>
      </c>
      <c r="V7507" s="3">
        <f>IF(Q7507=0,0,T7507/Q7507)</f>
        <v/>
      </c>
    </row>
    <row r="7508">
      <c r="A7508" t="n">
        <v>7507</v>
      </c>
      <c r="B7508" t="inlineStr">
        <is>
          <t>CA-2014-115889</t>
        </is>
      </c>
      <c r="C7508" t="inlineStr">
        <is>
          <t>2014-11-02</t>
        </is>
      </c>
      <c r="D7508" t="inlineStr">
        <is>
          <t>2014-11-06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AT&amp;T CL82213</t>
        </is>
      </c>
      <c r="Q7508" s="2" t="n">
        <v>46.384</v>
      </c>
      <c r="R7508" t="n">
        <v>2</v>
      </c>
      <c r="S7508" s="3" t="n">
        <v>0.2</v>
      </c>
      <c r="T7508" s="2" t="n">
        <v>5.2182</v>
      </c>
      <c r="U7508">
        <f>D7508-C7508</f>
        <v/>
      </c>
      <c r="V7508" s="3">
        <f>IF(Q7508=0,0,T7508/Q7508)</f>
        <v/>
      </c>
    </row>
    <row r="7509">
      <c r="A7509" t="n">
        <v>7508</v>
      </c>
      <c r="B7509" t="inlineStr">
        <is>
          <t>CA-2014-115889</t>
        </is>
      </c>
      <c r="C7509" t="inlineStr">
        <is>
          <t>2014-11-02</t>
        </is>
      </c>
      <c r="D7509" t="inlineStr">
        <is>
          <t>2014-11-06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Adjustable Depth Letter/Legal Cart</t>
        </is>
      </c>
      <c r="Q7509" s="2" t="n">
        <v>362.92</v>
      </c>
      <c r="R7509" t="n">
        <v>2</v>
      </c>
      <c r="S7509" s="3" t="n">
        <v>0</v>
      </c>
      <c r="T7509" s="2" t="n">
        <v>105.2468</v>
      </c>
      <c r="U7509">
        <f>D7509-C7509</f>
        <v/>
      </c>
      <c r="V7509" s="3">
        <f>IF(Q7509=0,0,T7509/Q7509)</f>
        <v/>
      </c>
    </row>
    <row r="7510">
      <c r="A7510" t="n">
        <v>7509</v>
      </c>
      <c r="B7510" t="inlineStr">
        <is>
          <t>US-2017-161935</t>
        </is>
      </c>
      <c r="C7510" t="inlineStr">
        <is>
          <t>2017-07-14</t>
        </is>
      </c>
      <c r="D7510" t="inlineStr">
        <is>
          <t>2017-07-18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Xerox 1950</t>
        </is>
      </c>
      <c r="Q7510" s="2" t="n">
        <v>9.247999999999999</v>
      </c>
      <c r="R7510" t="n">
        <v>2</v>
      </c>
      <c r="S7510" s="3" t="n">
        <v>0.2</v>
      </c>
      <c r="T7510" s="2" t="n">
        <v>3.3524</v>
      </c>
      <c r="U7510">
        <f>D7510-C7510</f>
        <v/>
      </c>
      <c r="V7510" s="3">
        <f>IF(Q7510=0,0,T7510/Q7510)</f>
        <v/>
      </c>
    </row>
    <row r="7511">
      <c r="A7511" t="n">
        <v>7510</v>
      </c>
      <c r="B7511" t="inlineStr">
        <is>
          <t>US-2017-161935</t>
        </is>
      </c>
      <c r="C7511" t="inlineStr">
        <is>
          <t>2017-07-14</t>
        </is>
      </c>
      <c r="D7511" t="inlineStr">
        <is>
          <t>2017-07-18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 III - 16GB - pebble blue (T-Mobile)</t>
        </is>
      </c>
      <c r="Q7511" s="2" t="n">
        <v>1889.946</v>
      </c>
      <c r="R7511" t="n">
        <v>9</v>
      </c>
      <c r="S7511" s="3" t="n">
        <v>0.4</v>
      </c>
      <c r="T7511" s="2" t="n">
        <v>-377.9892</v>
      </c>
      <c r="U7511">
        <f>D7511-C7511</f>
        <v/>
      </c>
      <c r="V7511" s="3">
        <f>IF(Q7511=0,0,T7511/Q7511)</f>
        <v/>
      </c>
    </row>
    <row r="7512">
      <c r="A7512" t="n">
        <v>7511</v>
      </c>
      <c r="B7512" t="inlineStr">
        <is>
          <t>US-2017-161935</t>
        </is>
      </c>
      <c r="C7512" t="inlineStr">
        <is>
          <t>2017-07-14</t>
        </is>
      </c>
      <c r="D7512" t="inlineStr">
        <is>
          <t>2017-07-18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Tenex File Box, Personal Filing Tote with Lid, Black</t>
        </is>
      </c>
      <c r="Q7512" s="2" t="n">
        <v>62.04</v>
      </c>
      <c r="R7512" t="n">
        <v>5</v>
      </c>
      <c r="S7512" s="3" t="n">
        <v>0.2</v>
      </c>
      <c r="T7512" s="2" t="n">
        <v>4.653</v>
      </c>
      <c r="U7512">
        <f>D7512-C7512</f>
        <v/>
      </c>
      <c r="V7512" s="3">
        <f>IF(Q7512=0,0,T7512/Q7512)</f>
        <v/>
      </c>
    </row>
    <row r="7513">
      <c r="A7513" t="n">
        <v>7512</v>
      </c>
      <c r="B7513" t="inlineStr">
        <is>
          <t>US-2017-161935</t>
        </is>
      </c>
      <c r="C7513" t="inlineStr">
        <is>
          <t>2017-07-14</t>
        </is>
      </c>
      <c r="D7513" t="inlineStr">
        <is>
          <t>2017-07-18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GE 48" Fluorescent Tube, Cool White Energy Saver, 34 Watts, 30/Box</t>
        </is>
      </c>
      <c r="Q7513" s="2" t="n">
        <v>396.92</v>
      </c>
      <c r="R7513" t="n">
        <v>5</v>
      </c>
      <c r="S7513" s="3" t="n">
        <v>0.2</v>
      </c>
      <c r="T7513" s="2" t="n">
        <v>148.845</v>
      </c>
      <c r="U7513">
        <f>D7513-C7513</f>
        <v/>
      </c>
      <c r="V7513" s="3">
        <f>IF(Q7513=0,0,T7513/Q7513)</f>
        <v/>
      </c>
    </row>
    <row r="7514">
      <c r="A7514" t="n">
        <v>7513</v>
      </c>
      <c r="B7514" t="inlineStr">
        <is>
          <t>US-2017-161935</t>
        </is>
      </c>
      <c r="C7514" t="inlineStr">
        <is>
          <t>2017-07-14</t>
        </is>
      </c>
      <c r="D7514" t="inlineStr">
        <is>
          <t>2017-07-18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Mobile Desk Side File, Wire Frame</t>
        </is>
      </c>
      <c r="Q7514" s="2" t="n">
        <v>239.456</v>
      </c>
      <c r="R7514" t="n">
        <v>7</v>
      </c>
      <c r="S7514" s="3" t="n">
        <v>0.2</v>
      </c>
      <c r="T7514" s="2" t="n">
        <v>17.9592</v>
      </c>
      <c r="U7514">
        <f>D7514-C7514</f>
        <v/>
      </c>
      <c r="V7514" s="3">
        <f>IF(Q7514=0,0,T7514/Q7514)</f>
        <v/>
      </c>
    </row>
    <row r="7515">
      <c r="A7515" t="n">
        <v>7514</v>
      </c>
      <c r="B7515" t="inlineStr">
        <is>
          <t>US-2017-161935</t>
        </is>
      </c>
      <c r="C7515" t="inlineStr">
        <is>
          <t>2017-07-14</t>
        </is>
      </c>
      <c r="D7515" t="inlineStr">
        <is>
          <t>2017-07-18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Office Supplies</t>
        </is>
      </c>
      <c r="O7515" t="inlineStr">
        <is>
          <t>Art</t>
        </is>
      </c>
      <c r="P7515" t="inlineStr">
        <is>
          <t>Crayola Colored Pencils</t>
        </is>
      </c>
      <c r="Q7515" s="2" t="n">
        <v>13.12</v>
      </c>
      <c r="R7515" t="n">
        <v>5</v>
      </c>
      <c r="S7515" s="3" t="n">
        <v>0.2</v>
      </c>
      <c r="T7515" s="2" t="n">
        <v>2.132</v>
      </c>
      <c r="U7515">
        <f>D7515-C7515</f>
        <v/>
      </c>
      <c r="V7515" s="3">
        <f>IF(Q7515=0,0,T7515/Q7515)</f>
        <v/>
      </c>
    </row>
    <row r="7516">
      <c r="A7516" t="n">
        <v>7515</v>
      </c>
      <c r="B7516" t="inlineStr">
        <is>
          <t>US-2017-167920</t>
        </is>
      </c>
      <c r="C7516" t="inlineStr">
        <is>
          <t>2017-12-09</t>
        </is>
      </c>
      <c r="D7516" t="inlineStr">
        <is>
          <t>2017-12-12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XtraLife ClearVue Slant-D Ring Binder, White, 3"</t>
        </is>
      </c>
      <c r="Q7516" s="2" t="n">
        <v>29.36</v>
      </c>
      <c r="R7516" t="n">
        <v>2</v>
      </c>
      <c r="S7516" s="3" t="n">
        <v>0</v>
      </c>
      <c r="T7516" s="2" t="n">
        <v>13.5056</v>
      </c>
      <c r="U7516">
        <f>D7516-C7516</f>
        <v/>
      </c>
      <c r="V7516" s="3">
        <f>IF(Q7516=0,0,T7516/Q7516)</f>
        <v/>
      </c>
    </row>
    <row r="7517">
      <c r="A7517" t="n">
        <v>7516</v>
      </c>
      <c r="B7517" t="inlineStr">
        <is>
          <t>US-2017-167920</t>
        </is>
      </c>
      <c r="C7517" t="inlineStr">
        <is>
          <t>2017-12-09</t>
        </is>
      </c>
      <c r="D7517" t="inlineStr">
        <is>
          <t>2017-12-12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Office Supplies</t>
        </is>
      </c>
      <c r="O7517" t="inlineStr">
        <is>
          <t>Appliances</t>
        </is>
      </c>
      <c r="P7517" t="inlineStr">
        <is>
          <t>Belkin F9M820V08 8 Outlet Surge</t>
        </is>
      </c>
      <c r="Q7517" s="2" t="n">
        <v>214.9</v>
      </c>
      <c r="R7517" t="n">
        <v>5</v>
      </c>
      <c r="S7517" s="3" t="n">
        <v>0</v>
      </c>
      <c r="T7517" s="2" t="n">
        <v>62.321</v>
      </c>
      <c r="U7517">
        <f>D7517-C7517</f>
        <v/>
      </c>
      <c r="V7517" s="3">
        <f>IF(Q7517=0,0,T7517/Q7517)</f>
        <v/>
      </c>
    </row>
    <row r="7518">
      <c r="A7518" t="n">
        <v>7517</v>
      </c>
      <c r="B7518" t="inlineStr">
        <is>
          <t>US-2017-167920</t>
        </is>
      </c>
      <c r="C7518" t="inlineStr">
        <is>
          <t>2017-12-09</t>
        </is>
      </c>
      <c r="D7518" t="inlineStr">
        <is>
          <t>2017-12-12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Office Supplies</t>
        </is>
      </c>
      <c r="O7518" t="inlineStr">
        <is>
          <t>Binders</t>
        </is>
      </c>
      <c r="P7518" t="inlineStr">
        <is>
          <t>Avery Durable Slant Ring Binders, No Labels</t>
        </is>
      </c>
      <c r="Q7518" s="2" t="n">
        <v>15.92</v>
      </c>
      <c r="R7518" t="n">
        <v>4</v>
      </c>
      <c r="S7518" s="3" t="n">
        <v>0</v>
      </c>
      <c r="T7518" s="2" t="n">
        <v>7.4824</v>
      </c>
      <c r="U7518">
        <f>D7518-C7518</f>
        <v/>
      </c>
      <c r="V7518" s="3">
        <f>IF(Q7518=0,0,T7518/Q7518)</f>
        <v/>
      </c>
    </row>
    <row r="7519">
      <c r="A7519" t="n">
        <v>7518</v>
      </c>
      <c r="B7519" t="inlineStr">
        <is>
          <t>US-2017-167920</t>
        </is>
      </c>
      <c r="C7519" t="inlineStr">
        <is>
          <t>2017-12-09</t>
        </is>
      </c>
      <c r="D7519" t="inlineStr">
        <is>
          <t>2017-12-12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Technology</t>
        </is>
      </c>
      <c r="O7519" t="inlineStr">
        <is>
          <t>Accessories</t>
        </is>
      </c>
      <c r="P7519" t="inlineStr">
        <is>
          <t>Logitech ClearChat Comfort/USB Headset H390</t>
        </is>
      </c>
      <c r="Q7519" s="2" t="n">
        <v>146.45</v>
      </c>
      <c r="R7519" t="n">
        <v>5</v>
      </c>
      <c r="S7519" s="3" t="n">
        <v>0</v>
      </c>
      <c r="T7519" s="2" t="n">
        <v>48.3285</v>
      </c>
      <c r="U7519">
        <f>D7519-C7519</f>
        <v/>
      </c>
      <c r="V7519" s="3">
        <f>IF(Q7519=0,0,T7519/Q7519)</f>
        <v/>
      </c>
    </row>
    <row r="7520">
      <c r="A7520" t="n">
        <v>7519</v>
      </c>
      <c r="B7520" t="inlineStr">
        <is>
          <t>US-2017-167920</t>
        </is>
      </c>
      <c r="C7520" t="inlineStr">
        <is>
          <t>2017-12-09</t>
        </is>
      </c>
      <c r="D7520" t="inlineStr">
        <is>
          <t>2017-12-12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Office Supplies</t>
        </is>
      </c>
      <c r="O7520" t="inlineStr">
        <is>
          <t>Storage</t>
        </is>
      </c>
      <c r="P7520" t="inlineStr">
        <is>
          <t>Eldon Gobal File Keepers</t>
        </is>
      </c>
      <c r="Q7520" s="2" t="n">
        <v>15.14</v>
      </c>
      <c r="R7520" t="n">
        <v>1</v>
      </c>
      <c r="S7520" s="3" t="n">
        <v>0</v>
      </c>
      <c r="T7520" s="2" t="n">
        <v>0.6056</v>
      </c>
      <c r="U7520">
        <f>D7520-C7520</f>
        <v/>
      </c>
      <c r="V7520" s="3">
        <f>IF(Q7520=0,0,T7520/Q7520)</f>
        <v/>
      </c>
    </row>
    <row r="7521">
      <c r="A7521" t="n">
        <v>7520</v>
      </c>
      <c r="B7521" t="inlineStr">
        <is>
          <t>US-2017-167920</t>
        </is>
      </c>
      <c r="C7521" t="inlineStr">
        <is>
          <t>2017-12-09</t>
        </is>
      </c>
      <c r="D7521" t="inlineStr">
        <is>
          <t>2017-12-12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Office Supplies</t>
        </is>
      </c>
      <c r="O7521" t="inlineStr">
        <is>
          <t>Labels</t>
        </is>
      </c>
      <c r="P7521" t="inlineStr">
        <is>
          <t>Avery 492</t>
        </is>
      </c>
      <c r="Q7521" s="2" t="n">
        <v>5.76</v>
      </c>
      <c r="R7521" t="n">
        <v>2</v>
      </c>
      <c r="S7521" s="3" t="n">
        <v>0</v>
      </c>
      <c r="T7521" s="2" t="n">
        <v>2.6496</v>
      </c>
      <c r="U7521">
        <f>D7521-C7521</f>
        <v/>
      </c>
      <c r="V7521" s="3">
        <f>IF(Q7521=0,0,T7521/Q7521)</f>
        <v/>
      </c>
    </row>
    <row r="7522">
      <c r="A7522" t="n">
        <v>7521</v>
      </c>
      <c r="B7522" t="inlineStr">
        <is>
          <t>US-2017-167920</t>
        </is>
      </c>
      <c r="C7522" t="inlineStr">
        <is>
          <t>2017-12-09</t>
        </is>
      </c>
      <c r="D7522" t="inlineStr">
        <is>
          <t>2017-12-12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Canon Imageclass D680 Copier / Fax</t>
        </is>
      </c>
      <c r="Q7522" s="2" t="n">
        <v>1399.98</v>
      </c>
      <c r="R7522" t="n">
        <v>2</v>
      </c>
      <c r="S7522" s="3" t="n">
        <v>0</v>
      </c>
      <c r="T7522" s="2" t="n">
        <v>629.991</v>
      </c>
      <c r="U7522">
        <f>D7522-C7522</f>
        <v/>
      </c>
      <c r="V7522" s="3">
        <f>IF(Q7522=0,0,T7522/Q7522)</f>
        <v/>
      </c>
    </row>
    <row r="7523">
      <c r="A7523" t="n">
        <v>7522</v>
      </c>
      <c r="B7523" t="inlineStr">
        <is>
          <t>CA-2016-162383</t>
        </is>
      </c>
      <c r="C7523" t="inlineStr">
        <is>
          <t>2016-09-05</t>
        </is>
      </c>
      <c r="D7523" t="inlineStr">
        <is>
          <t>2016-09-11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Recycled Easel Ring Binders</t>
        </is>
      </c>
      <c r="Q7523" s="2" t="n">
        <v>8.952</v>
      </c>
      <c r="R7523" t="n">
        <v>2</v>
      </c>
      <c r="S7523" s="3" t="n">
        <v>0.7</v>
      </c>
      <c r="T7523" s="2" t="n">
        <v>-7.46</v>
      </c>
      <c r="U7523">
        <f>D7523-C7523</f>
        <v/>
      </c>
      <c r="V7523" s="3">
        <f>IF(Q7523=0,0,T7523/Q7523)</f>
        <v/>
      </c>
    </row>
    <row r="7524">
      <c r="A7524" t="n">
        <v>7523</v>
      </c>
      <c r="B7524" t="inlineStr">
        <is>
          <t>CA-2016-162383</t>
        </is>
      </c>
      <c r="C7524" t="inlineStr">
        <is>
          <t>2016-09-05</t>
        </is>
      </c>
      <c r="D7524" t="inlineStr">
        <is>
          <t>2016-09-11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Office Supplies</t>
        </is>
      </c>
      <c r="O7524" t="inlineStr">
        <is>
          <t>Binders</t>
        </is>
      </c>
      <c r="P7524" t="inlineStr">
        <is>
          <t>Pressboard Hanging Data Binders for Unburst Sheets</t>
        </is>
      </c>
      <c r="Q7524" s="2" t="n">
        <v>8.856</v>
      </c>
      <c r="R7524" t="n">
        <v>6</v>
      </c>
      <c r="S7524" s="3" t="n">
        <v>0.7</v>
      </c>
      <c r="T7524" s="2" t="n">
        <v>-6.4944</v>
      </c>
      <c r="U7524">
        <f>D7524-C7524</f>
        <v/>
      </c>
      <c r="V7524" s="3">
        <f>IF(Q7524=0,0,T7524/Q7524)</f>
        <v/>
      </c>
    </row>
    <row r="7525">
      <c r="A7525" t="n">
        <v>7524</v>
      </c>
      <c r="B7525" t="inlineStr">
        <is>
          <t>CA-2016-162383</t>
        </is>
      </c>
      <c r="C7525" t="inlineStr">
        <is>
          <t>2016-09-05</t>
        </is>
      </c>
      <c r="D7525" t="inlineStr">
        <is>
          <t>2016-09-11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Furniture</t>
        </is>
      </c>
      <c r="O7525" t="inlineStr">
        <is>
          <t>Chairs</t>
        </is>
      </c>
      <c r="P7525" t="inlineStr">
        <is>
          <t>Global Push Button Manager's Chair, Indigo</t>
        </is>
      </c>
      <c r="Q7525" s="2" t="n">
        <v>85.246</v>
      </c>
      <c r="R7525" t="n">
        <v>2</v>
      </c>
      <c r="S7525" s="3" t="n">
        <v>0.3</v>
      </c>
      <c r="T7525" s="2" t="n">
        <v>-1.2178</v>
      </c>
      <c r="U7525">
        <f>D7525-C7525</f>
        <v/>
      </c>
      <c r="V7525" s="3">
        <f>IF(Q7525=0,0,T7525/Q7525)</f>
        <v/>
      </c>
    </row>
    <row r="7526">
      <c r="A7526" t="n">
        <v>7525</v>
      </c>
      <c r="B7526" t="inlineStr">
        <is>
          <t>CA-2014-125731</t>
        </is>
      </c>
      <c r="C7526" t="inlineStr">
        <is>
          <t>2014-09-10</t>
        </is>
      </c>
      <c r="D7526" t="inlineStr">
        <is>
          <t>2014-09-16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Office Supplies</t>
        </is>
      </c>
      <c r="O7526" t="inlineStr">
        <is>
          <t>Envelopes</t>
        </is>
      </c>
      <c r="P7526" t="inlineStr">
        <is>
          <t>Peel &amp; Seel Envelopes</t>
        </is>
      </c>
      <c r="Q7526" s="2" t="n">
        <v>21.728</v>
      </c>
      <c r="R7526" t="n">
        <v>7</v>
      </c>
      <c r="S7526" s="3" t="n">
        <v>0.2</v>
      </c>
      <c r="T7526" s="2" t="n">
        <v>7.6048</v>
      </c>
      <c r="U7526">
        <f>D7526-C7526</f>
        <v/>
      </c>
      <c r="V7526" s="3">
        <f>IF(Q7526=0,0,T7526/Q7526)</f>
        <v/>
      </c>
    </row>
    <row r="7527">
      <c r="A7527" t="n">
        <v>7526</v>
      </c>
      <c r="B7527" t="inlineStr">
        <is>
          <t>CA-2014-125731</t>
        </is>
      </c>
      <c r="C7527" t="inlineStr">
        <is>
          <t>2014-09-10</t>
        </is>
      </c>
      <c r="D7527" t="inlineStr">
        <is>
          <t>2014-09-16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Furniture</t>
        </is>
      </c>
      <c r="O7527" t="inlineStr">
        <is>
          <t>Chairs</t>
        </is>
      </c>
      <c r="P7527" t="inlineStr">
        <is>
          <t>GuestStacker Chair with Chrome Finish Legs</t>
        </is>
      </c>
      <c r="Q7527" s="2" t="n">
        <v>1487.04</v>
      </c>
      <c r="R7527" t="n">
        <v>5</v>
      </c>
      <c r="S7527" s="3" t="n">
        <v>0.2</v>
      </c>
      <c r="T7527" s="2" t="n">
        <v>148.704</v>
      </c>
      <c r="U7527">
        <f>D7527-C7527</f>
        <v/>
      </c>
      <c r="V7527" s="3">
        <f>IF(Q7527=0,0,T7527/Q7527)</f>
        <v/>
      </c>
    </row>
    <row r="7528">
      <c r="A7528" t="n">
        <v>7527</v>
      </c>
      <c r="B7528" t="inlineStr">
        <is>
          <t>US-2017-106145</t>
        </is>
      </c>
      <c r="C7528" t="inlineStr">
        <is>
          <t>2017-09-26</t>
        </is>
      </c>
      <c r="D7528" t="inlineStr">
        <is>
          <t>2017-09-26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Staple envelope</t>
        </is>
      </c>
      <c r="Q7528" s="2" t="n">
        <v>71.88</v>
      </c>
      <c r="R7528" t="n">
        <v>6</v>
      </c>
      <c r="S7528" s="3" t="n">
        <v>0</v>
      </c>
      <c r="T7528" s="2" t="n">
        <v>33.0648</v>
      </c>
      <c r="U7528">
        <f>D7528-C7528</f>
        <v/>
      </c>
      <c r="V7528" s="3">
        <f>IF(Q7528=0,0,T7528/Q7528)</f>
        <v/>
      </c>
    </row>
    <row r="7529">
      <c r="A7529" t="n">
        <v>7528</v>
      </c>
      <c r="B7529" t="inlineStr">
        <is>
          <t>US-2017-106145</t>
        </is>
      </c>
      <c r="C7529" t="inlineStr">
        <is>
          <t>2017-09-26</t>
        </is>
      </c>
      <c r="D7529" t="inlineStr">
        <is>
          <t>2017-09-26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Stackable Trays</t>
        </is>
      </c>
      <c r="Q7529" s="2" t="n">
        <v>9.24</v>
      </c>
      <c r="R7529" t="n">
        <v>3</v>
      </c>
      <c r="S7529" s="3" t="n">
        <v>0</v>
      </c>
      <c r="T7529" s="2" t="n">
        <v>2.9568</v>
      </c>
      <c r="U7529">
        <f>D7529-C7529</f>
        <v/>
      </c>
      <c r="V7529" s="3">
        <f>IF(Q7529=0,0,T7529/Q7529)</f>
        <v/>
      </c>
    </row>
    <row r="7530">
      <c r="A7530" t="n">
        <v>7529</v>
      </c>
      <c r="B7530" t="inlineStr">
        <is>
          <t>US-2017-106145</t>
        </is>
      </c>
      <c r="C7530" t="inlineStr">
        <is>
          <t>2017-09-26</t>
        </is>
      </c>
      <c r="D7530" t="inlineStr">
        <is>
          <t>2017-09-26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Office Supplies</t>
        </is>
      </c>
      <c r="O7530" t="inlineStr">
        <is>
          <t>Paper</t>
        </is>
      </c>
      <c r="P7530" t="inlineStr">
        <is>
          <t>Xerox 1895</t>
        </is>
      </c>
      <c r="Q7530" s="2" t="n">
        <v>35.88</v>
      </c>
      <c r="R7530" t="n">
        <v>6</v>
      </c>
      <c r="S7530" s="3" t="n">
        <v>0</v>
      </c>
      <c r="T7530" s="2" t="n">
        <v>16.146</v>
      </c>
      <c r="U7530">
        <f>D7530-C7530</f>
        <v/>
      </c>
      <c r="V7530" s="3">
        <f>IF(Q7530=0,0,T7530/Q7530)</f>
        <v/>
      </c>
    </row>
    <row r="7531">
      <c r="A7531" t="n">
        <v>7530</v>
      </c>
      <c r="B7531" t="inlineStr">
        <is>
          <t>US-2017-106145</t>
        </is>
      </c>
      <c r="C7531" t="inlineStr">
        <is>
          <t>2017-09-26</t>
        </is>
      </c>
      <c r="D7531" t="inlineStr">
        <is>
          <t>2017-09-26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Wilson Jones Hanging View Binder, White, 1"</t>
        </is>
      </c>
      <c r="Q7531" s="2" t="n">
        <v>17.04</v>
      </c>
      <c r="R7531" t="n">
        <v>3</v>
      </c>
      <c r="S7531" s="3" t="n">
        <v>0.2</v>
      </c>
      <c r="T7531" s="2" t="n">
        <v>5.538</v>
      </c>
      <c r="U7531">
        <f>D7531-C7531</f>
        <v/>
      </c>
      <c r="V7531" s="3">
        <f>IF(Q7531=0,0,T7531/Q7531)</f>
        <v/>
      </c>
    </row>
    <row r="7532">
      <c r="A7532" t="n">
        <v>7531</v>
      </c>
      <c r="B7532" t="inlineStr">
        <is>
          <t>US-2017-106145</t>
        </is>
      </c>
      <c r="C7532" t="inlineStr">
        <is>
          <t>2017-09-26</t>
        </is>
      </c>
      <c r="D7532" t="inlineStr">
        <is>
          <t>2017-09-26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Office Supplies</t>
        </is>
      </c>
      <c r="O7532" t="inlineStr">
        <is>
          <t>Binders</t>
        </is>
      </c>
      <c r="P7532" t="inlineStr">
        <is>
          <t>Fellowes PB300 Plastic Comb Binding Machine</t>
        </is>
      </c>
      <c r="Q7532" s="2" t="n">
        <v>931.176</v>
      </c>
      <c r="R7532" t="n">
        <v>3</v>
      </c>
      <c r="S7532" s="3" t="n">
        <v>0.2</v>
      </c>
      <c r="T7532" s="2" t="n">
        <v>314.2719</v>
      </c>
      <c r="U7532">
        <f>D7532-C7532</f>
        <v/>
      </c>
      <c r="V7532" s="3">
        <f>IF(Q7532=0,0,T7532/Q7532)</f>
        <v/>
      </c>
    </row>
    <row r="7533">
      <c r="A7533" t="n">
        <v>7532</v>
      </c>
      <c r="B7533" t="inlineStr">
        <is>
          <t>CA-2016-107146</t>
        </is>
      </c>
      <c r="C7533" t="inlineStr">
        <is>
          <t>2016-06-17</t>
        </is>
      </c>
      <c r="D7533" t="inlineStr">
        <is>
          <t>2016-06-19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Furniture</t>
        </is>
      </c>
      <c r="O7533" t="inlineStr">
        <is>
          <t>Furnishings</t>
        </is>
      </c>
      <c r="P7533" t="inlineStr">
        <is>
          <t>Rubbermaid ClusterMat Chairmats, Mat Size- 66" x 60", Lip 20" x 11" -90 Degree Angle</t>
        </is>
      </c>
      <c r="Q7533" s="2" t="n">
        <v>266.352</v>
      </c>
      <c r="R7533" t="n">
        <v>3</v>
      </c>
      <c r="S7533" s="3" t="n">
        <v>0.2</v>
      </c>
      <c r="T7533" s="2" t="n">
        <v>-13.3176</v>
      </c>
      <c r="U7533">
        <f>D7533-C7533</f>
        <v/>
      </c>
      <c r="V7533" s="3">
        <f>IF(Q7533=0,0,T7533/Q7533)</f>
        <v/>
      </c>
    </row>
    <row r="7534">
      <c r="A7534" t="n">
        <v>7533</v>
      </c>
      <c r="B7534" t="inlineStr">
        <is>
          <t>CA-2016-107146</t>
        </is>
      </c>
      <c r="C7534" t="inlineStr">
        <is>
          <t>2016-06-17</t>
        </is>
      </c>
      <c r="D7534" t="inlineStr">
        <is>
          <t>2016-06-19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Manager's Adjustable Task Chair, Storm</t>
        </is>
      </c>
      <c r="Q7534" s="2" t="n">
        <v>483.136</v>
      </c>
      <c r="R7534" t="n">
        <v>4</v>
      </c>
      <c r="S7534" s="3" t="n">
        <v>0.2</v>
      </c>
      <c r="T7534" s="2" t="n">
        <v>54.3528</v>
      </c>
      <c r="U7534">
        <f>D7534-C7534</f>
        <v/>
      </c>
      <c r="V7534" s="3">
        <f>IF(Q7534=0,0,T7534/Q7534)</f>
        <v/>
      </c>
    </row>
    <row r="7535">
      <c r="A7535" t="n">
        <v>7534</v>
      </c>
      <c r="B7535" t="inlineStr">
        <is>
          <t>US-2017-134642</t>
        </is>
      </c>
      <c r="C7535" t="inlineStr">
        <is>
          <t>2017-02-25</t>
        </is>
      </c>
      <c r="D7535" t="inlineStr">
        <is>
          <t>2017-03-01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Furniture</t>
        </is>
      </c>
      <c r="O7535" t="inlineStr">
        <is>
          <t>Chairs</t>
        </is>
      </c>
      <c r="P7535" t="inlineStr">
        <is>
          <t>Global High-Back Leather Tilter, Burgundy</t>
        </is>
      </c>
      <c r="Q7535" s="2" t="n">
        <v>196.784</v>
      </c>
      <c r="R7535" t="n">
        <v>2</v>
      </c>
      <c r="S7535" s="3" t="n">
        <v>0.2</v>
      </c>
      <c r="T7535" s="2" t="n">
        <v>-22.1382</v>
      </c>
      <c r="U7535">
        <f>D7535-C7535</f>
        <v/>
      </c>
      <c r="V7535" s="3">
        <f>IF(Q7535=0,0,T7535/Q7535)</f>
        <v/>
      </c>
    </row>
    <row r="7536">
      <c r="A7536" t="n">
        <v>7535</v>
      </c>
      <c r="B7536" t="inlineStr">
        <is>
          <t>US-2017-134642</t>
        </is>
      </c>
      <c r="C7536" t="inlineStr">
        <is>
          <t>2017-02-25</t>
        </is>
      </c>
      <c r="D7536" t="inlineStr">
        <is>
          <t>2017-03-01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Furniture</t>
        </is>
      </c>
      <c r="O7536" t="inlineStr">
        <is>
          <t>Bookcases</t>
        </is>
      </c>
      <c r="P7536" t="inlineStr">
        <is>
          <t>Bush Westfield Collection Bookcases, Medium Cherry Finish</t>
        </is>
      </c>
      <c r="Q7536" s="2" t="n">
        <v>231.92</v>
      </c>
      <c r="R7536" t="n">
        <v>5</v>
      </c>
      <c r="S7536" s="3" t="n">
        <v>0.2</v>
      </c>
      <c r="T7536" s="2" t="n">
        <v>5.798</v>
      </c>
      <c r="U7536">
        <f>D7536-C7536</f>
        <v/>
      </c>
      <c r="V7536" s="3">
        <f>IF(Q7536=0,0,T7536/Q7536)</f>
        <v/>
      </c>
    </row>
    <row r="7537">
      <c r="A7537" t="n">
        <v>7536</v>
      </c>
      <c r="B7537" t="inlineStr">
        <is>
          <t>US-2017-160143</t>
        </is>
      </c>
      <c r="C7537" t="inlineStr">
        <is>
          <t>2017-03-31</t>
        </is>
      </c>
      <c r="D7537" t="inlineStr">
        <is>
          <t>2017-04-07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Office Supplies</t>
        </is>
      </c>
      <c r="O7537" t="inlineStr">
        <is>
          <t>Supplies</t>
        </is>
      </c>
      <c r="P7537" t="inlineStr">
        <is>
          <t>Acme Tagit Stainless Steel Antibacterial Scissors</t>
        </is>
      </c>
      <c r="Q7537" s="2" t="n">
        <v>29.7</v>
      </c>
      <c r="R7537" t="n">
        <v>3</v>
      </c>
      <c r="S7537" s="3" t="n">
        <v>0</v>
      </c>
      <c r="T7537" s="2" t="n">
        <v>8.019</v>
      </c>
      <c r="U7537">
        <f>D7537-C7537</f>
        <v/>
      </c>
      <c r="V7537" s="3">
        <f>IF(Q7537=0,0,T7537/Q7537)</f>
        <v/>
      </c>
    </row>
    <row r="7538">
      <c r="A7538" t="n">
        <v>7537</v>
      </c>
      <c r="B7538" t="inlineStr">
        <is>
          <t>CA-2017-103415</t>
        </is>
      </c>
      <c r="C7538" t="inlineStr">
        <is>
          <t>2017-12-03</t>
        </is>
      </c>
      <c r="D7538" t="inlineStr">
        <is>
          <t>2017-12-08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Tensor Brushed Steel Torchiere Floor Lamp</t>
        </is>
      </c>
      <c r="Q7538" s="2" t="n">
        <v>13.592</v>
      </c>
      <c r="R7538" t="n">
        <v>2</v>
      </c>
      <c r="S7538" s="3" t="n">
        <v>0.6</v>
      </c>
      <c r="T7538" s="2" t="n">
        <v>-14.2716</v>
      </c>
      <c r="U7538">
        <f>D7538-C7538</f>
        <v/>
      </c>
      <c r="V7538" s="3">
        <f>IF(Q7538=0,0,T7538/Q7538)</f>
        <v/>
      </c>
    </row>
    <row r="7539">
      <c r="A7539" t="n">
        <v>7538</v>
      </c>
      <c r="B7539" t="inlineStr">
        <is>
          <t>CA-2016-106460</t>
        </is>
      </c>
      <c r="C7539" t="inlineStr">
        <is>
          <t>2016-02-19</t>
        </is>
      </c>
      <c r="D7539" t="inlineStr">
        <is>
          <t>2016-02-22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Office Supplies</t>
        </is>
      </c>
      <c r="O7539" t="inlineStr">
        <is>
          <t>Paper</t>
        </is>
      </c>
      <c r="P7539" t="inlineStr">
        <is>
          <t>Xerox 1880</t>
        </is>
      </c>
      <c r="Q7539" s="2" t="n">
        <v>70.88</v>
      </c>
      <c r="R7539" t="n">
        <v>2</v>
      </c>
      <c r="S7539" s="3" t="n">
        <v>0</v>
      </c>
      <c r="T7539" s="2" t="n">
        <v>33.3136</v>
      </c>
      <c r="U7539">
        <f>D7539-C7539</f>
        <v/>
      </c>
      <c r="V7539" s="3">
        <f>IF(Q7539=0,0,T7539/Q7539)</f>
        <v/>
      </c>
    </row>
    <row r="7540">
      <c r="A7540" t="n">
        <v>7539</v>
      </c>
      <c r="B7540" t="inlineStr">
        <is>
          <t>US-2017-112347</t>
        </is>
      </c>
      <c r="C7540" t="inlineStr">
        <is>
          <t>2017-12-02</t>
        </is>
      </c>
      <c r="D7540" t="inlineStr">
        <is>
          <t>2017-12-06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Letter Size Cart</t>
        </is>
      </c>
      <c r="Q7540" s="2" t="n">
        <v>114.288</v>
      </c>
      <c r="R7540" t="n">
        <v>1</v>
      </c>
      <c r="S7540" s="3" t="n">
        <v>0.2</v>
      </c>
      <c r="T7540" s="2" t="n">
        <v>12.8574</v>
      </c>
      <c r="U7540">
        <f>D7540-C7540</f>
        <v/>
      </c>
      <c r="V7540" s="3">
        <f>IF(Q7540=0,0,T7540/Q7540)</f>
        <v/>
      </c>
    </row>
    <row r="7541">
      <c r="A7541" t="n">
        <v>7540</v>
      </c>
      <c r="B7541" t="inlineStr">
        <is>
          <t>US-2017-112347</t>
        </is>
      </c>
      <c r="C7541" t="inlineStr">
        <is>
          <t>2017-12-02</t>
        </is>
      </c>
      <c r="D7541" t="inlineStr">
        <is>
          <t>2017-12-06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Office Supplies</t>
        </is>
      </c>
      <c r="O7541" t="inlineStr">
        <is>
          <t>Binders</t>
        </is>
      </c>
      <c r="P7541" t="inlineStr">
        <is>
          <t>Aluminum Screw Posts</t>
        </is>
      </c>
      <c r="Q7541" s="2" t="n">
        <v>36.624</v>
      </c>
      <c r="R7541" t="n">
        <v>8</v>
      </c>
      <c r="S7541" s="3" t="n">
        <v>0.7</v>
      </c>
      <c r="T7541" s="2" t="n">
        <v>-24.416</v>
      </c>
      <c r="U7541">
        <f>D7541-C7541</f>
        <v/>
      </c>
      <c r="V7541" s="3">
        <f>IF(Q7541=0,0,T7541/Q7541)</f>
        <v/>
      </c>
    </row>
    <row r="7542">
      <c r="A7542" t="n">
        <v>7541</v>
      </c>
      <c r="B7542" t="inlineStr">
        <is>
          <t>US-2017-112347</t>
        </is>
      </c>
      <c r="C7542" t="inlineStr">
        <is>
          <t>2017-12-02</t>
        </is>
      </c>
      <c r="D7542" t="inlineStr">
        <is>
          <t>2017-12-06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Furniture</t>
        </is>
      </c>
      <c r="O7542" t="inlineStr">
        <is>
          <t>Bookcases</t>
        </is>
      </c>
      <c r="P7542" t="inlineStr">
        <is>
          <t>Hon 4-Shelf Metal Bookcases</t>
        </is>
      </c>
      <c r="Q7542" s="2" t="n">
        <v>242.352</v>
      </c>
      <c r="R7542" t="n">
        <v>8</v>
      </c>
      <c r="S7542" s="3" t="n">
        <v>0.7</v>
      </c>
      <c r="T7542" s="2" t="n">
        <v>-363.528</v>
      </c>
      <c r="U7542">
        <f>D7542-C7542</f>
        <v/>
      </c>
      <c r="V7542" s="3">
        <f>IF(Q7542=0,0,T7542/Q7542)</f>
        <v/>
      </c>
    </row>
    <row r="7543">
      <c r="A7543" t="n">
        <v>7542</v>
      </c>
      <c r="B7543" t="inlineStr">
        <is>
          <t>US-2017-112347</t>
        </is>
      </c>
      <c r="C7543" t="inlineStr">
        <is>
          <t>2017-12-02</t>
        </is>
      </c>
      <c r="D7543" t="inlineStr">
        <is>
          <t>2017-12-06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Technology</t>
        </is>
      </c>
      <c r="O7543" t="inlineStr">
        <is>
          <t>Phones</t>
        </is>
      </c>
      <c r="P7543" t="inlineStr">
        <is>
          <t>Seidio BD2-HK3IPH5-BK DILEX Case and Holster Combo for Apple iPhone 5/5s - Black</t>
        </is>
      </c>
      <c r="Q7543" s="2" t="n">
        <v>49.616</v>
      </c>
      <c r="R7543" t="n">
        <v>2</v>
      </c>
      <c r="S7543" s="3" t="n">
        <v>0.2</v>
      </c>
      <c r="T7543" s="2" t="n">
        <v>4.9616</v>
      </c>
      <c r="U7543">
        <f>D7543-C7543</f>
        <v/>
      </c>
      <c r="V7543" s="3">
        <f>IF(Q7543=0,0,T7543/Q7543)</f>
        <v/>
      </c>
    </row>
    <row r="7544">
      <c r="A7544" t="n">
        <v>7543</v>
      </c>
      <c r="B7544" t="inlineStr">
        <is>
          <t>US-2017-112347</t>
        </is>
      </c>
      <c r="C7544" t="inlineStr">
        <is>
          <t>2017-12-02</t>
        </is>
      </c>
      <c r="D7544" t="inlineStr">
        <is>
          <t>2017-12-06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Furniture</t>
        </is>
      </c>
      <c r="O7544" t="inlineStr">
        <is>
          <t>Furnishings</t>
        </is>
      </c>
      <c r="P7544" t="inlineStr">
        <is>
          <t>Tenex 46" x 60" Computer Anti-Static Chairmat, Rectangular Shaped</t>
        </is>
      </c>
      <c r="Q7544" s="2" t="n">
        <v>508.704</v>
      </c>
      <c r="R7544" t="n">
        <v>6</v>
      </c>
      <c r="S7544" s="3" t="n">
        <v>0.2</v>
      </c>
      <c r="T7544" s="2" t="n">
        <v>0</v>
      </c>
      <c r="U7544">
        <f>D7544-C7544</f>
        <v/>
      </c>
      <c r="V7544" s="3">
        <f>IF(Q7544=0,0,T7544/Q7544)</f>
        <v/>
      </c>
    </row>
    <row r="7545">
      <c r="A7545" t="n">
        <v>7544</v>
      </c>
      <c r="B7545" t="inlineStr">
        <is>
          <t>US-2017-112347</t>
        </is>
      </c>
      <c r="C7545" t="inlineStr">
        <is>
          <t>2017-12-02</t>
        </is>
      </c>
      <c r="D7545" t="inlineStr">
        <is>
          <t>2017-12-06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Macally Suction Cup Mount</t>
        </is>
      </c>
      <c r="Q7545" s="2" t="n">
        <v>57.36</v>
      </c>
      <c r="R7545" t="n">
        <v>6</v>
      </c>
      <c r="S7545" s="3" t="n">
        <v>0.2</v>
      </c>
      <c r="T7545" s="2" t="n">
        <v>-14.34</v>
      </c>
      <c r="U7545">
        <f>D7545-C7545</f>
        <v/>
      </c>
      <c r="V7545" s="3">
        <f>IF(Q7545=0,0,T7545/Q7545)</f>
        <v/>
      </c>
    </row>
    <row r="7546">
      <c r="A7546" t="n">
        <v>7545</v>
      </c>
      <c r="B7546" t="inlineStr">
        <is>
          <t>US-2017-112347</t>
        </is>
      </c>
      <c r="C7546" t="inlineStr">
        <is>
          <t>2017-12-02</t>
        </is>
      </c>
      <c r="D7546" t="inlineStr">
        <is>
          <t>2017-12-06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Furniture</t>
        </is>
      </c>
      <c r="O7546" t="inlineStr">
        <is>
          <t>Chairs</t>
        </is>
      </c>
      <c r="P7546" t="inlineStr">
        <is>
          <t>Hon GuestStacker Chair</t>
        </is>
      </c>
      <c r="Q7546" s="2" t="n">
        <v>906.6799999999999</v>
      </c>
      <c r="R7546" t="n">
        <v>5</v>
      </c>
      <c r="S7546" s="3" t="n">
        <v>0.2</v>
      </c>
      <c r="T7546" s="2" t="n">
        <v>68.001</v>
      </c>
      <c r="U7546">
        <f>D7546-C7546</f>
        <v/>
      </c>
      <c r="V7546" s="3">
        <f>IF(Q7546=0,0,T7546/Q7546)</f>
        <v/>
      </c>
    </row>
    <row r="7547">
      <c r="A7547" t="n">
        <v>7546</v>
      </c>
      <c r="B7547" t="inlineStr">
        <is>
          <t>CA-2014-103492</t>
        </is>
      </c>
      <c r="C7547" t="inlineStr">
        <is>
          <t>2014-10-10</t>
        </is>
      </c>
      <c r="D7547" t="inlineStr">
        <is>
          <t>2014-10-15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Motorola Droid Maxx</t>
        </is>
      </c>
      <c r="Q7547" s="2" t="n">
        <v>719.952</v>
      </c>
      <c r="R7547" t="n">
        <v>6</v>
      </c>
      <c r="S7547" s="3" t="n">
        <v>0.2</v>
      </c>
      <c r="T7547" s="2" t="n">
        <v>71.9952</v>
      </c>
      <c r="U7547">
        <f>D7547-C7547</f>
        <v/>
      </c>
      <c r="V7547" s="3">
        <f>IF(Q7547=0,0,T7547/Q7547)</f>
        <v/>
      </c>
    </row>
    <row r="7548">
      <c r="A7548" t="n">
        <v>7547</v>
      </c>
      <c r="B7548" t="inlineStr">
        <is>
          <t>CA-2014-103492</t>
        </is>
      </c>
      <c r="C7548" t="inlineStr">
        <is>
          <t>2014-10-10</t>
        </is>
      </c>
      <c r="D7548" t="inlineStr">
        <is>
          <t>2014-10-15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Cisco 8x8 Inc. 6753i IP Business Phone System</t>
        </is>
      </c>
      <c r="Q7548" s="2" t="n">
        <v>755.944</v>
      </c>
      <c r="R7548" t="n">
        <v>7</v>
      </c>
      <c r="S7548" s="3" t="n">
        <v>0.2</v>
      </c>
      <c r="T7548" s="2" t="n">
        <v>66.1451</v>
      </c>
      <c r="U7548">
        <f>D7548-C7548</f>
        <v/>
      </c>
      <c r="V7548" s="3">
        <f>IF(Q7548=0,0,T7548/Q7548)</f>
        <v/>
      </c>
    </row>
    <row r="7549">
      <c r="A7549" t="n">
        <v>7548</v>
      </c>
      <c r="B7549" t="inlineStr">
        <is>
          <t>CA-2014-103492</t>
        </is>
      </c>
      <c r="C7549" t="inlineStr">
        <is>
          <t>2014-10-10</t>
        </is>
      </c>
      <c r="D7549" t="inlineStr">
        <is>
          <t>2014-10-15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GBC Personal VeloBind Strips</t>
        </is>
      </c>
      <c r="Q7549" s="2" t="n">
        <v>11.98</v>
      </c>
      <c r="R7549" t="n">
        <v>5</v>
      </c>
      <c r="S7549" s="3" t="n">
        <v>0.8</v>
      </c>
      <c r="T7549" s="2" t="n">
        <v>-19.168</v>
      </c>
      <c r="U7549">
        <f>D7549-C7549</f>
        <v/>
      </c>
      <c r="V7549" s="3">
        <f>IF(Q7549=0,0,T7549/Q7549)</f>
        <v/>
      </c>
    </row>
    <row r="7550">
      <c r="A7550" t="n">
        <v>7549</v>
      </c>
      <c r="B7550" t="inlineStr">
        <is>
          <t>CA-2014-103492</t>
        </is>
      </c>
      <c r="C7550" t="inlineStr">
        <is>
          <t>2014-10-10</t>
        </is>
      </c>
      <c r="D7550" t="inlineStr">
        <is>
          <t>2014-10-15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Office Supplies</t>
        </is>
      </c>
      <c r="O7550" t="inlineStr">
        <is>
          <t>Binders</t>
        </is>
      </c>
      <c r="P7550" t="inlineStr">
        <is>
          <t>Avery Non-Stick Binders</t>
        </is>
      </c>
      <c r="Q7550" s="2" t="n">
        <v>0.898</v>
      </c>
      <c r="R7550" t="n">
        <v>1</v>
      </c>
      <c r="S7550" s="3" t="n">
        <v>0.8</v>
      </c>
      <c r="T7550" s="2" t="n">
        <v>-1.5715</v>
      </c>
      <c r="U7550">
        <f>D7550-C7550</f>
        <v/>
      </c>
      <c r="V7550" s="3">
        <f>IF(Q7550=0,0,T7550/Q7550)</f>
        <v/>
      </c>
    </row>
    <row r="7551">
      <c r="A7551" t="n">
        <v>7550</v>
      </c>
      <c r="B7551" t="inlineStr">
        <is>
          <t>CA-2016-136595</t>
        </is>
      </c>
      <c r="C7551" t="inlineStr">
        <is>
          <t>2016-09-05</t>
        </is>
      </c>
      <c r="D7551" t="inlineStr">
        <is>
          <t>2016-09-07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Furniture</t>
        </is>
      </c>
      <c r="O7551" t="inlineStr">
        <is>
          <t>Furnishings</t>
        </is>
      </c>
      <c r="P7551" t="inlineStr">
        <is>
          <t>Executive Impressions 12" Wall Clock</t>
        </is>
      </c>
      <c r="Q7551" s="2" t="n">
        <v>21.204</v>
      </c>
      <c r="R7551" t="n">
        <v>3</v>
      </c>
      <c r="S7551" s="3" t="n">
        <v>0.6</v>
      </c>
      <c r="T7551" s="2" t="n">
        <v>-11.6622</v>
      </c>
      <c r="U7551">
        <f>D7551-C7551</f>
        <v/>
      </c>
      <c r="V7551" s="3">
        <f>IF(Q7551=0,0,T7551/Q7551)</f>
        <v/>
      </c>
    </row>
    <row r="7552">
      <c r="A7552" t="n">
        <v>7551</v>
      </c>
      <c r="B7552" t="inlineStr">
        <is>
          <t>CA-2014-140396</t>
        </is>
      </c>
      <c r="C7552" t="inlineStr">
        <is>
          <t>2014-11-20</t>
        </is>
      </c>
      <c r="D7552" t="inlineStr">
        <is>
          <t>2014-11-25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Office Supplies</t>
        </is>
      </c>
      <c r="O7552" t="inlineStr">
        <is>
          <t>Envelopes</t>
        </is>
      </c>
      <c r="P7552" t="inlineStr">
        <is>
          <t>Peel &amp; Seel Recycled Catalog Envelopes, Brown</t>
        </is>
      </c>
      <c r="Q7552" s="2" t="n">
        <v>34.74</v>
      </c>
      <c r="R7552" t="n">
        <v>3</v>
      </c>
      <c r="S7552" s="3" t="n">
        <v>0</v>
      </c>
      <c r="T7552" s="2" t="n">
        <v>17.37</v>
      </c>
      <c r="U7552">
        <f>D7552-C7552</f>
        <v/>
      </c>
      <c r="V7552" s="3">
        <f>IF(Q7552=0,0,T7552/Q7552)</f>
        <v/>
      </c>
    </row>
    <row r="7553">
      <c r="A7553" t="n">
        <v>7552</v>
      </c>
      <c r="B7553" t="inlineStr">
        <is>
          <t>CA-2014-140396</t>
        </is>
      </c>
      <c r="C7553" t="inlineStr">
        <is>
          <t>2014-11-20</t>
        </is>
      </c>
      <c r="D7553" t="inlineStr">
        <is>
          <t>2014-11-25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Technology</t>
        </is>
      </c>
      <c r="O7553" t="inlineStr">
        <is>
          <t>Phones</t>
        </is>
      </c>
      <c r="P7553" t="inlineStr">
        <is>
          <t>Toshiba IPT2010-SD IP Telephone</t>
        </is>
      </c>
      <c r="Q7553" s="2" t="n">
        <v>833.9400000000001</v>
      </c>
      <c r="R7553" t="n">
        <v>6</v>
      </c>
      <c r="S7553" s="3" t="n">
        <v>0</v>
      </c>
      <c r="T7553" s="2" t="n">
        <v>216.8244</v>
      </c>
      <c r="U7553">
        <f>D7553-C7553</f>
        <v/>
      </c>
      <c r="V7553" s="3">
        <f>IF(Q7553=0,0,T7553/Q7553)</f>
        <v/>
      </c>
    </row>
    <row r="7554">
      <c r="A7554" t="n">
        <v>7553</v>
      </c>
      <c r="B7554" t="inlineStr">
        <is>
          <t>CA-2014-140396</t>
        </is>
      </c>
      <c r="C7554" t="inlineStr">
        <is>
          <t>2014-11-20</t>
        </is>
      </c>
      <c r="D7554" t="inlineStr">
        <is>
          <t>2014-11-25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3M Organizer Strips</t>
        </is>
      </c>
      <c r="Q7554" s="2" t="n">
        <v>12.96</v>
      </c>
      <c r="R7554" t="n">
        <v>3</v>
      </c>
      <c r="S7554" s="3" t="n">
        <v>0.2</v>
      </c>
      <c r="T7554" s="2" t="n">
        <v>4.536</v>
      </c>
      <c r="U7554">
        <f>D7554-C7554</f>
        <v/>
      </c>
      <c r="V7554" s="3">
        <f>IF(Q7554=0,0,T7554/Q7554)</f>
        <v/>
      </c>
    </row>
    <row r="7555">
      <c r="A7555" t="n">
        <v>7554</v>
      </c>
      <c r="B7555" t="inlineStr">
        <is>
          <t>CA-2014-140396</t>
        </is>
      </c>
      <c r="C7555" t="inlineStr">
        <is>
          <t>2014-11-20</t>
        </is>
      </c>
      <c r="D7555" t="inlineStr">
        <is>
          <t>2014-11-25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2000</t>
        </is>
      </c>
      <c r="Q7555" s="2" t="n">
        <v>25.92</v>
      </c>
      <c r="R7555" t="n">
        <v>4</v>
      </c>
      <c r="S7555" s="3" t="n">
        <v>0</v>
      </c>
      <c r="T7555" s="2" t="n">
        <v>12.4416</v>
      </c>
      <c r="U7555">
        <f>D7555-C7555</f>
        <v/>
      </c>
      <c r="V7555" s="3">
        <f>IF(Q7555=0,0,T7555/Q7555)</f>
        <v/>
      </c>
    </row>
    <row r="7556">
      <c r="A7556" t="n">
        <v>7555</v>
      </c>
      <c r="B7556" t="inlineStr">
        <is>
          <t>CA-2014-114181</t>
        </is>
      </c>
      <c r="C7556" t="inlineStr">
        <is>
          <t>2014-05-10</t>
        </is>
      </c>
      <c r="D7556" t="inlineStr">
        <is>
          <t>2014-05-14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Furniture</t>
        </is>
      </c>
      <c r="O7556" t="inlineStr">
        <is>
          <t>Bookcases</t>
        </is>
      </c>
      <c r="P7556" t="inlineStr">
        <is>
          <t>Bestar Classic Bookcase</t>
        </is>
      </c>
      <c r="Q7556" s="2" t="n">
        <v>349.965</v>
      </c>
      <c r="R7556" t="n">
        <v>7</v>
      </c>
      <c r="S7556" s="3" t="n">
        <v>0.5</v>
      </c>
      <c r="T7556" s="2" t="n">
        <v>-216.9783</v>
      </c>
      <c r="U7556">
        <f>D7556-C7556</f>
        <v/>
      </c>
      <c r="V7556" s="3">
        <f>IF(Q7556=0,0,T7556/Q7556)</f>
        <v/>
      </c>
    </row>
    <row r="7557">
      <c r="A7557" t="n">
        <v>7556</v>
      </c>
      <c r="B7557" t="inlineStr">
        <is>
          <t>CA-2014-114181</t>
        </is>
      </c>
      <c r="C7557" t="inlineStr">
        <is>
          <t>2014-05-10</t>
        </is>
      </c>
      <c r="D7557" t="inlineStr">
        <is>
          <t>2014-05-14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Office Supplies</t>
        </is>
      </c>
      <c r="O7557" t="inlineStr">
        <is>
          <t>Art</t>
        </is>
      </c>
      <c r="P7557" t="inlineStr">
        <is>
          <t>DIXON Ticonderoga Erasable Checking Pencils</t>
        </is>
      </c>
      <c r="Q7557" s="2" t="n">
        <v>22.32</v>
      </c>
      <c r="R7557" t="n">
        <v>5</v>
      </c>
      <c r="S7557" s="3" t="n">
        <v>0.2</v>
      </c>
      <c r="T7557" s="2" t="n">
        <v>5.301</v>
      </c>
      <c r="U7557">
        <f>D7557-C7557</f>
        <v/>
      </c>
      <c r="V7557" s="3">
        <f>IF(Q7557=0,0,T7557/Q7557)</f>
        <v/>
      </c>
    </row>
    <row r="7558">
      <c r="A7558" t="n">
        <v>7557</v>
      </c>
      <c r="B7558" t="inlineStr">
        <is>
          <t>CA-2017-159506</t>
        </is>
      </c>
      <c r="C7558" t="inlineStr">
        <is>
          <t>2017-11-27</t>
        </is>
      </c>
      <c r="D7558" t="inlineStr">
        <is>
          <t>2017-12-02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1909</t>
        </is>
      </c>
      <c r="Q7558" s="2" t="n">
        <v>158.28</v>
      </c>
      <c r="R7558" t="n">
        <v>6</v>
      </c>
      <c r="S7558" s="3" t="n">
        <v>0</v>
      </c>
      <c r="T7558" s="2" t="n">
        <v>72.80880000000001</v>
      </c>
      <c r="U7558">
        <f>D7558-C7558</f>
        <v/>
      </c>
      <c r="V7558" s="3">
        <f>IF(Q7558=0,0,T7558/Q7558)</f>
        <v/>
      </c>
    </row>
    <row r="7559">
      <c r="A7559" t="n">
        <v>7558</v>
      </c>
      <c r="B7559" t="inlineStr">
        <is>
          <t>CA-2017-159506</t>
        </is>
      </c>
      <c r="C7559" t="inlineStr">
        <is>
          <t>2017-11-27</t>
        </is>
      </c>
      <c r="D7559" t="inlineStr">
        <is>
          <t>2017-12-02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Office Supplies</t>
        </is>
      </c>
      <c r="O7559" t="inlineStr">
        <is>
          <t>Binders</t>
        </is>
      </c>
      <c r="P7559" t="inlineStr">
        <is>
          <t>GBC DocuBind P100 Manual Binding Machine</t>
        </is>
      </c>
      <c r="Q7559" s="2" t="n">
        <v>497.94</v>
      </c>
      <c r="R7559" t="n">
        <v>3</v>
      </c>
      <c r="S7559" s="3" t="n">
        <v>0</v>
      </c>
      <c r="T7559" s="2" t="n">
        <v>224.073</v>
      </c>
      <c r="U7559">
        <f>D7559-C7559</f>
        <v/>
      </c>
      <c r="V7559" s="3">
        <f>IF(Q7559=0,0,T7559/Q7559)</f>
        <v/>
      </c>
    </row>
    <row r="7560">
      <c r="A7560" t="n">
        <v>7559</v>
      </c>
      <c r="B7560" t="inlineStr">
        <is>
          <t>US-2014-137155</t>
        </is>
      </c>
      <c r="C7560" t="inlineStr">
        <is>
          <t>2014-11-01</t>
        </is>
      </c>
      <c r="D7560" t="inlineStr">
        <is>
          <t>2014-11-05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Office Supplies</t>
        </is>
      </c>
      <c r="O7560" t="inlineStr">
        <is>
          <t>Appliances</t>
        </is>
      </c>
      <c r="P7560" t="inlineStr">
        <is>
          <t>Kensington 7 Outlet MasterPiece Power Center</t>
        </is>
      </c>
      <c r="Q7560" s="2" t="n">
        <v>533.9400000000001</v>
      </c>
      <c r="R7560" t="n">
        <v>3</v>
      </c>
      <c r="S7560" s="3" t="n">
        <v>0</v>
      </c>
      <c r="T7560" s="2" t="n">
        <v>154.8426</v>
      </c>
      <c r="U7560">
        <f>D7560-C7560</f>
        <v/>
      </c>
      <c r="V7560" s="3">
        <f>IF(Q7560=0,0,T7560/Q7560)</f>
        <v/>
      </c>
    </row>
    <row r="7561">
      <c r="A7561" t="n">
        <v>7560</v>
      </c>
      <c r="B7561" t="inlineStr">
        <is>
          <t>US-2014-137155</t>
        </is>
      </c>
      <c r="C7561" t="inlineStr">
        <is>
          <t>2014-11-01</t>
        </is>
      </c>
      <c r="D7561" t="inlineStr">
        <is>
          <t>2014-11-05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Office Supplies</t>
        </is>
      </c>
      <c r="O7561" t="inlineStr">
        <is>
          <t>Paper</t>
        </is>
      </c>
      <c r="P7561" t="inlineStr">
        <is>
          <t>Xerox 1934</t>
        </is>
      </c>
      <c r="Q7561" s="2" t="n">
        <v>167.94</v>
      </c>
      <c r="R7561" t="n">
        <v>3</v>
      </c>
      <c r="S7561" s="3" t="n">
        <v>0</v>
      </c>
      <c r="T7561" s="2" t="n">
        <v>82.2906</v>
      </c>
      <c r="U7561">
        <f>D7561-C7561</f>
        <v/>
      </c>
      <c r="V7561" s="3">
        <f>IF(Q7561=0,0,T7561/Q7561)</f>
        <v/>
      </c>
    </row>
    <row r="7562">
      <c r="A7562" t="n">
        <v>7561</v>
      </c>
      <c r="B7562" t="inlineStr">
        <is>
          <t>US-2014-137155</t>
        </is>
      </c>
      <c r="C7562" t="inlineStr">
        <is>
          <t>2014-11-01</t>
        </is>
      </c>
      <c r="D7562" t="inlineStr">
        <is>
          <t>2014-11-05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Furniture</t>
        </is>
      </c>
      <c r="O7562" t="inlineStr">
        <is>
          <t>Furnishings</t>
        </is>
      </c>
      <c r="P7562" t="inlineStr">
        <is>
          <t>Master Big Foot Doorstop, Beige</t>
        </is>
      </c>
      <c r="Q7562" s="2" t="n">
        <v>31.68</v>
      </c>
      <c r="R7562" t="n">
        <v>6</v>
      </c>
      <c r="S7562" s="3" t="n">
        <v>0</v>
      </c>
      <c r="T7562" s="2" t="n">
        <v>9.8208</v>
      </c>
      <c r="U7562">
        <f>D7562-C7562</f>
        <v/>
      </c>
      <c r="V7562" s="3">
        <f>IF(Q7562=0,0,T7562/Q7562)</f>
        <v/>
      </c>
    </row>
    <row r="7563">
      <c r="A7563" t="n">
        <v>7562</v>
      </c>
      <c r="B7563" t="inlineStr">
        <is>
          <t>CA-2016-105746</t>
        </is>
      </c>
      <c r="C7563" t="inlineStr">
        <is>
          <t>2016-12-30</t>
        </is>
      </c>
      <c r="D7563" t="inlineStr">
        <is>
          <t>2017-01-01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Hon Deluxe Fabric Upholstered Stacking Chairs, Rounded Back</t>
        </is>
      </c>
      <c r="Q7563" s="2" t="n">
        <v>170.786</v>
      </c>
      <c r="R7563" t="n">
        <v>1</v>
      </c>
      <c r="S7563" s="3" t="n">
        <v>0.3</v>
      </c>
      <c r="T7563" s="2" t="n">
        <v>0</v>
      </c>
      <c r="U7563">
        <f>D7563-C7563</f>
        <v/>
      </c>
      <c r="V7563" s="3">
        <f>IF(Q7563=0,0,T7563/Q7563)</f>
        <v/>
      </c>
    </row>
    <row r="7564">
      <c r="A7564" t="n">
        <v>7563</v>
      </c>
      <c r="B7564" t="inlineStr">
        <is>
          <t>US-2016-104815</t>
        </is>
      </c>
      <c r="C7564" t="inlineStr">
        <is>
          <t>2016-09-03</t>
        </is>
      </c>
      <c r="D7564" t="inlineStr">
        <is>
          <t>2016-09-07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Safco Value Mate Steel Bookcase, Baked Enamel Finish on Steel, Black</t>
        </is>
      </c>
      <c r="Q7564" s="2" t="n">
        <v>198.744</v>
      </c>
      <c r="R7564" t="n">
        <v>4</v>
      </c>
      <c r="S7564" s="3" t="n">
        <v>0.3</v>
      </c>
      <c r="T7564" s="2" t="n">
        <v>0</v>
      </c>
      <c r="U7564">
        <f>D7564-C7564</f>
        <v/>
      </c>
      <c r="V7564" s="3">
        <f>IF(Q7564=0,0,T7564/Q7564)</f>
        <v/>
      </c>
    </row>
    <row r="7565">
      <c r="A7565" t="n">
        <v>7564</v>
      </c>
      <c r="B7565" t="inlineStr">
        <is>
          <t>CA-2017-157672</t>
        </is>
      </c>
      <c r="C7565" t="inlineStr">
        <is>
          <t>2017-10-05</t>
        </is>
      </c>
      <c r="D7565" t="inlineStr">
        <is>
          <t>2017-10-07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 MX Performance Wireless Mouse</t>
        </is>
      </c>
      <c r="Q7565" s="2" t="n">
        <v>63.824</v>
      </c>
      <c r="R7565" t="n">
        <v>2</v>
      </c>
      <c r="S7565" s="3" t="n">
        <v>0.2</v>
      </c>
      <c r="T7565" s="2" t="n">
        <v>13.5626</v>
      </c>
      <c r="U7565">
        <f>D7565-C7565</f>
        <v/>
      </c>
      <c r="V7565" s="3">
        <f>IF(Q7565=0,0,T7565/Q7565)</f>
        <v/>
      </c>
    </row>
    <row r="7566">
      <c r="A7566" t="n">
        <v>7565</v>
      </c>
      <c r="B7566" t="inlineStr">
        <is>
          <t>US-2016-166660</t>
        </is>
      </c>
      <c r="C7566" t="inlineStr">
        <is>
          <t>2016-01-30</t>
        </is>
      </c>
      <c r="D7566" t="inlineStr">
        <is>
          <t>2016-02-01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Global Deluxe High-Back Office Chair in Storm</t>
        </is>
      </c>
      <c r="Q7566" s="2" t="n">
        <v>435.168</v>
      </c>
      <c r="R7566" t="n">
        <v>4</v>
      </c>
      <c r="S7566" s="3" t="n">
        <v>0.2</v>
      </c>
      <c r="T7566" s="2" t="n">
        <v>-59.8356</v>
      </c>
      <c r="U7566">
        <f>D7566-C7566</f>
        <v/>
      </c>
      <c r="V7566" s="3">
        <f>IF(Q7566=0,0,T7566/Q7566)</f>
        <v/>
      </c>
    </row>
    <row r="7567">
      <c r="A7567" t="n">
        <v>7566</v>
      </c>
      <c r="B7567" t="inlineStr">
        <is>
          <t>US-2016-166660</t>
        </is>
      </c>
      <c r="C7567" t="inlineStr">
        <is>
          <t>2016-01-30</t>
        </is>
      </c>
      <c r="D7567" t="inlineStr">
        <is>
          <t>2016-02-01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Furniture</t>
        </is>
      </c>
      <c r="O7567" t="inlineStr">
        <is>
          <t>Bookcases</t>
        </is>
      </c>
      <c r="P7567" t="inlineStr">
        <is>
          <t>O'Sullivan 2-Shelf Heavy-Duty Bookcases</t>
        </is>
      </c>
      <c r="Q7567" s="2" t="n">
        <v>48.58</v>
      </c>
      <c r="R7567" t="n">
        <v>1</v>
      </c>
      <c r="S7567" s="3" t="n">
        <v>0</v>
      </c>
      <c r="T7567" s="2" t="n">
        <v>7.7728</v>
      </c>
      <c r="U7567">
        <f>D7567-C7567</f>
        <v/>
      </c>
      <c r="V7567" s="3">
        <f>IF(Q7567=0,0,T7567/Q7567)</f>
        <v/>
      </c>
    </row>
    <row r="7568">
      <c r="A7568" t="n">
        <v>7567</v>
      </c>
      <c r="B7568" t="inlineStr">
        <is>
          <t>CA-2017-140802</t>
        </is>
      </c>
      <c r="C7568" t="inlineStr">
        <is>
          <t>2017-04-21</t>
        </is>
      </c>
      <c r="D7568" t="inlineStr">
        <is>
          <t>2017-04-23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Technology</t>
        </is>
      </c>
      <c r="O7568" t="inlineStr">
        <is>
          <t>Accessories</t>
        </is>
      </c>
      <c r="P7568" t="inlineStr">
        <is>
          <t>Logitech LS21 Speaker System - PC Multimedia - 2.1-CH - Wired</t>
        </is>
      </c>
      <c r="Q7568" s="2" t="n">
        <v>47.976</v>
      </c>
      <c r="R7568" t="n">
        <v>3</v>
      </c>
      <c r="S7568" s="3" t="n">
        <v>0.2</v>
      </c>
      <c r="T7568" s="2" t="n">
        <v>8.395799999999999</v>
      </c>
      <c r="U7568">
        <f>D7568-C7568</f>
        <v/>
      </c>
      <c r="V7568" s="3">
        <f>IF(Q7568=0,0,T7568/Q7568)</f>
        <v/>
      </c>
    </row>
    <row r="7569">
      <c r="A7569" t="n">
        <v>7568</v>
      </c>
      <c r="B7569" t="inlineStr">
        <is>
          <t>CA-2017-140802</t>
        </is>
      </c>
      <c r="C7569" t="inlineStr">
        <is>
          <t>2017-04-21</t>
        </is>
      </c>
      <c r="D7569" t="inlineStr">
        <is>
          <t>2017-04-23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230</t>
        </is>
      </c>
      <c r="Q7569" s="2" t="n">
        <v>20.736</v>
      </c>
      <c r="R7569" t="n">
        <v>4</v>
      </c>
      <c r="S7569" s="3" t="n">
        <v>0.2</v>
      </c>
      <c r="T7569" s="2" t="n">
        <v>7.2576</v>
      </c>
      <c r="U7569">
        <f>D7569-C7569</f>
        <v/>
      </c>
      <c r="V7569" s="3">
        <f>IF(Q7569=0,0,T7569/Q7569)</f>
        <v/>
      </c>
    </row>
    <row r="7570">
      <c r="A7570" t="n">
        <v>7569</v>
      </c>
      <c r="B7570" t="inlineStr">
        <is>
          <t>CA-2014-133830</t>
        </is>
      </c>
      <c r="C7570" t="inlineStr">
        <is>
          <t>2014-12-05</t>
        </is>
      </c>
      <c r="D7570" t="inlineStr">
        <is>
          <t>2014-12-10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Prang Colored Pencils</t>
        </is>
      </c>
      <c r="Q7570" s="2" t="n">
        <v>26.46</v>
      </c>
      <c r="R7570" t="n">
        <v>9</v>
      </c>
      <c r="S7570" s="3" t="n">
        <v>0</v>
      </c>
      <c r="T7570" s="2" t="n">
        <v>11.907</v>
      </c>
      <c r="U7570">
        <f>D7570-C7570</f>
        <v/>
      </c>
      <c r="V7570" s="3">
        <f>IF(Q7570=0,0,T7570/Q7570)</f>
        <v/>
      </c>
    </row>
    <row r="7571">
      <c r="A7571" t="n">
        <v>7570</v>
      </c>
      <c r="B7571" t="inlineStr">
        <is>
          <t>CA-2014-133830</t>
        </is>
      </c>
      <c r="C7571" t="inlineStr">
        <is>
          <t>2014-12-05</t>
        </is>
      </c>
      <c r="D7571" t="inlineStr">
        <is>
          <t>2014-12-10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Office Supplies</t>
        </is>
      </c>
      <c r="O7571" t="inlineStr">
        <is>
          <t>Paper</t>
        </is>
      </c>
      <c r="P7571" t="inlineStr">
        <is>
          <t>Xerox 1933</t>
        </is>
      </c>
      <c r="Q7571" s="2" t="n">
        <v>49.12</v>
      </c>
      <c r="R7571" t="n">
        <v>4</v>
      </c>
      <c r="S7571" s="3" t="n">
        <v>0</v>
      </c>
      <c r="T7571" s="2" t="n">
        <v>23.0864</v>
      </c>
      <c r="U7571">
        <f>D7571-C7571</f>
        <v/>
      </c>
      <c r="V7571" s="3">
        <f>IF(Q7571=0,0,T7571/Q7571)</f>
        <v/>
      </c>
    </row>
    <row r="7572">
      <c r="A7572" t="n">
        <v>7571</v>
      </c>
      <c r="B7572" t="inlineStr">
        <is>
          <t>CA-2014-133830</t>
        </is>
      </c>
      <c r="C7572" t="inlineStr">
        <is>
          <t>2014-12-05</t>
        </is>
      </c>
      <c r="D7572" t="inlineStr">
        <is>
          <t>2014-12-10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Office Supplies</t>
        </is>
      </c>
      <c r="O7572" t="inlineStr">
        <is>
          <t>Fasteners</t>
        </is>
      </c>
      <c r="P7572" t="inlineStr">
        <is>
          <t>Advantus Plastic Paper Clips</t>
        </is>
      </c>
      <c r="Q7572" s="2" t="n">
        <v>15</v>
      </c>
      <c r="R7572" t="n">
        <v>3</v>
      </c>
      <c r="S7572" s="3" t="n">
        <v>0</v>
      </c>
      <c r="T7572" s="2" t="n">
        <v>7.2</v>
      </c>
      <c r="U7572">
        <f>D7572-C7572</f>
        <v/>
      </c>
      <c r="V7572" s="3">
        <f>IF(Q7572=0,0,T7572/Q7572)</f>
        <v/>
      </c>
    </row>
    <row r="7573">
      <c r="A7573" t="n">
        <v>7572</v>
      </c>
      <c r="B7573" t="inlineStr">
        <is>
          <t>CA-2014-100916</t>
        </is>
      </c>
      <c r="C7573" t="inlineStr">
        <is>
          <t>2014-10-21</t>
        </is>
      </c>
      <c r="D7573" t="inlineStr">
        <is>
          <t>2014-10-26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Eldon Base for stackable storage shelf, platinum</t>
        </is>
      </c>
      <c r="Q7573" s="2" t="n">
        <v>194.7</v>
      </c>
      <c r="R7573" t="n">
        <v>5</v>
      </c>
      <c r="S7573" s="3" t="n">
        <v>0</v>
      </c>
      <c r="T7573" s="2" t="n">
        <v>9.734999999999999</v>
      </c>
      <c r="U7573">
        <f>D7573-C7573</f>
        <v/>
      </c>
      <c r="V7573" s="3">
        <f>IF(Q7573=0,0,T7573/Q7573)</f>
        <v/>
      </c>
    </row>
    <row r="7574">
      <c r="A7574" t="n">
        <v>7573</v>
      </c>
      <c r="B7574" t="inlineStr">
        <is>
          <t>CA-2014-100916</t>
        </is>
      </c>
      <c r="C7574" t="inlineStr">
        <is>
          <t>2014-10-21</t>
        </is>
      </c>
      <c r="D7574" t="inlineStr">
        <is>
          <t>2014-10-26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Hon 2111 Invitation Series Straight Table</t>
        </is>
      </c>
      <c r="Q7574" s="2" t="n">
        <v>591.3200000000001</v>
      </c>
      <c r="R7574" t="n">
        <v>4</v>
      </c>
      <c r="S7574" s="3" t="n">
        <v>0</v>
      </c>
      <c r="T7574" s="2" t="n">
        <v>112.3508</v>
      </c>
      <c r="U7574">
        <f>D7574-C7574</f>
        <v/>
      </c>
      <c r="V7574" s="3">
        <f>IF(Q7574=0,0,T7574/Q7574)</f>
        <v/>
      </c>
    </row>
    <row r="7575">
      <c r="A7575" t="n">
        <v>7574</v>
      </c>
      <c r="B7575" t="inlineStr">
        <is>
          <t>CA-2014-100916</t>
        </is>
      </c>
      <c r="C7575" t="inlineStr">
        <is>
          <t>2014-10-21</t>
        </is>
      </c>
      <c r="D7575" t="inlineStr">
        <is>
          <t>2014-10-26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Office Supplies</t>
        </is>
      </c>
      <c r="O7575" t="inlineStr">
        <is>
          <t>Art</t>
        </is>
      </c>
      <c r="P7575" t="inlineStr">
        <is>
          <t>SANFORD Liquid Accent Tank-Style Highlighters</t>
        </is>
      </c>
      <c r="Q7575" s="2" t="n">
        <v>2.84</v>
      </c>
      <c r="R7575" t="n">
        <v>1</v>
      </c>
      <c r="S7575" s="3" t="n">
        <v>0</v>
      </c>
      <c r="T7575" s="2" t="n">
        <v>0.8804</v>
      </c>
      <c r="U7575">
        <f>D7575-C7575</f>
        <v/>
      </c>
      <c r="V7575" s="3">
        <f>IF(Q7575=0,0,T7575/Q7575)</f>
        <v/>
      </c>
    </row>
    <row r="7576">
      <c r="A7576" t="n">
        <v>7575</v>
      </c>
      <c r="B7576" t="inlineStr">
        <is>
          <t>CA-2015-129532</t>
        </is>
      </c>
      <c r="C7576" t="inlineStr">
        <is>
          <t>2015-12-08</t>
        </is>
      </c>
      <c r="D7576" t="inlineStr">
        <is>
          <t>2015-12-12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Office Supplies</t>
        </is>
      </c>
      <c r="O7576" t="inlineStr">
        <is>
          <t>Storage</t>
        </is>
      </c>
      <c r="P7576" t="inlineStr">
        <is>
          <t>Stur-D-Stor Shelving, Vertical 5-Shelf: 72"H x 36"W x 18 1/2"D</t>
        </is>
      </c>
      <c r="Q7576" s="2" t="n">
        <v>221.96</v>
      </c>
      <c r="R7576" t="n">
        <v>2</v>
      </c>
      <c r="S7576" s="3" t="n">
        <v>0</v>
      </c>
      <c r="T7576" s="2" t="n">
        <v>4.4392</v>
      </c>
      <c r="U7576">
        <f>D7576-C7576</f>
        <v/>
      </c>
      <c r="V7576" s="3">
        <f>IF(Q7576=0,0,T7576/Q7576)</f>
        <v/>
      </c>
    </row>
    <row r="7577">
      <c r="A7577" t="n">
        <v>7576</v>
      </c>
      <c r="B7577" t="inlineStr">
        <is>
          <t>CA-2015-129532</t>
        </is>
      </c>
      <c r="C7577" t="inlineStr">
        <is>
          <t>2015-12-08</t>
        </is>
      </c>
      <c r="D7577" t="inlineStr">
        <is>
          <t>2015-12-12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WD My Passport Ultra 500GB Portable External Hard Drive</t>
        </is>
      </c>
      <c r="Q7577" s="2" t="n">
        <v>236</v>
      </c>
      <c r="R7577" t="n">
        <v>4</v>
      </c>
      <c r="S7577" s="3" t="n">
        <v>0</v>
      </c>
      <c r="T7577" s="2" t="n">
        <v>40.12</v>
      </c>
      <c r="U7577">
        <f>D7577-C7577</f>
        <v/>
      </c>
      <c r="V7577" s="3">
        <f>IF(Q7577=0,0,T7577/Q7577)</f>
        <v/>
      </c>
    </row>
    <row r="7578">
      <c r="A7578" t="n">
        <v>7577</v>
      </c>
      <c r="B7578" t="inlineStr">
        <is>
          <t>CA-2014-134726</t>
        </is>
      </c>
      <c r="C7578" t="inlineStr">
        <is>
          <t>2014-11-02</t>
        </is>
      </c>
      <c r="D7578" t="inlineStr">
        <is>
          <t>2014-11-07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Maxell 74 Minute CD-R Spindle, 50/Pack</t>
        </is>
      </c>
      <c r="Q7578" s="2" t="n">
        <v>41.94</v>
      </c>
      <c r="R7578" t="n">
        <v>2</v>
      </c>
      <c r="S7578" s="3" t="n">
        <v>0</v>
      </c>
      <c r="T7578" s="2" t="n">
        <v>15.0984</v>
      </c>
      <c r="U7578">
        <f>D7578-C7578</f>
        <v/>
      </c>
      <c r="V7578" s="3">
        <f>IF(Q7578=0,0,T7578/Q7578)</f>
        <v/>
      </c>
    </row>
    <row r="7579">
      <c r="A7579" t="n">
        <v>7578</v>
      </c>
      <c r="B7579" t="inlineStr">
        <is>
          <t>CA-2014-134726</t>
        </is>
      </c>
      <c r="C7579" t="inlineStr">
        <is>
          <t>2014-11-02</t>
        </is>
      </c>
      <c r="D7579" t="inlineStr">
        <is>
          <t>2014-11-07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Technology</t>
        </is>
      </c>
      <c r="O7579" t="inlineStr">
        <is>
          <t>Phones</t>
        </is>
      </c>
      <c r="P7579" t="inlineStr">
        <is>
          <t>Samsung Rugby III</t>
        </is>
      </c>
      <c r="Q7579" s="2" t="n">
        <v>52.792</v>
      </c>
      <c r="R7579" t="n">
        <v>1</v>
      </c>
      <c r="S7579" s="3" t="n">
        <v>0.2</v>
      </c>
      <c r="T7579" s="2" t="n">
        <v>4.6193</v>
      </c>
      <c r="U7579">
        <f>D7579-C7579</f>
        <v/>
      </c>
      <c r="V7579" s="3">
        <f>IF(Q7579=0,0,T7579/Q7579)</f>
        <v/>
      </c>
    </row>
    <row r="7580">
      <c r="A7580" t="n">
        <v>7579</v>
      </c>
      <c r="B7580" t="inlineStr">
        <is>
          <t>CA-2016-138597</t>
        </is>
      </c>
      <c r="C7580" t="inlineStr">
        <is>
          <t>2016-12-18</t>
        </is>
      </c>
      <c r="D7580" t="inlineStr">
        <is>
          <t>2016-12-21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Furniture</t>
        </is>
      </c>
      <c r="O7580" t="inlineStr">
        <is>
          <t>Chairs</t>
        </is>
      </c>
      <c r="P7580" t="inlineStr">
        <is>
          <t>Hon Every-Day Series Multi-Task Chairs</t>
        </is>
      </c>
      <c r="Q7580" s="2" t="n">
        <v>563.9400000000001</v>
      </c>
      <c r="R7580" t="n">
        <v>3</v>
      </c>
      <c r="S7580" s="3" t="n">
        <v>0</v>
      </c>
      <c r="T7580" s="2" t="n">
        <v>112.788</v>
      </c>
      <c r="U7580">
        <f>D7580-C7580</f>
        <v/>
      </c>
      <c r="V7580" s="3">
        <f>IF(Q7580=0,0,T7580/Q7580)</f>
        <v/>
      </c>
    </row>
    <row r="7581">
      <c r="A7581" t="n">
        <v>7580</v>
      </c>
      <c r="B7581" t="inlineStr">
        <is>
          <t>CA-2015-123113</t>
        </is>
      </c>
      <c r="C7581" t="inlineStr">
        <is>
          <t>2015-11-23</t>
        </is>
      </c>
      <c r="D7581" t="inlineStr">
        <is>
          <t>2015-11-27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Sanyo Counter Height Refrigerator with Crisper, 3.6 Cubic Foot, Stainless Steel/Black</t>
        </is>
      </c>
      <c r="Q7581" s="2" t="n">
        <v>2625.12</v>
      </c>
      <c r="R7581" t="n">
        <v>8</v>
      </c>
      <c r="S7581" s="3" t="n">
        <v>0</v>
      </c>
      <c r="T7581" s="2" t="n">
        <v>735.0336</v>
      </c>
      <c r="U7581">
        <f>D7581-C7581</f>
        <v/>
      </c>
      <c r="V7581" s="3">
        <f>IF(Q7581=0,0,T7581/Q7581)</f>
        <v/>
      </c>
    </row>
    <row r="7582">
      <c r="A7582" t="n">
        <v>7581</v>
      </c>
      <c r="B7582" t="inlineStr">
        <is>
          <t>CA-2015-123113</t>
        </is>
      </c>
      <c r="C7582" t="inlineStr">
        <is>
          <t>2015-11-23</t>
        </is>
      </c>
      <c r="D7582" t="inlineStr">
        <is>
          <t>2015-11-27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Office Supplies</t>
        </is>
      </c>
      <c r="O7582" t="inlineStr">
        <is>
          <t>Art</t>
        </is>
      </c>
      <c r="P7582" t="inlineStr">
        <is>
          <t>Newell 315</t>
        </is>
      </c>
      <c r="Q7582" s="2" t="n">
        <v>17.94</v>
      </c>
      <c r="R7582" t="n">
        <v>3</v>
      </c>
      <c r="S7582" s="3" t="n">
        <v>0</v>
      </c>
      <c r="T7582" s="2" t="n">
        <v>4.485</v>
      </c>
      <c r="U7582">
        <f>D7582-C7582</f>
        <v/>
      </c>
      <c r="V7582" s="3">
        <f>IF(Q7582=0,0,T7582/Q7582)</f>
        <v/>
      </c>
    </row>
    <row r="7583">
      <c r="A7583" t="n">
        <v>7582</v>
      </c>
      <c r="B7583" t="inlineStr">
        <is>
          <t>CA-2015-169656</t>
        </is>
      </c>
      <c r="C7583" t="inlineStr">
        <is>
          <t>2015-08-13</t>
        </is>
      </c>
      <c r="D7583" t="inlineStr">
        <is>
          <t>2015-08-16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Office Supplies</t>
        </is>
      </c>
      <c r="O7583" t="inlineStr">
        <is>
          <t>Storage</t>
        </is>
      </c>
      <c r="P7583" t="inlineStr">
        <is>
          <t>Fellowes High-Stak Drawer Files</t>
        </is>
      </c>
      <c r="Q7583" s="2" t="n">
        <v>422.856</v>
      </c>
      <c r="R7583" t="n">
        <v>3</v>
      </c>
      <c r="S7583" s="3" t="n">
        <v>0.2</v>
      </c>
      <c r="T7583" s="2" t="n">
        <v>15.8571</v>
      </c>
      <c r="U7583">
        <f>D7583-C7583</f>
        <v/>
      </c>
      <c r="V7583" s="3">
        <f>IF(Q7583=0,0,T7583/Q7583)</f>
        <v/>
      </c>
    </row>
    <row r="7584">
      <c r="A7584" t="n">
        <v>7583</v>
      </c>
      <c r="B7584" t="inlineStr">
        <is>
          <t>CA-2015-142734</t>
        </is>
      </c>
      <c r="C7584" t="inlineStr">
        <is>
          <t>2015-04-16</t>
        </is>
      </c>
      <c r="D7584" t="inlineStr">
        <is>
          <t>2015-04-21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Novimex Turbo Task Chair</t>
        </is>
      </c>
      <c r="Q7584" s="2" t="n">
        <v>127.764</v>
      </c>
      <c r="R7584" t="n">
        <v>2</v>
      </c>
      <c r="S7584" s="3" t="n">
        <v>0.1</v>
      </c>
      <c r="T7584" s="2" t="n">
        <v>2.8392</v>
      </c>
      <c r="U7584">
        <f>D7584-C7584</f>
        <v/>
      </c>
      <c r="V7584" s="3">
        <f>IF(Q7584=0,0,T7584/Q7584)</f>
        <v/>
      </c>
    </row>
    <row r="7585">
      <c r="A7585" t="n">
        <v>7584</v>
      </c>
      <c r="B7585" t="inlineStr">
        <is>
          <t>CA-2014-163223</t>
        </is>
      </c>
      <c r="C7585" t="inlineStr">
        <is>
          <t>2014-03-21</t>
        </is>
      </c>
      <c r="D7585" t="inlineStr">
        <is>
          <t>2014-03-25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Technology</t>
        </is>
      </c>
      <c r="O7585" t="inlineStr">
        <is>
          <t>Phones</t>
        </is>
      </c>
      <c r="P7585" t="inlineStr">
        <is>
          <t>Samsung Galaxy S4 Active</t>
        </is>
      </c>
      <c r="Q7585" s="2" t="n">
        <v>3499.93</v>
      </c>
      <c r="R7585" t="n">
        <v>7</v>
      </c>
      <c r="S7585" s="3" t="n">
        <v>0</v>
      </c>
      <c r="T7585" s="2" t="n">
        <v>909.9818</v>
      </c>
      <c r="U7585">
        <f>D7585-C7585</f>
        <v/>
      </c>
      <c r="V7585" s="3">
        <f>IF(Q7585=0,0,T7585/Q7585)</f>
        <v/>
      </c>
    </row>
    <row r="7586">
      <c r="A7586" t="n">
        <v>7585</v>
      </c>
      <c r="B7586" t="inlineStr">
        <is>
          <t>CA-2014-163223</t>
        </is>
      </c>
      <c r="C7586" t="inlineStr">
        <is>
          <t>2014-03-21</t>
        </is>
      </c>
      <c r="D7586" t="inlineStr">
        <is>
          <t>2014-03-25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Office Supplies</t>
        </is>
      </c>
      <c r="O7586" t="inlineStr">
        <is>
          <t>Labels</t>
        </is>
      </c>
      <c r="P7586" t="inlineStr">
        <is>
          <t>Avery 492</t>
        </is>
      </c>
      <c r="Q7586" s="2" t="n">
        <v>14.4</v>
      </c>
      <c r="R7586" t="n">
        <v>5</v>
      </c>
      <c r="S7586" s="3" t="n">
        <v>0</v>
      </c>
      <c r="T7586" s="2" t="n">
        <v>6.624</v>
      </c>
      <c r="U7586">
        <f>D7586-C7586</f>
        <v/>
      </c>
      <c r="V7586" s="3">
        <f>IF(Q7586=0,0,T7586/Q7586)</f>
        <v/>
      </c>
    </row>
    <row r="7587">
      <c r="A7587" t="n">
        <v>7586</v>
      </c>
      <c r="B7587" t="inlineStr">
        <is>
          <t>CA-2014-163223</t>
        </is>
      </c>
      <c r="C7587" t="inlineStr">
        <is>
          <t>2014-03-21</t>
        </is>
      </c>
      <c r="D7587" t="inlineStr">
        <is>
          <t>2014-03-25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1919</t>
        </is>
      </c>
      <c r="Q7587" s="2" t="n">
        <v>122.97</v>
      </c>
      <c r="R7587" t="n">
        <v>3</v>
      </c>
      <c r="S7587" s="3" t="n">
        <v>0</v>
      </c>
      <c r="T7587" s="2" t="n">
        <v>60.2553</v>
      </c>
      <c r="U7587">
        <f>D7587-C7587</f>
        <v/>
      </c>
      <c r="V7587" s="3">
        <f>IF(Q7587=0,0,T7587/Q7587)</f>
        <v/>
      </c>
    </row>
    <row r="7588">
      <c r="A7588" t="n">
        <v>7587</v>
      </c>
      <c r="B7588" t="inlineStr">
        <is>
          <t>CA-2014-163223</t>
        </is>
      </c>
      <c r="C7588" t="inlineStr">
        <is>
          <t>2014-03-21</t>
        </is>
      </c>
      <c r="D7588" t="inlineStr">
        <is>
          <t>2014-03-25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American Pencil</t>
        </is>
      </c>
      <c r="Q7588" s="2" t="n">
        <v>9.32</v>
      </c>
      <c r="R7588" t="n">
        <v>4</v>
      </c>
      <c r="S7588" s="3" t="n">
        <v>0</v>
      </c>
      <c r="T7588" s="2" t="n">
        <v>2.7028</v>
      </c>
      <c r="U7588">
        <f>D7588-C7588</f>
        <v/>
      </c>
      <c r="V7588" s="3">
        <f>IF(Q7588=0,0,T7588/Q7588)</f>
        <v/>
      </c>
    </row>
    <row r="7589">
      <c r="A7589" t="n">
        <v>7588</v>
      </c>
      <c r="B7589" t="inlineStr">
        <is>
          <t>CA-2014-163223</t>
        </is>
      </c>
      <c r="C7589" t="inlineStr">
        <is>
          <t>2014-03-21</t>
        </is>
      </c>
      <c r="D7589" t="inlineStr">
        <is>
          <t>2014-03-25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Wilson Jones Ledger-Size, Piano-Hinge Binder, 2", Blue</t>
        </is>
      </c>
      <c r="Q7589" s="2" t="n">
        <v>122.94</v>
      </c>
      <c r="R7589" t="n">
        <v>3</v>
      </c>
      <c r="S7589" s="3" t="n">
        <v>0</v>
      </c>
      <c r="T7589" s="2" t="n">
        <v>59.0112</v>
      </c>
      <c r="U7589">
        <f>D7589-C7589</f>
        <v/>
      </c>
      <c r="V7589" s="3">
        <f>IF(Q7589=0,0,T7589/Q7589)</f>
        <v/>
      </c>
    </row>
    <row r="7590">
      <c r="A7590" t="n">
        <v>7589</v>
      </c>
      <c r="B7590" t="inlineStr">
        <is>
          <t>CA-2017-122945</t>
        </is>
      </c>
      <c r="C7590" t="inlineStr">
        <is>
          <t>2017-11-16</t>
        </is>
      </c>
      <c r="D7590" t="inlineStr">
        <is>
          <t>2017-11-22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DAX Cubicle Frames - 8x10</t>
        </is>
      </c>
      <c r="Q7590" s="2" t="n">
        <v>17.31</v>
      </c>
      <c r="R7590" t="n">
        <v>3</v>
      </c>
      <c r="S7590" s="3" t="n">
        <v>0</v>
      </c>
      <c r="T7590" s="2" t="n">
        <v>5.193</v>
      </c>
      <c r="U7590">
        <f>D7590-C7590</f>
        <v/>
      </c>
      <c r="V7590" s="3">
        <f>IF(Q7590=0,0,T7590/Q7590)</f>
        <v/>
      </c>
    </row>
    <row r="7591">
      <c r="A7591" t="n">
        <v>7590</v>
      </c>
      <c r="B7591" t="inlineStr">
        <is>
          <t>CA-2015-139738</t>
        </is>
      </c>
      <c r="C7591" t="inlineStr">
        <is>
          <t>2015-09-25</t>
        </is>
      </c>
      <c r="D7591" t="inlineStr">
        <is>
          <t>2015-09-29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Boston KS Multi-Size Manual Pencil Sharpener</t>
        </is>
      </c>
      <c r="Q7591" s="2" t="n">
        <v>128.744</v>
      </c>
      <c r="R7591" t="n">
        <v>7</v>
      </c>
      <c r="S7591" s="3" t="n">
        <v>0.2</v>
      </c>
      <c r="T7591" s="2" t="n">
        <v>12.8744</v>
      </c>
      <c r="U7591">
        <f>D7591-C7591</f>
        <v/>
      </c>
      <c r="V7591" s="3">
        <f>IF(Q7591=0,0,T7591/Q7591)</f>
        <v/>
      </c>
    </row>
    <row r="7592">
      <c r="A7592" t="n">
        <v>7591</v>
      </c>
      <c r="B7592" t="inlineStr">
        <is>
          <t>CA-2016-158778</t>
        </is>
      </c>
      <c r="C7592" t="inlineStr">
        <is>
          <t>2016-09-05</t>
        </is>
      </c>
      <c r="D7592" t="inlineStr">
        <is>
          <t>2016-09-09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6" Cubicle Wall Clock, Black</t>
        </is>
      </c>
      <c r="Q7592" s="2" t="n">
        <v>58.248</v>
      </c>
      <c r="R7592" t="n">
        <v>9</v>
      </c>
      <c r="S7592" s="3" t="n">
        <v>0.2</v>
      </c>
      <c r="T7592" s="2" t="n">
        <v>11.6496</v>
      </c>
      <c r="U7592">
        <f>D7592-C7592</f>
        <v/>
      </c>
      <c r="V7592" s="3">
        <f>IF(Q7592=0,0,T7592/Q7592)</f>
        <v/>
      </c>
    </row>
    <row r="7593">
      <c r="A7593" t="n">
        <v>7592</v>
      </c>
      <c r="B7593" t="inlineStr">
        <is>
          <t>CA-2016-158778</t>
        </is>
      </c>
      <c r="C7593" t="inlineStr">
        <is>
          <t>2016-09-05</t>
        </is>
      </c>
      <c r="D7593" t="inlineStr">
        <is>
          <t>2016-09-09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Global Task Chair, Black</t>
        </is>
      </c>
      <c r="Q7593" s="2" t="n">
        <v>71.246</v>
      </c>
      <c r="R7593" t="n">
        <v>2</v>
      </c>
      <c r="S7593" s="3" t="n">
        <v>0.3</v>
      </c>
      <c r="T7593" s="2" t="n">
        <v>-19.3382</v>
      </c>
      <c r="U7593">
        <f>D7593-C7593</f>
        <v/>
      </c>
      <c r="V7593" s="3">
        <f>IF(Q7593=0,0,T7593/Q7593)</f>
        <v/>
      </c>
    </row>
    <row r="7594">
      <c r="A7594" t="n">
        <v>7593</v>
      </c>
      <c r="B7594" t="inlineStr">
        <is>
          <t>CA-2016-158778</t>
        </is>
      </c>
      <c r="C7594" t="inlineStr">
        <is>
          <t>2016-09-05</t>
        </is>
      </c>
      <c r="D7594" t="inlineStr">
        <is>
          <t>2016-09-09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329</t>
        </is>
      </c>
      <c r="Q7594" s="2" t="n">
        <v>7.872</v>
      </c>
      <c r="R7594" t="n">
        <v>3</v>
      </c>
      <c r="S7594" s="3" t="n">
        <v>0.2</v>
      </c>
      <c r="T7594" s="2" t="n">
        <v>0.5904</v>
      </c>
      <c r="U7594">
        <f>D7594-C7594</f>
        <v/>
      </c>
      <c r="V7594" s="3">
        <f>IF(Q7594=0,0,T7594/Q7594)</f>
        <v/>
      </c>
    </row>
    <row r="7595">
      <c r="A7595" t="n">
        <v>7594</v>
      </c>
      <c r="B7595" t="inlineStr">
        <is>
          <t>CA-2016-158778</t>
        </is>
      </c>
      <c r="C7595" t="inlineStr">
        <is>
          <t>2016-09-05</t>
        </is>
      </c>
      <c r="D7595" t="inlineStr">
        <is>
          <t>2016-09-09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Furniture</t>
        </is>
      </c>
      <c r="O7595" t="inlineStr">
        <is>
          <t>Chairs</t>
        </is>
      </c>
      <c r="P7595" t="inlineStr">
        <is>
          <t>Global Comet Stacking Arm Chair</t>
        </is>
      </c>
      <c r="Q7595" s="2" t="n">
        <v>887.271</v>
      </c>
      <c r="R7595" t="n">
        <v>3</v>
      </c>
      <c r="S7595" s="3" t="n">
        <v>0.3</v>
      </c>
      <c r="T7595" s="2" t="n">
        <v>-63.3765</v>
      </c>
      <c r="U7595">
        <f>D7595-C7595</f>
        <v/>
      </c>
      <c r="V7595" s="3">
        <f>IF(Q7595=0,0,T7595/Q7595)</f>
        <v/>
      </c>
    </row>
    <row r="7596">
      <c r="A7596" t="n">
        <v>7595</v>
      </c>
      <c r="B7596" t="inlineStr">
        <is>
          <t>CA-2017-119655</t>
        </is>
      </c>
      <c r="C7596" t="inlineStr">
        <is>
          <t>2017-04-20</t>
        </is>
      </c>
      <c r="D7596" t="inlineStr">
        <is>
          <t>2017-04-24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Premium Transparent Presentation Covers by GBC</t>
        </is>
      </c>
      <c r="Q7596" s="2" t="n">
        <v>146.86</v>
      </c>
      <c r="R7596" t="n">
        <v>7</v>
      </c>
      <c r="S7596" s="3" t="n">
        <v>0</v>
      </c>
      <c r="T7596" s="2" t="n">
        <v>70.4928</v>
      </c>
      <c r="U7596">
        <f>D7596-C7596</f>
        <v/>
      </c>
      <c r="V7596" s="3">
        <f>IF(Q7596=0,0,T7596/Q7596)</f>
        <v/>
      </c>
    </row>
    <row r="7597">
      <c r="A7597" t="n">
        <v>7596</v>
      </c>
      <c r="B7597" t="inlineStr">
        <is>
          <t>CA-2017-119655</t>
        </is>
      </c>
      <c r="C7597" t="inlineStr">
        <is>
          <t>2017-04-20</t>
        </is>
      </c>
      <c r="D7597" t="inlineStr">
        <is>
          <t>2017-04-24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Office Supplies</t>
        </is>
      </c>
      <c r="O7597" t="inlineStr">
        <is>
          <t>Binders</t>
        </is>
      </c>
      <c r="P7597" t="inlineStr">
        <is>
          <t>Cardinal EasyOpen D-Ring Binders</t>
        </is>
      </c>
      <c r="Q7597" s="2" t="n">
        <v>36.56</v>
      </c>
      <c r="R7597" t="n">
        <v>4</v>
      </c>
      <c r="S7597" s="3" t="n">
        <v>0</v>
      </c>
      <c r="T7597" s="2" t="n">
        <v>18.28</v>
      </c>
      <c r="U7597">
        <f>D7597-C7597</f>
        <v/>
      </c>
      <c r="V7597" s="3">
        <f>IF(Q7597=0,0,T7597/Q7597)</f>
        <v/>
      </c>
    </row>
    <row r="7598">
      <c r="A7598" t="n">
        <v>7597</v>
      </c>
      <c r="B7598" t="inlineStr">
        <is>
          <t>CA-2015-164567</t>
        </is>
      </c>
      <c r="C7598" t="inlineStr">
        <is>
          <t>2015-06-15</t>
        </is>
      </c>
      <c r="D7598" t="inlineStr">
        <is>
          <t>2015-06-19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Jabra SPEAK 410</t>
        </is>
      </c>
      <c r="Q7598" s="2" t="n">
        <v>225.576</v>
      </c>
      <c r="R7598" t="n">
        <v>3</v>
      </c>
      <c r="S7598" s="3" t="n">
        <v>0.2</v>
      </c>
      <c r="T7598" s="2" t="n">
        <v>22.5576</v>
      </c>
      <c r="U7598">
        <f>D7598-C7598</f>
        <v/>
      </c>
      <c r="V7598" s="3">
        <f>IF(Q7598=0,0,T7598/Q7598)</f>
        <v/>
      </c>
    </row>
    <row r="7599">
      <c r="A7599" t="n">
        <v>7598</v>
      </c>
      <c r="B7599" t="inlineStr">
        <is>
          <t>CA-2014-131947</t>
        </is>
      </c>
      <c r="C7599" t="inlineStr">
        <is>
          <t>2014-09-17</t>
        </is>
      </c>
      <c r="D7599" t="inlineStr">
        <is>
          <t>2014-09-22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Newell 313</t>
        </is>
      </c>
      <c r="Q7599" s="2" t="n">
        <v>5.248</v>
      </c>
      <c r="R7599" t="n">
        <v>2</v>
      </c>
      <c r="S7599" s="3" t="n">
        <v>0.2</v>
      </c>
      <c r="T7599" s="2" t="n">
        <v>0.4592</v>
      </c>
      <c r="U7599">
        <f>D7599-C7599</f>
        <v/>
      </c>
      <c r="V7599" s="3">
        <f>IF(Q7599=0,0,T7599/Q7599)</f>
        <v/>
      </c>
    </row>
    <row r="7600">
      <c r="A7600" t="n">
        <v>7599</v>
      </c>
      <c r="B7600" t="inlineStr">
        <is>
          <t>CA-2014-131947</t>
        </is>
      </c>
      <c r="C7600" t="inlineStr">
        <is>
          <t>2014-09-17</t>
        </is>
      </c>
      <c r="D7600" t="inlineStr">
        <is>
          <t>2014-09-22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Office Supplies</t>
        </is>
      </c>
      <c r="O7600" t="inlineStr">
        <is>
          <t>Art</t>
        </is>
      </c>
      <c r="P7600" t="inlineStr">
        <is>
          <t>Boston 16701 Slimline Battery Pencil Sharpener</t>
        </is>
      </c>
      <c r="Q7600" s="2" t="n">
        <v>38.256</v>
      </c>
      <c r="R7600" t="n">
        <v>3</v>
      </c>
      <c r="S7600" s="3" t="n">
        <v>0.2</v>
      </c>
      <c r="T7600" s="2" t="n">
        <v>4.782</v>
      </c>
      <c r="U7600">
        <f>D7600-C7600</f>
        <v/>
      </c>
      <c r="V7600" s="3">
        <f>IF(Q7600=0,0,T7600/Q7600)</f>
        <v/>
      </c>
    </row>
    <row r="7601">
      <c r="A7601" t="n">
        <v>7600</v>
      </c>
      <c r="B7601" t="inlineStr">
        <is>
          <t>CA-2014-131947</t>
        </is>
      </c>
      <c r="C7601" t="inlineStr">
        <is>
          <t>2014-09-17</t>
        </is>
      </c>
      <c r="D7601" t="inlineStr">
        <is>
          <t>2014-09-22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Riverleaf Stik-Withit Designer Note Cubes</t>
        </is>
      </c>
      <c r="Q7601" s="2" t="n">
        <v>40.24</v>
      </c>
      <c r="R7601" t="n">
        <v>5</v>
      </c>
      <c r="S7601" s="3" t="n">
        <v>0.2</v>
      </c>
      <c r="T7601" s="2" t="n">
        <v>13.078</v>
      </c>
      <c r="U7601">
        <f>D7601-C7601</f>
        <v/>
      </c>
      <c r="V7601" s="3">
        <f>IF(Q7601=0,0,T7601/Q7601)</f>
        <v/>
      </c>
    </row>
    <row r="7602">
      <c r="A7602" t="n">
        <v>7601</v>
      </c>
      <c r="B7602" t="inlineStr">
        <is>
          <t>CA-2014-131947</t>
        </is>
      </c>
      <c r="C7602" t="inlineStr">
        <is>
          <t>2014-09-17</t>
        </is>
      </c>
      <c r="D7602" t="inlineStr">
        <is>
          <t>2014-09-22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Technology</t>
        </is>
      </c>
      <c r="O7602" t="inlineStr">
        <is>
          <t>Machines</t>
        </is>
      </c>
      <c r="P7602" t="inlineStr">
        <is>
          <t>Plantronics Single Ear Headset</t>
        </is>
      </c>
      <c r="Q7602" s="2" t="n">
        <v>29.925</v>
      </c>
      <c r="R7602" t="n">
        <v>5</v>
      </c>
      <c r="S7602" s="3" t="n">
        <v>0.7</v>
      </c>
      <c r="T7602" s="2" t="n">
        <v>-21.945</v>
      </c>
      <c r="U7602">
        <f>D7602-C7602</f>
        <v/>
      </c>
      <c r="V7602" s="3">
        <f>IF(Q7602=0,0,T7602/Q7602)</f>
        <v/>
      </c>
    </row>
    <row r="7603">
      <c r="A7603" t="n">
        <v>7602</v>
      </c>
      <c r="B7603" t="inlineStr">
        <is>
          <t>CA-2014-131947</t>
        </is>
      </c>
      <c r="C7603" t="inlineStr">
        <is>
          <t>2014-09-17</t>
        </is>
      </c>
      <c r="D7603" t="inlineStr">
        <is>
          <t>2014-09-22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Office Supplies</t>
        </is>
      </c>
      <c r="O7603" t="inlineStr">
        <is>
          <t>Paper</t>
        </is>
      </c>
      <c r="P7603" t="inlineStr">
        <is>
          <t>Xerox 1960</t>
        </is>
      </c>
      <c r="Q7603" s="2" t="n">
        <v>148.704</v>
      </c>
      <c r="R7603" t="n">
        <v>6</v>
      </c>
      <c r="S7603" s="3" t="n">
        <v>0.2</v>
      </c>
      <c r="T7603" s="2" t="n">
        <v>46.47</v>
      </c>
      <c r="U7603">
        <f>D7603-C7603</f>
        <v/>
      </c>
      <c r="V7603" s="3">
        <f>IF(Q7603=0,0,T7603/Q7603)</f>
        <v/>
      </c>
    </row>
    <row r="7604">
      <c r="A7604" t="n">
        <v>7603</v>
      </c>
      <c r="B7604" t="inlineStr">
        <is>
          <t>CA-2014-131947</t>
        </is>
      </c>
      <c r="C7604" t="inlineStr">
        <is>
          <t>2014-09-17</t>
        </is>
      </c>
      <c r="D7604" t="inlineStr">
        <is>
          <t>2014-09-22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Verbatim 25 GB 6x Blu-ray Single Layer Recordable Disc, 3/Pack</t>
        </is>
      </c>
      <c r="Q7604" s="2" t="n">
        <v>55.92</v>
      </c>
      <c r="R7604" t="n">
        <v>10</v>
      </c>
      <c r="S7604" s="3" t="n">
        <v>0.2</v>
      </c>
      <c r="T7604" s="2" t="n">
        <v>16.776</v>
      </c>
      <c r="U7604">
        <f>D7604-C7604</f>
        <v/>
      </c>
      <c r="V7604" s="3">
        <f>IF(Q7604=0,0,T7604/Q7604)</f>
        <v/>
      </c>
    </row>
    <row r="7605">
      <c r="A7605" t="n">
        <v>7604</v>
      </c>
      <c r="B7605" t="inlineStr">
        <is>
          <t>CA-2016-152520</t>
        </is>
      </c>
      <c r="C7605" t="inlineStr">
        <is>
          <t>2016-07-08</t>
        </is>
      </c>
      <c r="D7605" t="inlineStr">
        <is>
          <t>2016-07-12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Office Supplies</t>
        </is>
      </c>
      <c r="O7605" t="inlineStr">
        <is>
          <t>Paper</t>
        </is>
      </c>
      <c r="P7605" t="inlineStr">
        <is>
          <t>Xerox 213</t>
        </is>
      </c>
      <c r="Q7605" s="2" t="n">
        <v>12.96</v>
      </c>
      <c r="R7605" t="n">
        <v>2</v>
      </c>
      <c r="S7605" s="3" t="n">
        <v>0</v>
      </c>
      <c r="T7605" s="2" t="n">
        <v>6.2208</v>
      </c>
      <c r="U7605">
        <f>D7605-C7605</f>
        <v/>
      </c>
      <c r="V7605" s="3">
        <f>IF(Q7605=0,0,T7605/Q7605)</f>
        <v/>
      </c>
    </row>
    <row r="7606">
      <c r="A7606" t="n">
        <v>7605</v>
      </c>
      <c r="B7606" t="inlineStr">
        <is>
          <t>CA-2016-101791</t>
        </is>
      </c>
      <c r="C7606" t="inlineStr">
        <is>
          <t>2016-05-27</t>
        </is>
      </c>
      <c r="D7606" t="inlineStr">
        <is>
          <t>2016-05-31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36X48 HARDFLOOR CHAIRMAT</t>
        </is>
      </c>
      <c r="Q7606" s="2" t="n">
        <v>25.176</v>
      </c>
      <c r="R7606" t="n">
        <v>3</v>
      </c>
      <c r="S7606" s="3" t="n">
        <v>0.6</v>
      </c>
      <c r="T7606" s="2" t="n">
        <v>-33.3582</v>
      </c>
      <c r="U7606">
        <f>D7606-C7606</f>
        <v/>
      </c>
      <c r="V7606" s="3">
        <f>IF(Q7606=0,0,T7606/Q7606)</f>
        <v/>
      </c>
    </row>
    <row r="7607">
      <c r="A7607" t="n">
        <v>7606</v>
      </c>
      <c r="B7607" t="inlineStr">
        <is>
          <t>CA-2016-101791</t>
        </is>
      </c>
      <c r="C7607" t="inlineStr">
        <is>
          <t>2016-05-27</t>
        </is>
      </c>
      <c r="D7607" t="inlineStr">
        <is>
          <t>2016-05-31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G.E. Halogen Desk Lamp Bulbs</t>
        </is>
      </c>
      <c r="Q7607" s="2" t="n">
        <v>5.584</v>
      </c>
      <c r="R7607" t="n">
        <v>2</v>
      </c>
      <c r="S7607" s="3" t="n">
        <v>0.6</v>
      </c>
      <c r="T7607" s="2" t="n">
        <v>-1.6752</v>
      </c>
      <c r="U7607">
        <f>D7607-C7607</f>
        <v/>
      </c>
      <c r="V7607" s="3">
        <f>IF(Q7607=0,0,T7607/Q7607)</f>
        <v/>
      </c>
    </row>
    <row r="7608">
      <c r="A7608" t="n">
        <v>7607</v>
      </c>
      <c r="B7608" t="inlineStr">
        <is>
          <t>CA-2016-101791</t>
        </is>
      </c>
      <c r="C7608" t="inlineStr">
        <is>
          <t>2016-05-27</t>
        </is>
      </c>
      <c r="D7608" t="inlineStr">
        <is>
          <t>2016-05-31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Standard Rollaway File with Lock</t>
        </is>
      </c>
      <c r="Q7608" s="2" t="n">
        <v>1297.368</v>
      </c>
      <c r="R7608" t="n">
        <v>9</v>
      </c>
      <c r="S7608" s="3" t="n">
        <v>0.2</v>
      </c>
      <c r="T7608" s="2" t="n">
        <v>97.3026</v>
      </c>
      <c r="U7608">
        <f>D7608-C7608</f>
        <v/>
      </c>
      <c r="V7608" s="3">
        <f>IF(Q7608=0,0,T7608/Q7608)</f>
        <v/>
      </c>
    </row>
    <row r="7609">
      <c r="A7609" t="n">
        <v>7608</v>
      </c>
      <c r="B7609" t="inlineStr">
        <is>
          <t>CA-2017-121195</t>
        </is>
      </c>
      <c r="C7609" t="inlineStr">
        <is>
          <t>2017-12-24</t>
        </is>
      </c>
      <c r="D7609" t="inlineStr">
        <is>
          <t>2017-12-27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Economy Rollaway Files</t>
        </is>
      </c>
      <c r="Q7609" s="2" t="n">
        <v>264.32</v>
      </c>
      <c r="R7609" t="n">
        <v>2</v>
      </c>
      <c r="S7609" s="3" t="n">
        <v>0.2</v>
      </c>
      <c r="T7609" s="2" t="n">
        <v>19.824</v>
      </c>
      <c r="U7609">
        <f>D7609-C7609</f>
        <v/>
      </c>
      <c r="V7609" s="3">
        <f>IF(Q7609=0,0,T7609/Q7609)</f>
        <v/>
      </c>
    </row>
    <row r="7610">
      <c r="A7610" t="n">
        <v>7609</v>
      </c>
      <c r="B7610" t="inlineStr">
        <is>
          <t>CA-2017-163209</t>
        </is>
      </c>
      <c r="C7610" t="inlineStr">
        <is>
          <t>2017-05-03</t>
        </is>
      </c>
      <c r="D7610" t="inlineStr">
        <is>
          <t>2017-05-07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Xerox 2</t>
        </is>
      </c>
      <c r="Q7610" s="2" t="n">
        <v>25.92</v>
      </c>
      <c r="R7610" t="n">
        <v>4</v>
      </c>
      <c r="S7610" s="3" t="n">
        <v>0</v>
      </c>
      <c r="T7610" s="2" t="n">
        <v>12.4416</v>
      </c>
      <c r="U7610">
        <f>D7610-C7610</f>
        <v/>
      </c>
      <c r="V7610" s="3">
        <f>IF(Q7610=0,0,T7610/Q7610)</f>
        <v/>
      </c>
    </row>
    <row r="7611">
      <c r="A7611" t="n">
        <v>7610</v>
      </c>
      <c r="B7611" t="inlineStr">
        <is>
          <t>CA-2017-163209</t>
        </is>
      </c>
      <c r="C7611" t="inlineStr">
        <is>
          <t>2017-05-03</t>
        </is>
      </c>
      <c r="D7611" t="inlineStr">
        <is>
          <t>2017-05-07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Office Supplies</t>
        </is>
      </c>
      <c r="O7611" t="inlineStr">
        <is>
          <t>Art</t>
        </is>
      </c>
      <c r="P7611" t="inlineStr">
        <is>
          <t>Newell 350</t>
        </is>
      </c>
      <c r="Q7611" s="2" t="n">
        <v>22.96</v>
      </c>
      <c r="R7611" t="n">
        <v>7</v>
      </c>
      <c r="S7611" s="3" t="n">
        <v>0</v>
      </c>
      <c r="T7611" s="2" t="n">
        <v>6.6584</v>
      </c>
      <c r="U7611">
        <f>D7611-C7611</f>
        <v/>
      </c>
      <c r="V7611" s="3">
        <f>IF(Q7611=0,0,T7611/Q7611)</f>
        <v/>
      </c>
    </row>
    <row r="7612">
      <c r="A7612" t="n">
        <v>7611</v>
      </c>
      <c r="B7612" t="inlineStr">
        <is>
          <t>CA-2014-133354</t>
        </is>
      </c>
      <c r="C7612" t="inlineStr">
        <is>
          <t>2014-02-22</t>
        </is>
      </c>
      <c r="D7612" t="inlineStr">
        <is>
          <t>2014-02-24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Xerox 220</t>
        </is>
      </c>
      <c r="Q7612" s="2" t="n">
        <v>19.44</v>
      </c>
      <c r="R7612" t="n">
        <v>3</v>
      </c>
      <c r="S7612" s="3" t="n">
        <v>0</v>
      </c>
      <c r="T7612" s="2" t="n">
        <v>9.331200000000001</v>
      </c>
      <c r="U7612">
        <f>D7612-C7612</f>
        <v/>
      </c>
      <c r="V7612" s="3">
        <f>IF(Q7612=0,0,T7612/Q7612)</f>
        <v/>
      </c>
    </row>
    <row r="7613">
      <c r="A7613" t="n">
        <v>7612</v>
      </c>
      <c r="B7613" t="inlineStr">
        <is>
          <t>US-2015-130491</t>
        </is>
      </c>
      <c r="C7613" t="inlineStr">
        <is>
          <t>2015-02-08</t>
        </is>
      </c>
      <c r="D7613" t="inlineStr">
        <is>
          <t>2015-02-11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Office Supplies</t>
        </is>
      </c>
      <c r="O7613" t="inlineStr">
        <is>
          <t>Paper</t>
        </is>
      </c>
      <c r="P7613" t="inlineStr">
        <is>
          <t>Wirebound Message Books, Four 2 3/4 x 5 Forms per Page, 200 Sets per Book</t>
        </is>
      </c>
      <c r="Q7613" s="2" t="n">
        <v>9.539999999999999</v>
      </c>
      <c r="R7613" t="n">
        <v>2</v>
      </c>
      <c r="S7613" s="3" t="n">
        <v>0</v>
      </c>
      <c r="T7613" s="2" t="n">
        <v>4.293</v>
      </c>
      <c r="U7613">
        <f>D7613-C7613</f>
        <v/>
      </c>
      <c r="V7613" s="3">
        <f>IF(Q7613=0,0,T7613/Q7613)</f>
        <v/>
      </c>
    </row>
    <row r="7614">
      <c r="A7614" t="n">
        <v>7613</v>
      </c>
      <c r="B7614" t="inlineStr">
        <is>
          <t>US-2015-130491</t>
        </is>
      </c>
      <c r="C7614" t="inlineStr">
        <is>
          <t>2015-02-08</t>
        </is>
      </c>
      <c r="D7614" t="inlineStr">
        <is>
          <t>2015-02-11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Office Supplies</t>
        </is>
      </c>
      <c r="O7614" t="inlineStr">
        <is>
          <t>Fasteners</t>
        </is>
      </c>
      <c r="P7614" t="inlineStr">
        <is>
          <t>Advantus Push Pins, Aluminum Head</t>
        </is>
      </c>
      <c r="Q7614" s="2" t="n">
        <v>5.81</v>
      </c>
      <c r="R7614" t="n">
        <v>1</v>
      </c>
      <c r="S7614" s="3" t="n">
        <v>0</v>
      </c>
      <c r="T7614" s="2" t="n">
        <v>1.8011</v>
      </c>
      <c r="U7614">
        <f>D7614-C7614</f>
        <v/>
      </c>
      <c r="V7614" s="3">
        <f>IF(Q7614=0,0,T7614/Q7614)</f>
        <v/>
      </c>
    </row>
    <row r="7615">
      <c r="A7615" t="n">
        <v>7614</v>
      </c>
      <c r="B7615" t="inlineStr">
        <is>
          <t>US-2015-130491</t>
        </is>
      </c>
      <c r="C7615" t="inlineStr">
        <is>
          <t>2015-02-08</t>
        </is>
      </c>
      <c r="D7615" t="inlineStr">
        <is>
          <t>2015-02-11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Sanford Colorific Colored Pencils, 12/Box</t>
        </is>
      </c>
      <c r="Q7615" s="2" t="n">
        <v>5.76</v>
      </c>
      <c r="R7615" t="n">
        <v>2</v>
      </c>
      <c r="S7615" s="3" t="n">
        <v>0</v>
      </c>
      <c r="T7615" s="2" t="n">
        <v>1.728</v>
      </c>
      <c r="U7615">
        <f>D7615-C7615</f>
        <v/>
      </c>
      <c r="V7615" s="3">
        <f>IF(Q7615=0,0,T7615/Q7615)</f>
        <v/>
      </c>
    </row>
    <row r="7616">
      <c r="A7616" t="n">
        <v>7615</v>
      </c>
      <c r="B7616" t="inlineStr">
        <is>
          <t>CA-2015-113740</t>
        </is>
      </c>
      <c r="C7616" t="inlineStr">
        <is>
          <t>2015-08-24</t>
        </is>
      </c>
      <c r="D7616" t="inlineStr">
        <is>
          <t>2015-08-28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Furniture</t>
        </is>
      </c>
      <c r="O7616" t="inlineStr">
        <is>
          <t>Furnishings</t>
        </is>
      </c>
      <c r="P7616" t="inlineStr">
        <is>
          <t>DAX Value U-Channel Document Frames, Easel Back</t>
        </is>
      </c>
      <c r="Q7616" s="2" t="n">
        <v>14.91</v>
      </c>
      <c r="R7616" t="n">
        <v>3</v>
      </c>
      <c r="S7616" s="3" t="n">
        <v>0</v>
      </c>
      <c r="T7616" s="2" t="n">
        <v>4.6221</v>
      </c>
      <c r="U7616">
        <f>D7616-C7616</f>
        <v/>
      </c>
      <c r="V7616" s="3">
        <f>IF(Q7616=0,0,T7616/Q7616)</f>
        <v/>
      </c>
    </row>
    <row r="7617">
      <c r="A7617" t="n">
        <v>7616</v>
      </c>
      <c r="B7617" t="inlineStr">
        <is>
          <t>CA-2014-148425</t>
        </is>
      </c>
      <c r="C7617" t="inlineStr">
        <is>
          <t>2014-11-30</t>
        </is>
      </c>
      <c r="D7617" t="inlineStr">
        <is>
          <t>2014-12-04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Office Supplies</t>
        </is>
      </c>
      <c r="O7617" t="inlineStr">
        <is>
          <t>Binders</t>
        </is>
      </c>
      <c r="P7617" t="inlineStr">
        <is>
          <t>Avery Triangle Shaped Sheet Lifters, Black, 2/Pack</t>
        </is>
      </c>
      <c r="Q7617" s="2" t="n">
        <v>6.642</v>
      </c>
      <c r="R7617" t="n">
        <v>9</v>
      </c>
      <c r="S7617" s="3" t="n">
        <v>0.7</v>
      </c>
      <c r="T7617" s="2" t="n">
        <v>-4.428</v>
      </c>
      <c r="U7617">
        <f>D7617-C7617</f>
        <v/>
      </c>
      <c r="V7617" s="3">
        <f>IF(Q7617=0,0,T7617/Q7617)</f>
        <v/>
      </c>
    </row>
    <row r="7618">
      <c r="A7618" t="n">
        <v>7617</v>
      </c>
      <c r="B7618" t="inlineStr">
        <is>
          <t>CA-2016-144309</t>
        </is>
      </c>
      <c r="C7618" t="inlineStr">
        <is>
          <t>2016-12-10</t>
        </is>
      </c>
      <c r="D7618" t="inlineStr">
        <is>
          <t>2016-12-16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Wirebound Message Books, Four 2 3/4" x 5" Forms per Page, 600 Sets per Book</t>
        </is>
      </c>
      <c r="Q7618" s="2" t="n">
        <v>18.54</v>
      </c>
      <c r="R7618" t="n">
        <v>2</v>
      </c>
      <c r="S7618" s="3" t="n">
        <v>0</v>
      </c>
      <c r="T7618" s="2" t="n">
        <v>8.713800000000001</v>
      </c>
      <c r="U7618">
        <f>D7618-C7618</f>
        <v/>
      </c>
      <c r="V7618" s="3">
        <f>IF(Q7618=0,0,T7618/Q7618)</f>
        <v/>
      </c>
    </row>
    <row r="7619">
      <c r="A7619" t="n">
        <v>7618</v>
      </c>
      <c r="B7619" t="inlineStr">
        <is>
          <t>CA-2016-144309</t>
        </is>
      </c>
      <c r="C7619" t="inlineStr">
        <is>
          <t>2016-12-10</t>
        </is>
      </c>
      <c r="D7619" t="inlineStr">
        <is>
          <t>2016-12-16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Office Supplies</t>
        </is>
      </c>
      <c r="O7619" t="inlineStr">
        <is>
          <t>Binders</t>
        </is>
      </c>
      <c r="P7619" t="inlineStr">
        <is>
          <t>Fellowes PB200 Plastic Comb Binding Machine</t>
        </is>
      </c>
      <c r="Q7619" s="2" t="n">
        <v>679.96</v>
      </c>
      <c r="R7619" t="n">
        <v>5</v>
      </c>
      <c r="S7619" s="3" t="n">
        <v>0.2</v>
      </c>
      <c r="T7619" s="2" t="n">
        <v>220.987</v>
      </c>
      <c r="U7619">
        <f>D7619-C7619</f>
        <v/>
      </c>
      <c r="V7619" s="3">
        <f>IF(Q7619=0,0,T7619/Q7619)</f>
        <v/>
      </c>
    </row>
    <row r="7620">
      <c r="A7620" t="n">
        <v>7619</v>
      </c>
      <c r="B7620" t="inlineStr">
        <is>
          <t>CA-2017-151225</t>
        </is>
      </c>
      <c r="C7620" t="inlineStr">
        <is>
          <t>2017-10-27</t>
        </is>
      </c>
      <c r="D7620" t="inlineStr">
        <is>
          <t>2017-10-29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Furniture</t>
        </is>
      </c>
      <c r="O7620" t="inlineStr">
        <is>
          <t>Tables</t>
        </is>
      </c>
      <c r="P7620" t="inlineStr">
        <is>
          <t>Chromcraft Rectangular Conference Tables</t>
        </is>
      </c>
      <c r="Q7620" s="2" t="n">
        <v>189.576</v>
      </c>
      <c r="R7620" t="n">
        <v>1</v>
      </c>
      <c r="S7620" s="3" t="n">
        <v>0.2</v>
      </c>
      <c r="T7620" s="2" t="n">
        <v>9.4788</v>
      </c>
      <c r="U7620">
        <f>D7620-C7620</f>
        <v/>
      </c>
      <c r="V7620" s="3">
        <f>IF(Q7620=0,0,T7620/Q7620)</f>
        <v/>
      </c>
    </row>
    <row r="7621">
      <c r="A7621" t="n">
        <v>7620</v>
      </c>
      <c r="B7621" t="inlineStr">
        <is>
          <t>CA-2017-151225</t>
        </is>
      </c>
      <c r="C7621" t="inlineStr">
        <is>
          <t>2017-10-27</t>
        </is>
      </c>
      <c r="D7621" t="inlineStr">
        <is>
          <t>2017-10-29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Griffin GC17055 Auxiliary Audio Cable</t>
        </is>
      </c>
      <c r="Q7621" s="2" t="n">
        <v>71.95999999999999</v>
      </c>
      <c r="R7621" t="n">
        <v>5</v>
      </c>
      <c r="S7621" s="3" t="n">
        <v>0.2</v>
      </c>
      <c r="T7621" s="2" t="n">
        <v>7.196</v>
      </c>
      <c r="U7621">
        <f>D7621-C7621</f>
        <v/>
      </c>
      <c r="V7621" s="3">
        <f>IF(Q7621=0,0,T7621/Q7621)</f>
        <v/>
      </c>
    </row>
    <row r="7622">
      <c r="A7622" t="n">
        <v>7621</v>
      </c>
      <c r="B7622" t="inlineStr">
        <is>
          <t>US-2014-144078</t>
        </is>
      </c>
      <c r="C7622" t="inlineStr">
        <is>
          <t>2014-11-25</t>
        </is>
      </c>
      <c r="D7622" t="inlineStr">
        <is>
          <t>2014-11-29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Technology</t>
        </is>
      </c>
      <c r="O7622" t="inlineStr">
        <is>
          <t>Phones</t>
        </is>
      </c>
      <c r="P7622" t="inlineStr">
        <is>
          <t>Logitech Mobile Speakerphone P710e - speaker phone</t>
        </is>
      </c>
      <c r="Q7622" s="2" t="n">
        <v>539.92</v>
      </c>
      <c r="R7622" t="n">
        <v>5</v>
      </c>
      <c r="S7622" s="3" t="n">
        <v>0.2</v>
      </c>
      <c r="T7622" s="2" t="n">
        <v>47.243</v>
      </c>
      <c r="U7622">
        <f>D7622-C7622</f>
        <v/>
      </c>
      <c r="V7622" s="3">
        <f>IF(Q7622=0,0,T7622/Q7622)</f>
        <v/>
      </c>
    </row>
    <row r="7623">
      <c r="A7623" t="n">
        <v>7622</v>
      </c>
      <c r="B7623" t="inlineStr">
        <is>
          <t>US-2014-144078</t>
        </is>
      </c>
      <c r="C7623" t="inlineStr">
        <is>
          <t>2014-11-25</t>
        </is>
      </c>
      <c r="D7623" t="inlineStr">
        <is>
          <t>2014-11-29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Hon GuestStacker Chair</t>
        </is>
      </c>
      <c r="Q7623" s="2" t="n">
        <v>725.3440000000001</v>
      </c>
      <c r="R7623" t="n">
        <v>4</v>
      </c>
      <c r="S7623" s="3" t="n">
        <v>0.2</v>
      </c>
      <c r="T7623" s="2" t="n">
        <v>54.4008</v>
      </c>
      <c r="U7623">
        <f>D7623-C7623</f>
        <v/>
      </c>
      <c r="V7623" s="3">
        <f>IF(Q7623=0,0,T7623/Q7623)</f>
        <v/>
      </c>
    </row>
    <row r="7624">
      <c r="A7624" t="n">
        <v>7623</v>
      </c>
      <c r="B7624" t="inlineStr">
        <is>
          <t>US-2014-144078</t>
        </is>
      </c>
      <c r="C7624" t="inlineStr">
        <is>
          <t>2014-11-25</t>
        </is>
      </c>
      <c r="D7624" t="inlineStr">
        <is>
          <t>2014-11-29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Office Supplies</t>
        </is>
      </c>
      <c r="O7624" t="inlineStr">
        <is>
          <t>Art</t>
        </is>
      </c>
      <c r="P7624" t="inlineStr">
        <is>
          <t>Staples in misc. colors</t>
        </is>
      </c>
      <c r="Q7624" s="2" t="n">
        <v>7.44</v>
      </c>
      <c r="R7624" t="n">
        <v>3</v>
      </c>
      <c r="S7624" s="3" t="n">
        <v>0</v>
      </c>
      <c r="T7624" s="2" t="n">
        <v>2.604</v>
      </c>
      <c r="U7624">
        <f>D7624-C7624</f>
        <v/>
      </c>
      <c r="V7624" s="3">
        <f>IF(Q7624=0,0,T7624/Q7624)</f>
        <v/>
      </c>
    </row>
    <row r="7625">
      <c r="A7625" t="n">
        <v>7624</v>
      </c>
      <c r="B7625" t="inlineStr">
        <is>
          <t>CA-2014-124464</t>
        </is>
      </c>
      <c r="C7625" t="inlineStr">
        <is>
          <t>2014-07-14</t>
        </is>
      </c>
      <c r="D7625" t="inlineStr">
        <is>
          <t>2014-07-20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Belkin 7 Outlet SurgeMaster II</t>
        </is>
      </c>
      <c r="Q7625" s="2" t="n">
        <v>39.48</v>
      </c>
      <c r="R7625" t="n">
        <v>1</v>
      </c>
      <c r="S7625" s="3" t="n">
        <v>0</v>
      </c>
      <c r="T7625" s="2" t="n">
        <v>11.0544</v>
      </c>
      <c r="U7625">
        <f>D7625-C7625</f>
        <v/>
      </c>
      <c r="V7625" s="3">
        <f>IF(Q7625=0,0,T7625/Q7625)</f>
        <v/>
      </c>
    </row>
    <row r="7626">
      <c r="A7626" t="n">
        <v>7625</v>
      </c>
      <c r="B7626" t="inlineStr">
        <is>
          <t>CA-2015-136805</t>
        </is>
      </c>
      <c r="C7626" t="inlineStr">
        <is>
          <t>2015-05-23</t>
        </is>
      </c>
      <c r="D7626" t="inlineStr">
        <is>
          <t>2015-05-27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Office Supplies</t>
        </is>
      </c>
      <c r="O7626" t="inlineStr">
        <is>
          <t>Appliances</t>
        </is>
      </c>
      <c r="P7626" t="inlineStr">
        <is>
          <t>Harmony Air Purifier</t>
        </is>
      </c>
      <c r="Q7626" s="2" t="n">
        <v>850.5</v>
      </c>
      <c r="R7626" t="n">
        <v>5</v>
      </c>
      <c r="S7626" s="3" t="n">
        <v>0.1</v>
      </c>
      <c r="T7626" s="2" t="n">
        <v>245.7</v>
      </c>
      <c r="U7626">
        <f>D7626-C7626</f>
        <v/>
      </c>
      <c r="V7626" s="3">
        <f>IF(Q7626=0,0,T7626/Q7626)</f>
        <v/>
      </c>
    </row>
    <row r="7627">
      <c r="A7627" t="n">
        <v>7626</v>
      </c>
      <c r="B7627" t="inlineStr">
        <is>
          <t>CA-2015-136805</t>
        </is>
      </c>
      <c r="C7627" t="inlineStr">
        <is>
          <t>2015-05-23</t>
        </is>
      </c>
      <c r="D7627" t="inlineStr">
        <is>
          <t>2015-05-27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Westinghouse Clip-On Gooseneck Lamps</t>
        </is>
      </c>
      <c r="Q7627" s="2" t="n">
        <v>75.33</v>
      </c>
      <c r="R7627" t="n">
        <v>9</v>
      </c>
      <c r="S7627" s="3" t="n">
        <v>0</v>
      </c>
      <c r="T7627" s="2" t="n">
        <v>19.5858</v>
      </c>
      <c r="U7627">
        <f>D7627-C7627</f>
        <v/>
      </c>
      <c r="V7627" s="3">
        <f>IF(Q7627=0,0,T7627/Q7627)</f>
        <v/>
      </c>
    </row>
    <row r="7628">
      <c r="A7628" t="n">
        <v>7627</v>
      </c>
      <c r="B7628" t="inlineStr">
        <is>
          <t>US-2015-159499</t>
        </is>
      </c>
      <c r="C7628" t="inlineStr">
        <is>
          <t>2015-11-21</t>
        </is>
      </c>
      <c r="D7628" t="inlineStr">
        <is>
          <t>2015-11-23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Office Supplies</t>
        </is>
      </c>
      <c r="O7628" t="inlineStr">
        <is>
          <t>Appliances</t>
        </is>
      </c>
      <c r="P7628" t="inlineStr">
        <is>
          <t>Fellowes Command Center 5-outlet power strip</t>
        </is>
      </c>
      <c r="Q7628" s="2" t="n">
        <v>325.632</v>
      </c>
      <c r="R7628" t="n">
        <v>6</v>
      </c>
      <c r="S7628" s="3" t="n">
        <v>0.2</v>
      </c>
      <c r="T7628" s="2" t="n">
        <v>28.4928</v>
      </c>
      <c r="U7628">
        <f>D7628-C7628</f>
        <v/>
      </c>
      <c r="V7628" s="3">
        <f>IF(Q7628=0,0,T7628/Q7628)</f>
        <v/>
      </c>
    </row>
    <row r="7629">
      <c r="A7629" t="n">
        <v>7628</v>
      </c>
      <c r="B7629" t="inlineStr">
        <is>
          <t>US-2015-159499</t>
        </is>
      </c>
      <c r="C7629" t="inlineStr">
        <is>
          <t>2015-11-21</t>
        </is>
      </c>
      <c r="D7629" t="inlineStr">
        <is>
          <t>2015-11-23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Technology</t>
        </is>
      </c>
      <c r="O7629" t="inlineStr">
        <is>
          <t>Accessories</t>
        </is>
      </c>
      <c r="P7629" t="inlineStr">
        <is>
          <t>Belkin Standard 104 key USB Keyboard</t>
        </is>
      </c>
      <c r="Q7629" s="2" t="n">
        <v>23.344</v>
      </c>
      <c r="R7629" t="n">
        <v>2</v>
      </c>
      <c r="S7629" s="3" t="n">
        <v>0.2</v>
      </c>
      <c r="T7629" s="2" t="n">
        <v>-1.459</v>
      </c>
      <c r="U7629">
        <f>D7629-C7629</f>
        <v/>
      </c>
      <c r="V7629" s="3">
        <f>IF(Q7629=0,0,T7629/Q7629)</f>
        <v/>
      </c>
    </row>
    <row r="7630">
      <c r="A7630" t="n">
        <v>7629</v>
      </c>
      <c r="B7630" t="inlineStr">
        <is>
          <t>US-2015-159499</t>
        </is>
      </c>
      <c r="C7630" t="inlineStr">
        <is>
          <t>2015-11-21</t>
        </is>
      </c>
      <c r="D7630" t="inlineStr">
        <is>
          <t>2015-11-23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Avery 506</t>
        </is>
      </c>
      <c r="Q7630" s="2" t="n">
        <v>16.52</v>
      </c>
      <c r="R7630" t="n">
        <v>5</v>
      </c>
      <c r="S7630" s="3" t="n">
        <v>0.2</v>
      </c>
      <c r="T7630" s="2" t="n">
        <v>5.369</v>
      </c>
      <c r="U7630">
        <f>D7630-C7630</f>
        <v/>
      </c>
      <c r="V7630" s="3">
        <f>IF(Q7630=0,0,T7630/Q7630)</f>
        <v/>
      </c>
    </row>
    <row r="7631">
      <c r="A7631" t="n">
        <v>7630</v>
      </c>
      <c r="B7631" t="inlineStr">
        <is>
          <t>CA-2014-162089</t>
        </is>
      </c>
      <c r="C7631" t="inlineStr">
        <is>
          <t>2014-03-30</t>
        </is>
      </c>
      <c r="D7631" t="inlineStr">
        <is>
          <t>2014-04-01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Office Supplies</t>
        </is>
      </c>
      <c r="O7631" t="inlineStr">
        <is>
          <t>Envelopes</t>
        </is>
      </c>
      <c r="P7631" t="inlineStr">
        <is>
          <t>Airmail Envelopes</t>
        </is>
      </c>
      <c r="Q7631" s="2" t="n">
        <v>335.72</v>
      </c>
      <c r="R7631" t="n">
        <v>5</v>
      </c>
      <c r="S7631" s="3" t="n">
        <v>0.2</v>
      </c>
      <c r="T7631" s="2" t="n">
        <v>113.3055</v>
      </c>
      <c r="U7631">
        <f>D7631-C7631</f>
        <v/>
      </c>
      <c r="V7631" s="3">
        <f>IF(Q7631=0,0,T7631/Q7631)</f>
        <v/>
      </c>
    </row>
    <row r="7632">
      <c r="A7632" t="n">
        <v>7631</v>
      </c>
      <c r="B7632" t="inlineStr">
        <is>
          <t>CA-2014-162089</t>
        </is>
      </c>
      <c r="C7632" t="inlineStr">
        <is>
          <t>2014-03-30</t>
        </is>
      </c>
      <c r="D7632" t="inlineStr">
        <is>
          <t>2014-04-01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Innergie mMini Combo Duo USB Travel Charging Kit</t>
        </is>
      </c>
      <c r="Q7632" s="2" t="n">
        <v>251.944</v>
      </c>
      <c r="R7632" t="n">
        <v>7</v>
      </c>
      <c r="S7632" s="3" t="n">
        <v>0.2</v>
      </c>
      <c r="T7632" s="2" t="n">
        <v>88.18040000000001</v>
      </c>
      <c r="U7632">
        <f>D7632-C7632</f>
        <v/>
      </c>
      <c r="V7632" s="3">
        <f>IF(Q7632=0,0,T7632/Q7632)</f>
        <v/>
      </c>
    </row>
    <row r="7633">
      <c r="A7633" t="n">
        <v>7632</v>
      </c>
      <c r="B7633" t="inlineStr">
        <is>
          <t>CA-2014-162089</t>
        </is>
      </c>
      <c r="C7633" t="inlineStr">
        <is>
          <t>2014-03-30</t>
        </is>
      </c>
      <c r="D7633" t="inlineStr">
        <is>
          <t>2014-04-01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Stack Chair without Arms, Black</t>
        </is>
      </c>
      <c r="Q7633" s="2" t="n">
        <v>127.302</v>
      </c>
      <c r="R7633" t="n">
        <v>7</v>
      </c>
      <c r="S7633" s="3" t="n">
        <v>0.3</v>
      </c>
      <c r="T7633" s="2" t="n">
        <v>-9.093</v>
      </c>
      <c r="U7633">
        <f>D7633-C7633</f>
        <v/>
      </c>
      <c r="V7633" s="3">
        <f>IF(Q7633=0,0,T7633/Q7633)</f>
        <v/>
      </c>
    </row>
    <row r="7634">
      <c r="A7634" t="n">
        <v>7633</v>
      </c>
      <c r="B7634" t="inlineStr">
        <is>
          <t>US-2017-158526</t>
        </is>
      </c>
      <c r="C7634" t="inlineStr">
        <is>
          <t>2017-12-29</t>
        </is>
      </c>
      <c r="D7634" t="inlineStr">
        <is>
          <t>2018-01-01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DMI Arturo Collection Mission-style Design Wood Chair</t>
        </is>
      </c>
      <c r="Q7634" s="2" t="n">
        <v>1207.84</v>
      </c>
      <c r="R7634" t="n">
        <v>8</v>
      </c>
      <c r="S7634" s="3" t="n">
        <v>0</v>
      </c>
      <c r="T7634" s="2" t="n">
        <v>314.0384</v>
      </c>
      <c r="U7634">
        <f>D7634-C7634</f>
        <v/>
      </c>
      <c r="V7634" s="3">
        <f>IF(Q7634=0,0,T7634/Q7634)</f>
        <v/>
      </c>
    </row>
    <row r="7635">
      <c r="A7635" t="n">
        <v>7634</v>
      </c>
      <c r="B7635" t="inlineStr">
        <is>
          <t>US-2017-158526</t>
        </is>
      </c>
      <c r="C7635" t="inlineStr">
        <is>
          <t>2017-12-29</t>
        </is>
      </c>
      <c r="D7635" t="inlineStr">
        <is>
          <t>2018-01-01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Office Supplies</t>
        </is>
      </c>
      <c r="O7635" t="inlineStr">
        <is>
          <t>Binders</t>
        </is>
      </c>
      <c r="P7635" t="inlineStr">
        <is>
          <t>GBC ProClick Spines for 32-Hole Punch</t>
        </is>
      </c>
      <c r="Q7635" s="2" t="n">
        <v>12.53</v>
      </c>
      <c r="R7635" t="n">
        <v>1</v>
      </c>
      <c r="S7635" s="3" t="n">
        <v>0</v>
      </c>
      <c r="T7635" s="2" t="n">
        <v>5.8891</v>
      </c>
      <c r="U7635">
        <f>D7635-C7635</f>
        <v/>
      </c>
      <c r="V7635" s="3">
        <f>IF(Q7635=0,0,T7635/Q7635)</f>
        <v/>
      </c>
    </row>
    <row r="7636">
      <c r="A7636" t="n">
        <v>7635</v>
      </c>
      <c r="B7636" t="inlineStr">
        <is>
          <t>US-2017-158526</t>
        </is>
      </c>
      <c r="C7636" t="inlineStr">
        <is>
          <t>2017-12-29</t>
        </is>
      </c>
      <c r="D7636" t="inlineStr">
        <is>
          <t>2018-01-01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Panasonic KP-350BK Electric Pencil Sharpener with Auto Stop</t>
        </is>
      </c>
      <c r="Q7636" s="2" t="n">
        <v>34.58</v>
      </c>
      <c r="R7636" t="n">
        <v>1</v>
      </c>
      <c r="S7636" s="3" t="n">
        <v>0</v>
      </c>
      <c r="T7636" s="2" t="n">
        <v>10.0282</v>
      </c>
      <c r="U7636">
        <f>D7636-C7636</f>
        <v/>
      </c>
      <c r="V7636" s="3">
        <f>IF(Q7636=0,0,T7636/Q7636)</f>
        <v/>
      </c>
    </row>
    <row r="7637">
      <c r="A7637" t="n">
        <v>7636</v>
      </c>
      <c r="B7637" t="inlineStr">
        <is>
          <t>US-2017-158526</t>
        </is>
      </c>
      <c r="C7637" t="inlineStr">
        <is>
          <t>2017-12-29</t>
        </is>
      </c>
      <c r="D7637" t="inlineStr">
        <is>
          <t>2018-01-01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Global Leather and Oak Executive Chair, Black</t>
        </is>
      </c>
      <c r="Q7637" s="2" t="n">
        <v>300.98</v>
      </c>
      <c r="R7637" t="n">
        <v>1</v>
      </c>
      <c r="S7637" s="3" t="n">
        <v>0</v>
      </c>
      <c r="T7637" s="2" t="n">
        <v>87.2842</v>
      </c>
      <c r="U7637">
        <f>D7637-C7637</f>
        <v/>
      </c>
      <c r="V7637" s="3">
        <f>IF(Q7637=0,0,T7637/Q7637)</f>
        <v/>
      </c>
    </row>
    <row r="7638">
      <c r="A7638" t="n">
        <v>7637</v>
      </c>
      <c r="B7638" t="inlineStr">
        <is>
          <t>US-2017-158526</t>
        </is>
      </c>
      <c r="C7638" t="inlineStr">
        <is>
          <t>2017-12-29</t>
        </is>
      </c>
      <c r="D7638" t="inlineStr">
        <is>
          <t>2018-01-01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Furniture</t>
        </is>
      </c>
      <c r="O7638" t="inlineStr">
        <is>
          <t>Chairs</t>
        </is>
      </c>
      <c r="P7638" t="inlineStr">
        <is>
          <t>Harbour Creations Steel Folding Chair</t>
        </is>
      </c>
      <c r="Q7638" s="2" t="n">
        <v>258.75</v>
      </c>
      <c r="R7638" t="n">
        <v>3</v>
      </c>
      <c r="S7638" s="3" t="n">
        <v>0</v>
      </c>
      <c r="T7638" s="2" t="n">
        <v>77.625</v>
      </c>
      <c r="U7638">
        <f>D7638-C7638</f>
        <v/>
      </c>
      <c r="V7638" s="3">
        <f>IF(Q7638=0,0,T7638/Q7638)</f>
        <v/>
      </c>
    </row>
    <row r="7639">
      <c r="A7639" t="n">
        <v>7638</v>
      </c>
      <c r="B7639" t="inlineStr">
        <is>
          <t>CA-2017-104885</t>
        </is>
      </c>
      <c r="C7639" t="inlineStr">
        <is>
          <t>2017-03-02</t>
        </is>
      </c>
      <c r="D7639" t="inlineStr">
        <is>
          <t>2017-03-08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Office Supplies</t>
        </is>
      </c>
      <c r="O7639" t="inlineStr">
        <is>
          <t>Art</t>
        </is>
      </c>
      <c r="P7639" t="inlineStr">
        <is>
          <t>Newell 34</t>
        </is>
      </c>
      <c r="Q7639" s="2" t="n">
        <v>59.52</v>
      </c>
      <c r="R7639" t="n">
        <v>3</v>
      </c>
      <c r="S7639" s="3" t="n">
        <v>0</v>
      </c>
      <c r="T7639" s="2" t="n">
        <v>15.4752</v>
      </c>
      <c r="U7639">
        <f>D7639-C7639</f>
        <v/>
      </c>
      <c r="V7639" s="3">
        <f>IF(Q7639=0,0,T7639/Q7639)</f>
        <v/>
      </c>
    </row>
    <row r="7640">
      <c r="A7640" t="n">
        <v>7639</v>
      </c>
      <c r="B7640" t="inlineStr">
        <is>
          <t>CA-2017-104885</t>
        </is>
      </c>
      <c r="C7640" t="inlineStr">
        <is>
          <t>2017-03-02</t>
        </is>
      </c>
      <c r="D7640" t="inlineStr">
        <is>
          <t>2017-03-08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Staple envelope</t>
        </is>
      </c>
      <c r="Q7640" s="2" t="n">
        <v>57.96</v>
      </c>
      <c r="R7640" t="n">
        <v>7</v>
      </c>
      <c r="S7640" s="3" t="n">
        <v>0</v>
      </c>
      <c r="T7640" s="2" t="n">
        <v>27.2412</v>
      </c>
      <c r="U7640">
        <f>D7640-C7640</f>
        <v/>
      </c>
      <c r="V7640" s="3">
        <f>IF(Q7640=0,0,T7640/Q7640)</f>
        <v/>
      </c>
    </row>
    <row r="7641">
      <c r="A7641" t="n">
        <v>7640</v>
      </c>
      <c r="B7641" t="inlineStr">
        <is>
          <t>CA-2017-104885</t>
        </is>
      </c>
      <c r="C7641" t="inlineStr">
        <is>
          <t>2017-03-02</t>
        </is>
      </c>
      <c r="D7641" t="inlineStr">
        <is>
          <t>2017-03-08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Furniture</t>
        </is>
      </c>
      <c r="O7641" t="inlineStr">
        <is>
          <t>Bookcases</t>
        </is>
      </c>
      <c r="P7641" t="inlineStr">
        <is>
          <t>Bush Cubix Collection Bookcases, Fully Assembled</t>
        </is>
      </c>
      <c r="Q7641" s="2" t="n">
        <v>441.96</v>
      </c>
      <c r="R7641" t="n">
        <v>2</v>
      </c>
      <c r="S7641" s="3" t="n">
        <v>0</v>
      </c>
      <c r="T7641" s="2" t="n">
        <v>101.6508</v>
      </c>
      <c r="U7641">
        <f>D7641-C7641</f>
        <v/>
      </c>
      <c r="V7641" s="3">
        <f>IF(Q7641=0,0,T7641/Q7641)</f>
        <v/>
      </c>
    </row>
    <row r="7642">
      <c r="A7642" t="n">
        <v>7641</v>
      </c>
      <c r="B7642" t="inlineStr">
        <is>
          <t>CA-2017-104885</t>
        </is>
      </c>
      <c r="C7642" t="inlineStr">
        <is>
          <t>2017-03-02</t>
        </is>
      </c>
      <c r="D7642" t="inlineStr">
        <is>
          <t>2017-03-08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Easy-staple paper</t>
        </is>
      </c>
      <c r="Q7642" s="2" t="n">
        <v>68.04000000000001</v>
      </c>
      <c r="R7642" t="n">
        <v>6</v>
      </c>
      <c r="S7642" s="3" t="n">
        <v>0</v>
      </c>
      <c r="T7642" s="2" t="n">
        <v>33.3396</v>
      </c>
      <c r="U7642">
        <f>D7642-C7642</f>
        <v/>
      </c>
      <c r="V7642" s="3">
        <f>IF(Q7642=0,0,T7642/Q7642)</f>
        <v/>
      </c>
    </row>
    <row r="7643">
      <c r="A7643" t="n">
        <v>7642</v>
      </c>
      <c r="B7643" t="inlineStr">
        <is>
          <t>US-2016-157490</t>
        </is>
      </c>
      <c r="C7643" t="inlineStr">
        <is>
          <t>2016-10-06</t>
        </is>
      </c>
      <c r="D7643" t="inlineStr">
        <is>
          <t>2016-10-07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Technology</t>
        </is>
      </c>
      <c r="O7643" t="inlineStr">
        <is>
          <t>Machines</t>
        </is>
      </c>
      <c r="P7643" t="inlineStr">
        <is>
          <t>Zebra GK420t Direct Thermal/Thermal Transfer Printer</t>
        </is>
      </c>
      <c r="Q7643" s="2" t="n">
        <v>703.71</v>
      </c>
      <c r="R7643" t="n">
        <v>6</v>
      </c>
      <c r="S7643" s="3" t="n">
        <v>0.7</v>
      </c>
      <c r="T7643" s="2" t="n">
        <v>-938.28</v>
      </c>
      <c r="U7643">
        <f>D7643-C7643</f>
        <v/>
      </c>
      <c r="V7643" s="3">
        <f>IF(Q7643=0,0,T7643/Q7643)</f>
        <v/>
      </c>
    </row>
    <row r="7644">
      <c r="A7644" t="n">
        <v>7643</v>
      </c>
      <c r="B7644" t="inlineStr">
        <is>
          <t>US-2016-157490</t>
        </is>
      </c>
      <c r="C7644" t="inlineStr">
        <is>
          <t>2016-10-06</t>
        </is>
      </c>
      <c r="D7644" t="inlineStr">
        <is>
          <t>2016-10-07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Recycled Easel Ring Binders</t>
        </is>
      </c>
      <c r="Q7644" s="2" t="n">
        <v>17.904</v>
      </c>
      <c r="R7644" t="n">
        <v>4</v>
      </c>
      <c r="S7644" s="3" t="n">
        <v>0.7</v>
      </c>
      <c r="T7644" s="2" t="n">
        <v>-14.92</v>
      </c>
      <c r="U7644">
        <f>D7644-C7644</f>
        <v/>
      </c>
      <c r="V7644" s="3">
        <f>IF(Q7644=0,0,T7644/Q7644)</f>
        <v/>
      </c>
    </row>
    <row r="7645">
      <c r="A7645" t="n">
        <v>7644</v>
      </c>
      <c r="B7645" t="inlineStr">
        <is>
          <t>US-2016-157490</t>
        </is>
      </c>
      <c r="C7645" t="inlineStr">
        <is>
          <t>2016-10-06</t>
        </is>
      </c>
      <c r="D7645" t="inlineStr">
        <is>
          <t>2016-10-07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Office Supplies</t>
        </is>
      </c>
      <c r="O7645" t="inlineStr">
        <is>
          <t>Binders</t>
        </is>
      </c>
      <c r="P7645" t="inlineStr">
        <is>
          <t>Avery Framed View Binder, EZD Ring (Locking), Navy, 1 1/2"</t>
        </is>
      </c>
      <c r="Q7645" s="2" t="n">
        <v>11.976</v>
      </c>
      <c r="R7645" t="n">
        <v>4</v>
      </c>
      <c r="S7645" s="3" t="n">
        <v>0.7</v>
      </c>
      <c r="T7645" s="2" t="n">
        <v>-9.1816</v>
      </c>
      <c r="U7645">
        <f>D7645-C7645</f>
        <v/>
      </c>
      <c r="V7645" s="3">
        <f>IF(Q7645=0,0,T7645/Q7645)</f>
        <v/>
      </c>
    </row>
    <row r="7646">
      <c r="A7646" t="n">
        <v>7645</v>
      </c>
      <c r="B7646" t="inlineStr">
        <is>
          <t>US-2016-157490</t>
        </is>
      </c>
      <c r="C7646" t="inlineStr">
        <is>
          <t>2016-10-06</t>
        </is>
      </c>
      <c r="D7646" t="inlineStr">
        <is>
          <t>2016-10-07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Memorex 25GB 6X Branded Blu-Ray Recordable Disc, 15/Pack</t>
        </is>
      </c>
      <c r="Q7646" s="2" t="n">
        <v>67.95999999999999</v>
      </c>
      <c r="R7646" t="n">
        <v>5</v>
      </c>
      <c r="S7646" s="3" t="n">
        <v>0.2</v>
      </c>
      <c r="T7646" s="2" t="n">
        <v>0.8495</v>
      </c>
      <c r="U7646">
        <f>D7646-C7646</f>
        <v/>
      </c>
      <c r="V7646" s="3">
        <f>IF(Q7646=0,0,T7646/Q7646)</f>
        <v/>
      </c>
    </row>
    <row r="7647">
      <c r="A7647" t="n">
        <v>7646</v>
      </c>
      <c r="B7647" t="inlineStr">
        <is>
          <t>CA-2015-161452</t>
        </is>
      </c>
      <c r="C7647" t="inlineStr">
        <is>
          <t>2015-04-05</t>
        </is>
      </c>
      <c r="D7647" t="inlineStr">
        <is>
          <t>2015-04-11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GuestStacker Chair with Chrome Finish Legs</t>
        </is>
      </c>
      <c r="Q7647" s="2" t="n">
        <v>892.224</v>
      </c>
      <c r="R7647" t="n">
        <v>3</v>
      </c>
      <c r="S7647" s="3" t="n">
        <v>0.2</v>
      </c>
      <c r="T7647" s="2" t="n">
        <v>89.22239999999999</v>
      </c>
      <c r="U7647">
        <f>D7647-C7647</f>
        <v/>
      </c>
      <c r="V7647" s="3">
        <f>IF(Q7647=0,0,T7647/Q7647)</f>
        <v/>
      </c>
    </row>
    <row r="7648">
      <c r="A7648" t="n">
        <v>7647</v>
      </c>
      <c r="B7648" t="inlineStr">
        <is>
          <t>US-2014-115196</t>
        </is>
      </c>
      <c r="C7648" t="inlineStr">
        <is>
          <t>2014-09-09</t>
        </is>
      </c>
      <c r="D7648" t="inlineStr">
        <is>
          <t>2014-09-13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3D Systems Cube Printer, 2nd Generation, White</t>
        </is>
      </c>
      <c r="Q7648" s="2" t="n">
        <v>1299.99</v>
      </c>
      <c r="R7648" t="n">
        <v>2</v>
      </c>
      <c r="S7648" s="3" t="n">
        <v>0.5</v>
      </c>
      <c r="T7648" s="2" t="n">
        <v>-571.9956</v>
      </c>
      <c r="U7648">
        <f>D7648-C7648</f>
        <v/>
      </c>
      <c r="V7648" s="3">
        <f>IF(Q7648=0,0,T7648/Q7648)</f>
        <v/>
      </c>
    </row>
    <row r="7649">
      <c r="A7649" t="n">
        <v>7648</v>
      </c>
      <c r="B7649" t="inlineStr">
        <is>
          <t>CA-2016-138968</t>
        </is>
      </c>
      <c r="C7649" t="inlineStr">
        <is>
          <t>2016-03-15</t>
        </is>
      </c>
      <c r="D7649" t="inlineStr">
        <is>
          <t>2016-03-16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Avery Round Ring Poly Binders</t>
        </is>
      </c>
      <c r="Q7649" s="2" t="n">
        <v>4.544</v>
      </c>
      <c r="R7649" t="n">
        <v>2</v>
      </c>
      <c r="S7649" s="3" t="n">
        <v>0.2</v>
      </c>
      <c r="T7649" s="2" t="n">
        <v>1.6472</v>
      </c>
      <c r="U7649">
        <f>D7649-C7649</f>
        <v/>
      </c>
      <c r="V7649" s="3">
        <f>IF(Q7649=0,0,T7649/Q7649)</f>
        <v/>
      </c>
    </row>
    <row r="7650">
      <c r="A7650" t="n">
        <v>7649</v>
      </c>
      <c r="B7650" t="inlineStr">
        <is>
          <t>CA-2016-138968</t>
        </is>
      </c>
      <c r="C7650" t="inlineStr">
        <is>
          <t>2016-03-15</t>
        </is>
      </c>
      <c r="D7650" t="inlineStr">
        <is>
          <t>2016-03-16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Global Comet Stacking Arm Chair</t>
        </is>
      </c>
      <c r="Q7650" s="2" t="n">
        <v>1352.032</v>
      </c>
      <c r="R7650" t="n">
        <v>4</v>
      </c>
      <c r="S7650" s="3" t="n">
        <v>0.2</v>
      </c>
      <c r="T7650" s="2" t="n">
        <v>84.502</v>
      </c>
      <c r="U7650">
        <f>D7650-C7650</f>
        <v/>
      </c>
      <c r="V7650" s="3">
        <f>IF(Q7650=0,0,T7650/Q7650)</f>
        <v/>
      </c>
    </row>
    <row r="7651">
      <c r="A7651" t="n">
        <v>7650</v>
      </c>
      <c r="B7651" t="inlineStr">
        <is>
          <t>CA-2015-101889</t>
        </is>
      </c>
      <c r="C7651" t="inlineStr">
        <is>
          <t>2015-12-27</t>
        </is>
      </c>
      <c r="D7651" t="inlineStr">
        <is>
          <t>2015-12-31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Furniture</t>
        </is>
      </c>
      <c r="O7651" t="inlineStr">
        <is>
          <t>Tables</t>
        </is>
      </c>
      <c r="P7651" t="inlineStr">
        <is>
          <t>Riverside Furniture Oval Coffee Table, Oval End Table, End Table with Drawer</t>
        </is>
      </c>
      <c r="Q7651" s="2" t="n">
        <v>1548.99</v>
      </c>
      <c r="R7651" t="n">
        <v>9</v>
      </c>
      <c r="S7651" s="3" t="n">
        <v>0.4</v>
      </c>
      <c r="T7651" s="2" t="n">
        <v>-464.697</v>
      </c>
      <c r="U7651">
        <f>D7651-C7651</f>
        <v/>
      </c>
      <c r="V7651" s="3">
        <f>IF(Q7651=0,0,T7651/Q7651)</f>
        <v/>
      </c>
    </row>
    <row r="7652">
      <c r="A7652" t="n">
        <v>7651</v>
      </c>
      <c r="B7652" t="inlineStr">
        <is>
          <t>CA-2015-101889</t>
        </is>
      </c>
      <c r="C7652" t="inlineStr">
        <is>
          <t>2015-12-27</t>
        </is>
      </c>
      <c r="D7652" t="inlineStr">
        <is>
          <t>2015-12-31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Office Supplies</t>
        </is>
      </c>
      <c r="O7652" t="inlineStr">
        <is>
          <t>Envelopes</t>
        </is>
      </c>
      <c r="P7652" t="inlineStr">
        <is>
          <t>Staple envelope</t>
        </is>
      </c>
      <c r="Q7652" s="2" t="n">
        <v>19.872</v>
      </c>
      <c r="R7652" t="n">
        <v>3</v>
      </c>
      <c r="S7652" s="3" t="n">
        <v>0.2</v>
      </c>
      <c r="T7652" s="2" t="n">
        <v>6.7068</v>
      </c>
      <c r="U7652">
        <f>D7652-C7652</f>
        <v/>
      </c>
      <c r="V7652" s="3">
        <f>IF(Q7652=0,0,T7652/Q7652)</f>
        <v/>
      </c>
    </row>
    <row r="7653">
      <c r="A7653" t="n">
        <v>7652</v>
      </c>
      <c r="B7653" t="inlineStr">
        <is>
          <t>CA-2017-110821</t>
        </is>
      </c>
      <c r="C7653" t="inlineStr">
        <is>
          <t>2017-08-07</t>
        </is>
      </c>
      <c r="D7653" t="inlineStr">
        <is>
          <t>2017-08-08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Logitech K350 2.4Ghz Wireless Keyboard</t>
        </is>
      </c>
      <c r="Q7653" s="2" t="n">
        <v>119.448</v>
      </c>
      <c r="R7653" t="n">
        <v>3</v>
      </c>
      <c r="S7653" s="3" t="n">
        <v>0.2</v>
      </c>
      <c r="T7653" s="2" t="n">
        <v>-13.4379</v>
      </c>
      <c r="U7653">
        <f>D7653-C7653</f>
        <v/>
      </c>
      <c r="V7653" s="3">
        <f>IF(Q7653=0,0,T7653/Q7653)</f>
        <v/>
      </c>
    </row>
    <row r="7654">
      <c r="A7654" t="n">
        <v>7653</v>
      </c>
      <c r="B7654" t="inlineStr">
        <is>
          <t>CA-2017-110821</t>
        </is>
      </c>
      <c r="C7654" t="inlineStr">
        <is>
          <t>2017-08-07</t>
        </is>
      </c>
      <c r="D7654" t="inlineStr">
        <is>
          <t>2017-08-08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Office Supplies</t>
        </is>
      </c>
      <c r="O7654" t="inlineStr">
        <is>
          <t>Storage</t>
        </is>
      </c>
      <c r="P7654" t="inlineStr">
        <is>
          <t>Safco Industrial Shelving</t>
        </is>
      </c>
      <c r="Q7654" s="2" t="n">
        <v>118.16</v>
      </c>
      <c r="R7654" t="n">
        <v>2</v>
      </c>
      <c r="S7654" s="3" t="n">
        <v>0.2</v>
      </c>
      <c r="T7654" s="2" t="n">
        <v>-25.109</v>
      </c>
      <c r="U7654">
        <f>D7654-C7654</f>
        <v/>
      </c>
      <c r="V7654" s="3">
        <f>IF(Q7654=0,0,T7654/Q7654)</f>
        <v/>
      </c>
    </row>
    <row r="7655">
      <c r="A7655" t="n">
        <v>7654</v>
      </c>
      <c r="B7655" t="inlineStr">
        <is>
          <t>CA-2015-121552</t>
        </is>
      </c>
      <c r="C7655" t="inlineStr">
        <is>
          <t>2015-03-22</t>
        </is>
      </c>
      <c r="D7655" t="inlineStr">
        <is>
          <t>2015-03-27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Office Supplies</t>
        </is>
      </c>
      <c r="O7655" t="inlineStr">
        <is>
          <t>Art</t>
        </is>
      </c>
      <c r="P7655" t="inlineStr">
        <is>
          <t>Newell 316</t>
        </is>
      </c>
      <c r="Q7655" s="2" t="n">
        <v>19.56</v>
      </c>
      <c r="R7655" t="n">
        <v>4</v>
      </c>
      <c r="S7655" s="3" t="n">
        <v>0</v>
      </c>
      <c r="T7655" s="2" t="n">
        <v>5.4768</v>
      </c>
      <c r="U7655">
        <f>D7655-C7655</f>
        <v/>
      </c>
      <c r="V7655" s="3">
        <f>IF(Q7655=0,0,T7655/Q7655)</f>
        <v/>
      </c>
    </row>
    <row r="7656">
      <c r="A7656" t="n">
        <v>7655</v>
      </c>
      <c r="B7656" t="inlineStr">
        <is>
          <t>CA-2015-107685</t>
        </is>
      </c>
      <c r="C7656" t="inlineStr">
        <is>
          <t>2015-11-30</t>
        </is>
      </c>
      <c r="D7656" t="inlineStr">
        <is>
          <t>2015-12-02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DAX Contemporary Wood Frame with Silver Metal Mat, Desktop, 11 x 14 Size</t>
        </is>
      </c>
      <c r="Q7656" s="2" t="n">
        <v>80.95999999999999</v>
      </c>
      <c r="R7656" t="n">
        <v>4</v>
      </c>
      <c r="S7656" s="3" t="n">
        <v>0</v>
      </c>
      <c r="T7656" s="2" t="n">
        <v>29.1456</v>
      </c>
      <c r="U7656">
        <f>D7656-C7656</f>
        <v/>
      </c>
      <c r="V7656" s="3">
        <f>IF(Q7656=0,0,T7656/Q7656)</f>
        <v/>
      </c>
    </row>
    <row r="7657">
      <c r="A7657" t="n">
        <v>7656</v>
      </c>
      <c r="B7657" t="inlineStr">
        <is>
          <t>CA-2015-107685</t>
        </is>
      </c>
      <c r="C7657" t="inlineStr">
        <is>
          <t>2015-11-30</t>
        </is>
      </c>
      <c r="D7657" t="inlineStr">
        <is>
          <t>2015-12-02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1997</t>
        </is>
      </c>
      <c r="Q7657" s="2" t="n">
        <v>25.92</v>
      </c>
      <c r="R7657" t="n">
        <v>4</v>
      </c>
      <c r="S7657" s="3" t="n">
        <v>0</v>
      </c>
      <c r="T7657" s="2" t="n">
        <v>12.4416</v>
      </c>
      <c r="U7657">
        <f>D7657-C7657</f>
        <v/>
      </c>
      <c r="V7657" s="3">
        <f>IF(Q7657=0,0,T7657/Q7657)</f>
        <v/>
      </c>
    </row>
    <row r="7658">
      <c r="A7658" t="n">
        <v>7657</v>
      </c>
      <c r="B7658" t="inlineStr">
        <is>
          <t>US-2014-120740</t>
        </is>
      </c>
      <c r="C7658" t="inlineStr">
        <is>
          <t>2014-04-15</t>
        </is>
      </c>
      <c r="D7658" t="inlineStr">
        <is>
          <t>2014-04-15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Office Supplies</t>
        </is>
      </c>
      <c r="O7658" t="inlineStr">
        <is>
          <t>Appliances</t>
        </is>
      </c>
      <c r="P7658" t="inlineStr">
        <is>
          <t>Belkin F9G930V10-GRY 9 Outlet Surge</t>
        </is>
      </c>
      <c r="Q7658" s="2" t="n">
        <v>106.96</v>
      </c>
      <c r="R7658" t="n">
        <v>2</v>
      </c>
      <c r="S7658" s="3" t="n">
        <v>0</v>
      </c>
      <c r="T7658" s="2" t="n">
        <v>31.0184</v>
      </c>
      <c r="U7658">
        <f>D7658-C7658</f>
        <v/>
      </c>
      <c r="V7658" s="3">
        <f>IF(Q7658=0,0,T7658/Q7658)</f>
        <v/>
      </c>
    </row>
    <row r="7659">
      <c r="A7659" t="n">
        <v>7658</v>
      </c>
      <c r="B7659" t="inlineStr">
        <is>
          <t>US-2014-120740</t>
        </is>
      </c>
      <c r="C7659" t="inlineStr">
        <is>
          <t>2014-04-15</t>
        </is>
      </c>
      <c r="D7659" t="inlineStr">
        <is>
          <t>2014-04-15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13" Diameter Goldtone Round Wall Clock</t>
        </is>
      </c>
      <c r="Q7659" s="2" t="n">
        <v>187.76</v>
      </c>
      <c r="R7659" t="n">
        <v>4</v>
      </c>
      <c r="S7659" s="3" t="n">
        <v>0</v>
      </c>
      <c r="T7659" s="2" t="n">
        <v>76.9816</v>
      </c>
      <c r="U7659">
        <f>D7659-C7659</f>
        <v/>
      </c>
      <c r="V7659" s="3">
        <f>IF(Q7659=0,0,T7659/Q7659)</f>
        <v/>
      </c>
    </row>
    <row r="7660">
      <c r="A7660" t="n">
        <v>7659</v>
      </c>
      <c r="B7660" t="inlineStr">
        <is>
          <t>CA-2017-155740</t>
        </is>
      </c>
      <c r="C7660" t="inlineStr">
        <is>
          <t>2017-07-30</t>
        </is>
      </c>
      <c r="D7660" t="inlineStr">
        <is>
          <t>2017-08-02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ProClick Punch Binding System</t>
        </is>
      </c>
      <c r="Q7660" s="2" t="n">
        <v>76.776</v>
      </c>
      <c r="R7660" t="n">
        <v>4</v>
      </c>
      <c r="S7660" s="3" t="n">
        <v>0.7</v>
      </c>
      <c r="T7660" s="2" t="n">
        <v>-53.7432</v>
      </c>
      <c r="U7660">
        <f>D7660-C7660</f>
        <v/>
      </c>
      <c r="V7660" s="3">
        <f>IF(Q7660=0,0,T7660/Q7660)</f>
        <v/>
      </c>
    </row>
    <row r="7661">
      <c r="A7661" t="n">
        <v>7660</v>
      </c>
      <c r="B7661" t="inlineStr">
        <is>
          <t>CA-2017-146493</t>
        </is>
      </c>
      <c r="C7661" t="inlineStr">
        <is>
          <t>2017-06-01</t>
        </is>
      </c>
      <c r="D7661" t="inlineStr">
        <is>
          <t>2017-06-05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Office Supplies</t>
        </is>
      </c>
      <c r="O7661" t="inlineStr">
        <is>
          <t>Binders</t>
        </is>
      </c>
      <c r="P7661" t="inlineStr">
        <is>
          <t>GBC Standard Recycled Report Covers, Clear Plastic Sheets</t>
        </is>
      </c>
      <c r="Q7661" s="2" t="n">
        <v>53.9</v>
      </c>
      <c r="R7661" t="n">
        <v>5</v>
      </c>
      <c r="S7661" s="3" t="n">
        <v>0</v>
      </c>
      <c r="T7661" s="2" t="n">
        <v>25.872</v>
      </c>
      <c r="U7661">
        <f>D7661-C7661</f>
        <v/>
      </c>
      <c r="V7661" s="3">
        <f>IF(Q7661=0,0,T7661/Q7661)</f>
        <v/>
      </c>
    </row>
    <row r="7662">
      <c r="A7662" t="n">
        <v>7661</v>
      </c>
      <c r="B7662" t="inlineStr">
        <is>
          <t>CA-2014-105417</t>
        </is>
      </c>
      <c r="C7662" t="inlineStr">
        <is>
          <t>2014-01-07</t>
        </is>
      </c>
      <c r="D7662" t="inlineStr">
        <is>
          <t>2014-01-12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Howard Miller 14-1/2" Diameter Chrome Round Wall Clock</t>
        </is>
      </c>
      <c r="Q7662" s="2" t="n">
        <v>76.72799999999999</v>
      </c>
      <c r="R7662" t="n">
        <v>3</v>
      </c>
      <c r="S7662" s="3" t="n">
        <v>0.6</v>
      </c>
      <c r="T7662" s="2" t="n">
        <v>-53.7096</v>
      </c>
      <c r="U7662">
        <f>D7662-C7662</f>
        <v/>
      </c>
      <c r="V7662" s="3">
        <f>IF(Q7662=0,0,T7662/Q7662)</f>
        <v/>
      </c>
    </row>
    <row r="7663">
      <c r="A7663" t="n">
        <v>7662</v>
      </c>
      <c r="B7663" t="inlineStr">
        <is>
          <t>CA-2014-105417</t>
        </is>
      </c>
      <c r="C7663" t="inlineStr">
        <is>
          <t>2014-01-07</t>
        </is>
      </c>
      <c r="D7663" t="inlineStr">
        <is>
          <t>2014-01-12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Acco Four Pocket Poly Ring Binder with Label Holder, Smoke, 1"</t>
        </is>
      </c>
      <c r="Q7663" s="2" t="n">
        <v>10.43</v>
      </c>
      <c r="R7663" t="n">
        <v>7</v>
      </c>
      <c r="S7663" s="3" t="n">
        <v>0.8</v>
      </c>
      <c r="T7663" s="2" t="n">
        <v>-18.2525</v>
      </c>
      <c r="U7663">
        <f>D7663-C7663</f>
        <v/>
      </c>
      <c r="V7663" s="3">
        <f>IF(Q7663=0,0,T7663/Q7663)</f>
        <v/>
      </c>
    </row>
    <row r="7664">
      <c r="A7664" t="n">
        <v>7663</v>
      </c>
      <c r="B7664" t="inlineStr">
        <is>
          <t>US-2017-141509</t>
        </is>
      </c>
      <c r="C7664" t="inlineStr">
        <is>
          <t>2017-09-29</t>
        </is>
      </c>
      <c r="D7664" t="inlineStr">
        <is>
          <t>2017-10-01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Newell 334</t>
        </is>
      </c>
      <c r="Q7664" s="2" t="n">
        <v>99.2</v>
      </c>
      <c r="R7664" t="n">
        <v>5</v>
      </c>
      <c r="S7664" s="3" t="n">
        <v>0</v>
      </c>
      <c r="T7664" s="2" t="n">
        <v>25.792</v>
      </c>
      <c r="U7664">
        <f>D7664-C7664</f>
        <v/>
      </c>
      <c r="V7664" s="3">
        <f>IF(Q7664=0,0,T7664/Q7664)</f>
        <v/>
      </c>
    </row>
    <row r="7665">
      <c r="A7665" t="n">
        <v>7664</v>
      </c>
      <c r="B7665" t="inlineStr">
        <is>
          <t>CA-2017-139493</t>
        </is>
      </c>
      <c r="C7665" t="inlineStr">
        <is>
          <t>2017-09-13</t>
        </is>
      </c>
      <c r="D7665" t="inlineStr">
        <is>
          <t>2017-09-19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Fluorescent Highlighters by Dixon</t>
        </is>
      </c>
      <c r="Q7665" s="2" t="n">
        <v>15.92</v>
      </c>
      <c r="R7665" t="n">
        <v>5</v>
      </c>
      <c r="S7665" s="3" t="n">
        <v>0.2</v>
      </c>
      <c r="T7665" s="2" t="n">
        <v>2.786</v>
      </c>
      <c r="U7665">
        <f>D7665-C7665</f>
        <v/>
      </c>
      <c r="V7665" s="3">
        <f>IF(Q7665=0,0,T7665/Q7665)</f>
        <v/>
      </c>
    </row>
    <row r="7666">
      <c r="A7666" t="n">
        <v>7665</v>
      </c>
      <c r="B7666" t="inlineStr">
        <is>
          <t>CA-2014-151967</t>
        </is>
      </c>
      <c r="C7666" t="inlineStr">
        <is>
          <t>2014-10-22</t>
        </is>
      </c>
      <c r="D7666" t="inlineStr">
        <is>
          <t>2014-10-26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Furniture</t>
        </is>
      </c>
      <c r="O7666" t="inlineStr">
        <is>
          <t>Furnishings</t>
        </is>
      </c>
      <c r="P7666" t="inlineStr">
        <is>
          <t>Tenex Chairmats For Use with Hard Floors</t>
        </is>
      </c>
      <c r="Q7666" s="2" t="n">
        <v>129.92</v>
      </c>
      <c r="R7666" t="n">
        <v>4</v>
      </c>
      <c r="S7666" s="3" t="n">
        <v>0</v>
      </c>
      <c r="T7666" s="2" t="n">
        <v>10.3936</v>
      </c>
      <c r="U7666">
        <f>D7666-C7666</f>
        <v/>
      </c>
      <c r="V7666" s="3">
        <f>IF(Q7666=0,0,T7666/Q7666)</f>
        <v/>
      </c>
    </row>
    <row r="7667">
      <c r="A7667" t="n">
        <v>7666</v>
      </c>
      <c r="B7667" t="inlineStr">
        <is>
          <t>US-2016-140158</t>
        </is>
      </c>
      <c r="C7667" t="inlineStr">
        <is>
          <t>2016-10-04</t>
        </is>
      </c>
      <c r="D7667" t="inlineStr">
        <is>
          <t>2016-10-08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Spiral Binding Combs</t>
        </is>
      </c>
      <c r="Q7667" s="2" t="n">
        <v>30.4</v>
      </c>
      <c r="R7667" t="n">
        <v>1</v>
      </c>
      <c r="S7667" s="3" t="n">
        <v>0</v>
      </c>
      <c r="T7667" s="2" t="n">
        <v>13.984</v>
      </c>
      <c r="U7667">
        <f>D7667-C7667</f>
        <v/>
      </c>
      <c r="V7667" s="3">
        <f>IF(Q7667=0,0,T7667/Q7667)</f>
        <v/>
      </c>
    </row>
    <row r="7668">
      <c r="A7668" t="n">
        <v>7667</v>
      </c>
      <c r="B7668" t="inlineStr">
        <is>
          <t>US-2016-140158</t>
        </is>
      </c>
      <c r="C7668" t="inlineStr">
        <is>
          <t>2016-10-04</t>
        </is>
      </c>
      <c r="D7668" t="inlineStr">
        <is>
          <t>2016-10-08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Technology</t>
        </is>
      </c>
      <c r="O7668" t="inlineStr">
        <is>
          <t>Copiers</t>
        </is>
      </c>
      <c r="P7668" t="inlineStr">
        <is>
          <t>Hewlett Packard LaserJet 3310 Copier</t>
        </is>
      </c>
      <c r="Q7668" s="2" t="n">
        <v>5399.91</v>
      </c>
      <c r="R7668" t="n">
        <v>9</v>
      </c>
      <c r="S7668" s="3" t="n">
        <v>0</v>
      </c>
      <c r="T7668" s="2" t="n">
        <v>2591.9568</v>
      </c>
      <c r="U7668">
        <f>D7668-C7668</f>
        <v/>
      </c>
      <c r="V7668" s="3">
        <f>IF(Q7668=0,0,T7668/Q7668)</f>
        <v/>
      </c>
    </row>
    <row r="7669">
      <c r="A7669" t="n">
        <v>7668</v>
      </c>
      <c r="B7669" t="inlineStr">
        <is>
          <t>US-2016-140158</t>
        </is>
      </c>
      <c r="C7669" t="inlineStr">
        <is>
          <t>2016-10-04</t>
        </is>
      </c>
      <c r="D7669" t="inlineStr">
        <is>
          <t>2016-10-08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Office Supplies</t>
        </is>
      </c>
      <c r="O7669" t="inlineStr">
        <is>
          <t>Storage</t>
        </is>
      </c>
      <c r="P7669" t="inlineStr">
        <is>
          <t>Letter Size File</t>
        </is>
      </c>
      <c r="Q7669" s="2" t="n">
        <v>119.1</v>
      </c>
      <c r="R7669" t="n">
        <v>3</v>
      </c>
      <c r="S7669" s="3" t="n">
        <v>0</v>
      </c>
      <c r="T7669" s="2" t="n">
        <v>34.539</v>
      </c>
      <c r="U7669">
        <f>D7669-C7669</f>
        <v/>
      </c>
      <c r="V7669" s="3">
        <f>IF(Q7669=0,0,T7669/Q7669)</f>
        <v/>
      </c>
    </row>
    <row r="7670">
      <c r="A7670" t="n">
        <v>7669</v>
      </c>
      <c r="B7670" t="inlineStr">
        <is>
          <t>CA-2015-130974</t>
        </is>
      </c>
      <c r="C7670" t="inlineStr">
        <is>
          <t>2015-11-27</t>
        </is>
      </c>
      <c r="D7670" t="inlineStr">
        <is>
          <t>2015-11-29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1977</t>
        </is>
      </c>
      <c r="Q7670" s="2" t="n">
        <v>40.08</v>
      </c>
      <c r="R7670" t="n">
        <v>6</v>
      </c>
      <c r="S7670" s="3" t="n">
        <v>0</v>
      </c>
      <c r="T7670" s="2" t="n">
        <v>19.2384</v>
      </c>
      <c r="U7670">
        <f>D7670-C7670</f>
        <v/>
      </c>
      <c r="V7670" s="3">
        <f>IF(Q7670=0,0,T7670/Q7670)</f>
        <v/>
      </c>
    </row>
    <row r="7671">
      <c r="A7671" t="n">
        <v>7670</v>
      </c>
      <c r="B7671" t="inlineStr">
        <is>
          <t>CA-2015-130974</t>
        </is>
      </c>
      <c r="C7671" t="inlineStr">
        <is>
          <t>2015-11-27</t>
        </is>
      </c>
      <c r="D7671" t="inlineStr">
        <is>
          <t>2015-11-29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Xerox 1884</t>
        </is>
      </c>
      <c r="Q7671" s="2" t="n">
        <v>59.94</v>
      </c>
      <c r="R7671" t="n">
        <v>3</v>
      </c>
      <c r="S7671" s="3" t="n">
        <v>0</v>
      </c>
      <c r="T7671" s="2" t="n">
        <v>28.1718</v>
      </c>
      <c r="U7671">
        <f>D7671-C7671</f>
        <v/>
      </c>
      <c r="V7671" s="3">
        <f>IF(Q7671=0,0,T7671/Q7671)</f>
        <v/>
      </c>
    </row>
    <row r="7672">
      <c r="A7672" t="n">
        <v>7671</v>
      </c>
      <c r="B7672" t="inlineStr">
        <is>
          <t>CA-2015-130974</t>
        </is>
      </c>
      <c r="C7672" t="inlineStr">
        <is>
          <t>2015-11-27</t>
        </is>
      </c>
      <c r="D7672" t="inlineStr">
        <is>
          <t>2015-11-29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Technology</t>
        </is>
      </c>
      <c r="O7672" t="inlineStr">
        <is>
          <t>Accessories</t>
        </is>
      </c>
      <c r="P7672" t="inlineStr">
        <is>
          <t>Logitech G35 7.1-Channel Surround Sound Headset</t>
        </is>
      </c>
      <c r="Q7672" s="2" t="n">
        <v>259.98</v>
      </c>
      <c r="R7672" t="n">
        <v>2</v>
      </c>
      <c r="S7672" s="3" t="n">
        <v>0</v>
      </c>
      <c r="T7672" s="2" t="n">
        <v>88.39319999999999</v>
      </c>
      <c r="U7672">
        <f>D7672-C7672</f>
        <v/>
      </c>
      <c r="V7672" s="3">
        <f>IF(Q7672=0,0,T7672/Q7672)</f>
        <v/>
      </c>
    </row>
    <row r="7673">
      <c r="A7673" t="n">
        <v>7672</v>
      </c>
      <c r="B7673" t="inlineStr">
        <is>
          <t>CA-2015-130974</t>
        </is>
      </c>
      <c r="C7673" t="inlineStr">
        <is>
          <t>2015-11-27</t>
        </is>
      </c>
      <c r="D7673" t="inlineStr">
        <is>
          <t>2015-11-29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Furniture</t>
        </is>
      </c>
      <c r="O7673" t="inlineStr">
        <is>
          <t>Bookcases</t>
        </is>
      </c>
      <c r="P7673" t="inlineStr">
        <is>
          <t>Rush Hierlooms Collection 1" Thick Stackable Bookcases</t>
        </is>
      </c>
      <c r="Q7673" s="2" t="n">
        <v>170.98</v>
      </c>
      <c r="R7673" t="n">
        <v>1</v>
      </c>
      <c r="S7673" s="3" t="n">
        <v>0</v>
      </c>
      <c r="T7673" s="2" t="n">
        <v>32.4862</v>
      </c>
      <c r="U7673">
        <f>D7673-C7673</f>
        <v/>
      </c>
      <c r="V7673" s="3">
        <f>IF(Q7673=0,0,T7673/Q7673)</f>
        <v/>
      </c>
    </row>
    <row r="7674">
      <c r="A7674" t="n">
        <v>7673</v>
      </c>
      <c r="B7674" t="inlineStr">
        <is>
          <t>CA-2015-130974</t>
        </is>
      </c>
      <c r="C7674" t="inlineStr">
        <is>
          <t>2015-11-27</t>
        </is>
      </c>
      <c r="D7674" t="inlineStr">
        <is>
          <t>2015-11-29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Tensor "Hersey Kiss" Styled Floor Lamp</t>
        </is>
      </c>
      <c r="Q7674" s="2" t="n">
        <v>38.97</v>
      </c>
      <c r="R7674" t="n">
        <v>3</v>
      </c>
      <c r="S7674" s="3" t="n">
        <v>0</v>
      </c>
      <c r="T7674" s="2" t="n">
        <v>4.6764</v>
      </c>
      <c r="U7674">
        <f>D7674-C7674</f>
        <v/>
      </c>
      <c r="V7674" s="3">
        <f>IF(Q7674=0,0,T7674/Q7674)</f>
        <v/>
      </c>
    </row>
    <row r="7675">
      <c r="A7675" t="n">
        <v>7674</v>
      </c>
      <c r="B7675" t="inlineStr">
        <is>
          <t>CA-2015-130974</t>
        </is>
      </c>
      <c r="C7675" t="inlineStr">
        <is>
          <t>2015-11-27</t>
        </is>
      </c>
      <c r="D7675" t="inlineStr">
        <is>
          <t>2015-11-29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Xerox 197</t>
        </is>
      </c>
      <c r="Q7675" s="2" t="n">
        <v>154.9</v>
      </c>
      <c r="R7675" t="n">
        <v>5</v>
      </c>
      <c r="S7675" s="3" t="n">
        <v>0</v>
      </c>
      <c r="T7675" s="2" t="n">
        <v>69.705</v>
      </c>
      <c r="U7675">
        <f>D7675-C7675</f>
        <v/>
      </c>
      <c r="V7675" s="3">
        <f>IF(Q7675=0,0,T7675/Q7675)</f>
        <v/>
      </c>
    </row>
    <row r="7676">
      <c r="A7676" t="n">
        <v>7675</v>
      </c>
      <c r="B7676" t="inlineStr">
        <is>
          <t>CA-2015-130974</t>
        </is>
      </c>
      <c r="C7676" t="inlineStr">
        <is>
          <t>2015-11-27</t>
        </is>
      </c>
      <c r="D7676" t="inlineStr">
        <is>
          <t>2015-11-29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Furniture</t>
        </is>
      </c>
      <c r="O7676" t="inlineStr">
        <is>
          <t>Tables</t>
        </is>
      </c>
      <c r="P7676" t="inlineStr">
        <is>
          <t>Hon Non-Folding Utility Tables</t>
        </is>
      </c>
      <c r="Q7676" s="2" t="n">
        <v>446.068</v>
      </c>
      <c r="R7676" t="n">
        <v>4</v>
      </c>
      <c r="S7676" s="3" t="n">
        <v>0.3</v>
      </c>
      <c r="T7676" s="2" t="n">
        <v>0</v>
      </c>
      <c r="U7676">
        <f>D7676-C7676</f>
        <v/>
      </c>
      <c r="V7676" s="3">
        <f>IF(Q7676=0,0,T7676/Q7676)</f>
        <v/>
      </c>
    </row>
    <row r="7677">
      <c r="A7677" t="n">
        <v>7676</v>
      </c>
      <c r="B7677" t="inlineStr">
        <is>
          <t>CA-2017-133487</t>
        </is>
      </c>
      <c r="C7677" t="inlineStr">
        <is>
          <t>2017-05-06</t>
        </is>
      </c>
      <c r="D7677" t="inlineStr">
        <is>
          <t>2017-05-09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Office Supplies</t>
        </is>
      </c>
      <c r="O7677" t="inlineStr">
        <is>
          <t>Appliances</t>
        </is>
      </c>
      <c r="P7677" t="inlineStr">
        <is>
          <t>Eureka The Boss Cordless Rechargeable Stick Vac</t>
        </is>
      </c>
      <c r="Q7677" s="2" t="n">
        <v>152.94</v>
      </c>
      <c r="R7677" t="n">
        <v>3</v>
      </c>
      <c r="S7677" s="3" t="n">
        <v>0</v>
      </c>
      <c r="T7677" s="2" t="n">
        <v>41.2938</v>
      </c>
      <c r="U7677">
        <f>D7677-C7677</f>
        <v/>
      </c>
      <c r="V7677" s="3">
        <f>IF(Q7677=0,0,T7677/Q7677)</f>
        <v/>
      </c>
    </row>
    <row r="7678">
      <c r="A7678" t="n">
        <v>7677</v>
      </c>
      <c r="B7678" t="inlineStr">
        <is>
          <t>CA-2014-142951</t>
        </is>
      </c>
      <c r="C7678" t="inlineStr">
        <is>
          <t>2014-10-08</t>
        </is>
      </c>
      <c r="D7678" t="inlineStr">
        <is>
          <t>2014-10-08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Maxell 74 Minute CDR, 10/Pack</t>
        </is>
      </c>
      <c r="Q7678" s="2" t="n">
        <v>23.472</v>
      </c>
      <c r="R7678" t="n">
        <v>3</v>
      </c>
      <c r="S7678" s="3" t="n">
        <v>0.2</v>
      </c>
      <c r="T7678" s="2" t="n">
        <v>4.9878</v>
      </c>
      <c r="U7678">
        <f>D7678-C7678</f>
        <v/>
      </c>
      <c r="V7678" s="3">
        <f>IF(Q7678=0,0,T7678/Q7678)</f>
        <v/>
      </c>
    </row>
    <row r="7679">
      <c r="A7679" t="n">
        <v>7678</v>
      </c>
      <c r="B7679" t="inlineStr">
        <is>
          <t>CA-2014-133592</t>
        </is>
      </c>
      <c r="C7679" t="inlineStr">
        <is>
          <t>2014-12-31</t>
        </is>
      </c>
      <c r="D7679" t="inlineStr">
        <is>
          <t>2015-01-07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1917</t>
        </is>
      </c>
      <c r="Q7679" s="2" t="n">
        <v>195.64</v>
      </c>
      <c r="R7679" t="n">
        <v>4</v>
      </c>
      <c r="S7679" s="3" t="n">
        <v>0</v>
      </c>
      <c r="T7679" s="2" t="n">
        <v>91.9508</v>
      </c>
      <c r="U7679">
        <f>D7679-C7679</f>
        <v/>
      </c>
      <c r="V7679" s="3">
        <f>IF(Q7679=0,0,T7679/Q7679)</f>
        <v/>
      </c>
    </row>
    <row r="7680">
      <c r="A7680" t="n">
        <v>7679</v>
      </c>
      <c r="B7680" t="inlineStr">
        <is>
          <t>CA-2014-133592</t>
        </is>
      </c>
      <c r="C7680" t="inlineStr">
        <is>
          <t>2014-12-31</t>
        </is>
      </c>
      <c r="D7680" t="inlineStr">
        <is>
          <t>2015-01-07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Xerox 1970</t>
        </is>
      </c>
      <c r="Q7680" s="2" t="n">
        <v>14.94</v>
      </c>
      <c r="R7680" t="n">
        <v>3</v>
      </c>
      <c r="S7680" s="3" t="n">
        <v>0</v>
      </c>
      <c r="T7680" s="2" t="n">
        <v>7.0218</v>
      </c>
      <c r="U7680">
        <f>D7680-C7680</f>
        <v/>
      </c>
      <c r="V7680" s="3">
        <f>IF(Q7680=0,0,T7680/Q7680)</f>
        <v/>
      </c>
    </row>
    <row r="7681">
      <c r="A7681" t="n">
        <v>7680</v>
      </c>
      <c r="B7681" t="inlineStr">
        <is>
          <t>CA-2014-133592</t>
        </is>
      </c>
      <c r="C7681" t="inlineStr">
        <is>
          <t>2014-12-31</t>
        </is>
      </c>
      <c r="D7681" t="inlineStr">
        <is>
          <t>2015-01-07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Plantronics Savi W720 Multi-Device Wireless Headset System</t>
        </is>
      </c>
      <c r="Q7681" s="2" t="n">
        <v>1687.8</v>
      </c>
      <c r="R7681" t="n">
        <v>4</v>
      </c>
      <c r="S7681" s="3" t="n">
        <v>0</v>
      </c>
      <c r="T7681" s="2" t="n">
        <v>742.6319999999999</v>
      </c>
      <c r="U7681">
        <f>D7681-C7681</f>
        <v/>
      </c>
      <c r="V7681" s="3">
        <f>IF(Q7681=0,0,T7681/Q7681)</f>
        <v/>
      </c>
    </row>
    <row r="7682">
      <c r="A7682" t="n">
        <v>7681</v>
      </c>
      <c r="B7682" t="inlineStr">
        <is>
          <t>CA-2014-133592</t>
        </is>
      </c>
      <c r="C7682" t="inlineStr">
        <is>
          <t>2014-12-31</t>
        </is>
      </c>
      <c r="D7682" t="inlineStr">
        <is>
          <t>2015-01-07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Furniture</t>
        </is>
      </c>
      <c r="O7682" t="inlineStr">
        <is>
          <t>Bookcases</t>
        </is>
      </c>
      <c r="P7682" t="inlineStr">
        <is>
          <t>Sauder Inglewood Library Bookcases</t>
        </is>
      </c>
      <c r="Q7682" s="2" t="n">
        <v>341.96</v>
      </c>
      <c r="R7682" t="n">
        <v>2</v>
      </c>
      <c r="S7682" s="3" t="n">
        <v>0</v>
      </c>
      <c r="T7682" s="2" t="n">
        <v>78.6508</v>
      </c>
      <c r="U7682">
        <f>D7682-C7682</f>
        <v/>
      </c>
      <c r="V7682" s="3">
        <f>IF(Q7682=0,0,T7682/Q7682)</f>
        <v/>
      </c>
    </row>
    <row r="7683">
      <c r="A7683" t="n">
        <v>7682</v>
      </c>
      <c r="B7683" t="inlineStr">
        <is>
          <t>CA-2014-133592</t>
        </is>
      </c>
      <c r="C7683" t="inlineStr">
        <is>
          <t>2014-12-31</t>
        </is>
      </c>
      <c r="D7683" t="inlineStr">
        <is>
          <t>2015-01-07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Furniture</t>
        </is>
      </c>
      <c r="O7683" t="inlineStr">
        <is>
          <t>Chairs</t>
        </is>
      </c>
      <c r="P7683" t="inlineStr">
        <is>
          <t>Global Fabric Manager's Chair, Dark Gray</t>
        </is>
      </c>
      <c r="Q7683" s="2" t="n">
        <v>605.88</v>
      </c>
      <c r="R7683" t="n">
        <v>6</v>
      </c>
      <c r="S7683" s="3" t="n">
        <v>0</v>
      </c>
      <c r="T7683" s="2" t="n">
        <v>151.47</v>
      </c>
      <c r="U7683">
        <f>D7683-C7683</f>
        <v/>
      </c>
      <c r="V7683" s="3">
        <f>IF(Q7683=0,0,T7683/Q7683)</f>
        <v/>
      </c>
    </row>
    <row r="7684">
      <c r="A7684" t="n">
        <v>7683</v>
      </c>
      <c r="B7684" t="inlineStr">
        <is>
          <t>CA-2015-120782</t>
        </is>
      </c>
      <c r="C7684" t="inlineStr">
        <is>
          <t>2015-04-28</t>
        </is>
      </c>
      <c r="D7684" t="inlineStr">
        <is>
          <t>2015-05-01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Kensington 7 Outlet MasterPiece Power Center with Fax/Phone Line Protection</t>
        </is>
      </c>
      <c r="Q7684" s="2" t="n">
        <v>186.732</v>
      </c>
      <c r="R7684" t="n">
        <v>1</v>
      </c>
      <c r="S7684" s="3" t="n">
        <v>0.1</v>
      </c>
      <c r="T7684" s="2" t="n">
        <v>41.496</v>
      </c>
      <c r="U7684">
        <f>D7684-C7684</f>
        <v/>
      </c>
      <c r="V7684" s="3">
        <f>IF(Q7684=0,0,T7684/Q7684)</f>
        <v/>
      </c>
    </row>
    <row r="7685">
      <c r="A7685" t="n">
        <v>7684</v>
      </c>
      <c r="B7685" t="inlineStr">
        <is>
          <t>CA-2015-120782</t>
        </is>
      </c>
      <c r="C7685" t="inlineStr">
        <is>
          <t>2015-04-28</t>
        </is>
      </c>
      <c r="D7685" t="inlineStr">
        <is>
          <t>2015-05-01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Fellowes PB500 Electric Punch Plastic Comb Binding Machine with Manual Bind</t>
        </is>
      </c>
      <c r="Q7685" s="2" t="n">
        <v>3812.97</v>
      </c>
      <c r="R7685" t="n">
        <v>3</v>
      </c>
      <c r="S7685" s="3" t="n">
        <v>0</v>
      </c>
      <c r="T7685" s="2" t="n">
        <v>1906.485</v>
      </c>
      <c r="U7685">
        <f>D7685-C7685</f>
        <v/>
      </c>
      <c r="V7685" s="3">
        <f>IF(Q7685=0,0,T7685/Q7685)</f>
        <v/>
      </c>
    </row>
    <row r="7686">
      <c r="A7686" t="n">
        <v>7685</v>
      </c>
      <c r="B7686" t="inlineStr">
        <is>
          <t>CA-2015-116876</t>
        </is>
      </c>
      <c r="C7686" t="inlineStr">
        <is>
          <t>2015-02-14</t>
        </is>
      </c>
      <c r="D7686" t="inlineStr">
        <is>
          <t>2015-02-21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Black Avery Memo-Size 3-Ring Binder, 5 1/2" x 8 1/2"</t>
        </is>
      </c>
      <c r="Q7686" s="2" t="n">
        <v>26.424</v>
      </c>
      <c r="R7686" t="n">
        <v>9</v>
      </c>
      <c r="S7686" s="3" t="n">
        <v>0.2</v>
      </c>
      <c r="T7686" s="2" t="n">
        <v>9.5787</v>
      </c>
      <c r="U7686">
        <f>D7686-C7686</f>
        <v/>
      </c>
      <c r="V7686" s="3">
        <f>IF(Q7686=0,0,T7686/Q7686)</f>
        <v/>
      </c>
    </row>
    <row r="7687">
      <c r="A7687" t="n">
        <v>7686</v>
      </c>
      <c r="B7687" t="inlineStr">
        <is>
          <t>CA-2015-116876</t>
        </is>
      </c>
      <c r="C7687" t="inlineStr">
        <is>
          <t>2015-02-14</t>
        </is>
      </c>
      <c r="D7687" t="inlineStr">
        <is>
          <t>2015-02-21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Technology</t>
        </is>
      </c>
      <c r="O7687" t="inlineStr">
        <is>
          <t>Phones</t>
        </is>
      </c>
      <c r="P7687" t="inlineStr">
        <is>
          <t>Samsung Galaxy S4</t>
        </is>
      </c>
      <c r="Q7687" s="2" t="n">
        <v>625.99</v>
      </c>
      <c r="R7687" t="n">
        <v>1</v>
      </c>
      <c r="S7687" s="3" t="n">
        <v>0</v>
      </c>
      <c r="T7687" s="2" t="n">
        <v>187.797</v>
      </c>
      <c r="U7687">
        <f>D7687-C7687</f>
        <v/>
      </c>
      <c r="V7687" s="3">
        <f>IF(Q7687=0,0,T7687/Q7687)</f>
        <v/>
      </c>
    </row>
    <row r="7688">
      <c r="A7688" t="n">
        <v>7687</v>
      </c>
      <c r="B7688" t="inlineStr">
        <is>
          <t>CA-2016-169838</t>
        </is>
      </c>
      <c r="C7688" t="inlineStr">
        <is>
          <t>2016-11-25</t>
        </is>
      </c>
      <c r="D7688" t="inlineStr">
        <is>
          <t>2016-11-29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Furniture</t>
        </is>
      </c>
      <c r="O7688" t="inlineStr">
        <is>
          <t>Tables</t>
        </is>
      </c>
      <c r="P7688" t="inlineStr">
        <is>
          <t>Chromcraft Round Conference Tables</t>
        </is>
      </c>
      <c r="Q7688" s="2" t="n">
        <v>1568.61</v>
      </c>
      <c r="R7688" t="n">
        <v>9</v>
      </c>
      <c r="S7688" s="3" t="n">
        <v>0</v>
      </c>
      <c r="T7688" s="2" t="n">
        <v>329.4081</v>
      </c>
      <c r="U7688">
        <f>D7688-C7688</f>
        <v/>
      </c>
      <c r="V7688" s="3">
        <f>IF(Q7688=0,0,T7688/Q7688)</f>
        <v/>
      </c>
    </row>
    <row r="7689">
      <c r="A7689" t="n">
        <v>7688</v>
      </c>
      <c r="B7689" t="inlineStr">
        <is>
          <t>CA-2016-169838</t>
        </is>
      </c>
      <c r="C7689" t="inlineStr">
        <is>
          <t>2016-11-25</t>
        </is>
      </c>
      <c r="D7689" t="inlineStr">
        <is>
          <t>2016-11-29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Office Supplies</t>
        </is>
      </c>
      <c r="O7689" t="inlineStr">
        <is>
          <t>Binders</t>
        </is>
      </c>
      <c r="P7689" t="inlineStr">
        <is>
          <t>Wilson Jones International Size A4 Ring Binders</t>
        </is>
      </c>
      <c r="Q7689" s="2" t="n">
        <v>17.3</v>
      </c>
      <c r="R7689" t="n">
        <v>1</v>
      </c>
      <c r="S7689" s="3" t="n">
        <v>0</v>
      </c>
      <c r="T7689" s="2" t="n">
        <v>8.304</v>
      </c>
      <c r="U7689">
        <f>D7689-C7689</f>
        <v/>
      </c>
      <c r="V7689" s="3">
        <f>IF(Q7689=0,0,T7689/Q7689)</f>
        <v/>
      </c>
    </row>
    <row r="7690">
      <c r="A7690" t="n">
        <v>7689</v>
      </c>
      <c r="B7690" t="inlineStr">
        <is>
          <t>CA-2016-169838</t>
        </is>
      </c>
      <c r="C7690" t="inlineStr">
        <is>
          <t>2016-11-25</t>
        </is>
      </c>
      <c r="D7690" t="inlineStr">
        <is>
          <t>2016-11-29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Memorex Mini Travel Drive 32 GB USB 2.0 Flash Drive</t>
        </is>
      </c>
      <c r="Q7690" s="2" t="n">
        <v>160</v>
      </c>
      <c r="R7690" t="n">
        <v>8</v>
      </c>
      <c r="S7690" s="3" t="n">
        <v>0</v>
      </c>
      <c r="T7690" s="2" t="n">
        <v>62.4</v>
      </c>
      <c r="U7690">
        <f>D7690-C7690</f>
        <v/>
      </c>
      <c r="V7690" s="3">
        <f>IF(Q7690=0,0,T7690/Q7690)</f>
        <v/>
      </c>
    </row>
    <row r="7691">
      <c r="A7691" t="n">
        <v>7690</v>
      </c>
      <c r="B7691" t="inlineStr">
        <is>
          <t>US-2017-128951</t>
        </is>
      </c>
      <c r="C7691" t="inlineStr">
        <is>
          <t>2017-07-15</t>
        </is>
      </c>
      <c r="D7691" t="inlineStr">
        <is>
          <t>2017-07-17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Office Supplies</t>
        </is>
      </c>
      <c r="O7691" t="inlineStr">
        <is>
          <t>Appliances</t>
        </is>
      </c>
      <c r="P7691" t="inlineStr">
        <is>
          <t>Belkin 8 Outlet SurgeMaster II Gold Surge Protector</t>
        </is>
      </c>
      <c r="Q7691" s="2" t="n">
        <v>179.94</v>
      </c>
      <c r="R7691" t="n">
        <v>3</v>
      </c>
      <c r="S7691" s="3" t="n">
        <v>0</v>
      </c>
      <c r="T7691" s="2" t="n">
        <v>50.3832</v>
      </c>
      <c r="U7691">
        <f>D7691-C7691</f>
        <v/>
      </c>
      <c r="V7691" s="3">
        <f>IF(Q7691=0,0,T7691/Q7691)</f>
        <v/>
      </c>
    </row>
    <row r="7692">
      <c r="A7692" t="n">
        <v>7691</v>
      </c>
      <c r="B7692" t="inlineStr">
        <is>
          <t>US-2017-128951</t>
        </is>
      </c>
      <c r="C7692" t="inlineStr">
        <is>
          <t>2017-07-15</t>
        </is>
      </c>
      <c r="D7692" t="inlineStr">
        <is>
          <t>2017-07-17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Furniture</t>
        </is>
      </c>
      <c r="O7692" t="inlineStr">
        <is>
          <t>Tables</t>
        </is>
      </c>
      <c r="P7692" t="inlineStr">
        <is>
          <t>Hon 5100 Series Wood Tables</t>
        </is>
      </c>
      <c r="Q7692" s="2" t="n">
        <v>872.9400000000001</v>
      </c>
      <c r="R7692" t="n">
        <v>3</v>
      </c>
      <c r="S7692" s="3" t="n">
        <v>0</v>
      </c>
      <c r="T7692" s="2" t="n">
        <v>157.1292</v>
      </c>
      <c r="U7692">
        <f>D7692-C7692</f>
        <v/>
      </c>
      <c r="V7692" s="3">
        <f>IF(Q7692=0,0,T7692/Q7692)</f>
        <v/>
      </c>
    </row>
    <row r="7693">
      <c r="A7693" t="n">
        <v>7692</v>
      </c>
      <c r="B7693" t="inlineStr">
        <is>
          <t>US-2017-128951</t>
        </is>
      </c>
      <c r="C7693" t="inlineStr">
        <is>
          <t>2017-07-15</t>
        </is>
      </c>
      <c r="D7693" t="inlineStr">
        <is>
          <t>2017-07-17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Xerox 1999</t>
        </is>
      </c>
      <c r="Q7693" s="2" t="n">
        <v>12.96</v>
      </c>
      <c r="R7693" t="n">
        <v>2</v>
      </c>
      <c r="S7693" s="3" t="n">
        <v>0</v>
      </c>
      <c r="T7693" s="2" t="n">
        <v>6.2208</v>
      </c>
      <c r="U7693">
        <f>D7693-C7693</f>
        <v/>
      </c>
      <c r="V7693" s="3">
        <f>IF(Q7693=0,0,T7693/Q7693)</f>
        <v/>
      </c>
    </row>
    <row r="7694">
      <c r="A7694" t="n">
        <v>7693</v>
      </c>
      <c r="B7694" t="inlineStr">
        <is>
          <t>CA-2014-102330</t>
        </is>
      </c>
      <c r="C7694" t="inlineStr">
        <is>
          <t>2014-12-29</t>
        </is>
      </c>
      <c r="D7694" t="inlineStr">
        <is>
          <t>2015-01-03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Alphabetical Labels for Top Tab Filing</t>
        </is>
      </c>
      <c r="Q7694" s="2" t="n">
        <v>88.8</v>
      </c>
      <c r="R7694" t="n">
        <v>6</v>
      </c>
      <c r="S7694" s="3" t="n">
        <v>0</v>
      </c>
      <c r="T7694" s="2" t="n">
        <v>44.4</v>
      </c>
      <c r="U7694">
        <f>D7694-C7694</f>
        <v/>
      </c>
      <c r="V7694" s="3">
        <f>IF(Q7694=0,0,T7694/Q7694)</f>
        <v/>
      </c>
    </row>
    <row r="7695">
      <c r="A7695" t="n">
        <v>7694</v>
      </c>
      <c r="B7695" t="inlineStr">
        <is>
          <t>CA-2014-102330</t>
        </is>
      </c>
      <c r="C7695" t="inlineStr">
        <is>
          <t>2014-12-29</t>
        </is>
      </c>
      <c r="D7695" t="inlineStr">
        <is>
          <t>2015-01-03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HTC One</t>
        </is>
      </c>
      <c r="Q7695" s="2" t="n">
        <v>319.968</v>
      </c>
      <c r="R7695" t="n">
        <v>4</v>
      </c>
      <c r="S7695" s="3" t="n">
        <v>0.2</v>
      </c>
      <c r="T7695" s="2" t="n">
        <v>35.9964</v>
      </c>
      <c r="U7695">
        <f>D7695-C7695</f>
        <v/>
      </c>
      <c r="V7695" s="3">
        <f>IF(Q7695=0,0,T7695/Q7695)</f>
        <v/>
      </c>
    </row>
    <row r="7696">
      <c r="A7696" t="n">
        <v>7695</v>
      </c>
      <c r="B7696" t="inlineStr">
        <is>
          <t>CA-2016-118899</t>
        </is>
      </c>
      <c r="C7696" t="inlineStr">
        <is>
          <t>2016-03-22</t>
        </is>
      </c>
      <c r="D7696" t="inlineStr">
        <is>
          <t>2016-03-22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Global Stack Chair with Arms, Black</t>
        </is>
      </c>
      <c r="Q7696" s="2" t="n">
        <v>167.888</v>
      </c>
      <c r="R7696" t="n">
        <v>7</v>
      </c>
      <c r="S7696" s="3" t="n">
        <v>0.2</v>
      </c>
      <c r="T7696" s="2" t="n">
        <v>14.6902</v>
      </c>
      <c r="U7696">
        <f>D7696-C7696</f>
        <v/>
      </c>
      <c r="V7696" s="3">
        <f>IF(Q7696=0,0,T7696/Q7696)</f>
        <v/>
      </c>
    </row>
    <row r="7697">
      <c r="A7697" t="n">
        <v>7696</v>
      </c>
      <c r="B7697" t="inlineStr">
        <is>
          <t>CA-2017-107958</t>
        </is>
      </c>
      <c r="C7697" t="inlineStr">
        <is>
          <t>2017-07-02</t>
        </is>
      </c>
      <c r="D7697" t="inlineStr">
        <is>
          <t>2017-07-05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Office Supplies</t>
        </is>
      </c>
      <c r="O7697" t="inlineStr">
        <is>
          <t>Paper</t>
        </is>
      </c>
      <c r="P7697" t="inlineStr">
        <is>
          <t>White Dual Perf Computer Printout Paper, 2700 Sheets, 1 Part, Heavyweight, 20 lbs., 14 7/8 x 11</t>
        </is>
      </c>
      <c r="Q7697" s="2" t="n">
        <v>163.96</v>
      </c>
      <c r="R7697" t="n">
        <v>5</v>
      </c>
      <c r="S7697" s="3" t="n">
        <v>0.2</v>
      </c>
      <c r="T7697" s="2" t="n">
        <v>59.4355</v>
      </c>
      <c r="U7697">
        <f>D7697-C7697</f>
        <v/>
      </c>
      <c r="V7697" s="3">
        <f>IF(Q7697=0,0,T7697/Q7697)</f>
        <v/>
      </c>
    </row>
    <row r="7698">
      <c r="A7698" t="n">
        <v>7697</v>
      </c>
      <c r="B7698" t="inlineStr">
        <is>
          <t>CA-2017-107958</t>
        </is>
      </c>
      <c r="C7698" t="inlineStr">
        <is>
          <t>2017-07-02</t>
        </is>
      </c>
      <c r="D7698" t="inlineStr">
        <is>
          <t>2017-07-05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Four-Pocket Poly Binders</t>
        </is>
      </c>
      <c r="Q7698" s="2" t="n">
        <v>5.232</v>
      </c>
      <c r="R7698" t="n">
        <v>4</v>
      </c>
      <c r="S7698" s="3" t="n">
        <v>0.8</v>
      </c>
      <c r="T7698" s="2" t="n">
        <v>-8.1096</v>
      </c>
      <c r="U7698">
        <f>D7698-C7698</f>
        <v/>
      </c>
      <c r="V7698" s="3">
        <f>IF(Q7698=0,0,T7698/Q7698)</f>
        <v/>
      </c>
    </row>
    <row r="7699">
      <c r="A7699" t="n">
        <v>7698</v>
      </c>
      <c r="B7699" t="inlineStr">
        <is>
          <t>CA-2017-151799</t>
        </is>
      </c>
      <c r="C7699" t="inlineStr">
        <is>
          <t>2017-12-14</t>
        </is>
      </c>
      <c r="D7699" t="inlineStr">
        <is>
          <t>2017-12-18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Canon PC1080F Personal Copier</t>
        </is>
      </c>
      <c r="Q7699" s="2" t="n">
        <v>1199.98</v>
      </c>
      <c r="R7699" t="n">
        <v>2</v>
      </c>
      <c r="S7699" s="3" t="n">
        <v>0</v>
      </c>
      <c r="T7699" s="2" t="n">
        <v>467.9922</v>
      </c>
      <c r="U7699">
        <f>D7699-C7699</f>
        <v/>
      </c>
      <c r="V7699" s="3">
        <f>IF(Q7699=0,0,T7699/Q7699)</f>
        <v/>
      </c>
    </row>
    <row r="7700">
      <c r="A7700" t="n">
        <v>7699</v>
      </c>
      <c r="B7700" t="inlineStr">
        <is>
          <t>CA-2017-151799</t>
        </is>
      </c>
      <c r="C7700" t="inlineStr">
        <is>
          <t>2017-12-14</t>
        </is>
      </c>
      <c r="D7700" t="inlineStr">
        <is>
          <t>2017-12-18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Safco Industrial Shelving</t>
        </is>
      </c>
      <c r="Q7700" s="2" t="n">
        <v>73.84999999999999</v>
      </c>
      <c r="R7700" t="n">
        <v>1</v>
      </c>
      <c r="S7700" s="3" t="n">
        <v>0</v>
      </c>
      <c r="T7700" s="2" t="n">
        <v>2.2155</v>
      </c>
      <c r="U7700">
        <f>D7700-C7700</f>
        <v/>
      </c>
      <c r="V7700" s="3">
        <f>IF(Q7700=0,0,T7700/Q7700)</f>
        <v/>
      </c>
    </row>
    <row r="7701">
      <c r="A7701" t="n">
        <v>7700</v>
      </c>
      <c r="B7701" t="inlineStr">
        <is>
          <t>CA-2017-151799</t>
        </is>
      </c>
      <c r="C7701" t="inlineStr">
        <is>
          <t>2017-12-14</t>
        </is>
      </c>
      <c r="D7701" t="inlineStr">
        <is>
          <t>2017-12-18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Office Supplies</t>
        </is>
      </c>
      <c r="O7701" t="inlineStr">
        <is>
          <t>Supplies</t>
        </is>
      </c>
      <c r="P7701" t="inlineStr">
        <is>
          <t>Acme Office Executive Series Stainless Steel Trimmers</t>
        </is>
      </c>
      <c r="Q7701" s="2" t="n">
        <v>25.71</v>
      </c>
      <c r="R7701" t="n">
        <v>3</v>
      </c>
      <c r="S7701" s="3" t="n">
        <v>0</v>
      </c>
      <c r="T7701" s="2" t="n">
        <v>6.6846</v>
      </c>
      <c r="U7701">
        <f>D7701-C7701</f>
        <v/>
      </c>
      <c r="V7701" s="3">
        <f>IF(Q7701=0,0,T7701/Q7701)</f>
        <v/>
      </c>
    </row>
    <row r="7702">
      <c r="A7702" t="n">
        <v>7701</v>
      </c>
      <c r="B7702" t="inlineStr">
        <is>
          <t>CA-2017-151799</t>
        </is>
      </c>
      <c r="C7702" t="inlineStr">
        <is>
          <t>2017-12-14</t>
        </is>
      </c>
      <c r="D7702" t="inlineStr">
        <is>
          <t>2017-12-18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Office Supplies</t>
        </is>
      </c>
      <c r="O7702" t="inlineStr">
        <is>
          <t>Fasteners</t>
        </is>
      </c>
      <c r="P7702" t="inlineStr">
        <is>
          <t>Acco Banker's Clasps, 5 3/4"-Long</t>
        </is>
      </c>
      <c r="Q7702" s="2" t="n">
        <v>17.28</v>
      </c>
      <c r="R7702" t="n">
        <v>6</v>
      </c>
      <c r="S7702" s="3" t="n">
        <v>0</v>
      </c>
      <c r="T7702" s="2" t="n">
        <v>8.121600000000001</v>
      </c>
      <c r="U7702">
        <f>D7702-C7702</f>
        <v/>
      </c>
      <c r="V7702" s="3">
        <f>IF(Q7702=0,0,T7702/Q7702)</f>
        <v/>
      </c>
    </row>
    <row r="7703">
      <c r="A7703" t="n">
        <v>7702</v>
      </c>
      <c r="B7703" t="inlineStr">
        <is>
          <t>CA-2017-151799</t>
        </is>
      </c>
      <c r="C7703" t="inlineStr">
        <is>
          <t>2017-12-14</t>
        </is>
      </c>
      <c r="D7703" t="inlineStr">
        <is>
          <t>2017-12-18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Bretford Rectangular Conference Table Tops</t>
        </is>
      </c>
      <c r="Q7703" s="2" t="n">
        <v>526.582</v>
      </c>
      <c r="R7703" t="n">
        <v>2</v>
      </c>
      <c r="S7703" s="3" t="n">
        <v>0.3</v>
      </c>
      <c r="T7703" s="2" t="n">
        <v>-52.6582</v>
      </c>
      <c r="U7703">
        <f>D7703-C7703</f>
        <v/>
      </c>
      <c r="V7703" s="3">
        <f>IF(Q7703=0,0,T7703/Q7703)</f>
        <v/>
      </c>
    </row>
    <row r="7704">
      <c r="A7704" t="n">
        <v>7703</v>
      </c>
      <c r="B7704" t="inlineStr">
        <is>
          <t>CA-2016-114601</t>
        </is>
      </c>
      <c r="C7704" t="inlineStr">
        <is>
          <t>2016-08-26</t>
        </is>
      </c>
      <c r="D7704" t="inlineStr">
        <is>
          <t>2016-09-02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Office Supplies</t>
        </is>
      </c>
      <c r="O7704" t="inlineStr">
        <is>
          <t>Paper</t>
        </is>
      </c>
      <c r="P7704" t="inlineStr">
        <is>
          <t>Xerox 1950</t>
        </is>
      </c>
      <c r="Q7704" s="2" t="n">
        <v>11.56</v>
      </c>
      <c r="R7704" t="n">
        <v>2</v>
      </c>
      <c r="S7704" s="3" t="n">
        <v>0</v>
      </c>
      <c r="T7704" s="2" t="n">
        <v>5.6644</v>
      </c>
      <c r="U7704">
        <f>D7704-C7704</f>
        <v/>
      </c>
      <c r="V7704" s="3">
        <f>IF(Q7704=0,0,T7704/Q7704)</f>
        <v/>
      </c>
    </row>
    <row r="7705">
      <c r="A7705" t="n">
        <v>7704</v>
      </c>
      <c r="B7705" t="inlineStr">
        <is>
          <t>CA-2016-114601</t>
        </is>
      </c>
      <c r="C7705" t="inlineStr">
        <is>
          <t>2016-08-26</t>
        </is>
      </c>
      <c r="D7705" t="inlineStr">
        <is>
          <t>2016-09-02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ClearSounds CSC500 Amplified Spirit Phone Corded phone</t>
        </is>
      </c>
      <c r="Q7705" s="2" t="n">
        <v>209.97</v>
      </c>
      <c r="R7705" t="n">
        <v>3</v>
      </c>
      <c r="S7705" s="3" t="n">
        <v>0</v>
      </c>
      <c r="T7705" s="2" t="n">
        <v>58.7916</v>
      </c>
      <c r="U7705">
        <f>D7705-C7705</f>
        <v/>
      </c>
      <c r="V7705" s="3">
        <f>IF(Q7705=0,0,T7705/Q7705)</f>
        <v/>
      </c>
    </row>
    <row r="7706">
      <c r="A7706" t="n">
        <v>7705</v>
      </c>
      <c r="B7706" t="inlineStr">
        <is>
          <t>CA-2016-114601</t>
        </is>
      </c>
      <c r="C7706" t="inlineStr">
        <is>
          <t>2016-08-26</t>
        </is>
      </c>
      <c r="D7706" t="inlineStr">
        <is>
          <t>2016-09-02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Furniture</t>
        </is>
      </c>
      <c r="O7706" t="inlineStr">
        <is>
          <t>Tables</t>
        </is>
      </c>
      <c r="P7706" t="inlineStr">
        <is>
          <t>Hon 4060 Series Tables</t>
        </is>
      </c>
      <c r="Q7706" s="2" t="n">
        <v>447.84</v>
      </c>
      <c r="R7706" t="n">
        <v>4</v>
      </c>
      <c r="S7706" s="3" t="n">
        <v>0</v>
      </c>
      <c r="T7706" s="2" t="n">
        <v>98.5248</v>
      </c>
      <c r="U7706">
        <f>D7706-C7706</f>
        <v/>
      </c>
      <c r="V7706" s="3">
        <f>IF(Q7706=0,0,T7706/Q7706)</f>
        <v/>
      </c>
    </row>
    <row r="7707">
      <c r="A7707" t="n">
        <v>7706</v>
      </c>
      <c r="B7707" t="inlineStr">
        <is>
          <t>CA-2016-114601</t>
        </is>
      </c>
      <c r="C7707" t="inlineStr">
        <is>
          <t>2016-08-26</t>
        </is>
      </c>
      <c r="D7707" t="inlineStr">
        <is>
          <t>2016-09-02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NETGEAR AC1750 Dual Band Gigabit Smart WiFi Router</t>
        </is>
      </c>
      <c r="Q7707" s="2" t="n">
        <v>479.97</v>
      </c>
      <c r="R7707" t="n">
        <v>3</v>
      </c>
      <c r="S7707" s="3" t="n">
        <v>0</v>
      </c>
      <c r="T7707" s="2" t="n">
        <v>163.1898</v>
      </c>
      <c r="U7707">
        <f>D7707-C7707</f>
        <v/>
      </c>
      <c r="V7707" s="3">
        <f>IF(Q7707=0,0,T7707/Q7707)</f>
        <v/>
      </c>
    </row>
    <row r="7708">
      <c r="A7708" t="n">
        <v>7707</v>
      </c>
      <c r="B7708" t="inlineStr">
        <is>
          <t>CA-2016-114601</t>
        </is>
      </c>
      <c r="C7708" t="inlineStr">
        <is>
          <t>2016-08-26</t>
        </is>
      </c>
      <c r="D7708" t="inlineStr">
        <is>
          <t>2016-09-02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Newell 335</t>
        </is>
      </c>
      <c r="Q7708" s="2" t="n">
        <v>8.640000000000001</v>
      </c>
      <c r="R7708" t="n">
        <v>3</v>
      </c>
      <c r="S7708" s="3" t="n">
        <v>0</v>
      </c>
      <c r="T7708" s="2" t="n">
        <v>2.5056</v>
      </c>
      <c r="U7708">
        <f>D7708-C7708</f>
        <v/>
      </c>
      <c r="V7708" s="3">
        <f>IF(Q7708=0,0,T7708/Q7708)</f>
        <v/>
      </c>
    </row>
    <row r="7709">
      <c r="A7709" t="n">
        <v>7708</v>
      </c>
      <c r="B7709" t="inlineStr">
        <is>
          <t>CA-2017-100237</t>
        </is>
      </c>
      <c r="C7709" t="inlineStr">
        <is>
          <t>2017-10-15</t>
        </is>
      </c>
      <c r="D7709" t="inlineStr">
        <is>
          <t>2017-10-19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Office Supplies</t>
        </is>
      </c>
      <c r="O7709" t="inlineStr">
        <is>
          <t>Art</t>
        </is>
      </c>
      <c r="P7709" t="inlineStr">
        <is>
          <t>Avery Hi-Liter Smear-Safe Highlighters</t>
        </is>
      </c>
      <c r="Q7709" s="2" t="n">
        <v>11.68</v>
      </c>
      <c r="R7709" t="n">
        <v>2</v>
      </c>
      <c r="S7709" s="3" t="n">
        <v>0</v>
      </c>
      <c r="T7709" s="2" t="n">
        <v>4.2048</v>
      </c>
      <c r="U7709">
        <f>D7709-C7709</f>
        <v/>
      </c>
      <c r="V7709" s="3">
        <f>IF(Q7709=0,0,T7709/Q7709)</f>
        <v/>
      </c>
    </row>
    <row r="7710">
      <c r="A7710" t="n">
        <v>7709</v>
      </c>
      <c r="B7710" t="inlineStr">
        <is>
          <t>CA-2014-139542</t>
        </is>
      </c>
      <c r="C7710" t="inlineStr">
        <is>
          <t>2014-10-25</t>
        </is>
      </c>
      <c r="D7710" t="inlineStr">
        <is>
          <t>2014-10-29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Technology</t>
        </is>
      </c>
      <c r="O7710" t="inlineStr">
        <is>
          <t>Accessories</t>
        </is>
      </c>
      <c r="P7710" t="inlineStr">
        <is>
          <t>Memorex 25GB 6X Branded Blu-Ray Recordable Disc, 15/Pack</t>
        </is>
      </c>
      <c r="Q7710" s="2" t="n">
        <v>40.776</v>
      </c>
      <c r="R7710" t="n">
        <v>3</v>
      </c>
      <c r="S7710" s="3" t="n">
        <v>0.2</v>
      </c>
      <c r="T7710" s="2" t="n">
        <v>0.5097</v>
      </c>
      <c r="U7710">
        <f>D7710-C7710</f>
        <v/>
      </c>
      <c r="V7710" s="3">
        <f>IF(Q7710=0,0,T7710/Q7710)</f>
        <v/>
      </c>
    </row>
    <row r="7711">
      <c r="A7711" t="n">
        <v>7710</v>
      </c>
      <c r="B7711" t="inlineStr">
        <is>
          <t>CA-2014-139542</t>
        </is>
      </c>
      <c r="C7711" t="inlineStr">
        <is>
          <t>2014-10-25</t>
        </is>
      </c>
      <c r="D7711" t="inlineStr">
        <is>
          <t>2014-10-29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GBC Twin Loop Wire Binding Elements, 9/16" Spine, Black</t>
        </is>
      </c>
      <c r="Q7711" s="2" t="n">
        <v>13.698</v>
      </c>
      <c r="R7711" t="n">
        <v>3</v>
      </c>
      <c r="S7711" s="3" t="n">
        <v>0.7</v>
      </c>
      <c r="T7711" s="2" t="n">
        <v>-9.5886</v>
      </c>
      <c r="U7711">
        <f>D7711-C7711</f>
        <v/>
      </c>
      <c r="V7711" s="3">
        <f>IF(Q7711=0,0,T7711/Q7711)</f>
        <v/>
      </c>
    </row>
    <row r="7712">
      <c r="A7712" t="n">
        <v>7711</v>
      </c>
      <c r="B7712" t="inlineStr">
        <is>
          <t>US-2015-142811</t>
        </is>
      </c>
      <c r="C7712" t="inlineStr">
        <is>
          <t>2015-04-02</t>
        </is>
      </c>
      <c r="D7712" t="inlineStr">
        <is>
          <t>2015-04-07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Samsung HM1900 Bluetooth Headset</t>
        </is>
      </c>
      <c r="Q7712" s="2" t="n">
        <v>87.8</v>
      </c>
      <c r="R7712" t="n">
        <v>5</v>
      </c>
      <c r="S7712" s="3" t="n">
        <v>0.2</v>
      </c>
      <c r="T7712" s="2" t="n">
        <v>32.925</v>
      </c>
      <c r="U7712">
        <f>D7712-C7712</f>
        <v/>
      </c>
      <c r="V7712" s="3">
        <f>IF(Q7712=0,0,T7712/Q7712)</f>
        <v/>
      </c>
    </row>
    <row r="7713">
      <c r="A7713" t="n">
        <v>7712</v>
      </c>
      <c r="B7713" t="inlineStr">
        <is>
          <t>CA-2017-139353</t>
        </is>
      </c>
      <c r="C7713" t="inlineStr">
        <is>
          <t>2017-10-28</t>
        </is>
      </c>
      <c r="D7713" t="inlineStr">
        <is>
          <t>2017-10-30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Computer Room Manger, 14"</t>
        </is>
      </c>
      <c r="Q7713" s="2" t="n">
        <v>77.952</v>
      </c>
      <c r="R7713" t="n">
        <v>3</v>
      </c>
      <c r="S7713" s="3" t="n">
        <v>0.2</v>
      </c>
      <c r="T7713" s="2" t="n">
        <v>15.5904</v>
      </c>
      <c r="U7713">
        <f>D7713-C7713</f>
        <v/>
      </c>
      <c r="V7713" s="3">
        <f>IF(Q7713=0,0,T7713/Q7713)</f>
        <v/>
      </c>
    </row>
    <row r="7714">
      <c r="A7714" t="n">
        <v>7713</v>
      </c>
      <c r="B7714" t="inlineStr">
        <is>
          <t>CA-2017-139353</t>
        </is>
      </c>
      <c r="C7714" t="inlineStr">
        <is>
          <t>2017-10-28</t>
        </is>
      </c>
      <c r="D7714" t="inlineStr">
        <is>
          <t>2017-10-30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Office Supplies</t>
        </is>
      </c>
      <c r="O7714" t="inlineStr">
        <is>
          <t>Storage</t>
        </is>
      </c>
      <c r="P7714" t="inlineStr">
        <is>
          <t>Gould Plastics 18-Pocket Panel Bin, 34w x 5-1/4d x 20-1/2h</t>
        </is>
      </c>
      <c r="Q7714" s="2" t="n">
        <v>147.184</v>
      </c>
      <c r="R7714" t="n">
        <v>2</v>
      </c>
      <c r="S7714" s="3" t="n">
        <v>0.2</v>
      </c>
      <c r="T7714" s="2" t="n">
        <v>-29.4368</v>
      </c>
      <c r="U7714">
        <f>D7714-C7714</f>
        <v/>
      </c>
      <c r="V7714" s="3">
        <f>IF(Q7714=0,0,T7714/Q7714)</f>
        <v/>
      </c>
    </row>
    <row r="7715">
      <c r="A7715" t="n">
        <v>7714</v>
      </c>
      <c r="B7715" t="inlineStr">
        <is>
          <t>CA-2017-139353</t>
        </is>
      </c>
      <c r="C7715" t="inlineStr">
        <is>
          <t>2017-10-28</t>
        </is>
      </c>
      <c r="D7715" t="inlineStr">
        <is>
          <t>2017-10-30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1936</t>
        </is>
      </c>
      <c r="Q7715" s="2" t="n">
        <v>47.952</v>
      </c>
      <c r="R7715" t="n">
        <v>3</v>
      </c>
      <c r="S7715" s="3" t="n">
        <v>0.2</v>
      </c>
      <c r="T7715" s="2" t="n">
        <v>16.1838</v>
      </c>
      <c r="U7715">
        <f>D7715-C7715</f>
        <v/>
      </c>
      <c r="V7715" s="3">
        <f>IF(Q7715=0,0,T7715/Q7715)</f>
        <v/>
      </c>
    </row>
    <row r="7716">
      <c r="A7716" t="n">
        <v>7715</v>
      </c>
      <c r="B7716" t="inlineStr">
        <is>
          <t>CA-2014-150203</t>
        </is>
      </c>
      <c r="C7716" t="inlineStr">
        <is>
          <t>2014-12-05</t>
        </is>
      </c>
      <c r="D7716" t="inlineStr">
        <is>
          <t>2014-12-07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Office Supplies</t>
        </is>
      </c>
      <c r="O7716" t="inlineStr">
        <is>
          <t>Appliances</t>
        </is>
      </c>
      <c r="P7716" t="inlineStr">
        <is>
          <t>Fellowes 8 Outlet Superior Workstation Surge Protector</t>
        </is>
      </c>
      <c r="Q7716" s="2" t="n">
        <v>250.26</v>
      </c>
      <c r="R7716" t="n">
        <v>6</v>
      </c>
      <c r="S7716" s="3" t="n">
        <v>0</v>
      </c>
      <c r="T7716" s="2" t="n">
        <v>72.5754</v>
      </c>
      <c r="U7716">
        <f>D7716-C7716</f>
        <v/>
      </c>
      <c r="V7716" s="3">
        <f>IF(Q7716=0,0,T7716/Q7716)</f>
        <v/>
      </c>
    </row>
    <row r="7717">
      <c r="A7717" t="n">
        <v>7716</v>
      </c>
      <c r="B7717" t="inlineStr">
        <is>
          <t>US-2017-101518</t>
        </is>
      </c>
      <c r="C7717" t="inlineStr">
        <is>
          <t>2017-11-03</t>
        </is>
      </c>
      <c r="D7717" t="inlineStr">
        <is>
          <t>2017-11-08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Memorex 25GB 6X Branded Blu-Ray Recordable Disc, 15/Pack</t>
        </is>
      </c>
      <c r="Q7717" s="2" t="n">
        <v>40.776</v>
      </c>
      <c r="R7717" t="n">
        <v>3</v>
      </c>
      <c r="S7717" s="3" t="n">
        <v>0.2</v>
      </c>
      <c r="T7717" s="2" t="n">
        <v>0.5097</v>
      </c>
      <c r="U7717">
        <f>D7717-C7717</f>
        <v/>
      </c>
      <c r="V7717" s="3">
        <f>IF(Q7717=0,0,T7717/Q7717)</f>
        <v/>
      </c>
    </row>
    <row r="7718">
      <c r="A7718" t="n">
        <v>7717</v>
      </c>
      <c r="B7718" t="inlineStr">
        <is>
          <t>CA-2015-149636</t>
        </is>
      </c>
      <c r="C7718" t="inlineStr">
        <is>
          <t>2015-01-06</t>
        </is>
      </c>
      <c r="D7718" t="inlineStr">
        <is>
          <t>2015-01-12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Office Supplies</t>
        </is>
      </c>
      <c r="O7718" t="inlineStr">
        <is>
          <t>Paper</t>
        </is>
      </c>
      <c r="P7718" t="inlineStr">
        <is>
          <t>It's Hot Message Books with Stickers, 2 3/4" x 5"</t>
        </is>
      </c>
      <c r="Q7718" s="2" t="n">
        <v>29.6</v>
      </c>
      <c r="R7718" t="n">
        <v>5</v>
      </c>
      <c r="S7718" s="3" t="n">
        <v>0.2</v>
      </c>
      <c r="T7718" s="2" t="n">
        <v>9.25</v>
      </c>
      <c r="U7718">
        <f>D7718-C7718</f>
        <v/>
      </c>
      <c r="V7718" s="3">
        <f>IF(Q7718=0,0,T7718/Q7718)</f>
        <v/>
      </c>
    </row>
    <row r="7719">
      <c r="A7719" t="n">
        <v>7718</v>
      </c>
      <c r="B7719" t="inlineStr">
        <is>
          <t>CA-2015-149636</t>
        </is>
      </c>
      <c r="C7719" t="inlineStr">
        <is>
          <t>2015-01-06</t>
        </is>
      </c>
      <c r="D7719" t="inlineStr">
        <is>
          <t>2015-01-12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Recycled Pressboard Report Cover with Reinforced Top Hinge</t>
        </is>
      </c>
      <c r="Q7719" s="2" t="n">
        <v>1.938</v>
      </c>
      <c r="R7719" t="n">
        <v>2</v>
      </c>
      <c r="S7719" s="3" t="n">
        <v>0.7</v>
      </c>
      <c r="T7719" s="2" t="n">
        <v>-1.3566</v>
      </c>
      <c r="U7719">
        <f>D7719-C7719</f>
        <v/>
      </c>
      <c r="V7719" s="3">
        <f>IF(Q7719=0,0,T7719/Q7719)</f>
        <v/>
      </c>
    </row>
    <row r="7720">
      <c r="A7720" t="n">
        <v>7719</v>
      </c>
      <c r="B7720" t="inlineStr">
        <is>
          <t>US-2017-146213</t>
        </is>
      </c>
      <c r="C7720" t="inlineStr">
        <is>
          <t>2017-09-09</t>
        </is>
      </c>
      <c r="D7720" t="inlineStr">
        <is>
          <t>2017-09-14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Technology</t>
        </is>
      </c>
      <c r="O7720" t="inlineStr">
        <is>
          <t>Accessories</t>
        </is>
      </c>
      <c r="P7720" t="inlineStr">
        <is>
          <t>Microsoft Wireless Mobile Mouse 4000</t>
        </is>
      </c>
      <c r="Q7720" s="2" t="n">
        <v>159.96</v>
      </c>
      <c r="R7720" t="n">
        <v>4</v>
      </c>
      <c r="S7720" s="3" t="n">
        <v>0</v>
      </c>
      <c r="T7720" s="2" t="n">
        <v>51.1872</v>
      </c>
      <c r="U7720">
        <f>D7720-C7720</f>
        <v/>
      </c>
      <c r="V7720" s="3">
        <f>IF(Q7720=0,0,T7720/Q7720)</f>
        <v/>
      </c>
    </row>
    <row r="7721">
      <c r="A7721" t="n">
        <v>7720</v>
      </c>
      <c r="B7721" t="inlineStr">
        <is>
          <t>CA-2015-108588</t>
        </is>
      </c>
      <c r="C7721" t="inlineStr">
        <is>
          <t>2015-01-05</t>
        </is>
      </c>
      <c r="D7721" t="inlineStr">
        <is>
          <t>2015-01-10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Office Supplies</t>
        </is>
      </c>
      <c r="O7721" t="inlineStr">
        <is>
          <t>Art</t>
        </is>
      </c>
      <c r="P7721" t="inlineStr">
        <is>
          <t>Newell 34</t>
        </is>
      </c>
      <c r="Q7721" s="2" t="n">
        <v>59.52</v>
      </c>
      <c r="R7721" t="n">
        <v>3</v>
      </c>
      <c r="S7721" s="3" t="n">
        <v>0</v>
      </c>
      <c r="T7721" s="2" t="n">
        <v>15.4752</v>
      </c>
      <c r="U7721">
        <f>D7721-C7721</f>
        <v/>
      </c>
      <c r="V7721" s="3">
        <f>IF(Q7721=0,0,T7721/Q7721)</f>
        <v/>
      </c>
    </row>
    <row r="7722">
      <c r="A7722" t="n">
        <v>7721</v>
      </c>
      <c r="B7722" t="inlineStr">
        <is>
          <t>CA-2015-108588</t>
        </is>
      </c>
      <c r="C7722" t="inlineStr">
        <is>
          <t>2015-01-05</t>
        </is>
      </c>
      <c r="D7722" t="inlineStr">
        <is>
          <t>2015-01-10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Office Supplies</t>
        </is>
      </c>
      <c r="O7722" t="inlineStr">
        <is>
          <t>Envelopes</t>
        </is>
      </c>
      <c r="P7722" t="inlineStr">
        <is>
          <t>#10- 4 1/8" x 9 1/2" Recycled Envelopes</t>
        </is>
      </c>
      <c r="Q7722" s="2" t="n">
        <v>17.48</v>
      </c>
      <c r="R7722" t="n">
        <v>2</v>
      </c>
      <c r="S7722" s="3" t="n">
        <v>0</v>
      </c>
      <c r="T7722" s="2" t="n">
        <v>8.2156</v>
      </c>
      <c r="U7722">
        <f>D7722-C7722</f>
        <v/>
      </c>
      <c r="V7722" s="3">
        <f>IF(Q7722=0,0,T7722/Q7722)</f>
        <v/>
      </c>
    </row>
    <row r="7723">
      <c r="A7723" t="n">
        <v>7722</v>
      </c>
      <c r="B7723" t="inlineStr">
        <is>
          <t>CA-2015-108588</t>
        </is>
      </c>
      <c r="C7723" t="inlineStr">
        <is>
          <t>2015-01-05</t>
        </is>
      </c>
      <c r="D7723" t="inlineStr">
        <is>
          <t>2015-01-10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Office Supplies</t>
        </is>
      </c>
      <c r="O7723" t="inlineStr">
        <is>
          <t>Binders</t>
        </is>
      </c>
      <c r="P7723" t="inlineStr">
        <is>
          <t>Wilson Jones data.warehouse D-Ring Binders with DublLock</t>
        </is>
      </c>
      <c r="Q7723" s="2" t="n">
        <v>13.168</v>
      </c>
      <c r="R7723" t="n">
        <v>2</v>
      </c>
      <c r="S7723" s="3" t="n">
        <v>0.2</v>
      </c>
      <c r="T7723" s="2" t="n">
        <v>4.6088</v>
      </c>
      <c r="U7723">
        <f>D7723-C7723</f>
        <v/>
      </c>
      <c r="V7723" s="3">
        <f>IF(Q7723=0,0,T7723/Q7723)</f>
        <v/>
      </c>
    </row>
    <row r="7724">
      <c r="A7724" t="n">
        <v>7723</v>
      </c>
      <c r="B7724" t="inlineStr">
        <is>
          <t>US-2017-138086</t>
        </is>
      </c>
      <c r="C7724" t="inlineStr">
        <is>
          <t>2017-04-16</t>
        </is>
      </c>
      <c r="D7724" t="inlineStr">
        <is>
          <t>2017-04-20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Hoover Commercial SteamVac</t>
        </is>
      </c>
      <c r="Q7724" s="2" t="n">
        <v>40.74</v>
      </c>
      <c r="R7724" t="n">
        <v>3</v>
      </c>
      <c r="S7724" s="3" t="n">
        <v>0</v>
      </c>
      <c r="T7724" s="2" t="n">
        <v>12.222</v>
      </c>
      <c r="U7724">
        <f>D7724-C7724</f>
        <v/>
      </c>
      <c r="V7724" s="3">
        <f>IF(Q7724=0,0,T7724/Q7724)</f>
        <v/>
      </c>
    </row>
    <row r="7725">
      <c r="A7725" t="n">
        <v>7724</v>
      </c>
      <c r="B7725" t="inlineStr">
        <is>
          <t>CA-2015-139374</t>
        </is>
      </c>
      <c r="C7725" t="inlineStr">
        <is>
          <t>2015-09-10</t>
        </is>
      </c>
      <c r="D7725" t="inlineStr">
        <is>
          <t>2015-09-14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Furniture</t>
        </is>
      </c>
      <c r="O7725" t="inlineStr">
        <is>
          <t>Chairs</t>
        </is>
      </c>
      <c r="P7725" t="inlineStr">
        <is>
          <t>Global Commerce Series Low-Back Swivel/Tilt Chairs</t>
        </is>
      </c>
      <c r="Q7725" s="2" t="n">
        <v>179.886</v>
      </c>
      <c r="R7725" t="n">
        <v>1</v>
      </c>
      <c r="S7725" s="3" t="n">
        <v>0.3</v>
      </c>
      <c r="T7725" s="2" t="n">
        <v>-2.5698</v>
      </c>
      <c r="U7725">
        <f>D7725-C7725</f>
        <v/>
      </c>
      <c r="V7725" s="3">
        <f>IF(Q7725=0,0,T7725/Q7725)</f>
        <v/>
      </c>
    </row>
    <row r="7726">
      <c r="A7726" t="n">
        <v>7725</v>
      </c>
      <c r="B7726" t="inlineStr">
        <is>
          <t>CA-2016-113978</t>
        </is>
      </c>
      <c r="C7726" t="inlineStr">
        <is>
          <t>2016-09-25</t>
        </is>
      </c>
      <c r="D7726" t="inlineStr">
        <is>
          <t>2016-09-29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Hoover Shoulder Vac Commercial Portable Vacuum</t>
        </is>
      </c>
      <c r="Q7726" s="2" t="n">
        <v>286.256</v>
      </c>
      <c r="R7726" t="n">
        <v>1</v>
      </c>
      <c r="S7726" s="3" t="n">
        <v>0.2</v>
      </c>
      <c r="T7726" s="2" t="n">
        <v>17.891</v>
      </c>
      <c r="U7726">
        <f>D7726-C7726</f>
        <v/>
      </c>
      <c r="V7726" s="3">
        <f>IF(Q7726=0,0,T7726/Q7726)</f>
        <v/>
      </c>
    </row>
    <row r="7727">
      <c r="A7727" t="n">
        <v>7726</v>
      </c>
      <c r="B7727" t="inlineStr">
        <is>
          <t>CA-2016-113978</t>
        </is>
      </c>
      <c r="C7727" t="inlineStr">
        <is>
          <t>2016-09-25</t>
        </is>
      </c>
      <c r="D7727" t="inlineStr">
        <is>
          <t>2016-09-29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Eldon Gobal File Keepers</t>
        </is>
      </c>
      <c r="Q7727" s="2" t="n">
        <v>24.224</v>
      </c>
      <c r="R7727" t="n">
        <v>2</v>
      </c>
      <c r="S7727" s="3" t="n">
        <v>0.2</v>
      </c>
      <c r="T7727" s="2" t="n">
        <v>-4.8448</v>
      </c>
      <c r="U7727">
        <f>D7727-C7727</f>
        <v/>
      </c>
      <c r="V7727" s="3">
        <f>IF(Q7727=0,0,T7727/Q7727)</f>
        <v/>
      </c>
    </row>
    <row r="7728">
      <c r="A7728" t="n">
        <v>7727</v>
      </c>
      <c r="B7728" t="inlineStr">
        <is>
          <t>CA-2016-113978</t>
        </is>
      </c>
      <c r="C7728" t="inlineStr">
        <is>
          <t>2016-09-25</t>
        </is>
      </c>
      <c r="D7728" t="inlineStr">
        <is>
          <t>2016-09-29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SAFCO Commercial Wire Shelving, Black</t>
        </is>
      </c>
      <c r="Q7728" s="2" t="n">
        <v>331.536</v>
      </c>
      <c r="R7728" t="n">
        <v>3</v>
      </c>
      <c r="S7728" s="3" t="n">
        <v>0.2</v>
      </c>
      <c r="T7728" s="2" t="n">
        <v>-82.884</v>
      </c>
      <c r="U7728">
        <f>D7728-C7728</f>
        <v/>
      </c>
      <c r="V7728" s="3">
        <f>IF(Q7728=0,0,T7728/Q7728)</f>
        <v/>
      </c>
    </row>
    <row r="7729">
      <c r="A7729" t="n">
        <v>7728</v>
      </c>
      <c r="B7729" t="inlineStr">
        <is>
          <t>US-2015-150231</t>
        </is>
      </c>
      <c r="C7729" t="inlineStr">
        <is>
          <t>2015-03-16</t>
        </is>
      </c>
      <c r="D7729" t="inlineStr">
        <is>
          <t>2015-03-20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Avery Hi-Liter Smear-Safe Highlighters</t>
        </is>
      </c>
      <c r="Q7729" s="2" t="n">
        <v>17.52</v>
      </c>
      <c r="R7729" t="n">
        <v>3</v>
      </c>
      <c r="S7729" s="3" t="n">
        <v>0</v>
      </c>
      <c r="T7729" s="2" t="n">
        <v>6.3072</v>
      </c>
      <c r="U7729">
        <f>D7729-C7729</f>
        <v/>
      </c>
      <c r="V7729" s="3">
        <f>IF(Q7729=0,0,T7729/Q7729)</f>
        <v/>
      </c>
    </row>
    <row r="7730">
      <c r="A7730" t="n">
        <v>7729</v>
      </c>
      <c r="B7730" t="inlineStr">
        <is>
          <t>CA-2016-106915</t>
        </is>
      </c>
      <c r="C7730" t="inlineStr">
        <is>
          <t>2016-11-26</t>
        </is>
      </c>
      <c r="D7730" t="inlineStr">
        <is>
          <t>2016-12-02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Office Supplies</t>
        </is>
      </c>
      <c r="O7730" t="inlineStr">
        <is>
          <t>Art</t>
        </is>
      </c>
      <c r="P7730" t="inlineStr">
        <is>
          <t>DIXON Ticonderoga Erasable Checking Pencils</t>
        </is>
      </c>
      <c r="Q7730" s="2" t="n">
        <v>17.856</v>
      </c>
      <c r="R7730" t="n">
        <v>4</v>
      </c>
      <c r="S7730" s="3" t="n">
        <v>0.2</v>
      </c>
      <c r="T7730" s="2" t="n">
        <v>4.2408</v>
      </c>
      <c r="U7730">
        <f>D7730-C7730</f>
        <v/>
      </c>
      <c r="V7730" s="3">
        <f>IF(Q7730=0,0,T7730/Q7730)</f>
        <v/>
      </c>
    </row>
    <row r="7731">
      <c r="A7731" t="n">
        <v>7730</v>
      </c>
      <c r="B7731" t="inlineStr">
        <is>
          <t>US-2016-109260</t>
        </is>
      </c>
      <c r="C7731" t="inlineStr">
        <is>
          <t>2016-09-26</t>
        </is>
      </c>
      <c r="D7731" t="inlineStr">
        <is>
          <t>2016-10-01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Logitech VX Revolution Cordless Laser Mouse for Notebooks (Black)</t>
        </is>
      </c>
      <c r="Q7731" s="2" t="n">
        <v>431.976</v>
      </c>
      <c r="R7731" t="n">
        <v>3</v>
      </c>
      <c r="S7731" s="3" t="n">
        <v>0.2</v>
      </c>
      <c r="T7731" s="2" t="n">
        <v>-75.5958</v>
      </c>
      <c r="U7731">
        <f>D7731-C7731</f>
        <v/>
      </c>
      <c r="V7731" s="3">
        <f>IF(Q7731=0,0,T7731/Q7731)</f>
        <v/>
      </c>
    </row>
    <row r="7732">
      <c r="A7732" t="n">
        <v>7731</v>
      </c>
      <c r="B7732" t="inlineStr">
        <is>
          <t>CA-2017-104850</t>
        </is>
      </c>
      <c r="C7732" t="inlineStr">
        <is>
          <t>2017-06-13</t>
        </is>
      </c>
      <c r="D7732" t="inlineStr">
        <is>
          <t>2017-06-19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s="2" t="n">
        <v>291.136</v>
      </c>
      <c r="R7732" t="n">
        <v>4</v>
      </c>
      <c r="S7732" s="3" t="n">
        <v>0.2</v>
      </c>
      <c r="T7732" s="2" t="n">
        <v>-25.4744</v>
      </c>
      <c r="U7732">
        <f>D7732-C7732</f>
        <v/>
      </c>
      <c r="V7732" s="3">
        <f>IF(Q7732=0,0,T7732/Q7732)</f>
        <v/>
      </c>
    </row>
    <row r="7733">
      <c r="A7733" t="n">
        <v>7732</v>
      </c>
      <c r="B7733" t="inlineStr">
        <is>
          <t>CA-2017-140508</t>
        </is>
      </c>
      <c r="C7733" t="inlineStr">
        <is>
          <t>2017-09-18</t>
        </is>
      </c>
      <c r="D7733" t="inlineStr">
        <is>
          <t>2017-09-21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Office Supplies</t>
        </is>
      </c>
      <c r="O7733" t="inlineStr">
        <is>
          <t>Envelopes</t>
        </is>
      </c>
      <c r="P7733" t="inlineStr">
        <is>
          <t>Jet-Pak Recycled Peel 'N' Seal Padded Mailers</t>
        </is>
      </c>
      <c r="Q7733" s="2" t="n">
        <v>114.848</v>
      </c>
      <c r="R7733" t="n">
        <v>4</v>
      </c>
      <c r="S7733" s="3" t="n">
        <v>0.2</v>
      </c>
      <c r="T7733" s="2" t="n">
        <v>35.89</v>
      </c>
      <c r="U7733">
        <f>D7733-C7733</f>
        <v/>
      </c>
      <c r="V7733" s="3">
        <f>IF(Q7733=0,0,T7733/Q7733)</f>
        <v/>
      </c>
    </row>
    <row r="7734">
      <c r="A7734" t="n">
        <v>7733</v>
      </c>
      <c r="B7734" t="inlineStr">
        <is>
          <t>CA-2017-143294</t>
        </is>
      </c>
      <c r="C7734" t="inlineStr">
        <is>
          <t>2017-06-02</t>
        </is>
      </c>
      <c r="D7734" t="inlineStr">
        <is>
          <t>2017-06-08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1977</t>
        </is>
      </c>
      <c r="Q7734" s="2" t="n">
        <v>10.688</v>
      </c>
      <c r="R7734" t="n">
        <v>2</v>
      </c>
      <c r="S7734" s="3" t="n">
        <v>0.2</v>
      </c>
      <c r="T7734" s="2" t="n">
        <v>3.7408</v>
      </c>
      <c r="U7734">
        <f>D7734-C7734</f>
        <v/>
      </c>
      <c r="V7734" s="3">
        <f>IF(Q7734=0,0,T7734/Q7734)</f>
        <v/>
      </c>
    </row>
    <row r="7735">
      <c r="A7735" t="n">
        <v>7734</v>
      </c>
      <c r="B7735" t="inlineStr">
        <is>
          <t>CA-2016-165673</t>
        </is>
      </c>
      <c r="C7735" t="inlineStr">
        <is>
          <t>2016-05-15</t>
        </is>
      </c>
      <c r="D7735" t="inlineStr">
        <is>
          <t>2016-05-19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Office Supplies</t>
        </is>
      </c>
      <c r="O7735" t="inlineStr">
        <is>
          <t>Paper</t>
        </is>
      </c>
      <c r="P7735" t="inlineStr">
        <is>
          <t>TOPS Voice Message Log Book, Flash Format</t>
        </is>
      </c>
      <c r="Q7735" s="2" t="n">
        <v>15.232</v>
      </c>
      <c r="R7735" t="n">
        <v>4</v>
      </c>
      <c r="S7735" s="3" t="n">
        <v>0.2</v>
      </c>
      <c r="T7735" s="2" t="n">
        <v>5.5216</v>
      </c>
      <c r="U7735">
        <f>D7735-C7735</f>
        <v/>
      </c>
      <c r="V7735" s="3">
        <f>IF(Q7735=0,0,T7735/Q7735)</f>
        <v/>
      </c>
    </row>
    <row r="7736">
      <c r="A7736" t="n">
        <v>7735</v>
      </c>
      <c r="B7736" t="inlineStr">
        <is>
          <t>CA-2017-134418</t>
        </is>
      </c>
      <c r="C7736" t="inlineStr">
        <is>
          <t>2017-09-15</t>
        </is>
      </c>
      <c r="D7736" t="inlineStr">
        <is>
          <t>2017-09-20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BIC Brite Liner Highlighters</t>
        </is>
      </c>
      <c r="Q7736" s="2" t="n">
        <v>12.42</v>
      </c>
      <c r="R7736" t="n">
        <v>3</v>
      </c>
      <c r="S7736" s="3" t="n">
        <v>0</v>
      </c>
      <c r="T7736" s="2" t="n">
        <v>5.2164</v>
      </c>
      <c r="U7736">
        <f>D7736-C7736</f>
        <v/>
      </c>
      <c r="V7736" s="3">
        <f>IF(Q7736=0,0,T7736/Q7736)</f>
        <v/>
      </c>
    </row>
    <row r="7737">
      <c r="A7737" t="n">
        <v>7736</v>
      </c>
      <c r="B7737" t="inlineStr">
        <is>
          <t>US-2016-106313</t>
        </is>
      </c>
      <c r="C7737" t="inlineStr">
        <is>
          <t>2016-08-22</t>
        </is>
      </c>
      <c r="D7737" t="inlineStr">
        <is>
          <t>2016-08-26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202</t>
        </is>
      </c>
      <c r="Q7737" s="2" t="n">
        <v>19.44</v>
      </c>
      <c r="R7737" t="n">
        <v>3</v>
      </c>
      <c r="S7737" s="3" t="n">
        <v>0</v>
      </c>
      <c r="T7737" s="2" t="n">
        <v>9.331200000000001</v>
      </c>
      <c r="U7737">
        <f>D7737-C7737</f>
        <v/>
      </c>
      <c r="V7737" s="3">
        <f>IF(Q7737=0,0,T7737/Q7737)</f>
        <v/>
      </c>
    </row>
    <row r="7738">
      <c r="A7738" t="n">
        <v>7737</v>
      </c>
      <c r="B7738" t="inlineStr">
        <is>
          <t>CA-2014-105872</t>
        </is>
      </c>
      <c r="C7738" t="inlineStr">
        <is>
          <t>2014-05-30</t>
        </is>
      </c>
      <c r="D7738" t="inlineStr">
        <is>
          <t>2014-06-06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Wilson Jones Legal Size Ring Binders</t>
        </is>
      </c>
      <c r="Q7738" s="2" t="n">
        <v>70.36799999999999</v>
      </c>
      <c r="R7738" t="n">
        <v>4</v>
      </c>
      <c r="S7738" s="3" t="n">
        <v>0.2</v>
      </c>
      <c r="T7738" s="2" t="n">
        <v>26.388</v>
      </c>
      <c r="U7738">
        <f>D7738-C7738</f>
        <v/>
      </c>
      <c r="V7738" s="3">
        <f>IF(Q7738=0,0,T7738/Q7738)</f>
        <v/>
      </c>
    </row>
    <row r="7739">
      <c r="A7739" t="n">
        <v>7738</v>
      </c>
      <c r="B7739" t="inlineStr">
        <is>
          <t>CA-2017-108287</t>
        </is>
      </c>
      <c r="C7739" t="inlineStr">
        <is>
          <t>2017-12-18</t>
        </is>
      </c>
      <c r="D7739" t="inlineStr">
        <is>
          <t>2017-12-20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Office Supplies</t>
        </is>
      </c>
      <c r="O7739" t="inlineStr">
        <is>
          <t>Art</t>
        </is>
      </c>
      <c r="P7739" t="inlineStr">
        <is>
          <t>Newell 310</t>
        </is>
      </c>
      <c r="Q7739" s="2" t="n">
        <v>12.672</v>
      </c>
      <c r="R7739" t="n">
        <v>9</v>
      </c>
      <c r="S7739" s="3" t="n">
        <v>0.2</v>
      </c>
      <c r="T7739" s="2" t="n">
        <v>1.4256</v>
      </c>
      <c r="U7739">
        <f>D7739-C7739</f>
        <v/>
      </c>
      <c r="V7739" s="3">
        <f>IF(Q7739=0,0,T7739/Q7739)</f>
        <v/>
      </c>
    </row>
    <row r="7740">
      <c r="A7740" t="n">
        <v>7739</v>
      </c>
      <c r="B7740" t="inlineStr">
        <is>
          <t>CA-2017-141103</t>
        </is>
      </c>
      <c r="C7740" t="inlineStr">
        <is>
          <t>2017-07-30</t>
        </is>
      </c>
      <c r="D7740" t="inlineStr">
        <is>
          <t>2017-08-06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invisibleSHIELD by ZAGG Smudge-Free Screen Protector</t>
        </is>
      </c>
      <c r="Q7740" s="2" t="n">
        <v>89.95</v>
      </c>
      <c r="R7740" t="n">
        <v>5</v>
      </c>
      <c r="S7740" s="3" t="n">
        <v>0</v>
      </c>
      <c r="T7740" s="2" t="n">
        <v>43.176</v>
      </c>
      <c r="U7740">
        <f>D7740-C7740</f>
        <v/>
      </c>
      <c r="V7740" s="3">
        <f>IF(Q7740=0,0,T7740/Q7740)</f>
        <v/>
      </c>
    </row>
    <row r="7741">
      <c r="A7741" t="n">
        <v>7740</v>
      </c>
      <c r="B7741" t="inlineStr">
        <is>
          <t>CA-2014-154781</t>
        </is>
      </c>
      <c r="C7741" t="inlineStr">
        <is>
          <t>2014-11-21</t>
        </is>
      </c>
      <c r="D7741" t="inlineStr">
        <is>
          <t>2014-11-26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Tops Wirebound Message Log Books</t>
        </is>
      </c>
      <c r="Q7741" s="2" t="n">
        <v>6.58</v>
      </c>
      <c r="R7741" t="n">
        <v>2</v>
      </c>
      <c r="S7741" s="3" t="n">
        <v>0</v>
      </c>
      <c r="T7741" s="2" t="n">
        <v>3.0268</v>
      </c>
      <c r="U7741">
        <f>D7741-C7741</f>
        <v/>
      </c>
      <c r="V7741" s="3">
        <f>IF(Q7741=0,0,T7741/Q7741)</f>
        <v/>
      </c>
    </row>
    <row r="7742">
      <c r="A7742" t="n">
        <v>7741</v>
      </c>
      <c r="B7742" t="inlineStr">
        <is>
          <t>CA-2014-154781</t>
        </is>
      </c>
      <c r="C7742" t="inlineStr">
        <is>
          <t>2014-11-21</t>
        </is>
      </c>
      <c r="D7742" t="inlineStr">
        <is>
          <t>2014-11-26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Technology</t>
        </is>
      </c>
      <c r="O7742" t="inlineStr">
        <is>
          <t>Accessories</t>
        </is>
      </c>
      <c r="P7742" t="inlineStr">
        <is>
          <t>Kensington Expert Mouse Optical USB Trackball for PC or Mac</t>
        </is>
      </c>
      <c r="Q7742" s="2" t="n">
        <v>94.98999999999999</v>
      </c>
      <c r="R7742" t="n">
        <v>1</v>
      </c>
      <c r="S7742" s="3" t="n">
        <v>0</v>
      </c>
      <c r="T7742" s="2" t="n">
        <v>28.497</v>
      </c>
      <c r="U7742">
        <f>D7742-C7742</f>
        <v/>
      </c>
      <c r="V7742" s="3">
        <f>IF(Q7742=0,0,T7742/Q7742)</f>
        <v/>
      </c>
    </row>
    <row r="7743">
      <c r="A7743" t="n">
        <v>7742</v>
      </c>
      <c r="B7743" t="inlineStr">
        <is>
          <t>CA-2015-147816</t>
        </is>
      </c>
      <c r="C7743" t="inlineStr">
        <is>
          <t>2015-09-24</t>
        </is>
      </c>
      <c r="D7743" t="inlineStr">
        <is>
          <t>2015-09-26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Samsung HM1900 Bluetooth Headset</t>
        </is>
      </c>
      <c r="Q7743" s="2" t="n">
        <v>35.12</v>
      </c>
      <c r="R7743" t="n">
        <v>2</v>
      </c>
      <c r="S7743" s="3" t="n">
        <v>0.2</v>
      </c>
      <c r="T7743" s="2" t="n">
        <v>13.17</v>
      </c>
      <c r="U7743">
        <f>D7743-C7743</f>
        <v/>
      </c>
      <c r="V7743" s="3">
        <f>IF(Q7743=0,0,T7743/Q7743)</f>
        <v/>
      </c>
    </row>
    <row r="7744">
      <c r="A7744" t="n">
        <v>7743</v>
      </c>
      <c r="B7744" t="inlineStr">
        <is>
          <t>CA-2017-105326</t>
        </is>
      </c>
      <c r="C7744" t="inlineStr">
        <is>
          <t>2017-08-20</t>
        </is>
      </c>
      <c r="D7744" t="inlineStr">
        <is>
          <t>2017-08-27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203</t>
        </is>
      </c>
      <c r="Q7744" s="2" t="n">
        <v>25.92</v>
      </c>
      <c r="R7744" t="n">
        <v>4</v>
      </c>
      <c r="S7744" s="3" t="n">
        <v>0</v>
      </c>
      <c r="T7744" s="2" t="n">
        <v>12.4416</v>
      </c>
      <c r="U7744">
        <f>D7744-C7744</f>
        <v/>
      </c>
      <c r="V7744" s="3">
        <f>IF(Q7744=0,0,T7744/Q7744)</f>
        <v/>
      </c>
    </row>
    <row r="7745">
      <c r="A7745" t="n">
        <v>7744</v>
      </c>
      <c r="B7745" t="inlineStr">
        <is>
          <t>CA-2016-133613</t>
        </is>
      </c>
      <c r="C7745" t="inlineStr">
        <is>
          <t>2016-06-17</t>
        </is>
      </c>
      <c r="D7745" t="inlineStr">
        <is>
          <t>2016-06-22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Office Supplies</t>
        </is>
      </c>
      <c r="O7745" t="inlineStr">
        <is>
          <t>Binders</t>
        </is>
      </c>
      <c r="P7745" t="inlineStr">
        <is>
          <t>Ibico Presentation Index for Binding Systems</t>
        </is>
      </c>
      <c r="Q7745" s="2" t="n">
        <v>7.96</v>
      </c>
      <c r="R7745" t="n">
        <v>2</v>
      </c>
      <c r="S7745" s="3" t="n">
        <v>0</v>
      </c>
      <c r="T7745" s="2" t="n">
        <v>3.7412</v>
      </c>
      <c r="U7745">
        <f>D7745-C7745</f>
        <v/>
      </c>
      <c r="V7745" s="3">
        <f>IF(Q7745=0,0,T7745/Q7745)</f>
        <v/>
      </c>
    </row>
    <row r="7746">
      <c r="A7746" t="n">
        <v>7745</v>
      </c>
      <c r="B7746" t="inlineStr">
        <is>
          <t>CA-2016-133613</t>
        </is>
      </c>
      <c r="C7746" t="inlineStr">
        <is>
          <t>2016-06-17</t>
        </is>
      </c>
      <c r="D7746" t="inlineStr">
        <is>
          <t>2016-06-22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Technology</t>
        </is>
      </c>
      <c r="O7746" t="inlineStr">
        <is>
          <t>Phones</t>
        </is>
      </c>
      <c r="P7746" t="inlineStr">
        <is>
          <t>Wireless Extenders zBoost YX545 SOHO Signal Booster</t>
        </is>
      </c>
      <c r="Q7746" s="2" t="n">
        <v>566.97</v>
      </c>
      <c r="R7746" t="n">
        <v>3</v>
      </c>
      <c r="S7746" s="3" t="n">
        <v>0</v>
      </c>
      <c r="T7746" s="2" t="n">
        <v>153.0819</v>
      </c>
      <c r="U7746">
        <f>D7746-C7746</f>
        <v/>
      </c>
      <c r="V7746" s="3">
        <f>IF(Q7746=0,0,T7746/Q7746)</f>
        <v/>
      </c>
    </row>
    <row r="7747">
      <c r="A7747" t="n">
        <v>7746</v>
      </c>
      <c r="B7747" t="inlineStr">
        <is>
          <t>CA-2016-133613</t>
        </is>
      </c>
      <c r="C7747" t="inlineStr">
        <is>
          <t>2016-06-17</t>
        </is>
      </c>
      <c r="D7747" t="inlineStr">
        <is>
          <t>2016-06-22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Office Supplies</t>
        </is>
      </c>
      <c r="O7747" t="inlineStr">
        <is>
          <t>Art</t>
        </is>
      </c>
      <c r="P7747" t="inlineStr">
        <is>
          <t>Newell 35</t>
        </is>
      </c>
      <c r="Q7747" s="2" t="n">
        <v>9.84</v>
      </c>
      <c r="R7747" t="n">
        <v>3</v>
      </c>
      <c r="S7747" s="3" t="n">
        <v>0</v>
      </c>
      <c r="T7747" s="2" t="n">
        <v>2.8536</v>
      </c>
      <c r="U7747">
        <f>D7747-C7747</f>
        <v/>
      </c>
      <c r="V7747" s="3">
        <f>IF(Q7747=0,0,T7747/Q7747)</f>
        <v/>
      </c>
    </row>
    <row r="7748">
      <c r="A7748" t="n">
        <v>7747</v>
      </c>
      <c r="B7748" t="inlineStr">
        <is>
          <t>CA-2015-109113</t>
        </is>
      </c>
      <c r="C7748" t="inlineStr">
        <is>
          <t>2015-12-19</t>
        </is>
      </c>
      <c r="D7748" t="inlineStr">
        <is>
          <t>2015-12-23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Technology</t>
        </is>
      </c>
      <c r="O7748" t="inlineStr">
        <is>
          <t>Accessories</t>
        </is>
      </c>
      <c r="P7748" t="inlineStr">
        <is>
          <t>Maxell 4.7GB DVD+RW 3/Pack</t>
        </is>
      </c>
      <c r="Q7748" s="2" t="n">
        <v>25.488</v>
      </c>
      <c r="R7748" t="n">
        <v>2</v>
      </c>
      <c r="S7748" s="3" t="n">
        <v>0.2</v>
      </c>
      <c r="T7748" s="2" t="n">
        <v>4.779</v>
      </c>
      <c r="U7748">
        <f>D7748-C7748</f>
        <v/>
      </c>
      <c r="V7748" s="3">
        <f>IF(Q7748=0,0,T7748/Q7748)</f>
        <v/>
      </c>
    </row>
    <row r="7749">
      <c r="A7749" t="n">
        <v>7748</v>
      </c>
      <c r="B7749" t="inlineStr">
        <is>
          <t>CA-2015-156153</t>
        </is>
      </c>
      <c r="C7749" t="inlineStr">
        <is>
          <t>2015-05-31</t>
        </is>
      </c>
      <c r="D7749" t="inlineStr">
        <is>
          <t>2015-06-02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Bagged Rubber Bands</t>
        </is>
      </c>
      <c r="Q7749" s="2" t="n">
        <v>7.56</v>
      </c>
      <c r="R7749" t="n">
        <v>6</v>
      </c>
      <c r="S7749" s="3" t="n">
        <v>0</v>
      </c>
      <c r="T7749" s="2" t="n">
        <v>0.3024</v>
      </c>
      <c r="U7749">
        <f>D7749-C7749</f>
        <v/>
      </c>
      <c r="V7749" s="3">
        <f>IF(Q7749=0,0,T7749/Q7749)</f>
        <v/>
      </c>
    </row>
    <row r="7750">
      <c r="A7750" t="n">
        <v>7749</v>
      </c>
      <c r="B7750" t="inlineStr">
        <is>
          <t>CA-2015-133242</t>
        </is>
      </c>
      <c r="C7750" t="inlineStr">
        <is>
          <t>2015-06-18</t>
        </is>
      </c>
      <c r="D7750" t="inlineStr">
        <is>
          <t>2015-06-24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Furniture</t>
        </is>
      </c>
      <c r="O7750" t="inlineStr">
        <is>
          <t>Furnishings</t>
        </is>
      </c>
      <c r="P7750" t="inlineStr">
        <is>
          <t>Seth Thomas 8 1/2" Cubicle Clock</t>
        </is>
      </c>
      <c r="Q7750" s="2" t="n">
        <v>60.84</v>
      </c>
      <c r="R7750" t="n">
        <v>3</v>
      </c>
      <c r="S7750" s="3" t="n">
        <v>0</v>
      </c>
      <c r="T7750" s="2" t="n">
        <v>19.4688</v>
      </c>
      <c r="U7750">
        <f>D7750-C7750</f>
        <v/>
      </c>
      <c r="V7750" s="3">
        <f>IF(Q7750=0,0,T7750/Q7750)</f>
        <v/>
      </c>
    </row>
    <row r="7751">
      <c r="A7751" t="n">
        <v>7750</v>
      </c>
      <c r="B7751" t="inlineStr">
        <is>
          <t>CA-2015-133242</t>
        </is>
      </c>
      <c r="C7751" t="inlineStr">
        <is>
          <t>2015-06-18</t>
        </is>
      </c>
      <c r="D7751" t="inlineStr">
        <is>
          <t>2015-06-24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Tennsco Double-Tier Lockers</t>
        </is>
      </c>
      <c r="Q7751" s="2" t="n">
        <v>450.04</v>
      </c>
      <c r="R7751" t="n">
        <v>2</v>
      </c>
      <c r="S7751" s="3" t="n">
        <v>0</v>
      </c>
      <c r="T7751" s="2" t="n">
        <v>58.5052</v>
      </c>
      <c r="U7751">
        <f>D7751-C7751</f>
        <v/>
      </c>
      <c r="V7751" s="3">
        <f>IF(Q7751=0,0,T7751/Q7751)</f>
        <v/>
      </c>
    </row>
    <row r="7752">
      <c r="A7752" t="n">
        <v>7751</v>
      </c>
      <c r="B7752" t="inlineStr">
        <is>
          <t>CA-2015-133242</t>
        </is>
      </c>
      <c r="C7752" t="inlineStr">
        <is>
          <t>2015-06-18</t>
        </is>
      </c>
      <c r="D7752" t="inlineStr">
        <is>
          <t>2015-06-24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Office Supplies</t>
        </is>
      </c>
      <c r="O7752" t="inlineStr">
        <is>
          <t>Binders</t>
        </is>
      </c>
      <c r="P7752" t="inlineStr">
        <is>
          <t>Wilson Jones International Size A4 Ring Binders</t>
        </is>
      </c>
      <c r="Q7752" s="2" t="n">
        <v>34.6</v>
      </c>
      <c r="R7752" t="n">
        <v>2</v>
      </c>
      <c r="S7752" s="3" t="n">
        <v>0</v>
      </c>
      <c r="T7752" s="2" t="n">
        <v>16.608</v>
      </c>
      <c r="U7752">
        <f>D7752-C7752</f>
        <v/>
      </c>
      <c r="V7752" s="3">
        <f>IF(Q7752=0,0,T7752/Q7752)</f>
        <v/>
      </c>
    </row>
    <row r="7753">
      <c r="A7753" t="n">
        <v>7752</v>
      </c>
      <c r="B7753" t="inlineStr">
        <is>
          <t>CA-2015-133242</t>
        </is>
      </c>
      <c r="C7753" t="inlineStr">
        <is>
          <t>2015-06-18</t>
        </is>
      </c>
      <c r="D7753" t="inlineStr">
        <is>
          <t>2015-06-24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Technology</t>
        </is>
      </c>
      <c r="O7753" t="inlineStr">
        <is>
          <t>Phones</t>
        </is>
      </c>
      <c r="P7753" t="inlineStr">
        <is>
          <t>Cisco SPA301</t>
        </is>
      </c>
      <c r="Q7753" s="2" t="n">
        <v>467.97</v>
      </c>
      <c r="R7753" t="n">
        <v>3</v>
      </c>
      <c r="S7753" s="3" t="n">
        <v>0</v>
      </c>
      <c r="T7753" s="2" t="n">
        <v>140.391</v>
      </c>
      <c r="U7753">
        <f>D7753-C7753</f>
        <v/>
      </c>
      <c r="V7753" s="3">
        <f>IF(Q7753=0,0,T7753/Q7753)</f>
        <v/>
      </c>
    </row>
    <row r="7754">
      <c r="A7754" t="n">
        <v>7753</v>
      </c>
      <c r="B7754" t="inlineStr">
        <is>
          <t>CA-2015-133242</t>
        </is>
      </c>
      <c r="C7754" t="inlineStr">
        <is>
          <t>2015-06-18</t>
        </is>
      </c>
      <c r="D7754" t="inlineStr">
        <is>
          <t>2015-06-24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JM Magazine Binder</t>
        </is>
      </c>
      <c r="Q7754" s="2" t="n">
        <v>33.02</v>
      </c>
      <c r="R7754" t="n">
        <v>2</v>
      </c>
      <c r="S7754" s="3" t="n">
        <v>0</v>
      </c>
      <c r="T7754" s="2" t="n">
        <v>15.8496</v>
      </c>
      <c r="U7754">
        <f>D7754-C7754</f>
        <v/>
      </c>
      <c r="V7754" s="3">
        <f>IF(Q7754=0,0,T7754/Q7754)</f>
        <v/>
      </c>
    </row>
    <row r="7755">
      <c r="A7755" t="n">
        <v>7754</v>
      </c>
      <c r="B7755" t="inlineStr">
        <is>
          <t>CA-2015-158323</t>
        </is>
      </c>
      <c r="C7755" t="inlineStr">
        <is>
          <t>2015-11-30</t>
        </is>
      </c>
      <c r="D7755" t="inlineStr">
        <is>
          <t>2015-12-03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Dana Swing-Arm Lamps</t>
        </is>
      </c>
      <c r="Q7755" s="2" t="n">
        <v>17.088</v>
      </c>
      <c r="R7755" t="n">
        <v>2</v>
      </c>
      <c r="S7755" s="3" t="n">
        <v>0.2</v>
      </c>
      <c r="T7755" s="2" t="n">
        <v>1.068</v>
      </c>
      <c r="U7755">
        <f>D7755-C7755</f>
        <v/>
      </c>
      <c r="V7755" s="3">
        <f>IF(Q7755=0,0,T7755/Q7755)</f>
        <v/>
      </c>
    </row>
    <row r="7756">
      <c r="A7756" t="n">
        <v>7755</v>
      </c>
      <c r="B7756" t="inlineStr">
        <is>
          <t>CA-2015-161795</t>
        </is>
      </c>
      <c r="C7756" t="inlineStr">
        <is>
          <t>2015-12-21</t>
        </is>
      </c>
      <c r="D7756" t="inlineStr">
        <is>
          <t>2015-12-23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Office Supplies</t>
        </is>
      </c>
      <c r="O7756" t="inlineStr">
        <is>
          <t>Art</t>
        </is>
      </c>
      <c r="P7756" t="inlineStr">
        <is>
          <t>OIC #2 Pencils, Medium Soft</t>
        </is>
      </c>
      <c r="Q7756" s="2" t="n">
        <v>3.008</v>
      </c>
      <c r="R7756" t="n">
        <v>2</v>
      </c>
      <c r="S7756" s="3" t="n">
        <v>0.2</v>
      </c>
      <c r="T7756" s="2" t="n">
        <v>0.3384</v>
      </c>
      <c r="U7756">
        <f>D7756-C7756</f>
        <v/>
      </c>
      <c r="V7756" s="3">
        <f>IF(Q7756=0,0,T7756/Q7756)</f>
        <v/>
      </c>
    </row>
    <row r="7757">
      <c r="A7757" t="n">
        <v>7756</v>
      </c>
      <c r="B7757" t="inlineStr">
        <is>
          <t>CA-2017-100902</t>
        </is>
      </c>
      <c r="C7757" t="inlineStr">
        <is>
          <t>2017-11-17</t>
        </is>
      </c>
      <c r="D7757" t="inlineStr">
        <is>
          <t>2017-11-21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1938</t>
        </is>
      </c>
      <c r="Q7757" s="2" t="n">
        <v>268.24</v>
      </c>
      <c r="R7757" t="n">
        <v>7</v>
      </c>
      <c r="S7757" s="3" t="n">
        <v>0.2</v>
      </c>
      <c r="T7757" s="2" t="n">
        <v>93.884</v>
      </c>
      <c r="U7757">
        <f>D7757-C7757</f>
        <v/>
      </c>
      <c r="V7757" s="3">
        <f>IF(Q7757=0,0,T7757/Q7757)</f>
        <v/>
      </c>
    </row>
    <row r="7758">
      <c r="A7758" t="n">
        <v>7757</v>
      </c>
      <c r="B7758" t="inlineStr">
        <is>
          <t>CA-2017-100902</t>
        </is>
      </c>
      <c r="C7758" t="inlineStr">
        <is>
          <t>2017-11-17</t>
        </is>
      </c>
      <c r="D7758" t="inlineStr">
        <is>
          <t>2017-11-21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Technology</t>
        </is>
      </c>
      <c r="O7758" t="inlineStr">
        <is>
          <t>Accessories</t>
        </is>
      </c>
      <c r="P7758" t="inlineStr">
        <is>
          <t>Plantronics S12 Corded Telephone Headset System</t>
        </is>
      </c>
      <c r="Q7758" s="2" t="n">
        <v>431.16</v>
      </c>
      <c r="R7758" t="n">
        <v>5</v>
      </c>
      <c r="S7758" s="3" t="n">
        <v>0.2</v>
      </c>
      <c r="T7758" s="2" t="n">
        <v>107.79</v>
      </c>
      <c r="U7758">
        <f>D7758-C7758</f>
        <v/>
      </c>
      <c r="V7758" s="3">
        <f>IF(Q7758=0,0,T7758/Q7758)</f>
        <v/>
      </c>
    </row>
    <row r="7759">
      <c r="A7759" t="n">
        <v>7758</v>
      </c>
      <c r="B7759" t="inlineStr">
        <is>
          <t>CA-2017-112844</t>
        </is>
      </c>
      <c r="C7759" t="inlineStr">
        <is>
          <t>2017-11-13</t>
        </is>
      </c>
      <c r="D7759" t="inlineStr">
        <is>
          <t>2017-11-16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Technology</t>
        </is>
      </c>
      <c r="O7759" t="inlineStr">
        <is>
          <t>Phones</t>
        </is>
      </c>
      <c r="P7759" t="inlineStr">
        <is>
          <t>LF Elite 3D Dazzle Designer Hard Case Cover, Lf Stylus Pen and Wiper For Apple Iphone 5c Mini Lite</t>
        </is>
      </c>
      <c r="Q7759" s="2" t="n">
        <v>43.6</v>
      </c>
      <c r="R7759" t="n">
        <v>4</v>
      </c>
      <c r="S7759" s="3" t="n">
        <v>0</v>
      </c>
      <c r="T7759" s="2" t="n">
        <v>12.208</v>
      </c>
      <c r="U7759">
        <f>D7759-C7759</f>
        <v/>
      </c>
      <c r="V7759" s="3">
        <f>IF(Q7759=0,0,T7759/Q7759)</f>
        <v/>
      </c>
    </row>
    <row r="7760">
      <c r="A7760" t="n">
        <v>7759</v>
      </c>
      <c r="B7760" t="inlineStr">
        <is>
          <t>CA-2017-112844</t>
        </is>
      </c>
      <c r="C7760" t="inlineStr">
        <is>
          <t>2017-11-13</t>
        </is>
      </c>
      <c r="D7760" t="inlineStr">
        <is>
          <t>2017-11-16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Furniture</t>
        </is>
      </c>
      <c r="O7760" t="inlineStr">
        <is>
          <t>Furnishings</t>
        </is>
      </c>
      <c r="P7760" t="inlineStr">
        <is>
          <t>Deflect-o EconoMat Nonstudded, No Bevel Mat</t>
        </is>
      </c>
      <c r="Q7760" s="2" t="n">
        <v>154.95</v>
      </c>
      <c r="R7760" t="n">
        <v>3</v>
      </c>
      <c r="S7760" s="3" t="n">
        <v>0</v>
      </c>
      <c r="T7760" s="2" t="n">
        <v>30.99</v>
      </c>
      <c r="U7760">
        <f>D7760-C7760</f>
        <v/>
      </c>
      <c r="V7760" s="3">
        <f>IF(Q7760=0,0,T7760/Q7760)</f>
        <v/>
      </c>
    </row>
    <row r="7761">
      <c r="A7761" t="n">
        <v>7760</v>
      </c>
      <c r="B7761" t="inlineStr">
        <is>
          <t>CA-2016-158925</t>
        </is>
      </c>
      <c r="C7761" t="inlineStr">
        <is>
          <t>2016-10-24</t>
        </is>
      </c>
      <c r="D7761" t="inlineStr">
        <is>
          <t>2016-10-28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Eureka Recycled Copy Paper 8 1/2" x 11", Ream</t>
        </is>
      </c>
      <c r="Q7761" s="2" t="n">
        <v>15.552</v>
      </c>
      <c r="R7761" t="n">
        <v>3</v>
      </c>
      <c r="S7761" s="3" t="n">
        <v>0.2</v>
      </c>
      <c r="T7761" s="2" t="n">
        <v>5.4432</v>
      </c>
      <c r="U7761">
        <f>D7761-C7761</f>
        <v/>
      </c>
      <c r="V7761" s="3">
        <f>IF(Q7761=0,0,T7761/Q7761)</f>
        <v/>
      </c>
    </row>
    <row r="7762">
      <c r="A7762" t="n">
        <v>7761</v>
      </c>
      <c r="B7762" t="inlineStr">
        <is>
          <t>CA-2014-155390</t>
        </is>
      </c>
      <c r="C7762" t="inlineStr">
        <is>
          <t>2014-12-06</t>
        </is>
      </c>
      <c r="D7762" t="inlineStr">
        <is>
          <t>2014-12-11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1909</t>
        </is>
      </c>
      <c r="Q7762" s="2" t="n">
        <v>42.208</v>
      </c>
      <c r="R7762" t="n">
        <v>2</v>
      </c>
      <c r="S7762" s="3" t="n">
        <v>0.2</v>
      </c>
      <c r="T7762" s="2" t="n">
        <v>13.7176</v>
      </c>
      <c r="U7762">
        <f>D7762-C7762</f>
        <v/>
      </c>
      <c r="V7762" s="3">
        <f>IF(Q7762=0,0,T7762/Q7762)</f>
        <v/>
      </c>
    </row>
    <row r="7763">
      <c r="A7763" t="n">
        <v>7762</v>
      </c>
      <c r="B7763" t="inlineStr">
        <is>
          <t>CA-2017-123071</t>
        </is>
      </c>
      <c r="C7763" t="inlineStr">
        <is>
          <t>2017-12-03</t>
        </is>
      </c>
      <c r="D7763" t="inlineStr">
        <is>
          <t>2017-12-06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Xerox 1998</t>
        </is>
      </c>
      <c r="Q7763" s="2" t="n">
        <v>10.368</v>
      </c>
      <c r="R7763" t="n">
        <v>2</v>
      </c>
      <c r="S7763" s="3" t="n">
        <v>0.2</v>
      </c>
      <c r="T7763" s="2" t="n">
        <v>3.6288</v>
      </c>
      <c r="U7763">
        <f>D7763-C7763</f>
        <v/>
      </c>
      <c r="V7763" s="3">
        <f>IF(Q7763=0,0,T7763/Q7763)</f>
        <v/>
      </c>
    </row>
    <row r="7764">
      <c r="A7764" t="n">
        <v>7763</v>
      </c>
      <c r="B7764" t="inlineStr">
        <is>
          <t>CA-2017-156391</t>
        </is>
      </c>
      <c r="C7764" t="inlineStr">
        <is>
          <t>2017-09-26</t>
        </is>
      </c>
      <c r="D7764" t="inlineStr">
        <is>
          <t>2017-09-28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Office Supplies</t>
        </is>
      </c>
      <c r="O7764" t="inlineStr">
        <is>
          <t>Art</t>
        </is>
      </c>
      <c r="P7764" t="inlineStr">
        <is>
          <t>Prang Drawing Pencil Set</t>
        </is>
      </c>
      <c r="Q7764" s="2" t="n">
        <v>2.224</v>
      </c>
      <c r="R7764" t="n">
        <v>1</v>
      </c>
      <c r="S7764" s="3" t="n">
        <v>0.2</v>
      </c>
      <c r="T7764" s="2" t="n">
        <v>0.556</v>
      </c>
      <c r="U7764">
        <f>D7764-C7764</f>
        <v/>
      </c>
      <c r="V7764" s="3">
        <f>IF(Q7764=0,0,T7764/Q7764)</f>
        <v/>
      </c>
    </row>
    <row r="7765">
      <c r="A7765" t="n">
        <v>7764</v>
      </c>
      <c r="B7765" t="inlineStr">
        <is>
          <t>CA-2015-103093</t>
        </is>
      </c>
      <c r="C7765" t="inlineStr">
        <is>
          <t>2015-02-03</t>
        </is>
      </c>
      <c r="D7765" t="inlineStr">
        <is>
          <t>2015-02-07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Office Supplies</t>
        </is>
      </c>
      <c r="O7765" t="inlineStr">
        <is>
          <t>Envelopes</t>
        </is>
      </c>
      <c r="P7765" t="inlineStr">
        <is>
          <t>Staple envelope</t>
        </is>
      </c>
      <c r="Q7765" s="2" t="n">
        <v>74.52</v>
      </c>
      <c r="R7765" t="n">
        <v>9</v>
      </c>
      <c r="S7765" s="3" t="n">
        <v>0</v>
      </c>
      <c r="T7765" s="2" t="n">
        <v>35.0244</v>
      </c>
      <c r="U7765">
        <f>D7765-C7765</f>
        <v/>
      </c>
      <c r="V7765" s="3">
        <f>IF(Q7765=0,0,T7765/Q7765)</f>
        <v/>
      </c>
    </row>
    <row r="7766">
      <c r="A7766" t="n">
        <v>7765</v>
      </c>
      <c r="B7766" t="inlineStr">
        <is>
          <t>US-2017-118941</t>
        </is>
      </c>
      <c r="C7766" t="inlineStr">
        <is>
          <t>2017-08-12</t>
        </is>
      </c>
      <c r="D7766" t="inlineStr">
        <is>
          <t>2017-08-12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Newell 312</t>
        </is>
      </c>
      <c r="Q7766" s="2" t="n">
        <v>17.52</v>
      </c>
      <c r="R7766" t="n">
        <v>3</v>
      </c>
      <c r="S7766" s="3" t="n">
        <v>0</v>
      </c>
      <c r="T7766" s="2" t="n">
        <v>5.256</v>
      </c>
      <c r="U7766">
        <f>D7766-C7766</f>
        <v/>
      </c>
      <c r="V7766" s="3">
        <f>IF(Q7766=0,0,T7766/Q7766)</f>
        <v/>
      </c>
    </row>
    <row r="7767">
      <c r="A7767" t="n">
        <v>7766</v>
      </c>
      <c r="B7767" t="inlineStr">
        <is>
          <t>US-2017-118941</t>
        </is>
      </c>
      <c r="C7767" t="inlineStr">
        <is>
          <t>2017-08-12</t>
        </is>
      </c>
      <c r="D7767" t="inlineStr">
        <is>
          <t>2017-08-12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Hon 4700 Series Mobuis Mid-Back Task Chairs with Adjustable Arms</t>
        </is>
      </c>
      <c r="Q7767" s="2" t="n">
        <v>1779.9</v>
      </c>
      <c r="R7767" t="n">
        <v>5</v>
      </c>
      <c r="S7767" s="3" t="n">
        <v>0</v>
      </c>
      <c r="T7767" s="2" t="n">
        <v>373.779</v>
      </c>
      <c r="U7767">
        <f>D7767-C7767</f>
        <v/>
      </c>
      <c r="V7767" s="3">
        <f>IF(Q7767=0,0,T7767/Q7767)</f>
        <v/>
      </c>
    </row>
    <row r="7768">
      <c r="A7768" t="n">
        <v>7767</v>
      </c>
      <c r="B7768" t="inlineStr">
        <is>
          <t>US-2017-118941</t>
        </is>
      </c>
      <c r="C7768" t="inlineStr">
        <is>
          <t>2017-08-12</t>
        </is>
      </c>
      <c r="D7768" t="inlineStr">
        <is>
          <t>2017-08-12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Boston 1645 Deluxe Heavier-Duty Electric Pencil Sharpener</t>
        </is>
      </c>
      <c r="Q7768" s="2" t="n">
        <v>219.9</v>
      </c>
      <c r="R7768" t="n">
        <v>5</v>
      </c>
      <c r="S7768" s="3" t="n">
        <v>0</v>
      </c>
      <c r="T7768" s="2" t="n">
        <v>59.373</v>
      </c>
      <c r="U7768">
        <f>D7768-C7768</f>
        <v/>
      </c>
      <c r="V7768" s="3">
        <f>IF(Q7768=0,0,T7768/Q7768)</f>
        <v/>
      </c>
    </row>
    <row r="7769">
      <c r="A7769" t="n">
        <v>7768</v>
      </c>
      <c r="B7769" t="inlineStr">
        <is>
          <t>CA-2015-169299</t>
        </is>
      </c>
      <c r="C7769" t="inlineStr">
        <is>
          <t>2015-08-24</t>
        </is>
      </c>
      <c r="D7769" t="inlineStr">
        <is>
          <t>2015-08-26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Office Supplies</t>
        </is>
      </c>
      <c r="O7769" t="inlineStr">
        <is>
          <t>Art</t>
        </is>
      </c>
      <c r="P7769" t="inlineStr">
        <is>
          <t>Premium Writing Pencils, Soft, #2 by Central Association for the Blind</t>
        </is>
      </c>
      <c r="Q7769" s="2" t="n">
        <v>7.152</v>
      </c>
      <c r="R7769" t="n">
        <v>3</v>
      </c>
      <c r="S7769" s="3" t="n">
        <v>0.2</v>
      </c>
      <c r="T7769" s="2" t="n">
        <v>0.7151999999999999</v>
      </c>
      <c r="U7769">
        <f>D7769-C7769</f>
        <v/>
      </c>
      <c r="V7769" s="3">
        <f>IF(Q7769=0,0,T7769/Q7769)</f>
        <v/>
      </c>
    </row>
    <row r="7770">
      <c r="A7770" t="n">
        <v>7769</v>
      </c>
      <c r="B7770" t="inlineStr">
        <is>
          <t>CA-2017-154088</t>
        </is>
      </c>
      <c r="C7770" t="inlineStr">
        <is>
          <t>2017-11-12</t>
        </is>
      </c>
      <c r="D7770" t="inlineStr">
        <is>
          <t>2017-11-17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Office Supplies</t>
        </is>
      </c>
      <c r="O7770" t="inlineStr">
        <is>
          <t>Paper</t>
        </is>
      </c>
      <c r="P7770" t="inlineStr">
        <is>
          <t>Xerox 1968</t>
        </is>
      </c>
      <c r="Q7770" s="2" t="n">
        <v>26.72</v>
      </c>
      <c r="R7770" t="n">
        <v>5</v>
      </c>
      <c r="S7770" s="3" t="n">
        <v>0.2</v>
      </c>
      <c r="T7770" s="2" t="n">
        <v>9.352</v>
      </c>
      <c r="U7770">
        <f>D7770-C7770</f>
        <v/>
      </c>
      <c r="V7770" s="3">
        <f>IF(Q7770=0,0,T7770/Q7770)</f>
        <v/>
      </c>
    </row>
    <row r="7771">
      <c r="A7771" t="n">
        <v>7770</v>
      </c>
      <c r="B7771" t="inlineStr">
        <is>
          <t>CA-2016-155978</t>
        </is>
      </c>
      <c r="C7771" t="inlineStr">
        <is>
          <t>2016-08-01</t>
        </is>
      </c>
      <c r="D7771" t="inlineStr">
        <is>
          <t>2016-08-01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Technology</t>
        </is>
      </c>
      <c r="O7771" t="inlineStr">
        <is>
          <t>Phones</t>
        </is>
      </c>
      <c r="P7771" t="inlineStr">
        <is>
          <t>Apple iPhone 5</t>
        </is>
      </c>
      <c r="Q7771" s="2" t="n">
        <v>1039.728</v>
      </c>
      <c r="R7771" t="n">
        <v>2</v>
      </c>
      <c r="S7771" s="3" t="n">
        <v>0.2</v>
      </c>
      <c r="T7771" s="2" t="n">
        <v>90.97620000000001</v>
      </c>
      <c r="U7771">
        <f>D7771-C7771</f>
        <v/>
      </c>
      <c r="V7771" s="3">
        <f>IF(Q7771=0,0,T7771/Q7771)</f>
        <v/>
      </c>
    </row>
    <row r="7772">
      <c r="A7772" t="n">
        <v>7771</v>
      </c>
      <c r="B7772" t="inlineStr">
        <is>
          <t>CA-2016-155978</t>
        </is>
      </c>
      <c r="C7772" t="inlineStr">
        <is>
          <t>2016-08-01</t>
        </is>
      </c>
      <c r="D7772" t="inlineStr">
        <is>
          <t>2016-08-01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Office Supplies</t>
        </is>
      </c>
      <c r="O7772" t="inlineStr">
        <is>
          <t>Appliances</t>
        </is>
      </c>
      <c r="P7772" t="inlineStr">
        <is>
          <t>Belkin F5C206VTEL 6 Outlet Surge</t>
        </is>
      </c>
      <c r="Q7772" s="2" t="n">
        <v>45.96</v>
      </c>
      <c r="R7772" t="n">
        <v>2</v>
      </c>
      <c r="S7772" s="3" t="n">
        <v>0</v>
      </c>
      <c r="T7772" s="2" t="n">
        <v>13.788</v>
      </c>
      <c r="U7772">
        <f>D7772-C7772</f>
        <v/>
      </c>
      <c r="V7772" s="3">
        <f>IF(Q7772=0,0,T7772/Q7772)</f>
        <v/>
      </c>
    </row>
    <row r="7773">
      <c r="A7773" t="n">
        <v>7772</v>
      </c>
      <c r="B7773" t="inlineStr">
        <is>
          <t>CA-2016-108196</t>
        </is>
      </c>
      <c r="C7773" t="inlineStr">
        <is>
          <t>2016-11-25</t>
        </is>
      </c>
      <c r="D7773" t="inlineStr">
        <is>
          <t>2016-12-02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Office Supplies</t>
        </is>
      </c>
      <c r="O7773" t="inlineStr">
        <is>
          <t>Binders</t>
        </is>
      </c>
      <c r="P7773" t="inlineStr">
        <is>
          <t>GBC Ibimaster 500 Manual ProClick Binding System</t>
        </is>
      </c>
      <c r="Q7773" s="2" t="n">
        <v>456.588</v>
      </c>
      <c r="R7773" t="n">
        <v>2</v>
      </c>
      <c r="S7773" s="3" t="n">
        <v>0.7</v>
      </c>
      <c r="T7773" s="2" t="n">
        <v>-304.392</v>
      </c>
      <c r="U7773">
        <f>D7773-C7773</f>
        <v/>
      </c>
      <c r="V7773" s="3">
        <f>IF(Q7773=0,0,T7773/Q7773)</f>
        <v/>
      </c>
    </row>
    <row r="7774">
      <c r="A7774" t="n">
        <v>7773</v>
      </c>
      <c r="B7774" t="inlineStr">
        <is>
          <t>CA-2016-108196</t>
        </is>
      </c>
      <c r="C7774" t="inlineStr">
        <is>
          <t>2016-11-25</t>
        </is>
      </c>
      <c r="D7774" t="inlineStr">
        <is>
          <t>2016-12-02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Cubify CubeX 3D Printer Double Head Print</t>
        </is>
      </c>
      <c r="Q7774" s="2" t="n">
        <v>4499.985</v>
      </c>
      <c r="R7774" t="n">
        <v>5</v>
      </c>
      <c r="S7774" s="3" t="n">
        <v>0.7</v>
      </c>
      <c r="T7774" s="2" t="n">
        <v>-6599.978</v>
      </c>
      <c r="U7774">
        <f>D7774-C7774</f>
        <v/>
      </c>
      <c r="V7774" s="3">
        <f>IF(Q7774=0,0,T7774/Q7774)</f>
        <v/>
      </c>
    </row>
    <row r="7775">
      <c r="A7775" t="n">
        <v>7774</v>
      </c>
      <c r="B7775" t="inlineStr">
        <is>
          <t>CA-2016-108196</t>
        </is>
      </c>
      <c r="C7775" t="inlineStr">
        <is>
          <t>2016-11-25</t>
        </is>
      </c>
      <c r="D7775" t="inlineStr">
        <is>
          <t>2016-12-02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NETGEAR RangeMax WNR1000 Wireless Router</t>
        </is>
      </c>
      <c r="Q7775" s="2" t="n">
        <v>59.976</v>
      </c>
      <c r="R7775" t="n">
        <v>3</v>
      </c>
      <c r="S7775" s="3" t="n">
        <v>0.2</v>
      </c>
      <c r="T7775" s="2" t="n">
        <v>11.9952</v>
      </c>
      <c r="U7775">
        <f>D7775-C7775</f>
        <v/>
      </c>
      <c r="V7775" s="3">
        <f>IF(Q7775=0,0,T7775/Q7775)</f>
        <v/>
      </c>
    </row>
    <row r="7776">
      <c r="A7776" t="n">
        <v>7775</v>
      </c>
      <c r="B7776" t="inlineStr">
        <is>
          <t>CA-2016-152800</t>
        </is>
      </c>
      <c r="C7776" t="inlineStr">
        <is>
          <t>2016-04-13</t>
        </is>
      </c>
      <c r="D7776" t="inlineStr">
        <is>
          <t>2016-04-15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Poly String Tie Envelopes</t>
        </is>
      </c>
      <c r="Q7776" s="2" t="n">
        <v>6.12</v>
      </c>
      <c r="R7776" t="n">
        <v>3</v>
      </c>
      <c r="S7776" s="3" t="n">
        <v>0</v>
      </c>
      <c r="T7776" s="2" t="n">
        <v>2.8764</v>
      </c>
      <c r="U7776">
        <f>D7776-C7776</f>
        <v/>
      </c>
      <c r="V7776" s="3">
        <f>IF(Q7776=0,0,T7776/Q7776)</f>
        <v/>
      </c>
    </row>
    <row r="7777">
      <c r="A7777" t="n">
        <v>7776</v>
      </c>
      <c r="B7777" t="inlineStr">
        <is>
          <t>CA-2014-166961</t>
        </is>
      </c>
      <c r="C7777" t="inlineStr">
        <is>
          <t>2014-12-27</t>
        </is>
      </c>
      <c r="D7777" t="inlineStr">
        <is>
          <t>2014-12-31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Office Supplies</t>
        </is>
      </c>
      <c r="O7777" t="inlineStr">
        <is>
          <t>Appliances</t>
        </is>
      </c>
      <c r="P7777" t="inlineStr">
        <is>
          <t>Staple holder</t>
        </is>
      </c>
      <c r="Q7777" s="2" t="n">
        <v>10.98</v>
      </c>
      <c r="R7777" t="n">
        <v>1</v>
      </c>
      <c r="S7777" s="3" t="n">
        <v>0</v>
      </c>
      <c r="T7777" s="2" t="n">
        <v>2.9646</v>
      </c>
      <c r="U7777">
        <f>D7777-C7777</f>
        <v/>
      </c>
      <c r="V7777" s="3">
        <f>IF(Q7777=0,0,T7777/Q7777)</f>
        <v/>
      </c>
    </row>
    <row r="7778">
      <c r="A7778" t="n">
        <v>7777</v>
      </c>
      <c r="B7778" t="inlineStr">
        <is>
          <t>CA-2014-166961</t>
        </is>
      </c>
      <c r="C7778" t="inlineStr">
        <is>
          <t>2014-12-27</t>
        </is>
      </c>
      <c r="D7778" t="inlineStr">
        <is>
          <t>2014-12-31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Office Supplies</t>
        </is>
      </c>
      <c r="O7778" t="inlineStr">
        <is>
          <t>Fasteners</t>
        </is>
      </c>
      <c r="P7778" t="inlineStr">
        <is>
          <t>Staples</t>
        </is>
      </c>
      <c r="Q7778" s="2" t="n">
        <v>7.86</v>
      </c>
      <c r="R7778" t="n">
        <v>3</v>
      </c>
      <c r="S7778" s="3" t="n">
        <v>0</v>
      </c>
      <c r="T7778" s="2" t="n">
        <v>3.6156</v>
      </c>
      <c r="U7778">
        <f>D7778-C7778</f>
        <v/>
      </c>
      <c r="V7778" s="3">
        <f>IF(Q7778=0,0,T7778/Q7778)</f>
        <v/>
      </c>
    </row>
    <row r="7779">
      <c r="A7779" t="n">
        <v>7778</v>
      </c>
      <c r="B7779" t="inlineStr">
        <is>
          <t>CA-2014-166961</t>
        </is>
      </c>
      <c r="C7779" t="inlineStr">
        <is>
          <t>2014-12-27</t>
        </is>
      </c>
      <c r="D7779" t="inlineStr">
        <is>
          <t>2014-12-31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Advantus Rolling Storage Box</t>
        </is>
      </c>
      <c r="Q7779" s="2" t="n">
        <v>51.45</v>
      </c>
      <c r="R7779" t="n">
        <v>3</v>
      </c>
      <c r="S7779" s="3" t="n">
        <v>0</v>
      </c>
      <c r="T7779" s="2" t="n">
        <v>13.8915</v>
      </c>
      <c r="U7779">
        <f>D7779-C7779</f>
        <v/>
      </c>
      <c r="V7779" s="3">
        <f>IF(Q7779=0,0,T7779/Q7779)</f>
        <v/>
      </c>
    </row>
    <row r="7780">
      <c r="A7780" t="n">
        <v>7779</v>
      </c>
      <c r="B7780" t="inlineStr">
        <is>
          <t>CA-2014-166961</t>
        </is>
      </c>
      <c r="C7780" t="inlineStr">
        <is>
          <t>2014-12-27</t>
        </is>
      </c>
      <c r="D7780" t="inlineStr">
        <is>
          <t>2014-12-31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VeloBind Cover Sets</t>
        </is>
      </c>
      <c r="Q7780" s="2" t="n">
        <v>37.056</v>
      </c>
      <c r="R7780" t="n">
        <v>3</v>
      </c>
      <c r="S7780" s="3" t="n">
        <v>0.2</v>
      </c>
      <c r="T7780" s="2" t="n">
        <v>13.896</v>
      </c>
      <c r="U7780">
        <f>D7780-C7780</f>
        <v/>
      </c>
      <c r="V7780" s="3">
        <f>IF(Q7780=0,0,T7780/Q7780)</f>
        <v/>
      </c>
    </row>
    <row r="7781">
      <c r="A7781" t="n">
        <v>7780</v>
      </c>
      <c r="B7781" t="inlineStr">
        <is>
          <t>CA-2016-139381</t>
        </is>
      </c>
      <c r="C7781" t="inlineStr">
        <is>
          <t>2016-04-18</t>
        </is>
      </c>
      <c r="D7781" t="inlineStr">
        <is>
          <t>2016-04-22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Eureka The Boss Cordless Rechargeable Stick Vac</t>
        </is>
      </c>
      <c r="Q7781" s="2" t="n">
        <v>203.92</v>
      </c>
      <c r="R7781" t="n">
        <v>4</v>
      </c>
      <c r="S7781" s="3" t="n">
        <v>0</v>
      </c>
      <c r="T7781" s="2" t="n">
        <v>55.0584</v>
      </c>
      <c r="U7781">
        <f>D7781-C7781</f>
        <v/>
      </c>
      <c r="V7781" s="3">
        <f>IF(Q7781=0,0,T7781/Q7781)</f>
        <v/>
      </c>
    </row>
    <row r="7782">
      <c r="A7782" t="n">
        <v>7781</v>
      </c>
      <c r="B7782" t="inlineStr">
        <is>
          <t>CA-2016-139381</t>
        </is>
      </c>
      <c r="C7782" t="inlineStr">
        <is>
          <t>2016-04-18</t>
        </is>
      </c>
      <c r="D7782" t="inlineStr">
        <is>
          <t>2016-04-22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Technology</t>
        </is>
      </c>
      <c r="O7782" t="inlineStr">
        <is>
          <t>Phones</t>
        </is>
      </c>
      <c r="P7782" t="inlineStr">
        <is>
          <t>SKILCRAFT Telephone Shoulder Rest, 2" x 6.5" x 2.5", Black</t>
        </is>
      </c>
      <c r="Q7782" s="2" t="n">
        <v>29.56</v>
      </c>
      <c r="R7782" t="n">
        <v>4</v>
      </c>
      <c r="S7782" s="3" t="n">
        <v>0</v>
      </c>
      <c r="T7782" s="2" t="n">
        <v>7.9812</v>
      </c>
      <c r="U7782">
        <f>D7782-C7782</f>
        <v/>
      </c>
      <c r="V7782" s="3">
        <f>IF(Q7782=0,0,T7782/Q7782)</f>
        <v/>
      </c>
    </row>
    <row r="7783">
      <c r="A7783" t="n">
        <v>7782</v>
      </c>
      <c r="B7783" t="inlineStr">
        <is>
          <t>CA-2015-132136</t>
        </is>
      </c>
      <c r="C7783" t="inlineStr">
        <is>
          <t>2015-03-08</t>
        </is>
      </c>
      <c r="D7783" t="inlineStr">
        <is>
          <t>2015-03-12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Avery Premier Heavy-Duty Binder with Round Locking Rings</t>
        </is>
      </c>
      <c r="Q7783" s="2" t="n">
        <v>8.568</v>
      </c>
      <c r="R7783" t="n">
        <v>3</v>
      </c>
      <c r="S7783" s="3" t="n">
        <v>0.8</v>
      </c>
      <c r="T7783" s="2" t="n">
        <v>-14.5656</v>
      </c>
      <c r="U7783">
        <f>D7783-C7783</f>
        <v/>
      </c>
      <c r="V7783" s="3">
        <f>IF(Q7783=0,0,T7783/Q7783)</f>
        <v/>
      </c>
    </row>
    <row r="7784">
      <c r="A7784" t="n">
        <v>7783</v>
      </c>
      <c r="B7784" t="inlineStr">
        <is>
          <t>CA-2016-162236</t>
        </is>
      </c>
      <c r="C7784" t="inlineStr">
        <is>
          <t>2016-11-04</t>
        </is>
      </c>
      <c r="D7784" t="inlineStr">
        <is>
          <t>2016-11-06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Office Supplies</t>
        </is>
      </c>
      <c r="O7784" t="inlineStr">
        <is>
          <t>Storage</t>
        </is>
      </c>
      <c r="P7784" t="inlineStr">
        <is>
          <t>Eldon Portable Mobile Manager</t>
        </is>
      </c>
      <c r="Q7784" s="2" t="n">
        <v>45.248</v>
      </c>
      <c r="R7784" t="n">
        <v>2</v>
      </c>
      <c r="S7784" s="3" t="n">
        <v>0.2</v>
      </c>
      <c r="T7784" s="2" t="n">
        <v>3.9592</v>
      </c>
      <c r="U7784">
        <f>D7784-C7784</f>
        <v/>
      </c>
      <c r="V7784" s="3">
        <f>IF(Q7784=0,0,T7784/Q7784)</f>
        <v/>
      </c>
    </row>
    <row r="7785">
      <c r="A7785" t="n">
        <v>7784</v>
      </c>
      <c r="B7785" t="inlineStr">
        <is>
          <t>CA-2016-162236</t>
        </is>
      </c>
      <c r="C7785" t="inlineStr">
        <is>
          <t>2016-11-04</t>
        </is>
      </c>
      <c r="D7785" t="inlineStr">
        <is>
          <t>2016-11-06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BPI Conference Tables</t>
        </is>
      </c>
      <c r="Q7785" s="2" t="n">
        <v>876.3</v>
      </c>
      <c r="R7785" t="n">
        <v>10</v>
      </c>
      <c r="S7785" s="3" t="n">
        <v>0.4</v>
      </c>
      <c r="T7785" s="2" t="n">
        <v>-292.1</v>
      </c>
      <c r="U7785">
        <f>D7785-C7785</f>
        <v/>
      </c>
      <c r="V7785" s="3">
        <f>IF(Q7785=0,0,T7785/Q7785)</f>
        <v/>
      </c>
    </row>
    <row r="7786">
      <c r="A7786" t="n">
        <v>7785</v>
      </c>
      <c r="B7786" t="inlineStr">
        <is>
          <t>CA-2016-162236</t>
        </is>
      </c>
      <c r="C7786" t="inlineStr">
        <is>
          <t>2016-11-04</t>
        </is>
      </c>
      <c r="D7786" t="inlineStr">
        <is>
          <t>2016-11-06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Office Supplies</t>
        </is>
      </c>
      <c r="O7786" t="inlineStr">
        <is>
          <t>Supplies</t>
        </is>
      </c>
      <c r="P7786" t="inlineStr">
        <is>
          <t>Premier Electric Letter Opener</t>
        </is>
      </c>
      <c r="Q7786" s="2" t="n">
        <v>185.376</v>
      </c>
      <c r="R7786" t="n">
        <v>2</v>
      </c>
      <c r="S7786" s="3" t="n">
        <v>0.2</v>
      </c>
      <c r="T7786" s="2" t="n">
        <v>-34.758</v>
      </c>
      <c r="U7786">
        <f>D7786-C7786</f>
        <v/>
      </c>
      <c r="V7786" s="3">
        <f>IF(Q7786=0,0,T7786/Q7786)</f>
        <v/>
      </c>
    </row>
    <row r="7787">
      <c r="A7787" t="n">
        <v>7786</v>
      </c>
      <c r="B7787" t="inlineStr">
        <is>
          <t>US-2014-111353</t>
        </is>
      </c>
      <c r="C7787" t="inlineStr">
        <is>
          <t>2014-11-29</t>
        </is>
      </c>
      <c r="D7787" t="inlineStr">
        <is>
          <t>2014-12-06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Office Supplies</t>
        </is>
      </c>
      <c r="O7787" t="inlineStr">
        <is>
          <t>Labels</t>
        </is>
      </c>
      <c r="P7787" t="inlineStr">
        <is>
          <t>Avery 485</t>
        </is>
      </c>
      <c r="Q7787" s="2" t="n">
        <v>25.06</v>
      </c>
      <c r="R7787" t="n">
        <v>2</v>
      </c>
      <c r="S7787" s="3" t="n">
        <v>0</v>
      </c>
      <c r="T7787" s="2" t="n">
        <v>11.7782</v>
      </c>
      <c r="U7787">
        <f>D7787-C7787</f>
        <v/>
      </c>
      <c r="V7787" s="3">
        <f>IF(Q7787=0,0,T7787/Q7787)</f>
        <v/>
      </c>
    </row>
    <row r="7788">
      <c r="A7788" t="n">
        <v>7787</v>
      </c>
      <c r="B7788" t="inlineStr">
        <is>
          <t>US-2016-117037</t>
        </is>
      </c>
      <c r="C7788" t="inlineStr">
        <is>
          <t>2016-05-17</t>
        </is>
      </c>
      <c r="D7788" t="inlineStr">
        <is>
          <t>2016-05-20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Acco Recycled 2" Capacity Laser Printer Hanging Data Binders</t>
        </is>
      </c>
      <c r="Q7788" s="2" t="n">
        <v>2.89</v>
      </c>
      <c r="R7788" t="n">
        <v>1</v>
      </c>
      <c r="S7788" s="3" t="n">
        <v>0.8</v>
      </c>
      <c r="T7788" s="2" t="n">
        <v>-4.7685</v>
      </c>
      <c r="U7788">
        <f>D7788-C7788</f>
        <v/>
      </c>
      <c r="V7788" s="3">
        <f>IF(Q7788=0,0,T7788/Q7788)</f>
        <v/>
      </c>
    </row>
    <row r="7789">
      <c r="A7789" t="n">
        <v>7788</v>
      </c>
      <c r="B7789" t="inlineStr">
        <is>
          <t>US-2016-117037</t>
        </is>
      </c>
      <c r="C7789" t="inlineStr">
        <is>
          <t>2016-05-17</t>
        </is>
      </c>
      <c r="D7789" t="inlineStr">
        <is>
          <t>2016-05-20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Office Supplies</t>
        </is>
      </c>
      <c r="O7789" t="inlineStr">
        <is>
          <t>Fasteners</t>
        </is>
      </c>
      <c r="P7789" t="inlineStr">
        <is>
          <t>Acco Hot Clips Clips to Go</t>
        </is>
      </c>
      <c r="Q7789" s="2" t="n">
        <v>7.896</v>
      </c>
      <c r="R7789" t="n">
        <v>3</v>
      </c>
      <c r="S7789" s="3" t="n">
        <v>0.2</v>
      </c>
      <c r="T7789" s="2" t="n">
        <v>2.4675</v>
      </c>
      <c r="U7789">
        <f>D7789-C7789</f>
        <v/>
      </c>
      <c r="V7789" s="3">
        <f>IF(Q7789=0,0,T7789/Q7789)</f>
        <v/>
      </c>
    </row>
    <row r="7790">
      <c r="A7790" t="n">
        <v>7789</v>
      </c>
      <c r="B7790" t="inlineStr">
        <is>
          <t>US-2016-117037</t>
        </is>
      </c>
      <c r="C7790" t="inlineStr">
        <is>
          <t>2016-05-17</t>
        </is>
      </c>
      <c r="D7790" t="inlineStr">
        <is>
          <t>2016-05-20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Flat Face Poster Frame</t>
        </is>
      </c>
      <c r="Q7790" s="2" t="n">
        <v>22.608</v>
      </c>
      <c r="R7790" t="n">
        <v>3</v>
      </c>
      <c r="S7790" s="3" t="n">
        <v>0.6</v>
      </c>
      <c r="T7790" s="2" t="n">
        <v>-10.1736</v>
      </c>
      <c r="U7790">
        <f>D7790-C7790</f>
        <v/>
      </c>
      <c r="V7790" s="3">
        <f>IF(Q7790=0,0,T7790/Q7790)</f>
        <v/>
      </c>
    </row>
    <row r="7791">
      <c r="A7791" t="n">
        <v>7790</v>
      </c>
      <c r="B7791" t="inlineStr">
        <is>
          <t>US-2016-117037</t>
        </is>
      </c>
      <c r="C7791" t="inlineStr">
        <is>
          <t>2016-05-17</t>
        </is>
      </c>
      <c r="D7791" t="inlineStr">
        <is>
          <t>2016-05-20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Wirebound Message Books, Four 2 3/4 x 5 Forms per Page, 200 Sets per Book</t>
        </is>
      </c>
      <c r="Q7791" s="2" t="n">
        <v>30.528</v>
      </c>
      <c r="R7791" t="n">
        <v>8</v>
      </c>
      <c r="S7791" s="3" t="n">
        <v>0.2</v>
      </c>
      <c r="T7791" s="2" t="n">
        <v>9.539999999999999</v>
      </c>
      <c r="U7791">
        <f>D7791-C7791</f>
        <v/>
      </c>
      <c r="V7791" s="3">
        <f>IF(Q7791=0,0,T7791/Q7791)</f>
        <v/>
      </c>
    </row>
    <row r="7792">
      <c r="A7792" t="n">
        <v>7791</v>
      </c>
      <c r="B7792" t="inlineStr">
        <is>
          <t>CA-2017-160801</t>
        </is>
      </c>
      <c r="C7792" t="inlineStr">
        <is>
          <t>2017-09-19</t>
        </is>
      </c>
      <c r="D7792" t="inlineStr">
        <is>
          <t>2017-09-19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Acco PRESSTEX Data Binder with Storage Hooks, Dark Blue, 9 1/2" X 11"</t>
        </is>
      </c>
      <c r="Q7792" s="2" t="n">
        <v>4.842</v>
      </c>
      <c r="R7792" t="n">
        <v>3</v>
      </c>
      <c r="S7792" s="3" t="n">
        <v>0.7</v>
      </c>
      <c r="T7792" s="2" t="n">
        <v>-3.3894</v>
      </c>
      <c r="U7792">
        <f>D7792-C7792</f>
        <v/>
      </c>
      <c r="V7792" s="3">
        <f>IF(Q7792=0,0,T7792/Q7792)</f>
        <v/>
      </c>
    </row>
    <row r="7793">
      <c r="A7793" t="n">
        <v>7792</v>
      </c>
      <c r="B7793" t="inlineStr">
        <is>
          <t>CA-2016-108364</t>
        </is>
      </c>
      <c r="C7793" t="inlineStr">
        <is>
          <t>2016-12-19</t>
        </is>
      </c>
      <c r="D7793" t="inlineStr">
        <is>
          <t>2016-12-24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Wilson Jones Easy Flow II Sheet Lifters</t>
        </is>
      </c>
      <c r="Q7793" s="2" t="n">
        <v>1.8</v>
      </c>
      <c r="R7793" t="n">
        <v>5</v>
      </c>
      <c r="S7793" s="3" t="n">
        <v>0.8</v>
      </c>
      <c r="T7793" s="2" t="n">
        <v>-2.88</v>
      </c>
      <c r="U7793">
        <f>D7793-C7793</f>
        <v/>
      </c>
      <c r="V7793" s="3">
        <f>IF(Q7793=0,0,T7793/Q7793)</f>
        <v/>
      </c>
    </row>
    <row r="7794">
      <c r="A7794" t="n">
        <v>7793</v>
      </c>
      <c r="B7794" t="inlineStr">
        <is>
          <t>CA-2017-169362</t>
        </is>
      </c>
      <c r="C7794" t="inlineStr">
        <is>
          <t>2017-10-12</t>
        </is>
      </c>
      <c r="D7794" t="inlineStr">
        <is>
          <t>2017-10-15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Technology</t>
        </is>
      </c>
      <c r="O7794" t="inlineStr">
        <is>
          <t>Accessories</t>
        </is>
      </c>
      <c r="P7794" t="inlineStr">
        <is>
          <t>Logitech Wireless Touch Keyboard K400</t>
        </is>
      </c>
      <c r="Q7794" s="2" t="n">
        <v>39.984</v>
      </c>
      <c r="R7794" t="n">
        <v>2</v>
      </c>
      <c r="S7794" s="3" t="n">
        <v>0.2</v>
      </c>
      <c r="T7794" s="2" t="n">
        <v>-1.4994</v>
      </c>
      <c r="U7794">
        <f>D7794-C7794</f>
        <v/>
      </c>
      <c r="V7794" s="3">
        <f>IF(Q7794=0,0,T7794/Q7794)</f>
        <v/>
      </c>
    </row>
    <row r="7795">
      <c r="A7795" t="n">
        <v>7794</v>
      </c>
      <c r="B7795" t="inlineStr">
        <is>
          <t>CA-2015-127481</t>
        </is>
      </c>
      <c r="C7795" t="inlineStr">
        <is>
          <t>2015-12-12</t>
        </is>
      </c>
      <c r="D7795" t="inlineStr">
        <is>
          <t>2015-12-15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1930</t>
        </is>
      </c>
      <c r="Q7795" s="2" t="n">
        <v>32.4</v>
      </c>
      <c r="R7795" t="n">
        <v>5</v>
      </c>
      <c r="S7795" s="3" t="n">
        <v>0</v>
      </c>
      <c r="T7795" s="2" t="n">
        <v>15.876</v>
      </c>
      <c r="U7795">
        <f>D7795-C7795</f>
        <v/>
      </c>
      <c r="V7795" s="3">
        <f>IF(Q7795=0,0,T7795/Q7795)</f>
        <v/>
      </c>
    </row>
    <row r="7796">
      <c r="A7796" t="n">
        <v>7795</v>
      </c>
      <c r="B7796" t="inlineStr">
        <is>
          <t>CA-2015-127481</t>
        </is>
      </c>
      <c r="C7796" t="inlineStr">
        <is>
          <t>2015-12-12</t>
        </is>
      </c>
      <c r="D7796" t="inlineStr">
        <is>
          <t>2015-12-15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1916</t>
        </is>
      </c>
      <c r="Q7796" s="2" t="n">
        <v>97.88</v>
      </c>
      <c r="R7796" t="n">
        <v>2</v>
      </c>
      <c r="S7796" s="3" t="n">
        <v>0</v>
      </c>
      <c r="T7796" s="2" t="n">
        <v>48.94</v>
      </c>
      <c r="U7796">
        <f>D7796-C7796</f>
        <v/>
      </c>
      <c r="V7796" s="3">
        <f>IF(Q7796=0,0,T7796/Q7796)</f>
        <v/>
      </c>
    </row>
    <row r="7797">
      <c r="A7797" t="n">
        <v>7796</v>
      </c>
      <c r="B7797" t="inlineStr">
        <is>
          <t>CA-2015-112711</t>
        </is>
      </c>
      <c r="C7797" t="inlineStr">
        <is>
          <t>2015-07-12</t>
        </is>
      </c>
      <c r="D7797" t="inlineStr">
        <is>
          <t>2015-07-18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Vtech CS6719</t>
        </is>
      </c>
      <c r="Q7797" s="2" t="n">
        <v>307.168</v>
      </c>
      <c r="R7797" t="n">
        <v>4</v>
      </c>
      <c r="S7797" s="3" t="n">
        <v>0.2</v>
      </c>
      <c r="T7797" s="2" t="n">
        <v>30.7168</v>
      </c>
      <c r="U7797">
        <f>D7797-C7797</f>
        <v/>
      </c>
      <c r="V7797" s="3">
        <f>IF(Q7797=0,0,T7797/Q7797)</f>
        <v/>
      </c>
    </row>
    <row r="7798">
      <c r="A7798" t="n">
        <v>7797</v>
      </c>
      <c r="B7798" t="inlineStr">
        <is>
          <t>US-2015-145121</t>
        </is>
      </c>
      <c r="C7798" t="inlineStr">
        <is>
          <t>2015-10-02</t>
        </is>
      </c>
      <c r="D7798" t="inlineStr">
        <is>
          <t>2015-10-06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Office Supplies</t>
        </is>
      </c>
      <c r="O7798" t="inlineStr">
        <is>
          <t>Binders</t>
        </is>
      </c>
      <c r="P7798" t="inlineStr">
        <is>
          <t>Acco PRESSTEX Data Binder with Storage Hooks, Dark Blue, 14 7/8" X 11"</t>
        </is>
      </c>
      <c r="Q7798" s="2" t="n">
        <v>26.9</v>
      </c>
      <c r="R7798" t="n">
        <v>5</v>
      </c>
      <c r="S7798" s="3" t="n">
        <v>0</v>
      </c>
      <c r="T7798" s="2" t="n">
        <v>13.181</v>
      </c>
      <c r="U7798">
        <f>D7798-C7798</f>
        <v/>
      </c>
      <c r="V7798" s="3">
        <f>IF(Q7798=0,0,T7798/Q7798)</f>
        <v/>
      </c>
    </row>
    <row r="7799">
      <c r="A7799" t="n">
        <v>7798</v>
      </c>
      <c r="B7799" t="inlineStr">
        <is>
          <t>CA-2017-166184</t>
        </is>
      </c>
      <c r="C7799" t="inlineStr">
        <is>
          <t>2017-03-24</t>
        </is>
      </c>
      <c r="D7799" t="inlineStr">
        <is>
          <t>2017-03-27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Office Supplies</t>
        </is>
      </c>
      <c r="O7799" t="inlineStr">
        <is>
          <t>Envelopes</t>
        </is>
      </c>
      <c r="P7799" t="inlineStr">
        <is>
          <t>#10 White Business Envelopes,4 1/8 x 9 1/2</t>
        </is>
      </c>
      <c r="Q7799" s="2" t="n">
        <v>47.01</v>
      </c>
      <c r="R7799" t="n">
        <v>3</v>
      </c>
      <c r="S7799" s="3" t="n">
        <v>0</v>
      </c>
      <c r="T7799" s="2" t="n">
        <v>22.0947</v>
      </c>
      <c r="U7799">
        <f>D7799-C7799</f>
        <v/>
      </c>
      <c r="V7799" s="3">
        <f>IF(Q7799=0,0,T7799/Q7799)</f>
        <v/>
      </c>
    </row>
    <row r="7800">
      <c r="A7800" t="n">
        <v>7799</v>
      </c>
      <c r="B7800" t="inlineStr">
        <is>
          <t>CA-2017-166184</t>
        </is>
      </c>
      <c r="C7800" t="inlineStr">
        <is>
          <t>2017-03-24</t>
        </is>
      </c>
      <c r="D7800" t="inlineStr">
        <is>
          <t>2017-03-27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Samsung Galaxy S4 Mini</t>
        </is>
      </c>
      <c r="Q7800" s="2" t="n">
        <v>469.99</v>
      </c>
      <c r="R7800" t="n">
        <v>1</v>
      </c>
      <c r="S7800" s="3" t="n">
        <v>0</v>
      </c>
      <c r="T7800" s="2" t="n">
        <v>136.2971</v>
      </c>
      <c r="U7800">
        <f>D7800-C7800</f>
        <v/>
      </c>
      <c r="V7800" s="3">
        <f>IF(Q7800=0,0,T7800/Q7800)</f>
        <v/>
      </c>
    </row>
    <row r="7801">
      <c r="A7801" t="n">
        <v>7800</v>
      </c>
      <c r="B7801" t="inlineStr">
        <is>
          <t>CA-2017-166184</t>
        </is>
      </c>
      <c r="C7801" t="inlineStr">
        <is>
          <t>2017-03-24</t>
        </is>
      </c>
      <c r="D7801" t="inlineStr">
        <is>
          <t>2017-03-27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Furniture</t>
        </is>
      </c>
      <c r="O7801" t="inlineStr">
        <is>
          <t>Chairs</t>
        </is>
      </c>
      <c r="P7801" t="inlineStr">
        <is>
          <t>Global Deluxe Steno Chair</t>
        </is>
      </c>
      <c r="Q7801" s="2" t="n">
        <v>207.846</v>
      </c>
      <c r="R7801" t="n">
        <v>3</v>
      </c>
      <c r="S7801" s="3" t="n">
        <v>0.1</v>
      </c>
      <c r="T7801" s="2" t="n">
        <v>2.3094</v>
      </c>
      <c r="U7801">
        <f>D7801-C7801</f>
        <v/>
      </c>
      <c r="V7801" s="3">
        <f>IF(Q7801=0,0,T7801/Q7801)</f>
        <v/>
      </c>
    </row>
    <row r="7802">
      <c r="A7802" t="n">
        <v>7801</v>
      </c>
      <c r="B7802" t="inlineStr">
        <is>
          <t>CA-2017-157413</t>
        </is>
      </c>
      <c r="C7802" t="inlineStr">
        <is>
          <t>2017-06-01</t>
        </is>
      </c>
      <c r="D7802" t="inlineStr">
        <is>
          <t>2017-06-06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Stur-D-Stor Boltless Shelving, 5 Shelves, 24" Deep, Sand</t>
        </is>
      </c>
      <c r="Q7802" s="2" t="n">
        <v>324.744</v>
      </c>
      <c r="R7802" t="n">
        <v>3</v>
      </c>
      <c r="S7802" s="3" t="n">
        <v>0.2</v>
      </c>
      <c r="T7802" s="2" t="n">
        <v>-77.1267</v>
      </c>
      <c r="U7802">
        <f>D7802-C7802</f>
        <v/>
      </c>
      <c r="V7802" s="3">
        <f>IF(Q7802=0,0,T7802/Q7802)</f>
        <v/>
      </c>
    </row>
    <row r="7803">
      <c r="A7803" t="n">
        <v>7802</v>
      </c>
      <c r="B7803" t="inlineStr">
        <is>
          <t>CA-2014-143637</t>
        </is>
      </c>
      <c r="C7803" t="inlineStr">
        <is>
          <t>2014-03-24</t>
        </is>
      </c>
      <c r="D7803" t="inlineStr">
        <is>
          <t>2014-03-29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Furniture</t>
        </is>
      </c>
      <c r="O7803" t="inlineStr">
        <is>
          <t>Furnishings</t>
        </is>
      </c>
      <c r="P7803" t="inlineStr">
        <is>
          <t>DAX Contemporary Wood Frame with Silver Metal Mat, Desktop, 11 x 14 Size</t>
        </is>
      </c>
      <c r="Q7803" s="2" t="n">
        <v>40.48</v>
      </c>
      <c r="R7803" t="n">
        <v>2</v>
      </c>
      <c r="S7803" s="3" t="n">
        <v>0</v>
      </c>
      <c r="T7803" s="2" t="n">
        <v>14.5728</v>
      </c>
      <c r="U7803">
        <f>D7803-C7803</f>
        <v/>
      </c>
      <c r="V7803" s="3">
        <f>IF(Q7803=0,0,T7803/Q7803)</f>
        <v/>
      </c>
    </row>
    <row r="7804">
      <c r="A7804" t="n">
        <v>7803</v>
      </c>
      <c r="B7804" t="inlineStr">
        <is>
          <t>CA-2015-102260</t>
        </is>
      </c>
      <c r="C7804" t="inlineStr">
        <is>
          <t>2015-09-22</t>
        </is>
      </c>
      <c r="D7804" t="inlineStr">
        <is>
          <t>2015-09-26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Office Supplies</t>
        </is>
      </c>
      <c r="O7804" t="inlineStr">
        <is>
          <t>Labels</t>
        </is>
      </c>
      <c r="P7804" t="inlineStr">
        <is>
          <t>Avery 510</t>
        </is>
      </c>
      <c r="Q7804" s="2" t="n">
        <v>12</v>
      </c>
      <c r="R7804" t="n">
        <v>4</v>
      </c>
      <c r="S7804" s="3" t="n">
        <v>0.2</v>
      </c>
      <c r="T7804" s="2" t="n">
        <v>4.2</v>
      </c>
      <c r="U7804">
        <f>D7804-C7804</f>
        <v/>
      </c>
      <c r="V7804" s="3">
        <f>IF(Q7804=0,0,T7804/Q7804)</f>
        <v/>
      </c>
    </row>
    <row r="7805">
      <c r="A7805" t="n">
        <v>7804</v>
      </c>
      <c r="B7805" t="inlineStr">
        <is>
          <t>CA-2015-102260</t>
        </is>
      </c>
      <c r="C7805" t="inlineStr">
        <is>
          <t>2015-09-22</t>
        </is>
      </c>
      <c r="D7805" t="inlineStr">
        <is>
          <t>2015-09-26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Tennsco Double-Tier Lockers</t>
        </is>
      </c>
      <c r="Q7805" s="2" t="n">
        <v>720.064</v>
      </c>
      <c r="R7805" t="n">
        <v>4</v>
      </c>
      <c r="S7805" s="3" t="n">
        <v>0.2</v>
      </c>
      <c r="T7805" s="2" t="n">
        <v>-63.0056</v>
      </c>
      <c r="U7805">
        <f>D7805-C7805</f>
        <v/>
      </c>
      <c r="V7805" s="3">
        <f>IF(Q7805=0,0,T7805/Q7805)</f>
        <v/>
      </c>
    </row>
    <row r="7806">
      <c r="A7806" t="n">
        <v>7805</v>
      </c>
      <c r="B7806" t="inlineStr">
        <is>
          <t>CA-2015-102260</t>
        </is>
      </c>
      <c r="C7806" t="inlineStr">
        <is>
          <t>2015-09-22</t>
        </is>
      </c>
      <c r="D7806" t="inlineStr">
        <is>
          <t>2015-09-26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Safco Wire Cube Shelving System, For Use as 4 or 5 14" Cubes, Black</t>
        </is>
      </c>
      <c r="Q7806" s="2" t="n">
        <v>25.424</v>
      </c>
      <c r="R7806" t="n">
        <v>1</v>
      </c>
      <c r="S7806" s="3" t="n">
        <v>0.2</v>
      </c>
      <c r="T7806" s="2" t="n">
        <v>-4.767</v>
      </c>
      <c r="U7806">
        <f>D7806-C7806</f>
        <v/>
      </c>
      <c r="V7806" s="3">
        <f>IF(Q7806=0,0,T7806/Q7806)</f>
        <v/>
      </c>
    </row>
    <row r="7807">
      <c r="A7807" t="n">
        <v>7806</v>
      </c>
      <c r="B7807" t="inlineStr">
        <is>
          <t>CA-2015-102260</t>
        </is>
      </c>
      <c r="C7807" t="inlineStr">
        <is>
          <t>2015-09-22</t>
        </is>
      </c>
      <c r="D7807" t="inlineStr">
        <is>
          <t>2015-09-26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310</t>
        </is>
      </c>
      <c r="Q7807" s="2" t="n">
        <v>2.816</v>
      </c>
      <c r="R7807" t="n">
        <v>2</v>
      </c>
      <c r="S7807" s="3" t="n">
        <v>0.2</v>
      </c>
      <c r="T7807" s="2" t="n">
        <v>0.3168</v>
      </c>
      <c r="U7807">
        <f>D7807-C7807</f>
        <v/>
      </c>
      <c r="V7807" s="3">
        <f>IF(Q7807=0,0,T7807/Q7807)</f>
        <v/>
      </c>
    </row>
    <row r="7808">
      <c r="A7808" t="n">
        <v>7807</v>
      </c>
      <c r="B7808" t="inlineStr">
        <is>
          <t>CA-2015-102260</t>
        </is>
      </c>
      <c r="C7808" t="inlineStr">
        <is>
          <t>2015-09-22</t>
        </is>
      </c>
      <c r="D7808" t="inlineStr">
        <is>
          <t>2015-09-26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Pressboard Data Binder, Crimson, 12" X 8 1/2"</t>
        </is>
      </c>
      <c r="Q7808" s="2" t="n">
        <v>3.204</v>
      </c>
      <c r="R7808" t="n">
        <v>2</v>
      </c>
      <c r="S7808" s="3" t="n">
        <v>0.7</v>
      </c>
      <c r="T7808" s="2" t="n">
        <v>-2.5632</v>
      </c>
      <c r="U7808">
        <f>D7808-C7808</f>
        <v/>
      </c>
      <c r="V7808" s="3">
        <f>IF(Q7808=0,0,T7808/Q7808)</f>
        <v/>
      </c>
    </row>
    <row r="7809">
      <c r="A7809" t="n">
        <v>7808</v>
      </c>
      <c r="B7809" t="inlineStr">
        <is>
          <t>US-2016-137295</t>
        </is>
      </c>
      <c r="C7809" t="inlineStr">
        <is>
          <t>2016-01-08</t>
        </is>
      </c>
      <c r="D7809" t="inlineStr">
        <is>
          <t>2016-01-13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XtraLife ClearVue Slant-D Ring Binder, White, 3"</t>
        </is>
      </c>
      <c r="Q7809" s="2" t="n">
        <v>30.828</v>
      </c>
      <c r="R7809" t="n">
        <v>7</v>
      </c>
      <c r="S7809" s="3" t="n">
        <v>0.7</v>
      </c>
      <c r="T7809" s="2" t="n">
        <v>-24.6624</v>
      </c>
      <c r="U7809">
        <f>D7809-C7809</f>
        <v/>
      </c>
      <c r="V7809" s="3">
        <f>IF(Q7809=0,0,T7809/Q7809)</f>
        <v/>
      </c>
    </row>
    <row r="7810">
      <c r="A7810" t="n">
        <v>7809</v>
      </c>
      <c r="B7810" t="inlineStr">
        <is>
          <t>US-2016-137295</t>
        </is>
      </c>
      <c r="C7810" t="inlineStr">
        <is>
          <t>2016-01-08</t>
        </is>
      </c>
      <c r="D7810" t="inlineStr">
        <is>
          <t>2016-01-13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Newell 319</t>
        </is>
      </c>
      <c r="Q7810" s="2" t="n">
        <v>47.616</v>
      </c>
      <c r="R7810" t="n">
        <v>3</v>
      </c>
      <c r="S7810" s="3" t="n">
        <v>0.2</v>
      </c>
      <c r="T7810" s="2" t="n">
        <v>5.952</v>
      </c>
      <c r="U7810">
        <f>D7810-C7810</f>
        <v/>
      </c>
      <c r="V7810" s="3">
        <f>IF(Q7810=0,0,T7810/Q7810)</f>
        <v/>
      </c>
    </row>
    <row r="7811">
      <c r="A7811" t="n">
        <v>7810</v>
      </c>
      <c r="B7811" t="inlineStr">
        <is>
          <t>US-2016-137295</t>
        </is>
      </c>
      <c r="C7811" t="inlineStr">
        <is>
          <t>2016-01-08</t>
        </is>
      </c>
      <c r="D7811" t="inlineStr">
        <is>
          <t>2016-01-13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Technology</t>
        </is>
      </c>
      <c r="O7811" t="inlineStr">
        <is>
          <t>Phones</t>
        </is>
      </c>
      <c r="P7811" t="inlineStr">
        <is>
          <t>Avaya 5410 Digital phone</t>
        </is>
      </c>
      <c r="Q7811" s="2" t="n">
        <v>108.784</v>
      </c>
      <c r="R7811" t="n">
        <v>2</v>
      </c>
      <c r="S7811" s="3" t="n">
        <v>0.2</v>
      </c>
      <c r="T7811" s="2" t="n">
        <v>10.8784</v>
      </c>
      <c r="U7811">
        <f>D7811-C7811</f>
        <v/>
      </c>
      <c r="V7811" s="3">
        <f>IF(Q7811=0,0,T7811/Q7811)</f>
        <v/>
      </c>
    </row>
    <row r="7812">
      <c r="A7812" t="n">
        <v>7811</v>
      </c>
      <c r="B7812" t="inlineStr">
        <is>
          <t>CA-2016-134334</t>
        </is>
      </c>
      <c r="C7812" t="inlineStr">
        <is>
          <t>2016-02-14</t>
        </is>
      </c>
      <c r="D7812" t="inlineStr">
        <is>
          <t>2016-02-15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Office Supplies</t>
        </is>
      </c>
      <c r="O7812" t="inlineStr">
        <is>
          <t>Paper</t>
        </is>
      </c>
      <c r="P7812" t="inlineStr">
        <is>
          <t>Wirebound Message Books, Four 2 3/4 x 5 Forms per Page, 200 Sets per Book</t>
        </is>
      </c>
      <c r="Q7812" s="2" t="n">
        <v>4.77</v>
      </c>
      <c r="R7812" t="n">
        <v>1</v>
      </c>
      <c r="S7812" s="3" t="n">
        <v>0</v>
      </c>
      <c r="T7812" s="2" t="n">
        <v>2.1465</v>
      </c>
      <c r="U7812">
        <f>D7812-C7812</f>
        <v/>
      </c>
      <c r="V7812" s="3">
        <f>IF(Q7812=0,0,T7812/Q7812)</f>
        <v/>
      </c>
    </row>
    <row r="7813">
      <c r="A7813" t="n">
        <v>7812</v>
      </c>
      <c r="B7813" t="inlineStr">
        <is>
          <t>CA-2016-134334</t>
        </is>
      </c>
      <c r="C7813" t="inlineStr">
        <is>
          <t>2016-02-14</t>
        </is>
      </c>
      <c r="D7813" t="inlineStr">
        <is>
          <t>2016-02-15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Office Supplies</t>
        </is>
      </c>
      <c r="O7813" t="inlineStr">
        <is>
          <t>Art</t>
        </is>
      </c>
      <c r="P7813" t="inlineStr">
        <is>
          <t>Economy #2 Pencils</t>
        </is>
      </c>
      <c r="Q7813" s="2" t="n">
        <v>7.98</v>
      </c>
      <c r="R7813" t="n">
        <v>3</v>
      </c>
      <c r="S7813" s="3" t="n">
        <v>0</v>
      </c>
      <c r="T7813" s="2" t="n">
        <v>2.0748</v>
      </c>
      <c r="U7813">
        <f>D7813-C7813</f>
        <v/>
      </c>
      <c r="V7813" s="3">
        <f>IF(Q7813=0,0,T7813/Q7813)</f>
        <v/>
      </c>
    </row>
    <row r="7814">
      <c r="A7814" t="n">
        <v>7813</v>
      </c>
      <c r="B7814" t="inlineStr">
        <is>
          <t>CA-2016-134334</t>
        </is>
      </c>
      <c r="C7814" t="inlineStr">
        <is>
          <t>2016-02-14</t>
        </is>
      </c>
      <c r="D7814" t="inlineStr">
        <is>
          <t>2016-02-15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Furniture</t>
        </is>
      </c>
      <c r="O7814" t="inlineStr">
        <is>
          <t>Tables</t>
        </is>
      </c>
      <c r="P7814" t="inlineStr">
        <is>
          <t>Bevis Boat-Shaped Conference Table</t>
        </is>
      </c>
      <c r="Q7814" s="2" t="n">
        <v>550.431</v>
      </c>
      <c r="R7814" t="n">
        <v>3</v>
      </c>
      <c r="S7814" s="3" t="n">
        <v>0.3</v>
      </c>
      <c r="T7814" s="2" t="n">
        <v>-47.1798</v>
      </c>
      <c r="U7814">
        <f>D7814-C7814</f>
        <v/>
      </c>
      <c r="V7814" s="3">
        <f>IF(Q7814=0,0,T7814/Q7814)</f>
        <v/>
      </c>
    </row>
    <row r="7815">
      <c r="A7815" t="n">
        <v>7814</v>
      </c>
      <c r="B7815" t="inlineStr">
        <is>
          <t>CA-2016-134334</t>
        </is>
      </c>
      <c r="C7815" t="inlineStr">
        <is>
          <t>2016-02-14</t>
        </is>
      </c>
      <c r="D7815" t="inlineStr">
        <is>
          <t>2016-02-15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Furniture</t>
        </is>
      </c>
      <c r="O7815" t="inlineStr">
        <is>
          <t>Furnishings</t>
        </is>
      </c>
      <c r="P7815" t="inlineStr">
        <is>
          <t>Regeneration Desk Collection</t>
        </is>
      </c>
      <c r="Q7815" s="2" t="n">
        <v>10.56</v>
      </c>
      <c r="R7815" t="n">
        <v>6</v>
      </c>
      <c r="S7815" s="3" t="n">
        <v>0</v>
      </c>
      <c r="T7815" s="2" t="n">
        <v>4.6464</v>
      </c>
      <c r="U7815">
        <f>D7815-C7815</f>
        <v/>
      </c>
      <c r="V7815" s="3">
        <f>IF(Q7815=0,0,T7815/Q7815)</f>
        <v/>
      </c>
    </row>
    <row r="7816">
      <c r="A7816" t="n">
        <v>7815</v>
      </c>
      <c r="B7816" t="inlineStr">
        <is>
          <t>US-2017-109316</t>
        </is>
      </c>
      <c r="C7816" t="inlineStr">
        <is>
          <t>2017-06-08</t>
        </is>
      </c>
      <c r="D7816" t="inlineStr">
        <is>
          <t>2017-06-10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Furniture</t>
        </is>
      </c>
      <c r="O7816" t="inlineStr">
        <is>
          <t>Bookcases</t>
        </is>
      </c>
      <c r="P7816" t="inlineStr">
        <is>
          <t>Riverside Palais Royal Lawyers Bookcase, Royale Cherry Finish</t>
        </is>
      </c>
      <c r="Q7816" s="2" t="n">
        <v>1497.666</v>
      </c>
      <c r="R7816" t="n">
        <v>2</v>
      </c>
      <c r="S7816" s="3" t="n">
        <v>0.15</v>
      </c>
      <c r="T7816" s="2" t="n">
        <v>140.9568</v>
      </c>
      <c r="U7816">
        <f>D7816-C7816</f>
        <v/>
      </c>
      <c r="V7816" s="3">
        <f>IF(Q7816=0,0,T7816/Q7816)</f>
        <v/>
      </c>
    </row>
    <row r="7817">
      <c r="A7817" t="n">
        <v>7816</v>
      </c>
      <c r="B7817" t="inlineStr">
        <is>
          <t>US-2017-109316</t>
        </is>
      </c>
      <c r="C7817" t="inlineStr">
        <is>
          <t>2017-06-08</t>
        </is>
      </c>
      <c r="D7817" t="inlineStr">
        <is>
          <t>2017-06-10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Shocksock Galaxy S4 Armband</t>
        </is>
      </c>
      <c r="Q7817" s="2" t="n">
        <v>17.52</v>
      </c>
      <c r="R7817" t="n">
        <v>2</v>
      </c>
      <c r="S7817" s="3" t="n">
        <v>0.2</v>
      </c>
      <c r="T7817" s="2" t="n">
        <v>-3.504</v>
      </c>
      <c r="U7817">
        <f>D7817-C7817</f>
        <v/>
      </c>
      <c r="V7817" s="3">
        <f>IF(Q7817=0,0,T7817/Q7817)</f>
        <v/>
      </c>
    </row>
    <row r="7818">
      <c r="A7818" t="n">
        <v>7817</v>
      </c>
      <c r="B7818" t="inlineStr">
        <is>
          <t>CA-2016-138478</t>
        </is>
      </c>
      <c r="C7818" t="inlineStr">
        <is>
          <t>2016-10-21</t>
        </is>
      </c>
      <c r="D7818" t="inlineStr">
        <is>
          <t>2016-10-26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Office Supplies</t>
        </is>
      </c>
      <c r="O7818" t="inlineStr">
        <is>
          <t>Art</t>
        </is>
      </c>
      <c r="P7818" t="inlineStr">
        <is>
          <t>Panasonic KP-150 Electric Pencil Sharpener</t>
        </is>
      </c>
      <c r="Q7818" s="2" t="n">
        <v>113.22</v>
      </c>
      <c r="R7818" t="n">
        <v>3</v>
      </c>
      <c r="S7818" s="3" t="n">
        <v>0</v>
      </c>
      <c r="T7818" s="2" t="n">
        <v>29.4372</v>
      </c>
      <c r="U7818">
        <f>D7818-C7818</f>
        <v/>
      </c>
      <c r="V7818" s="3">
        <f>IF(Q7818=0,0,T7818/Q7818)</f>
        <v/>
      </c>
    </row>
    <row r="7819">
      <c r="A7819" t="n">
        <v>7818</v>
      </c>
      <c r="B7819" t="inlineStr">
        <is>
          <t>CA-2016-138478</t>
        </is>
      </c>
      <c r="C7819" t="inlineStr">
        <is>
          <t>2016-10-21</t>
        </is>
      </c>
      <c r="D7819" t="inlineStr">
        <is>
          <t>2016-10-26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Xerox 193</t>
        </is>
      </c>
      <c r="Q7819" s="2" t="n">
        <v>35.88</v>
      </c>
      <c r="R7819" t="n">
        <v>6</v>
      </c>
      <c r="S7819" s="3" t="n">
        <v>0</v>
      </c>
      <c r="T7819" s="2" t="n">
        <v>17.5812</v>
      </c>
      <c r="U7819">
        <f>D7819-C7819</f>
        <v/>
      </c>
      <c r="V7819" s="3">
        <f>IF(Q7819=0,0,T7819/Q7819)</f>
        <v/>
      </c>
    </row>
    <row r="7820">
      <c r="A7820" t="n">
        <v>7819</v>
      </c>
      <c r="B7820" t="inlineStr">
        <is>
          <t>CA-2016-138478</t>
        </is>
      </c>
      <c r="C7820" t="inlineStr">
        <is>
          <t>2016-10-21</t>
        </is>
      </c>
      <c r="D7820" t="inlineStr">
        <is>
          <t>2016-10-26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Office Supplies</t>
        </is>
      </c>
      <c r="O7820" t="inlineStr">
        <is>
          <t>Binders</t>
        </is>
      </c>
      <c r="P7820" t="inlineStr">
        <is>
          <t>Ibico EPK-21 Electric Binding System</t>
        </is>
      </c>
      <c r="Q7820" s="2" t="n">
        <v>4535.976</v>
      </c>
      <c r="R7820" t="n">
        <v>3</v>
      </c>
      <c r="S7820" s="3" t="n">
        <v>0.2</v>
      </c>
      <c r="T7820" s="2" t="n">
        <v>1644.2913</v>
      </c>
      <c r="U7820">
        <f>D7820-C7820</f>
        <v/>
      </c>
      <c r="V7820" s="3">
        <f>IF(Q7820=0,0,T7820/Q7820)</f>
        <v/>
      </c>
    </row>
    <row r="7821">
      <c r="A7821" t="n">
        <v>7820</v>
      </c>
      <c r="B7821" t="inlineStr">
        <is>
          <t>CA-2017-150469</t>
        </is>
      </c>
      <c r="C7821" t="inlineStr">
        <is>
          <t>2017-01-26</t>
        </is>
      </c>
      <c r="D7821" t="inlineStr">
        <is>
          <t>2017-01-30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Office Supplies</t>
        </is>
      </c>
      <c r="O7821" t="inlineStr">
        <is>
          <t>Fasteners</t>
        </is>
      </c>
      <c r="P7821" t="inlineStr">
        <is>
          <t>Binder Clips by OIC</t>
        </is>
      </c>
      <c r="Q7821" s="2" t="n">
        <v>11.84</v>
      </c>
      <c r="R7821" t="n">
        <v>8</v>
      </c>
      <c r="S7821" s="3" t="n">
        <v>0</v>
      </c>
      <c r="T7821" s="2" t="n">
        <v>5.6832</v>
      </c>
      <c r="U7821">
        <f>D7821-C7821</f>
        <v/>
      </c>
      <c r="V7821" s="3">
        <f>IF(Q7821=0,0,T7821/Q7821)</f>
        <v/>
      </c>
    </row>
    <row r="7822">
      <c r="A7822" t="n">
        <v>7821</v>
      </c>
      <c r="B7822" t="inlineStr">
        <is>
          <t>CA-2017-152436</t>
        </is>
      </c>
      <c r="C7822" t="inlineStr">
        <is>
          <t>2017-12-08</t>
        </is>
      </c>
      <c r="D7822" t="inlineStr">
        <is>
          <t>2017-12-10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Recycled Data-Pak for Archival Bound Computer Printouts, 12-1/2 x 12-1/2 x 16</t>
        </is>
      </c>
      <c r="Q7822" s="2" t="n">
        <v>592.74</v>
      </c>
      <c r="R7822" t="n">
        <v>6</v>
      </c>
      <c r="S7822" s="3" t="n">
        <v>0</v>
      </c>
      <c r="T7822" s="2" t="n">
        <v>160.0398</v>
      </c>
      <c r="U7822">
        <f>D7822-C7822</f>
        <v/>
      </c>
      <c r="V7822" s="3">
        <f>IF(Q7822=0,0,T7822/Q7822)</f>
        <v/>
      </c>
    </row>
    <row r="7823">
      <c r="A7823" t="n">
        <v>7822</v>
      </c>
      <c r="B7823" t="inlineStr">
        <is>
          <t>CA-2016-169334</t>
        </is>
      </c>
      <c r="C7823" t="inlineStr">
        <is>
          <t>2016-10-21</t>
        </is>
      </c>
      <c r="D7823" t="inlineStr">
        <is>
          <t>2016-10-24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Office Supplies</t>
        </is>
      </c>
      <c r="O7823" t="inlineStr">
        <is>
          <t>Storage</t>
        </is>
      </c>
      <c r="P7823" t="inlineStr">
        <is>
          <t>Tenex Personal Filing Tote With Secure Closure Lid, Black/Frost</t>
        </is>
      </c>
      <c r="Q7823" s="2" t="n">
        <v>111.672</v>
      </c>
      <c r="R7823" t="n">
        <v>9</v>
      </c>
      <c r="S7823" s="3" t="n">
        <v>0.2</v>
      </c>
      <c r="T7823" s="2" t="n">
        <v>6.9795</v>
      </c>
      <c r="U7823">
        <f>D7823-C7823</f>
        <v/>
      </c>
      <c r="V7823" s="3">
        <f>IF(Q7823=0,0,T7823/Q7823)</f>
        <v/>
      </c>
    </row>
    <row r="7824">
      <c r="A7824" t="n">
        <v>7823</v>
      </c>
      <c r="B7824" t="inlineStr">
        <is>
          <t>US-2014-115413</t>
        </is>
      </c>
      <c r="C7824" t="inlineStr">
        <is>
          <t>2014-08-26</t>
        </is>
      </c>
      <c r="D7824" t="inlineStr">
        <is>
          <t>2014-09-01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Office Supplies</t>
        </is>
      </c>
      <c r="O7824" t="inlineStr">
        <is>
          <t>Art</t>
        </is>
      </c>
      <c r="P7824" t="inlineStr">
        <is>
          <t>Newell 340</t>
        </is>
      </c>
      <c r="Q7824" s="2" t="n">
        <v>8.640000000000001</v>
      </c>
      <c r="R7824" t="n">
        <v>3</v>
      </c>
      <c r="S7824" s="3" t="n">
        <v>0</v>
      </c>
      <c r="T7824" s="2" t="n">
        <v>2.5056</v>
      </c>
      <c r="U7824">
        <f>D7824-C7824</f>
        <v/>
      </c>
      <c r="V7824" s="3">
        <f>IF(Q7824=0,0,T7824/Q7824)</f>
        <v/>
      </c>
    </row>
    <row r="7825">
      <c r="A7825" t="n">
        <v>7824</v>
      </c>
      <c r="B7825" t="inlineStr">
        <is>
          <t>US-2014-115413</t>
        </is>
      </c>
      <c r="C7825" t="inlineStr">
        <is>
          <t>2014-08-26</t>
        </is>
      </c>
      <c r="D7825" t="inlineStr">
        <is>
          <t>2014-09-01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Technology</t>
        </is>
      </c>
      <c r="O7825" t="inlineStr">
        <is>
          <t>Accessories</t>
        </is>
      </c>
      <c r="P7825" t="inlineStr">
        <is>
          <t>Plantronics Audio 478 Stereo USB Headset</t>
        </is>
      </c>
      <c r="Q7825" s="2" t="n">
        <v>149.97</v>
      </c>
      <c r="R7825" t="n">
        <v>3</v>
      </c>
      <c r="S7825" s="3" t="n">
        <v>0</v>
      </c>
      <c r="T7825" s="2" t="n">
        <v>52.4895</v>
      </c>
      <c r="U7825">
        <f>D7825-C7825</f>
        <v/>
      </c>
      <c r="V7825" s="3">
        <f>IF(Q7825=0,0,T7825/Q7825)</f>
        <v/>
      </c>
    </row>
    <row r="7826">
      <c r="A7826" t="n">
        <v>7825</v>
      </c>
      <c r="B7826" t="inlineStr">
        <is>
          <t>CA-2014-125150</t>
        </is>
      </c>
      <c r="C7826" t="inlineStr">
        <is>
          <t>2014-05-16</t>
        </is>
      </c>
      <c r="D7826" t="inlineStr">
        <is>
          <t>2014-05-23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Iceberg Nesting Folding Chair, 19w x 6d x 43h</t>
        </is>
      </c>
      <c r="Q7826" s="2" t="n">
        <v>232.88</v>
      </c>
      <c r="R7826" t="n">
        <v>5</v>
      </c>
      <c r="S7826" s="3" t="n">
        <v>0.2</v>
      </c>
      <c r="T7826" s="2" t="n">
        <v>17.466</v>
      </c>
      <c r="U7826">
        <f>D7826-C7826</f>
        <v/>
      </c>
      <c r="V7826" s="3">
        <f>IF(Q7826=0,0,T7826/Q7826)</f>
        <v/>
      </c>
    </row>
    <row r="7827">
      <c r="A7827" t="n">
        <v>7826</v>
      </c>
      <c r="B7827" t="inlineStr">
        <is>
          <t>CA-2015-127327</t>
        </is>
      </c>
      <c r="C7827" t="inlineStr">
        <is>
          <t>2015-02-03</t>
        </is>
      </c>
      <c r="D7827" t="inlineStr">
        <is>
          <t>2015-02-07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Global Fabric Manager's Chair, Dark Gray</t>
        </is>
      </c>
      <c r="Q7827" s="2" t="n">
        <v>90.88200000000001</v>
      </c>
      <c r="R7827" t="n">
        <v>1</v>
      </c>
      <c r="S7827" s="3" t="n">
        <v>0.1</v>
      </c>
      <c r="T7827" s="2" t="n">
        <v>15.147</v>
      </c>
      <c r="U7827">
        <f>D7827-C7827</f>
        <v/>
      </c>
      <c r="V7827" s="3">
        <f>IF(Q7827=0,0,T7827/Q7827)</f>
        <v/>
      </c>
    </row>
    <row r="7828">
      <c r="A7828" t="n">
        <v>7827</v>
      </c>
      <c r="B7828" t="inlineStr">
        <is>
          <t>CA-2017-117114</t>
        </is>
      </c>
      <c r="C7828" t="inlineStr">
        <is>
          <t>2017-10-31</t>
        </is>
      </c>
      <c r="D7828" t="inlineStr">
        <is>
          <t>2017-11-05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ClearOne Communications CHAT 70 OC Speaker Phone</t>
        </is>
      </c>
      <c r="Q7828" s="2" t="n">
        <v>508.768</v>
      </c>
      <c r="R7828" t="n">
        <v>4</v>
      </c>
      <c r="S7828" s="3" t="n">
        <v>0.2</v>
      </c>
      <c r="T7828" s="2" t="n">
        <v>38.1576</v>
      </c>
      <c r="U7828">
        <f>D7828-C7828</f>
        <v/>
      </c>
      <c r="V7828" s="3">
        <f>IF(Q7828=0,0,T7828/Q7828)</f>
        <v/>
      </c>
    </row>
    <row r="7829">
      <c r="A7829" t="n">
        <v>7828</v>
      </c>
      <c r="B7829" t="inlineStr">
        <is>
          <t>CA-2017-117114</t>
        </is>
      </c>
      <c r="C7829" t="inlineStr">
        <is>
          <t>2017-10-31</t>
        </is>
      </c>
      <c r="D7829" t="inlineStr">
        <is>
          <t>2017-11-05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Office Supplies</t>
        </is>
      </c>
      <c r="O7829" t="inlineStr">
        <is>
          <t>Envelopes</t>
        </is>
      </c>
      <c r="P7829" t="inlineStr">
        <is>
          <t>#10 Gummed Flap White Envelopes, 100/Box</t>
        </is>
      </c>
      <c r="Q7829" s="2" t="n">
        <v>9.912000000000001</v>
      </c>
      <c r="R7829" t="n">
        <v>3</v>
      </c>
      <c r="S7829" s="3" t="n">
        <v>0.2</v>
      </c>
      <c r="T7829" s="2" t="n">
        <v>3.2214</v>
      </c>
      <c r="U7829">
        <f>D7829-C7829</f>
        <v/>
      </c>
      <c r="V7829" s="3">
        <f>IF(Q7829=0,0,T7829/Q7829)</f>
        <v/>
      </c>
    </row>
    <row r="7830">
      <c r="A7830" t="n">
        <v>7829</v>
      </c>
      <c r="B7830" t="inlineStr">
        <is>
          <t>CA-2015-137302</t>
        </is>
      </c>
      <c r="C7830" t="inlineStr">
        <is>
          <t>2015-04-26</t>
        </is>
      </c>
      <c r="D7830" t="inlineStr">
        <is>
          <t>2015-05-01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SAFCO Optional Arm Kit for Workspace Cribbage Stacking Chair</t>
        </is>
      </c>
      <c r="Q7830" s="2" t="n">
        <v>63.936</v>
      </c>
      <c r="R7830" t="n">
        <v>3</v>
      </c>
      <c r="S7830" s="3" t="n">
        <v>0.2</v>
      </c>
      <c r="T7830" s="2" t="n">
        <v>6.3936</v>
      </c>
      <c r="U7830">
        <f>D7830-C7830</f>
        <v/>
      </c>
      <c r="V7830" s="3">
        <f>IF(Q7830=0,0,T7830/Q7830)</f>
        <v/>
      </c>
    </row>
    <row r="7831">
      <c r="A7831" t="n">
        <v>7830</v>
      </c>
      <c r="B7831" t="inlineStr">
        <is>
          <t>CA-2015-137302</t>
        </is>
      </c>
      <c r="C7831" t="inlineStr">
        <is>
          <t>2015-04-26</t>
        </is>
      </c>
      <c r="D7831" t="inlineStr">
        <is>
          <t>2015-05-01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Office Supplies</t>
        </is>
      </c>
      <c r="O7831" t="inlineStr">
        <is>
          <t>Art</t>
        </is>
      </c>
      <c r="P7831" t="inlineStr">
        <is>
          <t>Newell 345</t>
        </is>
      </c>
      <c r="Q7831" s="2" t="n">
        <v>59.52</v>
      </c>
      <c r="R7831" t="n">
        <v>3</v>
      </c>
      <c r="S7831" s="3" t="n">
        <v>0</v>
      </c>
      <c r="T7831" s="2" t="n">
        <v>15.4752</v>
      </c>
      <c r="U7831">
        <f>D7831-C7831</f>
        <v/>
      </c>
      <c r="V7831" s="3">
        <f>IF(Q7831=0,0,T7831/Q7831)</f>
        <v/>
      </c>
    </row>
    <row r="7832">
      <c r="A7832" t="n">
        <v>7831</v>
      </c>
      <c r="B7832" t="inlineStr">
        <is>
          <t>CA-2015-137302</t>
        </is>
      </c>
      <c r="C7832" t="inlineStr">
        <is>
          <t>2015-04-26</t>
        </is>
      </c>
      <c r="D7832" t="inlineStr">
        <is>
          <t>2015-05-01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RCA ViSYS 25825 Wireless digital phone</t>
        </is>
      </c>
      <c r="Q7832" s="2" t="n">
        <v>311.976</v>
      </c>
      <c r="R7832" t="n">
        <v>3</v>
      </c>
      <c r="S7832" s="3" t="n">
        <v>0.2</v>
      </c>
      <c r="T7832" s="2" t="n">
        <v>38.997</v>
      </c>
      <c r="U7832">
        <f>D7832-C7832</f>
        <v/>
      </c>
      <c r="V7832" s="3">
        <f>IF(Q7832=0,0,T7832/Q7832)</f>
        <v/>
      </c>
    </row>
    <row r="7833">
      <c r="A7833" t="n">
        <v>7832</v>
      </c>
      <c r="B7833" t="inlineStr">
        <is>
          <t>CA-2015-137302</t>
        </is>
      </c>
      <c r="C7833" t="inlineStr">
        <is>
          <t>2015-04-26</t>
        </is>
      </c>
      <c r="D7833" t="inlineStr">
        <is>
          <t>2015-05-01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Office Supplies</t>
        </is>
      </c>
      <c r="O7833" t="inlineStr">
        <is>
          <t>Binders</t>
        </is>
      </c>
      <c r="P7833" t="inlineStr">
        <is>
          <t>GBC Premium Transparent Covers with Diagonal Lined Pattern</t>
        </is>
      </c>
      <c r="Q7833" s="2" t="n">
        <v>50.352</v>
      </c>
      <c r="R7833" t="n">
        <v>3</v>
      </c>
      <c r="S7833" s="3" t="n">
        <v>0.2</v>
      </c>
      <c r="T7833" s="2" t="n">
        <v>17.6232</v>
      </c>
      <c r="U7833">
        <f>D7833-C7833</f>
        <v/>
      </c>
      <c r="V7833" s="3">
        <f>IF(Q7833=0,0,T7833/Q7833)</f>
        <v/>
      </c>
    </row>
    <row r="7834">
      <c r="A7834" t="n">
        <v>7833</v>
      </c>
      <c r="B7834" t="inlineStr">
        <is>
          <t>CA-2016-112382</t>
        </is>
      </c>
      <c r="C7834" t="inlineStr">
        <is>
          <t>2016-05-09</t>
        </is>
      </c>
      <c r="D7834" t="inlineStr">
        <is>
          <t>2016-05-13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I Need's 3d Hello Kitty Hybrid Silicone Case Cover for HTC One X 4g with 3d Hello Kitty Stylus Pen Green/pink</t>
        </is>
      </c>
      <c r="Q7834" s="2" t="n">
        <v>19.136</v>
      </c>
      <c r="R7834" t="n">
        <v>2</v>
      </c>
      <c r="S7834" s="3" t="n">
        <v>0.2</v>
      </c>
      <c r="T7834" s="2" t="n">
        <v>1.9136</v>
      </c>
      <c r="U7834">
        <f>D7834-C7834</f>
        <v/>
      </c>
      <c r="V7834" s="3">
        <f>IF(Q7834=0,0,T7834/Q7834)</f>
        <v/>
      </c>
    </row>
    <row r="7835">
      <c r="A7835" t="n">
        <v>7834</v>
      </c>
      <c r="B7835" t="inlineStr">
        <is>
          <t>CA-2015-128958</t>
        </is>
      </c>
      <c r="C7835" t="inlineStr">
        <is>
          <t>2015-01-24</t>
        </is>
      </c>
      <c r="D7835" t="inlineStr">
        <is>
          <t>2015-01-28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Office Supplies</t>
        </is>
      </c>
      <c r="O7835" t="inlineStr">
        <is>
          <t>Art</t>
        </is>
      </c>
      <c r="P7835" t="inlineStr">
        <is>
          <t>Crayola Colored Pencils</t>
        </is>
      </c>
      <c r="Q7835" s="2" t="n">
        <v>13.12</v>
      </c>
      <c r="R7835" t="n">
        <v>5</v>
      </c>
      <c r="S7835" s="3" t="n">
        <v>0.2</v>
      </c>
      <c r="T7835" s="2" t="n">
        <v>2.132</v>
      </c>
      <c r="U7835">
        <f>D7835-C7835</f>
        <v/>
      </c>
      <c r="V7835" s="3">
        <f>IF(Q7835=0,0,T7835/Q7835)</f>
        <v/>
      </c>
    </row>
    <row r="7836">
      <c r="A7836" t="n">
        <v>7835</v>
      </c>
      <c r="B7836" t="inlineStr">
        <is>
          <t>CA-2015-106257</t>
        </is>
      </c>
      <c r="C7836" t="inlineStr">
        <is>
          <t>2015-04-13</t>
        </is>
      </c>
      <c r="D7836" t="inlineStr">
        <is>
          <t>2015-04-17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Furniture</t>
        </is>
      </c>
      <c r="O7836" t="inlineStr">
        <is>
          <t>Tables</t>
        </is>
      </c>
      <c r="P7836" t="inlineStr">
        <is>
          <t>Iceberg OfficeWorks 42" Round Tables</t>
        </is>
      </c>
      <c r="Q7836" s="2" t="n">
        <v>241.568</v>
      </c>
      <c r="R7836" t="n">
        <v>2</v>
      </c>
      <c r="S7836" s="3" t="n">
        <v>0.2</v>
      </c>
      <c r="T7836" s="2" t="n">
        <v>-15.098</v>
      </c>
      <c r="U7836">
        <f>D7836-C7836</f>
        <v/>
      </c>
      <c r="V7836" s="3">
        <f>IF(Q7836=0,0,T7836/Q7836)</f>
        <v/>
      </c>
    </row>
    <row r="7837">
      <c r="A7837" t="n">
        <v>7836</v>
      </c>
      <c r="B7837" t="inlineStr">
        <is>
          <t>CA-2015-106257</t>
        </is>
      </c>
      <c r="C7837" t="inlineStr">
        <is>
          <t>2015-04-13</t>
        </is>
      </c>
      <c r="D7837" t="inlineStr">
        <is>
          <t>2015-04-17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Polycom CX600 IP Phone VoIP phone</t>
        </is>
      </c>
      <c r="Q7837" s="2" t="n">
        <v>479.92</v>
      </c>
      <c r="R7837" t="n">
        <v>2</v>
      </c>
      <c r="S7837" s="3" t="n">
        <v>0.2</v>
      </c>
      <c r="T7837" s="2" t="n">
        <v>41.993</v>
      </c>
      <c r="U7837">
        <f>D7837-C7837</f>
        <v/>
      </c>
      <c r="V7837" s="3">
        <f>IF(Q7837=0,0,T7837/Q7837)</f>
        <v/>
      </c>
    </row>
    <row r="7838">
      <c r="A7838" t="n">
        <v>7837</v>
      </c>
      <c r="B7838" t="inlineStr">
        <is>
          <t>CA-2015-149083</t>
        </is>
      </c>
      <c r="C7838" t="inlineStr">
        <is>
          <t>2015-09-25</t>
        </is>
      </c>
      <c r="D7838" t="inlineStr">
        <is>
          <t>2015-09-30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Global Super Steno Chair</t>
        </is>
      </c>
      <c r="Q7838" s="2" t="n">
        <v>307.136</v>
      </c>
      <c r="R7838" t="n">
        <v>4</v>
      </c>
      <c r="S7838" s="3" t="n">
        <v>0.2</v>
      </c>
      <c r="T7838" s="2" t="n">
        <v>-11.5176</v>
      </c>
      <c r="U7838">
        <f>D7838-C7838</f>
        <v/>
      </c>
      <c r="V7838" s="3">
        <f>IF(Q7838=0,0,T7838/Q7838)</f>
        <v/>
      </c>
    </row>
    <row r="7839">
      <c r="A7839" t="n">
        <v>7838</v>
      </c>
      <c r="B7839" t="inlineStr">
        <is>
          <t>CA-2015-149083</t>
        </is>
      </c>
      <c r="C7839" t="inlineStr">
        <is>
          <t>2015-09-25</t>
        </is>
      </c>
      <c r="D7839" t="inlineStr">
        <is>
          <t>2015-09-30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Permanent Self-Adhesive File Folder Labels for Typewriters, 1 1/8 x 3 1/2, White</t>
        </is>
      </c>
      <c r="Q7839" s="2" t="n">
        <v>12.6</v>
      </c>
      <c r="R7839" t="n">
        <v>2</v>
      </c>
      <c r="S7839" s="3" t="n">
        <v>0</v>
      </c>
      <c r="T7839" s="2" t="n">
        <v>5.796</v>
      </c>
      <c r="U7839">
        <f>D7839-C7839</f>
        <v/>
      </c>
      <c r="V7839" s="3">
        <f>IF(Q7839=0,0,T7839/Q7839)</f>
        <v/>
      </c>
    </row>
    <row r="7840">
      <c r="A7840" t="n">
        <v>7839</v>
      </c>
      <c r="B7840" t="inlineStr">
        <is>
          <t>CA-2015-149083</t>
        </is>
      </c>
      <c r="C7840" t="inlineStr">
        <is>
          <t>2015-09-25</t>
        </is>
      </c>
      <c r="D7840" t="inlineStr">
        <is>
          <t>2015-09-30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Logitech G602 Wireless Gaming Mouse</t>
        </is>
      </c>
      <c r="Q7840" s="2" t="n">
        <v>159.98</v>
      </c>
      <c r="R7840" t="n">
        <v>2</v>
      </c>
      <c r="S7840" s="3" t="n">
        <v>0</v>
      </c>
      <c r="T7840" s="2" t="n">
        <v>57.5928</v>
      </c>
      <c r="U7840">
        <f>D7840-C7840</f>
        <v/>
      </c>
      <c r="V7840" s="3">
        <f>IF(Q7840=0,0,T7840/Q7840)</f>
        <v/>
      </c>
    </row>
    <row r="7841">
      <c r="A7841" t="n">
        <v>7840</v>
      </c>
      <c r="B7841" t="inlineStr">
        <is>
          <t>US-2014-137869</t>
        </is>
      </c>
      <c r="C7841" t="inlineStr">
        <is>
          <t>2014-03-28</t>
        </is>
      </c>
      <c r="D7841" t="inlineStr">
        <is>
          <t>2014-04-02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Office Supplies</t>
        </is>
      </c>
      <c r="O7841" t="inlineStr">
        <is>
          <t>Envelopes</t>
        </is>
      </c>
      <c r="P7841" t="inlineStr">
        <is>
          <t>Poly String Tie Envelopes</t>
        </is>
      </c>
      <c r="Q7841" s="2" t="n">
        <v>6.12</v>
      </c>
      <c r="R7841" t="n">
        <v>3</v>
      </c>
      <c r="S7841" s="3" t="n">
        <v>0</v>
      </c>
      <c r="T7841" s="2" t="n">
        <v>2.8764</v>
      </c>
      <c r="U7841">
        <f>D7841-C7841</f>
        <v/>
      </c>
      <c r="V7841" s="3">
        <f>IF(Q7841=0,0,T7841/Q7841)</f>
        <v/>
      </c>
    </row>
    <row r="7842">
      <c r="A7842" t="n">
        <v>7841</v>
      </c>
      <c r="B7842" t="inlineStr">
        <is>
          <t>US-2014-137869</t>
        </is>
      </c>
      <c r="C7842" t="inlineStr">
        <is>
          <t>2014-03-28</t>
        </is>
      </c>
      <c r="D7842" t="inlineStr">
        <is>
          <t>2014-04-02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Furniture</t>
        </is>
      </c>
      <c r="O7842" t="inlineStr">
        <is>
          <t>Tables</t>
        </is>
      </c>
      <c r="P7842" t="inlineStr">
        <is>
          <t>Hon 94000 Series Round Tables</t>
        </is>
      </c>
      <c r="Q7842" s="2" t="n">
        <v>1184.72</v>
      </c>
      <c r="R7842" t="n">
        <v>4</v>
      </c>
      <c r="S7842" s="3" t="n">
        <v>0</v>
      </c>
      <c r="T7842" s="2" t="n">
        <v>106.6248</v>
      </c>
      <c r="U7842">
        <f>D7842-C7842</f>
        <v/>
      </c>
      <c r="V7842" s="3">
        <f>IF(Q7842=0,0,T7842/Q7842)</f>
        <v/>
      </c>
    </row>
    <row r="7843">
      <c r="A7843" t="n">
        <v>7842</v>
      </c>
      <c r="B7843" t="inlineStr">
        <is>
          <t>CA-2016-116603</t>
        </is>
      </c>
      <c r="C7843" t="inlineStr">
        <is>
          <t>2016-07-17</t>
        </is>
      </c>
      <c r="D7843" t="inlineStr">
        <is>
          <t>2016-07-22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Office Supplies</t>
        </is>
      </c>
      <c r="O7843" t="inlineStr">
        <is>
          <t>Appliances</t>
        </is>
      </c>
      <c r="P7843" t="inlineStr">
        <is>
          <t>Belkin F5C206VTEL 6 Outlet Surge</t>
        </is>
      </c>
      <c r="Q7843" s="2" t="n">
        <v>45.96</v>
      </c>
      <c r="R7843" t="n">
        <v>2</v>
      </c>
      <c r="S7843" s="3" t="n">
        <v>0</v>
      </c>
      <c r="T7843" s="2" t="n">
        <v>13.788</v>
      </c>
      <c r="U7843">
        <f>D7843-C7843</f>
        <v/>
      </c>
      <c r="V7843" s="3">
        <f>IF(Q7843=0,0,T7843/Q7843)</f>
        <v/>
      </c>
    </row>
    <row r="7844">
      <c r="A7844" t="n">
        <v>7843</v>
      </c>
      <c r="B7844" t="inlineStr">
        <is>
          <t>CA-2014-158470</t>
        </is>
      </c>
      <c r="C7844" t="inlineStr">
        <is>
          <t>2014-04-19</t>
        </is>
      </c>
      <c r="D7844" t="inlineStr">
        <is>
          <t>2014-04-23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GBC Durable Plastic Covers</t>
        </is>
      </c>
      <c r="Q7844" s="2" t="n">
        <v>58.05</v>
      </c>
      <c r="R7844" t="n">
        <v>3</v>
      </c>
      <c r="S7844" s="3" t="n">
        <v>0</v>
      </c>
      <c r="T7844" s="2" t="n">
        <v>26.703</v>
      </c>
      <c r="U7844">
        <f>D7844-C7844</f>
        <v/>
      </c>
      <c r="V7844" s="3">
        <f>IF(Q7844=0,0,T7844/Q7844)</f>
        <v/>
      </c>
    </row>
    <row r="7845">
      <c r="A7845" t="n">
        <v>7844</v>
      </c>
      <c r="B7845" t="inlineStr">
        <is>
          <t>CA-2014-158470</t>
        </is>
      </c>
      <c r="C7845" t="inlineStr">
        <is>
          <t>2014-04-19</t>
        </is>
      </c>
      <c r="D7845" t="inlineStr">
        <is>
          <t>2014-04-23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232</t>
        </is>
      </c>
      <c r="Q7845" s="2" t="n">
        <v>71.28</v>
      </c>
      <c r="R7845" t="n">
        <v>11</v>
      </c>
      <c r="S7845" s="3" t="n">
        <v>0</v>
      </c>
      <c r="T7845" s="2" t="n">
        <v>34.2144</v>
      </c>
      <c r="U7845">
        <f>D7845-C7845</f>
        <v/>
      </c>
      <c r="V7845" s="3">
        <f>IF(Q7845=0,0,T7845/Q7845)</f>
        <v/>
      </c>
    </row>
    <row r="7846">
      <c r="A7846" t="n">
        <v>7845</v>
      </c>
      <c r="B7846" t="inlineStr">
        <is>
          <t>US-2017-123834</t>
        </is>
      </c>
      <c r="C7846" t="inlineStr">
        <is>
          <t>2017-07-21</t>
        </is>
      </c>
      <c r="D7846" t="inlineStr">
        <is>
          <t>2017-07-25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Furniture</t>
        </is>
      </c>
      <c r="O7846" t="inlineStr">
        <is>
          <t>Tables</t>
        </is>
      </c>
      <c r="P7846" t="inlineStr">
        <is>
          <t>Hon 61000 Series Interactive Training Tables</t>
        </is>
      </c>
      <c r="Q7846" s="2" t="n">
        <v>124.404</v>
      </c>
      <c r="R7846" t="n">
        <v>4</v>
      </c>
      <c r="S7846" s="3" t="n">
        <v>0.3</v>
      </c>
      <c r="T7846" s="2" t="n">
        <v>-21.3264</v>
      </c>
      <c r="U7846">
        <f>D7846-C7846</f>
        <v/>
      </c>
      <c r="V7846" s="3">
        <f>IF(Q7846=0,0,T7846/Q7846)</f>
        <v/>
      </c>
    </row>
    <row r="7847">
      <c r="A7847" t="n">
        <v>7846</v>
      </c>
      <c r="B7847" t="inlineStr">
        <is>
          <t>CA-2015-125976</t>
        </is>
      </c>
      <c r="C7847" t="inlineStr">
        <is>
          <t>2015-09-27</t>
        </is>
      </c>
      <c r="D7847" t="inlineStr">
        <is>
          <t>2015-10-02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Xerox 1988</t>
        </is>
      </c>
      <c r="Q7847" s="2" t="n">
        <v>154.9</v>
      </c>
      <c r="R7847" t="n">
        <v>5</v>
      </c>
      <c r="S7847" s="3" t="n">
        <v>0</v>
      </c>
      <c r="T7847" s="2" t="n">
        <v>69.705</v>
      </c>
      <c r="U7847">
        <f>D7847-C7847</f>
        <v/>
      </c>
      <c r="V7847" s="3">
        <f>IF(Q7847=0,0,T7847/Q7847)</f>
        <v/>
      </c>
    </row>
    <row r="7848">
      <c r="A7848" t="n">
        <v>7847</v>
      </c>
      <c r="B7848" t="inlineStr">
        <is>
          <t>CA-2015-125976</t>
        </is>
      </c>
      <c r="C7848" t="inlineStr">
        <is>
          <t>2015-09-27</t>
        </is>
      </c>
      <c r="D7848" t="inlineStr">
        <is>
          <t>2015-10-02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Technology</t>
        </is>
      </c>
      <c r="O7848" t="inlineStr">
        <is>
          <t>Phones</t>
        </is>
      </c>
      <c r="P7848" t="inlineStr">
        <is>
          <t>Cisco SPA301</t>
        </is>
      </c>
      <c r="Q7848" s="2" t="n">
        <v>1871.88</v>
      </c>
      <c r="R7848" t="n">
        <v>12</v>
      </c>
      <c r="S7848" s="3" t="n">
        <v>0</v>
      </c>
      <c r="T7848" s="2" t="n">
        <v>561.564</v>
      </c>
      <c r="U7848">
        <f>D7848-C7848</f>
        <v/>
      </c>
      <c r="V7848" s="3">
        <f>IF(Q7848=0,0,T7848/Q7848)</f>
        <v/>
      </c>
    </row>
    <row r="7849">
      <c r="A7849" t="n">
        <v>7848</v>
      </c>
      <c r="B7849" t="inlineStr">
        <is>
          <t>CA-2016-128706</t>
        </is>
      </c>
      <c r="C7849" t="inlineStr">
        <is>
          <t>2016-02-27</t>
        </is>
      </c>
      <c r="D7849" t="inlineStr">
        <is>
          <t>2016-03-02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Furniture</t>
        </is>
      </c>
      <c r="O7849" t="inlineStr">
        <is>
          <t>Furnishings</t>
        </is>
      </c>
      <c r="P7849" t="inlineStr">
        <is>
          <t>DAX Two-Tone Silver Metal Document Frame</t>
        </is>
      </c>
      <c r="Q7849" s="2" t="n">
        <v>16.192</v>
      </c>
      <c r="R7849" t="n">
        <v>2</v>
      </c>
      <c r="S7849" s="3" t="n">
        <v>0.6</v>
      </c>
      <c r="T7849" s="2" t="n">
        <v>-6.8816</v>
      </c>
      <c r="U7849">
        <f>D7849-C7849</f>
        <v/>
      </c>
      <c r="V7849" s="3">
        <f>IF(Q7849=0,0,T7849/Q7849)</f>
        <v/>
      </c>
    </row>
    <row r="7850">
      <c r="A7850" t="n">
        <v>7849</v>
      </c>
      <c r="B7850" t="inlineStr">
        <is>
          <t>CA-2016-104311</t>
        </is>
      </c>
      <c r="C7850" t="inlineStr">
        <is>
          <t>2016-05-02</t>
        </is>
      </c>
      <c r="D7850" t="inlineStr">
        <is>
          <t>2016-05-06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Akro Stacking Bins</t>
        </is>
      </c>
      <c r="Q7850" s="2" t="n">
        <v>18.936</v>
      </c>
      <c r="R7850" t="n">
        <v>3</v>
      </c>
      <c r="S7850" s="3" t="n">
        <v>0.2</v>
      </c>
      <c r="T7850" s="2" t="n">
        <v>-3.7872</v>
      </c>
      <c r="U7850">
        <f>D7850-C7850</f>
        <v/>
      </c>
      <c r="V7850" s="3">
        <f>IF(Q7850=0,0,T7850/Q7850)</f>
        <v/>
      </c>
    </row>
    <row r="7851">
      <c r="A7851" t="n">
        <v>7850</v>
      </c>
      <c r="B7851" t="inlineStr">
        <is>
          <t>CA-2016-104311</t>
        </is>
      </c>
      <c r="C7851" t="inlineStr">
        <is>
          <t>2016-05-02</t>
        </is>
      </c>
      <c r="D7851" t="inlineStr">
        <is>
          <t>2016-05-06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Office Supplies</t>
        </is>
      </c>
      <c r="O7851" t="inlineStr">
        <is>
          <t>Storage</t>
        </is>
      </c>
      <c r="P7851" t="inlineStr">
        <is>
          <t>Sterilite Show Offs Storage Containers</t>
        </is>
      </c>
      <c r="Q7851" s="2" t="n">
        <v>12.672</v>
      </c>
      <c r="R7851" t="n">
        <v>3</v>
      </c>
      <c r="S7851" s="3" t="n">
        <v>0.2</v>
      </c>
      <c r="T7851" s="2" t="n">
        <v>-3.168</v>
      </c>
      <c r="U7851">
        <f>D7851-C7851</f>
        <v/>
      </c>
      <c r="V7851" s="3">
        <f>IF(Q7851=0,0,T7851/Q7851)</f>
        <v/>
      </c>
    </row>
    <row r="7852">
      <c r="A7852" t="n">
        <v>7851</v>
      </c>
      <c r="B7852" t="inlineStr">
        <is>
          <t>CA-2016-104311</t>
        </is>
      </c>
      <c r="C7852" t="inlineStr">
        <is>
          <t>2016-05-02</t>
        </is>
      </c>
      <c r="D7852" t="inlineStr">
        <is>
          <t>2016-05-06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Office Supplies</t>
        </is>
      </c>
      <c r="O7852" t="inlineStr">
        <is>
          <t>Labels</t>
        </is>
      </c>
      <c r="P7852" t="inlineStr">
        <is>
          <t>Avery 502</t>
        </is>
      </c>
      <c r="Q7852" s="2" t="n">
        <v>5.04</v>
      </c>
      <c r="R7852" t="n">
        <v>2</v>
      </c>
      <c r="S7852" s="3" t="n">
        <v>0.2</v>
      </c>
      <c r="T7852" s="2" t="n">
        <v>1.764</v>
      </c>
      <c r="U7852">
        <f>D7852-C7852</f>
        <v/>
      </c>
      <c r="V7852" s="3">
        <f>IF(Q7852=0,0,T7852/Q7852)</f>
        <v/>
      </c>
    </row>
    <row r="7853">
      <c r="A7853" t="n">
        <v>7852</v>
      </c>
      <c r="B7853" t="inlineStr">
        <is>
          <t>CA-2014-169649</t>
        </is>
      </c>
      <c r="C7853" t="inlineStr">
        <is>
          <t>2014-12-09</t>
        </is>
      </c>
      <c r="D7853" t="inlineStr">
        <is>
          <t>2014-12-15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Astroparche Fine Business Paper</t>
        </is>
      </c>
      <c r="Q7853" s="2" t="n">
        <v>8.448</v>
      </c>
      <c r="R7853" t="n">
        <v>2</v>
      </c>
      <c r="S7853" s="3" t="n">
        <v>0.2</v>
      </c>
      <c r="T7853" s="2" t="n">
        <v>2.9568</v>
      </c>
      <c r="U7853">
        <f>D7853-C7853</f>
        <v/>
      </c>
      <c r="V7853" s="3">
        <f>IF(Q7853=0,0,T7853/Q7853)</f>
        <v/>
      </c>
    </row>
    <row r="7854">
      <c r="A7854" t="n">
        <v>7853</v>
      </c>
      <c r="B7854" t="inlineStr">
        <is>
          <t>CA-2014-169649</t>
        </is>
      </c>
      <c r="C7854" t="inlineStr">
        <is>
          <t>2014-12-09</t>
        </is>
      </c>
      <c r="D7854" t="inlineStr">
        <is>
          <t>2014-12-15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Tripp Lite TLP810NET Broadband Surge for Modem/Fax</t>
        </is>
      </c>
      <c r="Q7854" s="2" t="n">
        <v>20.388</v>
      </c>
      <c r="R7854" t="n">
        <v>2</v>
      </c>
      <c r="S7854" s="3" t="n">
        <v>0.8</v>
      </c>
      <c r="T7854" s="2" t="n">
        <v>-53.0088</v>
      </c>
      <c r="U7854">
        <f>D7854-C7854</f>
        <v/>
      </c>
      <c r="V7854" s="3">
        <f>IF(Q7854=0,0,T7854/Q7854)</f>
        <v/>
      </c>
    </row>
    <row r="7855">
      <c r="A7855" t="n">
        <v>7854</v>
      </c>
      <c r="B7855" t="inlineStr">
        <is>
          <t>CA-2015-144890</t>
        </is>
      </c>
      <c r="C7855" t="inlineStr">
        <is>
          <t>2015-12-25</t>
        </is>
      </c>
      <c r="D7855" t="inlineStr">
        <is>
          <t>2015-12-29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1949</t>
        </is>
      </c>
      <c r="Q7855" s="2" t="n">
        <v>9.960000000000001</v>
      </c>
      <c r="R7855" t="n">
        <v>2</v>
      </c>
      <c r="S7855" s="3" t="n">
        <v>0</v>
      </c>
      <c r="T7855" s="2" t="n">
        <v>4.8804</v>
      </c>
      <c r="U7855">
        <f>D7855-C7855</f>
        <v/>
      </c>
      <c r="V7855" s="3">
        <f>IF(Q7855=0,0,T7855/Q7855)</f>
        <v/>
      </c>
    </row>
    <row r="7856">
      <c r="A7856" t="n">
        <v>7855</v>
      </c>
      <c r="B7856" t="inlineStr">
        <is>
          <t>CA-2017-135587</t>
        </is>
      </c>
      <c r="C7856" t="inlineStr">
        <is>
          <t>2017-12-07</t>
        </is>
      </c>
      <c r="D7856" t="inlineStr">
        <is>
          <t>2017-12-12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Eureka The Boss Lite 10-Amp Upright Vacuum, Blue</t>
        </is>
      </c>
      <c r="Q7856" s="2" t="n">
        <v>320.64</v>
      </c>
      <c r="R7856" t="n">
        <v>4</v>
      </c>
      <c r="S7856" s="3" t="n">
        <v>0</v>
      </c>
      <c r="T7856" s="2" t="n">
        <v>89.7792</v>
      </c>
      <c r="U7856">
        <f>D7856-C7856</f>
        <v/>
      </c>
      <c r="V7856" s="3">
        <f>IF(Q7856=0,0,T7856/Q7856)</f>
        <v/>
      </c>
    </row>
    <row r="7857">
      <c r="A7857" t="n">
        <v>7856</v>
      </c>
      <c r="B7857" t="inlineStr">
        <is>
          <t>CA-2017-135587</t>
        </is>
      </c>
      <c r="C7857" t="inlineStr">
        <is>
          <t>2017-12-07</t>
        </is>
      </c>
      <c r="D7857" t="inlineStr">
        <is>
          <t>2017-12-12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Technology</t>
        </is>
      </c>
      <c r="O7857" t="inlineStr">
        <is>
          <t>Accessories</t>
        </is>
      </c>
      <c r="P7857" t="inlineStr">
        <is>
          <t>Memorex Micro Travel Drive 8 GB</t>
        </is>
      </c>
      <c r="Q7857" s="2" t="n">
        <v>52</v>
      </c>
      <c r="R7857" t="n">
        <v>4</v>
      </c>
      <c r="S7857" s="3" t="n">
        <v>0</v>
      </c>
      <c r="T7857" s="2" t="n">
        <v>23.4</v>
      </c>
      <c r="U7857">
        <f>D7857-C7857</f>
        <v/>
      </c>
      <c r="V7857" s="3">
        <f>IF(Q7857=0,0,T7857/Q7857)</f>
        <v/>
      </c>
    </row>
    <row r="7858">
      <c r="A7858" t="n">
        <v>7857</v>
      </c>
      <c r="B7858" t="inlineStr">
        <is>
          <t>CA-2014-103429</t>
        </is>
      </c>
      <c r="C7858" t="inlineStr">
        <is>
          <t>2014-05-30</t>
        </is>
      </c>
      <c r="D7858" t="inlineStr">
        <is>
          <t>2014-06-01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Office Supplies</t>
        </is>
      </c>
      <c r="O7858" t="inlineStr">
        <is>
          <t>Binders</t>
        </is>
      </c>
      <c r="P7858" t="inlineStr">
        <is>
          <t>GBC Pre-Punched Binding Paper, Plastic, White, 8-1/2" x 11"</t>
        </is>
      </c>
      <c r="Q7858" s="2" t="n">
        <v>25.584</v>
      </c>
      <c r="R7858" t="n">
        <v>2</v>
      </c>
      <c r="S7858" s="3" t="n">
        <v>0.2</v>
      </c>
      <c r="T7858" s="2" t="n">
        <v>8.9544</v>
      </c>
      <c r="U7858">
        <f>D7858-C7858</f>
        <v/>
      </c>
      <c r="V7858" s="3">
        <f>IF(Q7858=0,0,T7858/Q7858)</f>
        <v/>
      </c>
    </row>
    <row r="7859">
      <c r="A7859" t="n">
        <v>7858</v>
      </c>
      <c r="B7859" t="inlineStr">
        <is>
          <t>CA-2014-103429</t>
        </is>
      </c>
      <c r="C7859" t="inlineStr">
        <is>
          <t>2014-05-30</t>
        </is>
      </c>
      <c r="D7859" t="inlineStr">
        <is>
          <t>2014-06-01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Geemarc AmpliPOWER60</t>
        </is>
      </c>
      <c r="Q7859" s="2" t="n">
        <v>464</v>
      </c>
      <c r="R7859" t="n">
        <v>5</v>
      </c>
      <c r="S7859" s="3" t="n">
        <v>0</v>
      </c>
      <c r="T7859" s="2" t="n">
        <v>134.56</v>
      </c>
      <c r="U7859">
        <f>D7859-C7859</f>
        <v/>
      </c>
      <c r="V7859" s="3">
        <f>IF(Q7859=0,0,T7859/Q7859)</f>
        <v/>
      </c>
    </row>
    <row r="7860">
      <c r="A7860" t="n">
        <v>7859</v>
      </c>
      <c r="B7860" t="inlineStr">
        <is>
          <t>CA-2014-103429</t>
        </is>
      </c>
      <c r="C7860" t="inlineStr">
        <is>
          <t>2014-05-30</t>
        </is>
      </c>
      <c r="D7860" t="inlineStr">
        <is>
          <t>2014-06-01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Office Supplies</t>
        </is>
      </c>
      <c r="O7860" t="inlineStr">
        <is>
          <t>Appliances</t>
        </is>
      </c>
      <c r="P7860" t="inlineStr">
        <is>
          <t>Honeywell Quietcare HEPA Air Cleaner</t>
        </is>
      </c>
      <c r="Q7860" s="2" t="n">
        <v>235.95</v>
      </c>
      <c r="R7860" t="n">
        <v>3</v>
      </c>
      <c r="S7860" s="3" t="n">
        <v>0</v>
      </c>
      <c r="T7860" s="2" t="n">
        <v>77.8635</v>
      </c>
      <c r="U7860">
        <f>D7860-C7860</f>
        <v/>
      </c>
      <c r="V7860" s="3">
        <f>IF(Q7860=0,0,T7860/Q7860)</f>
        <v/>
      </c>
    </row>
    <row r="7861">
      <c r="A7861" t="n">
        <v>7860</v>
      </c>
      <c r="B7861" t="inlineStr">
        <is>
          <t>CA-2014-103429</t>
        </is>
      </c>
      <c r="C7861" t="inlineStr">
        <is>
          <t>2014-05-30</t>
        </is>
      </c>
      <c r="D7861" t="inlineStr">
        <is>
          <t>2014-06-01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Office Supplies</t>
        </is>
      </c>
      <c r="O7861" t="inlineStr">
        <is>
          <t>Paper</t>
        </is>
      </c>
      <c r="P7861" t="inlineStr">
        <is>
          <t>Xerox 1948</t>
        </is>
      </c>
      <c r="Q7861" s="2" t="n">
        <v>39.96</v>
      </c>
      <c r="R7861" t="n">
        <v>4</v>
      </c>
      <c r="S7861" s="3" t="n">
        <v>0</v>
      </c>
      <c r="T7861" s="2" t="n">
        <v>17.982</v>
      </c>
      <c r="U7861">
        <f>D7861-C7861</f>
        <v/>
      </c>
      <c r="V7861" s="3">
        <f>IF(Q7861=0,0,T7861/Q7861)</f>
        <v/>
      </c>
    </row>
    <row r="7862">
      <c r="A7862" t="n">
        <v>7861</v>
      </c>
      <c r="B7862" t="inlineStr">
        <is>
          <t>CA-2017-152261</t>
        </is>
      </c>
      <c r="C7862" t="inlineStr">
        <is>
          <t>2017-03-02</t>
        </is>
      </c>
      <c r="D7862" t="inlineStr">
        <is>
          <t>2017-03-06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Office Supplies</t>
        </is>
      </c>
      <c r="O7862" t="inlineStr">
        <is>
          <t>Binders</t>
        </is>
      </c>
      <c r="P7862" t="inlineStr">
        <is>
          <t>GBC VeloBind Cover Sets</t>
        </is>
      </c>
      <c r="Q7862" s="2" t="n">
        <v>18.528</v>
      </c>
      <c r="R7862" t="n">
        <v>4</v>
      </c>
      <c r="S7862" s="3" t="n">
        <v>0.7</v>
      </c>
      <c r="T7862" s="2" t="n">
        <v>-12.352</v>
      </c>
      <c r="U7862">
        <f>D7862-C7862</f>
        <v/>
      </c>
      <c r="V7862" s="3">
        <f>IF(Q7862=0,0,T7862/Q7862)</f>
        <v/>
      </c>
    </row>
    <row r="7863">
      <c r="A7863" t="n">
        <v>7862</v>
      </c>
      <c r="B7863" t="inlineStr">
        <is>
          <t>CA-2015-142993</t>
        </is>
      </c>
      <c r="C7863" t="inlineStr">
        <is>
          <t>2015-10-12</t>
        </is>
      </c>
      <c r="D7863" t="inlineStr">
        <is>
          <t>2015-10-17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Technology</t>
        </is>
      </c>
      <c r="O7863" t="inlineStr">
        <is>
          <t>Accessories</t>
        </is>
      </c>
      <c r="P7863" t="inlineStr">
        <is>
          <t>Kingston Digital DataTraveler 16GB USB 2.0</t>
        </is>
      </c>
      <c r="Q7863" s="2" t="n">
        <v>17.9</v>
      </c>
      <c r="R7863" t="n">
        <v>2</v>
      </c>
      <c r="S7863" s="3" t="n">
        <v>0</v>
      </c>
      <c r="T7863" s="2" t="n">
        <v>3.401</v>
      </c>
      <c r="U7863">
        <f>D7863-C7863</f>
        <v/>
      </c>
      <c r="V7863" s="3">
        <f>IF(Q7863=0,0,T7863/Q7863)</f>
        <v/>
      </c>
    </row>
    <row r="7864">
      <c r="A7864" t="n">
        <v>7863</v>
      </c>
      <c r="B7864" t="inlineStr">
        <is>
          <t>CA-2015-142993</t>
        </is>
      </c>
      <c r="C7864" t="inlineStr">
        <is>
          <t>2015-10-12</t>
        </is>
      </c>
      <c r="D7864" t="inlineStr">
        <is>
          <t>2015-10-17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Contico 72"H Heavy-Duty Storage System</t>
        </is>
      </c>
      <c r="Q7864" s="2" t="n">
        <v>81.95999999999999</v>
      </c>
      <c r="R7864" t="n">
        <v>2</v>
      </c>
      <c r="S7864" s="3" t="n">
        <v>0</v>
      </c>
      <c r="T7864" s="2" t="n">
        <v>0</v>
      </c>
      <c r="U7864">
        <f>D7864-C7864</f>
        <v/>
      </c>
      <c r="V7864" s="3">
        <f>IF(Q7864=0,0,T7864/Q7864)</f>
        <v/>
      </c>
    </row>
    <row r="7865">
      <c r="A7865" t="n">
        <v>7864</v>
      </c>
      <c r="B7865" t="inlineStr">
        <is>
          <t>CA-2015-143364</t>
        </is>
      </c>
      <c r="C7865" t="inlineStr">
        <is>
          <t>2015-07-14</t>
        </is>
      </c>
      <c r="D7865" t="inlineStr">
        <is>
          <t>2015-07-19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SAFCO Boltless Steel Shelving</t>
        </is>
      </c>
      <c r="Q7865" s="2" t="n">
        <v>272.736</v>
      </c>
      <c r="R7865" t="n">
        <v>3</v>
      </c>
      <c r="S7865" s="3" t="n">
        <v>0.2</v>
      </c>
      <c r="T7865" s="2" t="n">
        <v>-64.7748</v>
      </c>
      <c r="U7865">
        <f>D7865-C7865</f>
        <v/>
      </c>
      <c r="V7865" s="3">
        <f>IF(Q7865=0,0,T7865/Q7865)</f>
        <v/>
      </c>
    </row>
    <row r="7866">
      <c r="A7866" t="n">
        <v>7865</v>
      </c>
      <c r="B7866" t="inlineStr">
        <is>
          <t>CA-2015-143364</t>
        </is>
      </c>
      <c r="C7866" t="inlineStr">
        <is>
          <t>2015-07-14</t>
        </is>
      </c>
      <c r="D7866" t="inlineStr">
        <is>
          <t>2015-07-19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1899</t>
        </is>
      </c>
      <c r="Q7866" s="2" t="n">
        <v>18.496</v>
      </c>
      <c r="R7866" t="n">
        <v>4</v>
      </c>
      <c r="S7866" s="3" t="n">
        <v>0.2</v>
      </c>
      <c r="T7866" s="2" t="n">
        <v>6.7048</v>
      </c>
      <c r="U7866">
        <f>D7866-C7866</f>
        <v/>
      </c>
      <c r="V7866" s="3">
        <f>IF(Q7866=0,0,T7866/Q7866)</f>
        <v/>
      </c>
    </row>
    <row r="7867">
      <c r="A7867" t="n">
        <v>7866</v>
      </c>
      <c r="B7867" t="inlineStr">
        <is>
          <t>CA-2015-143364</t>
        </is>
      </c>
      <c r="C7867" t="inlineStr">
        <is>
          <t>2015-07-14</t>
        </is>
      </c>
      <c r="D7867" t="inlineStr">
        <is>
          <t>2015-07-19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Furniture</t>
        </is>
      </c>
      <c r="O7867" t="inlineStr">
        <is>
          <t>Chairs</t>
        </is>
      </c>
      <c r="P7867" t="inlineStr">
        <is>
          <t>SAFCO Arco Folding Chair</t>
        </is>
      </c>
      <c r="Q7867" s="2" t="n">
        <v>441.92</v>
      </c>
      <c r="R7867" t="n">
        <v>2</v>
      </c>
      <c r="S7867" s="3" t="n">
        <v>0.2</v>
      </c>
      <c r="T7867" s="2" t="n">
        <v>49.716</v>
      </c>
      <c r="U7867">
        <f>D7867-C7867</f>
        <v/>
      </c>
      <c r="V7867" s="3">
        <f>IF(Q7867=0,0,T7867/Q7867)</f>
        <v/>
      </c>
    </row>
    <row r="7868">
      <c r="A7868" t="n">
        <v>7867</v>
      </c>
      <c r="B7868" t="inlineStr">
        <is>
          <t>CA-2015-143364</t>
        </is>
      </c>
      <c r="C7868" t="inlineStr">
        <is>
          <t>2015-07-14</t>
        </is>
      </c>
      <c r="D7868" t="inlineStr">
        <is>
          <t>2015-07-19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Hon Metal Bookcases, Black</t>
        </is>
      </c>
      <c r="Q7868" s="2" t="n">
        <v>127.764</v>
      </c>
      <c r="R7868" t="n">
        <v>6</v>
      </c>
      <c r="S7868" s="3" t="n">
        <v>0.7</v>
      </c>
      <c r="T7868" s="2" t="n">
        <v>-191.646</v>
      </c>
      <c r="U7868">
        <f>D7868-C7868</f>
        <v/>
      </c>
      <c r="V7868" s="3">
        <f>IF(Q7868=0,0,T7868/Q7868)</f>
        <v/>
      </c>
    </row>
    <row r="7869">
      <c r="A7869" t="n">
        <v>7868</v>
      </c>
      <c r="B7869" t="inlineStr">
        <is>
          <t>CA-2014-100972</t>
        </is>
      </c>
      <c r="C7869" t="inlineStr">
        <is>
          <t>2014-11-19</t>
        </is>
      </c>
      <c r="D7869" t="inlineStr">
        <is>
          <t>2014-11-24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Xerox 1888</t>
        </is>
      </c>
      <c r="Q7869" s="2" t="n">
        <v>166.44</v>
      </c>
      <c r="R7869" t="n">
        <v>3</v>
      </c>
      <c r="S7869" s="3" t="n">
        <v>0</v>
      </c>
      <c r="T7869" s="2" t="n">
        <v>79.8912</v>
      </c>
      <c r="U7869">
        <f>D7869-C7869</f>
        <v/>
      </c>
      <c r="V7869" s="3">
        <f>IF(Q7869=0,0,T7869/Q7869)</f>
        <v/>
      </c>
    </row>
    <row r="7870">
      <c r="A7870" t="n">
        <v>7869</v>
      </c>
      <c r="B7870" t="inlineStr">
        <is>
          <t>CA-2016-136994</t>
        </is>
      </c>
      <c r="C7870" t="inlineStr">
        <is>
          <t>2016-05-27</t>
        </is>
      </c>
      <c r="D7870" t="inlineStr">
        <is>
          <t>2016-06-02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Office Supplies</t>
        </is>
      </c>
      <c r="O7870" t="inlineStr">
        <is>
          <t>Paper</t>
        </is>
      </c>
      <c r="P7870" t="inlineStr">
        <is>
          <t>Wirebound Message Books, Four 2 3/4 x 5 White Forms per Page</t>
        </is>
      </c>
      <c r="Q7870" s="2" t="n">
        <v>13.38</v>
      </c>
      <c r="R7870" t="n">
        <v>2</v>
      </c>
      <c r="S7870" s="3" t="n">
        <v>0</v>
      </c>
      <c r="T7870" s="2" t="n">
        <v>6.1548</v>
      </c>
      <c r="U7870">
        <f>D7870-C7870</f>
        <v/>
      </c>
      <c r="V7870" s="3">
        <f>IF(Q7870=0,0,T7870/Q7870)</f>
        <v/>
      </c>
    </row>
    <row r="7871">
      <c r="A7871" t="n">
        <v>7870</v>
      </c>
      <c r="B7871" t="inlineStr">
        <is>
          <t>US-2017-166233</t>
        </is>
      </c>
      <c r="C7871" t="inlineStr">
        <is>
          <t>2017-07-03</t>
        </is>
      </c>
      <c r="D7871" t="inlineStr">
        <is>
          <t>2017-07-09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Technology</t>
        </is>
      </c>
      <c r="O7871" t="inlineStr">
        <is>
          <t>Accessories</t>
        </is>
      </c>
      <c r="P7871" t="inlineStr">
        <is>
          <t>Imation 8gb Micro Traveldrive Usb 2.0 Flash Drive</t>
        </is>
      </c>
      <c r="Q7871" s="2" t="n">
        <v>24</v>
      </c>
      <c r="R7871" t="n">
        <v>2</v>
      </c>
      <c r="S7871" s="3" t="n">
        <v>0.2</v>
      </c>
      <c r="T7871" s="2" t="n">
        <v>-2.7</v>
      </c>
      <c r="U7871">
        <f>D7871-C7871</f>
        <v/>
      </c>
      <c r="V7871" s="3">
        <f>IF(Q7871=0,0,T7871/Q7871)</f>
        <v/>
      </c>
    </row>
    <row r="7872">
      <c r="A7872" t="n">
        <v>7871</v>
      </c>
      <c r="B7872" t="inlineStr">
        <is>
          <t>CA-2017-122112</t>
        </is>
      </c>
      <c r="C7872" t="inlineStr">
        <is>
          <t>2017-09-25</t>
        </is>
      </c>
      <c r="D7872" t="inlineStr">
        <is>
          <t>2017-09-29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Office Supplies</t>
        </is>
      </c>
      <c r="O7872" t="inlineStr">
        <is>
          <t>Envelopes</t>
        </is>
      </c>
      <c r="P7872" t="inlineStr">
        <is>
          <t>Security-Tint Envelopes</t>
        </is>
      </c>
      <c r="Q7872" s="2" t="n">
        <v>24.448</v>
      </c>
      <c r="R7872" t="n">
        <v>4</v>
      </c>
      <c r="S7872" s="3" t="n">
        <v>0.2</v>
      </c>
      <c r="T7872" s="2" t="n">
        <v>8.862399999999999</v>
      </c>
      <c r="U7872">
        <f>D7872-C7872</f>
        <v/>
      </c>
      <c r="V7872" s="3">
        <f>IF(Q7872=0,0,T7872/Q7872)</f>
        <v/>
      </c>
    </row>
    <row r="7873">
      <c r="A7873" t="n">
        <v>7872</v>
      </c>
      <c r="B7873" t="inlineStr">
        <is>
          <t>CA-2016-101672</t>
        </is>
      </c>
      <c r="C7873" t="inlineStr">
        <is>
          <t>2016-10-03</t>
        </is>
      </c>
      <c r="D7873" t="inlineStr">
        <is>
          <t>2016-10-07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Office Supplies</t>
        </is>
      </c>
      <c r="O7873" t="inlineStr">
        <is>
          <t>Labels</t>
        </is>
      </c>
      <c r="P7873" t="inlineStr">
        <is>
          <t>Smead Alpha-Z Color-Coded Second Alphabetical Labels and Starter Set</t>
        </is>
      </c>
      <c r="Q7873" s="2" t="n">
        <v>6.16</v>
      </c>
      <c r="R7873" t="n">
        <v>2</v>
      </c>
      <c r="S7873" s="3" t="n">
        <v>0</v>
      </c>
      <c r="T7873" s="2" t="n">
        <v>2.9568</v>
      </c>
      <c r="U7873">
        <f>D7873-C7873</f>
        <v/>
      </c>
      <c r="V7873" s="3">
        <f>IF(Q7873=0,0,T7873/Q7873)</f>
        <v/>
      </c>
    </row>
    <row r="7874">
      <c r="A7874" t="n">
        <v>7873</v>
      </c>
      <c r="B7874" t="inlineStr">
        <is>
          <t>CA-2016-101672</t>
        </is>
      </c>
      <c r="C7874" t="inlineStr">
        <is>
          <t>2016-10-03</t>
        </is>
      </c>
      <c r="D7874" t="inlineStr">
        <is>
          <t>2016-10-07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Global Deluxe High-Back Manager's Chair</t>
        </is>
      </c>
      <c r="Q7874" s="2" t="n">
        <v>915.136</v>
      </c>
      <c r="R7874" t="n">
        <v>4</v>
      </c>
      <c r="S7874" s="3" t="n">
        <v>0.2</v>
      </c>
      <c r="T7874" s="2" t="n">
        <v>102.9528</v>
      </c>
      <c r="U7874">
        <f>D7874-C7874</f>
        <v/>
      </c>
      <c r="V7874" s="3">
        <f>IF(Q7874=0,0,T7874/Q7874)</f>
        <v/>
      </c>
    </row>
    <row r="7875">
      <c r="A7875" t="n">
        <v>7874</v>
      </c>
      <c r="B7875" t="inlineStr">
        <is>
          <t>CA-2016-101672</t>
        </is>
      </c>
      <c r="C7875" t="inlineStr">
        <is>
          <t>2016-10-03</t>
        </is>
      </c>
      <c r="D7875" t="inlineStr">
        <is>
          <t>2016-10-07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1900</t>
        </is>
      </c>
      <c r="Q7875" s="2" t="n">
        <v>8.56</v>
      </c>
      <c r="R7875" t="n">
        <v>2</v>
      </c>
      <c r="S7875" s="3" t="n">
        <v>0</v>
      </c>
      <c r="T7875" s="2" t="n">
        <v>3.852</v>
      </c>
      <c r="U7875">
        <f>D7875-C7875</f>
        <v/>
      </c>
      <c r="V7875" s="3">
        <f>IF(Q7875=0,0,T7875/Q7875)</f>
        <v/>
      </c>
    </row>
    <row r="7876">
      <c r="A7876" t="n">
        <v>7875</v>
      </c>
      <c r="B7876" t="inlineStr">
        <is>
          <t>CA-2016-101672</t>
        </is>
      </c>
      <c r="C7876" t="inlineStr">
        <is>
          <t>2016-10-03</t>
        </is>
      </c>
      <c r="D7876" t="inlineStr">
        <is>
          <t>2016-10-07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1891</t>
        </is>
      </c>
      <c r="Q7876" s="2" t="n">
        <v>97.81999999999999</v>
      </c>
      <c r="R7876" t="n">
        <v>2</v>
      </c>
      <c r="S7876" s="3" t="n">
        <v>0</v>
      </c>
      <c r="T7876" s="2" t="n">
        <v>45.9754</v>
      </c>
      <c r="U7876">
        <f>D7876-C7876</f>
        <v/>
      </c>
      <c r="V7876" s="3">
        <f>IF(Q7876=0,0,T7876/Q7876)</f>
        <v/>
      </c>
    </row>
    <row r="7877">
      <c r="A7877" t="n">
        <v>7876</v>
      </c>
      <c r="B7877" t="inlineStr">
        <is>
          <t>CA-2017-168403</t>
        </is>
      </c>
      <c r="C7877" t="inlineStr">
        <is>
          <t>2017-09-09</t>
        </is>
      </c>
      <c r="D7877" t="inlineStr">
        <is>
          <t>2017-09-15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Xerox 1930</t>
        </is>
      </c>
      <c r="Q7877" s="2" t="n">
        <v>31.104</v>
      </c>
      <c r="R7877" t="n">
        <v>6</v>
      </c>
      <c r="S7877" s="3" t="n">
        <v>0.2</v>
      </c>
      <c r="T7877" s="2" t="n">
        <v>11.2752</v>
      </c>
      <c r="U7877">
        <f>D7877-C7877</f>
        <v/>
      </c>
      <c r="V7877" s="3">
        <f>IF(Q7877=0,0,T7877/Q7877)</f>
        <v/>
      </c>
    </row>
    <row r="7878">
      <c r="A7878" t="n">
        <v>7877</v>
      </c>
      <c r="B7878" t="inlineStr">
        <is>
          <t>CA-2017-168403</t>
        </is>
      </c>
      <c r="C7878" t="inlineStr">
        <is>
          <t>2017-09-09</t>
        </is>
      </c>
      <c r="D7878" t="inlineStr">
        <is>
          <t>2017-09-15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Office Supplies</t>
        </is>
      </c>
      <c r="O7878" t="inlineStr">
        <is>
          <t>Appliances</t>
        </is>
      </c>
      <c r="P7878" t="inlineStr">
        <is>
          <t>Belkin 7-Outlet SurgeMaster Home Series</t>
        </is>
      </c>
      <c r="Q7878" s="2" t="n">
        <v>11.176</v>
      </c>
      <c r="R7878" t="n">
        <v>1</v>
      </c>
      <c r="S7878" s="3" t="n">
        <v>0.2</v>
      </c>
      <c r="T7878" s="2" t="n">
        <v>0.8381999999999999</v>
      </c>
      <c r="U7878">
        <f>D7878-C7878</f>
        <v/>
      </c>
      <c r="V7878" s="3">
        <f>IF(Q7878=0,0,T7878/Q7878)</f>
        <v/>
      </c>
    </row>
    <row r="7879">
      <c r="A7879" t="n">
        <v>7878</v>
      </c>
      <c r="B7879" t="inlineStr">
        <is>
          <t>CA-2015-148705</t>
        </is>
      </c>
      <c r="C7879" t="inlineStr">
        <is>
          <t>2015-03-12</t>
        </is>
      </c>
      <c r="D7879" t="inlineStr">
        <is>
          <t>2015-03-18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Office Supplies</t>
        </is>
      </c>
      <c r="O7879" t="inlineStr">
        <is>
          <t>Labels</t>
        </is>
      </c>
      <c r="P7879" t="inlineStr">
        <is>
          <t>Avery 518</t>
        </is>
      </c>
      <c r="Q7879" s="2" t="n">
        <v>5.04</v>
      </c>
      <c r="R7879" t="n">
        <v>2</v>
      </c>
      <c r="S7879" s="3" t="n">
        <v>0.2</v>
      </c>
      <c r="T7879" s="2" t="n">
        <v>1.764</v>
      </c>
      <c r="U7879">
        <f>D7879-C7879</f>
        <v/>
      </c>
      <c r="V7879" s="3">
        <f>IF(Q7879=0,0,T7879/Q7879)</f>
        <v/>
      </c>
    </row>
    <row r="7880">
      <c r="A7880" t="n">
        <v>7879</v>
      </c>
      <c r="B7880" t="inlineStr">
        <is>
          <t>CA-2016-160241</t>
        </is>
      </c>
      <c r="C7880" t="inlineStr">
        <is>
          <t>2016-11-29</t>
        </is>
      </c>
      <c r="D7880" t="inlineStr">
        <is>
          <t>2016-12-04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Tenex Chairmat w/ Average Lip, 45" x 53"</t>
        </is>
      </c>
      <c r="Q7880" s="2" t="n">
        <v>242.176</v>
      </c>
      <c r="R7880" t="n">
        <v>4</v>
      </c>
      <c r="S7880" s="3" t="n">
        <v>0.6</v>
      </c>
      <c r="T7880" s="2" t="n">
        <v>-302.72</v>
      </c>
      <c r="U7880">
        <f>D7880-C7880</f>
        <v/>
      </c>
      <c r="V7880" s="3">
        <f>IF(Q7880=0,0,T7880/Q7880)</f>
        <v/>
      </c>
    </row>
    <row r="7881">
      <c r="A7881" t="n">
        <v>7880</v>
      </c>
      <c r="B7881" t="inlineStr">
        <is>
          <t>CA-2016-155747</t>
        </is>
      </c>
      <c r="C7881" t="inlineStr">
        <is>
          <t>2016-06-14</t>
        </is>
      </c>
      <c r="D7881" t="inlineStr">
        <is>
          <t>2016-06-21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Furniture</t>
        </is>
      </c>
      <c r="O7881" t="inlineStr">
        <is>
          <t>Tables</t>
        </is>
      </c>
      <c r="P7881" t="inlineStr">
        <is>
          <t>Global Adaptabilities Conference Tables</t>
        </is>
      </c>
      <c r="Q7881" s="2" t="n">
        <v>337.176</v>
      </c>
      <c r="R7881" t="n">
        <v>2</v>
      </c>
      <c r="S7881" s="3" t="n">
        <v>0.4</v>
      </c>
      <c r="T7881" s="2" t="n">
        <v>-118.0116</v>
      </c>
      <c r="U7881">
        <f>D7881-C7881</f>
        <v/>
      </c>
      <c r="V7881" s="3">
        <f>IF(Q7881=0,0,T7881/Q7881)</f>
        <v/>
      </c>
    </row>
    <row r="7882">
      <c r="A7882" t="n">
        <v>7881</v>
      </c>
      <c r="B7882" t="inlineStr">
        <is>
          <t>CA-2017-118017</t>
        </is>
      </c>
      <c r="C7882" t="inlineStr">
        <is>
          <t>2017-12-03</t>
        </is>
      </c>
      <c r="D7882" t="inlineStr">
        <is>
          <t>2017-12-06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Office Supplies</t>
        </is>
      </c>
      <c r="O7882" t="inlineStr">
        <is>
          <t>Art</t>
        </is>
      </c>
      <c r="P7882" t="inlineStr">
        <is>
          <t>Newell 344</t>
        </is>
      </c>
      <c r="Q7882" s="2" t="n">
        <v>13.344</v>
      </c>
      <c r="R7882" t="n">
        <v>6</v>
      </c>
      <c r="S7882" s="3" t="n">
        <v>0.2</v>
      </c>
      <c r="T7882" s="2" t="n">
        <v>1.0008</v>
      </c>
      <c r="U7882">
        <f>D7882-C7882</f>
        <v/>
      </c>
      <c r="V7882" s="3">
        <f>IF(Q7882=0,0,T7882/Q7882)</f>
        <v/>
      </c>
    </row>
    <row r="7883">
      <c r="A7883" t="n">
        <v>7882</v>
      </c>
      <c r="B7883" t="inlineStr">
        <is>
          <t>CA-2017-118017</t>
        </is>
      </c>
      <c r="C7883" t="inlineStr">
        <is>
          <t>2017-12-03</t>
        </is>
      </c>
      <c r="D7883" t="inlineStr">
        <is>
          <t>2017-12-06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s="2" t="n">
        <v>76.752</v>
      </c>
      <c r="R7883" t="n">
        <v>6</v>
      </c>
      <c r="S7883" s="3" t="n">
        <v>0.2</v>
      </c>
      <c r="T7883" s="2" t="n">
        <v>10.5534</v>
      </c>
      <c r="U7883">
        <f>D7883-C7883</f>
        <v/>
      </c>
      <c r="V7883" s="3">
        <f>IF(Q7883=0,0,T7883/Q7883)</f>
        <v/>
      </c>
    </row>
    <row r="7884">
      <c r="A7884" t="n">
        <v>7883</v>
      </c>
      <c r="B7884" t="inlineStr">
        <is>
          <t>CA-2017-118017</t>
        </is>
      </c>
      <c r="C7884" t="inlineStr">
        <is>
          <t>2017-12-03</t>
        </is>
      </c>
      <c r="D7884" t="inlineStr">
        <is>
          <t>2017-12-06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Memorex Micro Travel Drive 16 GB</t>
        </is>
      </c>
      <c r="Q7884" s="2" t="n">
        <v>102.336</v>
      </c>
      <c r="R7884" t="n">
        <v>8</v>
      </c>
      <c r="S7884" s="3" t="n">
        <v>0.2</v>
      </c>
      <c r="T7884" s="2" t="n">
        <v>14.0712</v>
      </c>
      <c r="U7884">
        <f>D7884-C7884</f>
        <v/>
      </c>
      <c r="V7884" s="3">
        <f>IF(Q7884=0,0,T7884/Q7884)</f>
        <v/>
      </c>
    </row>
    <row r="7885">
      <c r="A7885" t="n">
        <v>7884</v>
      </c>
      <c r="B7885" t="inlineStr">
        <is>
          <t>CA-2017-118017</t>
        </is>
      </c>
      <c r="C7885" t="inlineStr">
        <is>
          <t>2017-12-03</t>
        </is>
      </c>
      <c r="D7885" t="inlineStr">
        <is>
          <t>2017-12-06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Wirebound Four 2-3/4 x 5 Forms per Page, 400 Sets per Book</t>
        </is>
      </c>
      <c r="Q7885" s="2" t="n">
        <v>10.32</v>
      </c>
      <c r="R7885" t="n">
        <v>2</v>
      </c>
      <c r="S7885" s="3" t="n">
        <v>0.2</v>
      </c>
      <c r="T7885" s="2" t="n">
        <v>3.741</v>
      </c>
      <c r="U7885">
        <f>D7885-C7885</f>
        <v/>
      </c>
      <c r="V7885" s="3">
        <f>IF(Q7885=0,0,T7885/Q7885)</f>
        <v/>
      </c>
    </row>
    <row r="7886">
      <c r="A7886" t="n">
        <v>7885</v>
      </c>
      <c r="B7886" t="inlineStr">
        <is>
          <t>CA-2017-118017</t>
        </is>
      </c>
      <c r="C7886" t="inlineStr">
        <is>
          <t>2017-12-03</t>
        </is>
      </c>
      <c r="D7886" t="inlineStr">
        <is>
          <t>2017-12-06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Elite 5" Scissors</t>
        </is>
      </c>
      <c r="Q7886" s="2" t="n">
        <v>47.32</v>
      </c>
      <c r="R7886" t="n">
        <v>7</v>
      </c>
      <c r="S7886" s="3" t="n">
        <v>0.2</v>
      </c>
      <c r="T7886" s="2" t="n">
        <v>5.915</v>
      </c>
      <c r="U7886">
        <f>D7886-C7886</f>
        <v/>
      </c>
      <c r="V7886" s="3">
        <f>IF(Q7886=0,0,T7886/Q7886)</f>
        <v/>
      </c>
    </row>
    <row r="7887">
      <c r="A7887" t="n">
        <v>7886</v>
      </c>
      <c r="B7887" t="inlineStr">
        <is>
          <t>CA-2017-118017</t>
        </is>
      </c>
      <c r="C7887" t="inlineStr">
        <is>
          <t>2017-12-03</t>
        </is>
      </c>
      <c r="D7887" t="inlineStr">
        <is>
          <t>2017-12-06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Staple-based wall hangings</t>
        </is>
      </c>
      <c r="Q7887" s="2" t="n">
        <v>23.376</v>
      </c>
      <c r="R7887" t="n">
        <v>3</v>
      </c>
      <c r="S7887" s="3" t="n">
        <v>0.2</v>
      </c>
      <c r="T7887" s="2" t="n">
        <v>7.0128</v>
      </c>
      <c r="U7887">
        <f>D7887-C7887</f>
        <v/>
      </c>
      <c r="V7887" s="3">
        <f>IF(Q7887=0,0,T7887/Q7887)</f>
        <v/>
      </c>
    </row>
    <row r="7888">
      <c r="A7888" t="n">
        <v>7887</v>
      </c>
      <c r="B7888" t="inlineStr">
        <is>
          <t>CA-2017-118017</t>
        </is>
      </c>
      <c r="C7888" t="inlineStr">
        <is>
          <t>2017-12-03</t>
        </is>
      </c>
      <c r="D7888" t="inlineStr">
        <is>
          <t>2017-12-06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Eldon Image Series Desk Accessories, Burgundy</t>
        </is>
      </c>
      <c r="Q7888" s="2" t="n">
        <v>16.72</v>
      </c>
      <c r="R7888" t="n">
        <v>5</v>
      </c>
      <c r="S7888" s="3" t="n">
        <v>0.2</v>
      </c>
      <c r="T7888" s="2" t="n">
        <v>3.344</v>
      </c>
      <c r="U7888">
        <f>D7888-C7888</f>
        <v/>
      </c>
      <c r="V7888" s="3">
        <f>IF(Q7888=0,0,T7888/Q7888)</f>
        <v/>
      </c>
    </row>
    <row r="7889">
      <c r="A7889" t="n">
        <v>7888</v>
      </c>
      <c r="B7889" t="inlineStr">
        <is>
          <t>CA-2017-118017</t>
        </is>
      </c>
      <c r="C7889" t="inlineStr">
        <is>
          <t>2017-12-03</t>
        </is>
      </c>
      <c r="D7889" t="inlineStr">
        <is>
          <t>2017-12-06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Furniture</t>
        </is>
      </c>
      <c r="O7889" t="inlineStr">
        <is>
          <t>Furnishings</t>
        </is>
      </c>
      <c r="P7889" t="inlineStr">
        <is>
          <t>DAX Two-Tone Silver Metal Document Frame</t>
        </is>
      </c>
      <c r="Q7889" s="2" t="n">
        <v>16.192</v>
      </c>
      <c r="R7889" t="n">
        <v>1</v>
      </c>
      <c r="S7889" s="3" t="n">
        <v>0.2</v>
      </c>
      <c r="T7889" s="2" t="n">
        <v>4.6552</v>
      </c>
      <c r="U7889">
        <f>D7889-C7889</f>
        <v/>
      </c>
      <c r="V7889" s="3">
        <f>IF(Q7889=0,0,T7889/Q7889)</f>
        <v/>
      </c>
    </row>
    <row r="7890">
      <c r="A7890" t="n">
        <v>7889</v>
      </c>
      <c r="B7890" t="inlineStr">
        <is>
          <t>CA-2016-113117</t>
        </is>
      </c>
      <c r="C7890" t="inlineStr">
        <is>
          <t>2016-08-16</t>
        </is>
      </c>
      <c r="D7890" t="inlineStr">
        <is>
          <t>2016-08-22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Office Supplies</t>
        </is>
      </c>
      <c r="O7890" t="inlineStr">
        <is>
          <t>Paper</t>
        </is>
      </c>
      <c r="P7890" t="inlineStr">
        <is>
          <t>Xerox 1931</t>
        </is>
      </c>
      <c r="Q7890" s="2" t="n">
        <v>32.4</v>
      </c>
      <c r="R7890" t="n">
        <v>5</v>
      </c>
      <c r="S7890" s="3" t="n">
        <v>0</v>
      </c>
      <c r="T7890" s="2" t="n">
        <v>15.552</v>
      </c>
      <c r="U7890">
        <f>D7890-C7890</f>
        <v/>
      </c>
      <c r="V7890" s="3">
        <f>IF(Q7890=0,0,T7890/Q7890)</f>
        <v/>
      </c>
    </row>
    <row r="7891">
      <c r="A7891" t="n">
        <v>7890</v>
      </c>
      <c r="B7891" t="inlineStr">
        <is>
          <t>CA-2016-148684</t>
        </is>
      </c>
      <c r="C7891" t="inlineStr">
        <is>
          <t>2016-12-25</t>
        </is>
      </c>
      <c r="D7891" t="inlineStr">
        <is>
          <t>2016-12-29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Office Supplies</t>
        </is>
      </c>
      <c r="O7891" t="inlineStr">
        <is>
          <t>Art</t>
        </is>
      </c>
      <c r="P7891" t="inlineStr">
        <is>
          <t>Newell 327</t>
        </is>
      </c>
      <c r="Q7891" s="2" t="n">
        <v>19.89</v>
      </c>
      <c r="R7891" t="n">
        <v>9</v>
      </c>
      <c r="S7891" s="3" t="n">
        <v>0</v>
      </c>
      <c r="T7891" s="2" t="n">
        <v>5.3703</v>
      </c>
      <c r="U7891">
        <f>D7891-C7891</f>
        <v/>
      </c>
      <c r="V7891" s="3">
        <f>IF(Q7891=0,0,T7891/Q7891)</f>
        <v/>
      </c>
    </row>
    <row r="7892">
      <c r="A7892" t="n">
        <v>7891</v>
      </c>
      <c r="B7892" t="inlineStr">
        <is>
          <t>CA-2016-148684</t>
        </is>
      </c>
      <c r="C7892" t="inlineStr">
        <is>
          <t>2016-12-25</t>
        </is>
      </c>
      <c r="D7892" t="inlineStr">
        <is>
          <t>2016-12-29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Razer Tiamat Over Ear 7.1 Surround Sound PC Gaming Headset</t>
        </is>
      </c>
      <c r="Q7892" s="2" t="n">
        <v>399.98</v>
      </c>
      <c r="R7892" t="n">
        <v>2</v>
      </c>
      <c r="S7892" s="3" t="n">
        <v>0</v>
      </c>
      <c r="T7892" s="2" t="n">
        <v>171.9914</v>
      </c>
      <c r="U7892">
        <f>D7892-C7892</f>
        <v/>
      </c>
      <c r="V7892" s="3">
        <f>IF(Q7892=0,0,T7892/Q7892)</f>
        <v/>
      </c>
    </row>
    <row r="7893">
      <c r="A7893" t="n">
        <v>7892</v>
      </c>
      <c r="B7893" t="inlineStr">
        <is>
          <t>CA-2016-148684</t>
        </is>
      </c>
      <c r="C7893" t="inlineStr">
        <is>
          <t>2016-12-25</t>
        </is>
      </c>
      <c r="D7893" t="inlineStr">
        <is>
          <t>2016-12-29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Furniture</t>
        </is>
      </c>
      <c r="O7893" t="inlineStr">
        <is>
          <t>Furnishings</t>
        </is>
      </c>
      <c r="P7893" t="inlineStr">
        <is>
          <t>Howard Miller 13-1/2" Diameter Rosebrook Wall Clock</t>
        </is>
      </c>
      <c r="Q7893" s="2" t="n">
        <v>343.85</v>
      </c>
      <c r="R7893" t="n">
        <v>5</v>
      </c>
      <c r="S7893" s="3" t="n">
        <v>0</v>
      </c>
      <c r="T7893" s="2" t="n">
        <v>137.54</v>
      </c>
      <c r="U7893">
        <f>D7893-C7893</f>
        <v/>
      </c>
      <c r="V7893" s="3">
        <f>IF(Q7893=0,0,T7893/Q7893)</f>
        <v/>
      </c>
    </row>
    <row r="7894">
      <c r="A7894" t="n">
        <v>7893</v>
      </c>
      <c r="B7894" t="inlineStr">
        <is>
          <t>CA-2016-148684</t>
        </is>
      </c>
      <c r="C7894" t="inlineStr">
        <is>
          <t>2016-12-25</t>
        </is>
      </c>
      <c r="D7894" t="inlineStr">
        <is>
          <t>2016-12-29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Xerox 1906</t>
        </is>
      </c>
      <c r="Q7894" s="2" t="n">
        <v>106.32</v>
      </c>
      <c r="R7894" t="n">
        <v>3</v>
      </c>
      <c r="S7894" s="3" t="n">
        <v>0</v>
      </c>
      <c r="T7894" s="2" t="n">
        <v>49.9704</v>
      </c>
      <c r="U7894">
        <f>D7894-C7894</f>
        <v/>
      </c>
      <c r="V7894" s="3">
        <f>IF(Q7894=0,0,T7894/Q7894)</f>
        <v/>
      </c>
    </row>
    <row r="7895">
      <c r="A7895" t="n">
        <v>7894</v>
      </c>
      <c r="B7895" t="inlineStr">
        <is>
          <t>CA-2017-125367</t>
        </is>
      </c>
      <c r="C7895" t="inlineStr">
        <is>
          <t>2017-07-23</t>
        </is>
      </c>
      <c r="D7895" t="inlineStr">
        <is>
          <t>2017-07-30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Wilson Jones “Snap” Scratch Pad Binder Tool for Ring Binders</t>
        </is>
      </c>
      <c r="Q7895" s="2" t="n">
        <v>13.92</v>
      </c>
      <c r="R7895" t="n">
        <v>3</v>
      </c>
      <c r="S7895" s="3" t="n">
        <v>0.2</v>
      </c>
      <c r="T7895" s="2" t="n">
        <v>4.35</v>
      </c>
      <c r="U7895">
        <f>D7895-C7895</f>
        <v/>
      </c>
      <c r="V7895" s="3">
        <f>IF(Q7895=0,0,T7895/Q7895)</f>
        <v/>
      </c>
    </row>
    <row r="7896">
      <c r="A7896" t="n">
        <v>7895</v>
      </c>
      <c r="B7896" t="inlineStr">
        <is>
          <t>CA-2017-124744</t>
        </is>
      </c>
      <c r="C7896" t="inlineStr">
        <is>
          <t>2017-06-21</t>
        </is>
      </c>
      <c r="D7896" t="inlineStr">
        <is>
          <t>2017-06-25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Ibico Standard Transparent Covers</t>
        </is>
      </c>
      <c r="Q7896" s="2" t="n">
        <v>82.40000000000001</v>
      </c>
      <c r="R7896" t="n">
        <v>5</v>
      </c>
      <c r="S7896" s="3" t="n">
        <v>0</v>
      </c>
      <c r="T7896" s="2" t="n">
        <v>40.376</v>
      </c>
      <c r="U7896">
        <f>D7896-C7896</f>
        <v/>
      </c>
      <c r="V7896" s="3">
        <f>IF(Q7896=0,0,T7896/Q7896)</f>
        <v/>
      </c>
    </row>
    <row r="7897">
      <c r="A7897" t="n">
        <v>7896</v>
      </c>
      <c r="B7897" t="inlineStr">
        <is>
          <t>CA-2017-124744</t>
        </is>
      </c>
      <c r="C7897" t="inlineStr">
        <is>
          <t>2017-06-21</t>
        </is>
      </c>
      <c r="D7897" t="inlineStr">
        <is>
          <t>2017-06-25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Zipper Ring Binder Pockets</t>
        </is>
      </c>
      <c r="Q7897" s="2" t="n">
        <v>6.24</v>
      </c>
      <c r="R7897" t="n">
        <v>2</v>
      </c>
      <c r="S7897" s="3" t="n">
        <v>0</v>
      </c>
      <c r="T7897" s="2" t="n">
        <v>3.0576</v>
      </c>
      <c r="U7897">
        <f>D7897-C7897</f>
        <v/>
      </c>
      <c r="V7897" s="3">
        <f>IF(Q7897=0,0,T7897/Q7897)</f>
        <v/>
      </c>
    </row>
    <row r="7898">
      <c r="A7898" t="n">
        <v>7897</v>
      </c>
      <c r="B7898" t="inlineStr">
        <is>
          <t>CA-2017-124744</t>
        </is>
      </c>
      <c r="C7898" t="inlineStr">
        <is>
          <t>2017-06-21</t>
        </is>
      </c>
      <c r="D7898" t="inlineStr">
        <is>
          <t>2017-06-25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Office Supplies</t>
        </is>
      </c>
      <c r="O7898" t="inlineStr">
        <is>
          <t>Paper</t>
        </is>
      </c>
      <c r="P7898" t="inlineStr">
        <is>
          <t>Xerox 1908</t>
        </is>
      </c>
      <c r="Q7898" s="2" t="n">
        <v>447.84</v>
      </c>
      <c r="R7898" t="n">
        <v>8</v>
      </c>
      <c r="S7898" s="3" t="n">
        <v>0</v>
      </c>
      <c r="T7898" s="2" t="n">
        <v>219.4416</v>
      </c>
      <c r="U7898">
        <f>D7898-C7898</f>
        <v/>
      </c>
      <c r="V7898" s="3">
        <f>IF(Q7898=0,0,T7898/Q7898)</f>
        <v/>
      </c>
    </row>
    <row r="7899">
      <c r="A7899" t="n">
        <v>7898</v>
      </c>
      <c r="B7899" t="inlineStr">
        <is>
          <t>CA-2017-128363</t>
        </is>
      </c>
      <c r="C7899" t="inlineStr">
        <is>
          <t>2017-08-13</t>
        </is>
      </c>
      <c r="D7899" t="inlineStr">
        <is>
          <t>2017-08-18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Belkin Premiere Surge Master II 8-outlet surge protector</t>
        </is>
      </c>
      <c r="Q7899" s="2" t="n">
        <v>272.048</v>
      </c>
      <c r="R7899" t="n">
        <v>7</v>
      </c>
      <c r="S7899" s="3" t="n">
        <v>0.2</v>
      </c>
      <c r="T7899" s="2" t="n">
        <v>30.6054</v>
      </c>
      <c r="U7899">
        <f>D7899-C7899</f>
        <v/>
      </c>
      <c r="V7899" s="3">
        <f>IF(Q7899=0,0,T7899/Q7899)</f>
        <v/>
      </c>
    </row>
    <row r="7900">
      <c r="A7900" t="n">
        <v>7899</v>
      </c>
      <c r="B7900" t="inlineStr">
        <is>
          <t>CA-2017-128363</t>
        </is>
      </c>
      <c r="C7900" t="inlineStr">
        <is>
          <t>2017-08-13</t>
        </is>
      </c>
      <c r="D7900" t="inlineStr">
        <is>
          <t>2017-08-18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GBC DocuBind TL300 Electric Binding System</t>
        </is>
      </c>
      <c r="Q7900" s="2" t="n">
        <v>1614.582</v>
      </c>
      <c r="R7900" t="n">
        <v>6</v>
      </c>
      <c r="S7900" s="3" t="n">
        <v>0.7</v>
      </c>
      <c r="T7900" s="2" t="n">
        <v>-1237.8462</v>
      </c>
      <c r="U7900">
        <f>D7900-C7900</f>
        <v/>
      </c>
      <c r="V7900" s="3">
        <f>IF(Q7900=0,0,T7900/Q7900)</f>
        <v/>
      </c>
    </row>
    <row r="7901">
      <c r="A7901" t="n">
        <v>7900</v>
      </c>
      <c r="B7901" t="inlineStr">
        <is>
          <t>CA-2017-128363</t>
        </is>
      </c>
      <c r="C7901" t="inlineStr">
        <is>
          <t>2017-08-13</t>
        </is>
      </c>
      <c r="D7901" t="inlineStr">
        <is>
          <t>2017-08-18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Office Supplies</t>
        </is>
      </c>
      <c r="O7901" t="inlineStr">
        <is>
          <t>Fasteners</t>
        </is>
      </c>
      <c r="P7901" t="inlineStr">
        <is>
          <t>Staples</t>
        </is>
      </c>
      <c r="Q7901" s="2" t="n">
        <v>24.32</v>
      </c>
      <c r="R7901" t="n">
        <v>5</v>
      </c>
      <c r="S7901" s="3" t="n">
        <v>0.2</v>
      </c>
      <c r="T7901" s="2" t="n">
        <v>9.119999999999999</v>
      </c>
      <c r="U7901">
        <f>D7901-C7901</f>
        <v/>
      </c>
      <c r="V7901" s="3">
        <f>IF(Q7901=0,0,T7901/Q7901)</f>
        <v/>
      </c>
    </row>
    <row r="7902">
      <c r="A7902" t="n">
        <v>7901</v>
      </c>
      <c r="B7902" t="inlineStr">
        <is>
          <t>CA-2017-128363</t>
        </is>
      </c>
      <c r="C7902" t="inlineStr">
        <is>
          <t>2017-08-13</t>
        </is>
      </c>
      <c r="D7902" t="inlineStr">
        <is>
          <t>2017-08-18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Technology</t>
        </is>
      </c>
      <c r="O7902" t="inlineStr">
        <is>
          <t>Accessories</t>
        </is>
      </c>
      <c r="P7902" t="inlineStr">
        <is>
          <t>Maxell 4.7GB DVD-R 5/Pack</t>
        </is>
      </c>
      <c r="Q7902" s="2" t="n">
        <v>1.584</v>
      </c>
      <c r="R7902" t="n">
        <v>2</v>
      </c>
      <c r="S7902" s="3" t="n">
        <v>0.2</v>
      </c>
      <c r="T7902" s="2" t="n">
        <v>0.4752</v>
      </c>
      <c r="U7902">
        <f>D7902-C7902</f>
        <v/>
      </c>
      <c r="V7902" s="3">
        <f>IF(Q7902=0,0,T7902/Q7902)</f>
        <v/>
      </c>
    </row>
    <row r="7903">
      <c r="A7903" t="n">
        <v>7902</v>
      </c>
      <c r="B7903" t="inlineStr">
        <is>
          <t>CA-2017-128363</t>
        </is>
      </c>
      <c r="C7903" t="inlineStr">
        <is>
          <t>2017-08-13</t>
        </is>
      </c>
      <c r="D7903" t="inlineStr">
        <is>
          <t>2017-08-18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Furniture</t>
        </is>
      </c>
      <c r="O7903" t="inlineStr">
        <is>
          <t>Furnishings</t>
        </is>
      </c>
      <c r="P7903" t="inlineStr">
        <is>
          <t>Eldon Radial Chair Mat for Low to Medium Pile Carpets</t>
        </is>
      </c>
      <c r="Q7903" s="2" t="n">
        <v>31.984</v>
      </c>
      <c r="R7903" t="n">
        <v>1</v>
      </c>
      <c r="S7903" s="3" t="n">
        <v>0.2</v>
      </c>
      <c r="T7903" s="2" t="n">
        <v>0</v>
      </c>
      <c r="U7903">
        <f>D7903-C7903</f>
        <v/>
      </c>
      <c r="V7903" s="3">
        <f>IF(Q7903=0,0,T7903/Q7903)</f>
        <v/>
      </c>
    </row>
    <row r="7904">
      <c r="A7904" t="n">
        <v>7903</v>
      </c>
      <c r="B7904" t="inlineStr">
        <is>
          <t>CA-2017-128363</t>
        </is>
      </c>
      <c r="C7904" t="inlineStr">
        <is>
          <t>2017-08-13</t>
        </is>
      </c>
      <c r="D7904" t="inlineStr">
        <is>
          <t>2017-08-18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Colored Envelopes</t>
        </is>
      </c>
      <c r="Q7904" s="2" t="n">
        <v>14.76</v>
      </c>
      <c r="R7904" t="n">
        <v>5</v>
      </c>
      <c r="S7904" s="3" t="n">
        <v>0.2</v>
      </c>
      <c r="T7904" s="2" t="n">
        <v>4.797</v>
      </c>
      <c r="U7904">
        <f>D7904-C7904</f>
        <v/>
      </c>
      <c r="V7904" s="3">
        <f>IF(Q7904=0,0,T7904/Q7904)</f>
        <v/>
      </c>
    </row>
    <row r="7905">
      <c r="A7905" t="n">
        <v>7904</v>
      </c>
      <c r="B7905" t="inlineStr">
        <is>
          <t>CA-2017-128363</t>
        </is>
      </c>
      <c r="C7905" t="inlineStr">
        <is>
          <t>2017-08-13</t>
        </is>
      </c>
      <c r="D7905" t="inlineStr">
        <is>
          <t>2017-08-18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Furniture</t>
        </is>
      </c>
      <c r="O7905" t="inlineStr">
        <is>
          <t>Chairs</t>
        </is>
      </c>
      <c r="P7905" t="inlineStr">
        <is>
          <t>Hon Olson Stacker Chairs</t>
        </is>
      </c>
      <c r="Q7905" s="2" t="n">
        <v>423.648</v>
      </c>
      <c r="R7905" t="n">
        <v>2</v>
      </c>
      <c r="S7905" s="3" t="n">
        <v>0.2</v>
      </c>
      <c r="T7905" s="2" t="n">
        <v>47.6604</v>
      </c>
      <c r="U7905">
        <f>D7905-C7905</f>
        <v/>
      </c>
      <c r="V7905" s="3">
        <f>IF(Q7905=0,0,T7905/Q7905)</f>
        <v/>
      </c>
    </row>
    <row r="7906">
      <c r="A7906" t="n">
        <v>7905</v>
      </c>
      <c r="B7906" t="inlineStr">
        <is>
          <t>CA-2015-126669</t>
        </is>
      </c>
      <c r="C7906" t="inlineStr">
        <is>
          <t>2015-11-07</t>
        </is>
      </c>
      <c r="D7906" t="inlineStr">
        <is>
          <t>2015-11-13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1886</t>
        </is>
      </c>
      <c r="Q7906" s="2" t="n">
        <v>76.64</v>
      </c>
      <c r="R7906" t="n">
        <v>2</v>
      </c>
      <c r="S7906" s="3" t="n">
        <v>0.2</v>
      </c>
      <c r="T7906" s="2" t="n">
        <v>26.824</v>
      </c>
      <c r="U7906">
        <f>D7906-C7906</f>
        <v/>
      </c>
      <c r="V7906" s="3">
        <f>IF(Q7906=0,0,T7906/Q7906)</f>
        <v/>
      </c>
    </row>
    <row r="7907">
      <c r="A7907" t="n">
        <v>7906</v>
      </c>
      <c r="B7907" t="inlineStr">
        <is>
          <t>US-2015-118766</t>
        </is>
      </c>
      <c r="C7907" t="inlineStr">
        <is>
          <t>2015-10-15</t>
        </is>
      </c>
      <c r="D7907" t="inlineStr">
        <is>
          <t>2015-10-22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Office Supplies</t>
        </is>
      </c>
      <c r="O7907" t="inlineStr">
        <is>
          <t>Envelopes</t>
        </is>
      </c>
      <c r="P7907" t="inlineStr">
        <is>
          <t>Staple envelope</t>
        </is>
      </c>
      <c r="Q7907" s="2" t="n">
        <v>4.464</v>
      </c>
      <c r="R7907" t="n">
        <v>1</v>
      </c>
      <c r="S7907" s="3" t="n">
        <v>0.2</v>
      </c>
      <c r="T7907" s="2" t="n">
        <v>1.674</v>
      </c>
      <c r="U7907">
        <f>D7907-C7907</f>
        <v/>
      </c>
      <c r="V7907" s="3">
        <f>IF(Q7907=0,0,T7907/Q7907)</f>
        <v/>
      </c>
    </row>
    <row r="7908">
      <c r="A7908" t="n">
        <v>7907</v>
      </c>
      <c r="B7908" t="inlineStr">
        <is>
          <t>US-2015-118766</t>
        </is>
      </c>
      <c r="C7908" t="inlineStr">
        <is>
          <t>2015-10-15</t>
        </is>
      </c>
      <c r="D7908" t="inlineStr">
        <is>
          <t>2015-10-22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Office Supplies</t>
        </is>
      </c>
      <c r="O7908" t="inlineStr">
        <is>
          <t>Binders</t>
        </is>
      </c>
      <c r="P7908" t="inlineStr">
        <is>
          <t>Avery Reinforcements for Hole-Punch Pages</t>
        </is>
      </c>
      <c r="Q7908" s="2" t="n">
        <v>3.96</v>
      </c>
      <c r="R7908" t="n">
        <v>10</v>
      </c>
      <c r="S7908" s="3" t="n">
        <v>0.8</v>
      </c>
      <c r="T7908" s="2" t="n">
        <v>-6.93</v>
      </c>
      <c r="U7908">
        <f>D7908-C7908</f>
        <v/>
      </c>
      <c r="V7908" s="3">
        <f>IF(Q7908=0,0,T7908/Q7908)</f>
        <v/>
      </c>
    </row>
    <row r="7909">
      <c r="A7909" t="n">
        <v>7908</v>
      </c>
      <c r="B7909" t="inlineStr">
        <is>
          <t>CA-2016-112585</t>
        </is>
      </c>
      <c r="C7909" t="inlineStr">
        <is>
          <t>2016-07-30</t>
        </is>
      </c>
      <c r="D7909" t="inlineStr">
        <is>
          <t>2016-08-02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Office Supplies</t>
        </is>
      </c>
      <c r="O7909" t="inlineStr">
        <is>
          <t>Appliances</t>
        </is>
      </c>
      <c r="P7909" t="inlineStr">
        <is>
          <t>Hoover Shoulder Vac Commercial Portable Vacuum</t>
        </is>
      </c>
      <c r="Q7909" s="2" t="n">
        <v>715.64</v>
      </c>
      <c r="R7909" t="n">
        <v>2</v>
      </c>
      <c r="S7909" s="3" t="n">
        <v>0</v>
      </c>
      <c r="T7909" s="2" t="n">
        <v>178.91</v>
      </c>
      <c r="U7909">
        <f>D7909-C7909</f>
        <v/>
      </c>
      <c r="V7909" s="3">
        <f>IF(Q7909=0,0,T7909/Q7909)</f>
        <v/>
      </c>
    </row>
    <row r="7910">
      <c r="A7910" t="n">
        <v>7909</v>
      </c>
      <c r="B7910" t="inlineStr">
        <is>
          <t>CA-2016-149762</t>
        </is>
      </c>
      <c r="C7910" t="inlineStr">
        <is>
          <t>2016-12-03</t>
        </is>
      </c>
      <c r="D7910" t="inlineStr">
        <is>
          <t>2016-12-07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Furniture</t>
        </is>
      </c>
      <c r="O7910" t="inlineStr">
        <is>
          <t>Tables</t>
        </is>
      </c>
      <c r="P7910" t="inlineStr">
        <is>
          <t>Hon 4060 Series Tables</t>
        </is>
      </c>
      <c r="Q7910" s="2" t="n">
        <v>268.704</v>
      </c>
      <c r="R7910" t="n">
        <v>3</v>
      </c>
      <c r="S7910" s="3" t="n">
        <v>0.2</v>
      </c>
      <c r="T7910" s="2" t="n">
        <v>6.7176</v>
      </c>
      <c r="U7910">
        <f>D7910-C7910</f>
        <v/>
      </c>
      <c r="V7910" s="3">
        <f>IF(Q7910=0,0,T7910/Q7910)</f>
        <v/>
      </c>
    </row>
    <row r="7911">
      <c r="A7911" t="n">
        <v>7910</v>
      </c>
      <c r="B7911" t="inlineStr">
        <is>
          <t>CA-2016-149762</t>
        </is>
      </c>
      <c r="C7911" t="inlineStr">
        <is>
          <t>2016-12-03</t>
        </is>
      </c>
      <c r="D7911" t="inlineStr">
        <is>
          <t>2016-12-07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Office Supplies</t>
        </is>
      </c>
      <c r="O7911" t="inlineStr">
        <is>
          <t>Art</t>
        </is>
      </c>
      <c r="P7911" t="inlineStr">
        <is>
          <t>Rogers Handheld Barrel Pencil Sharpener</t>
        </is>
      </c>
      <c r="Q7911" s="2" t="n">
        <v>21.92</v>
      </c>
      <c r="R7911" t="n">
        <v>8</v>
      </c>
      <c r="S7911" s="3" t="n">
        <v>0</v>
      </c>
      <c r="T7911" s="2" t="n">
        <v>5.9184</v>
      </c>
      <c r="U7911">
        <f>D7911-C7911</f>
        <v/>
      </c>
      <c r="V7911" s="3">
        <f>IF(Q7911=0,0,T7911/Q7911)</f>
        <v/>
      </c>
    </row>
    <row r="7912">
      <c r="A7912" t="n">
        <v>7911</v>
      </c>
      <c r="B7912" t="inlineStr">
        <is>
          <t>CA-2016-149762</t>
        </is>
      </c>
      <c r="C7912" t="inlineStr">
        <is>
          <t>2016-12-03</t>
        </is>
      </c>
      <c r="D7912" t="inlineStr">
        <is>
          <t>2016-12-07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Acco Perma 4000 Stacking Storage Drawers</t>
        </is>
      </c>
      <c r="Q7912" s="2" t="n">
        <v>48.72</v>
      </c>
      <c r="R7912" t="n">
        <v>3</v>
      </c>
      <c r="S7912" s="3" t="n">
        <v>0</v>
      </c>
      <c r="T7912" s="2" t="n">
        <v>7.308</v>
      </c>
      <c r="U7912">
        <f>D7912-C7912</f>
        <v/>
      </c>
      <c r="V7912" s="3">
        <f>IF(Q7912=0,0,T7912/Q7912)</f>
        <v/>
      </c>
    </row>
    <row r="7913">
      <c r="A7913" t="n">
        <v>7912</v>
      </c>
      <c r="B7913" t="inlineStr">
        <is>
          <t>CA-2016-149762</t>
        </is>
      </c>
      <c r="C7913" t="inlineStr">
        <is>
          <t>2016-12-03</t>
        </is>
      </c>
      <c r="D7913" t="inlineStr">
        <is>
          <t>2016-12-07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Furniture</t>
        </is>
      </c>
      <c r="O7913" t="inlineStr">
        <is>
          <t>Bookcases</t>
        </is>
      </c>
      <c r="P7913" t="inlineStr">
        <is>
          <t>O'Sullivan Living Dimensions 2-Shelf Bookcases</t>
        </is>
      </c>
      <c r="Q7913" s="2" t="n">
        <v>205.666</v>
      </c>
      <c r="R7913" t="n">
        <v>2</v>
      </c>
      <c r="S7913" s="3" t="n">
        <v>0.15</v>
      </c>
      <c r="T7913" s="2" t="n">
        <v>-12.098</v>
      </c>
      <c r="U7913">
        <f>D7913-C7913</f>
        <v/>
      </c>
      <c r="V7913" s="3">
        <f>IF(Q7913=0,0,T7913/Q7913)</f>
        <v/>
      </c>
    </row>
    <row r="7914">
      <c r="A7914" t="n">
        <v>7913</v>
      </c>
      <c r="B7914" t="inlineStr">
        <is>
          <t>CA-2016-167605</t>
        </is>
      </c>
      <c r="C7914" t="inlineStr">
        <is>
          <t>2016-04-28</t>
        </is>
      </c>
      <c r="D7914" t="inlineStr">
        <is>
          <t>2016-04-30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Eldon Delta Triangular Chair Mat, 52" x 58", Clear</t>
        </is>
      </c>
      <c r="Q7914" s="2" t="n">
        <v>30.344</v>
      </c>
      <c r="R7914" t="n">
        <v>2</v>
      </c>
      <c r="S7914" s="3" t="n">
        <v>0.6</v>
      </c>
      <c r="T7914" s="2" t="n">
        <v>-31.8612</v>
      </c>
      <c r="U7914">
        <f>D7914-C7914</f>
        <v/>
      </c>
      <c r="V7914" s="3">
        <f>IF(Q7914=0,0,T7914/Q7914)</f>
        <v/>
      </c>
    </row>
    <row r="7915">
      <c r="A7915" t="n">
        <v>7914</v>
      </c>
      <c r="B7915" t="inlineStr">
        <is>
          <t>US-2017-105697</t>
        </is>
      </c>
      <c r="C7915" t="inlineStr">
        <is>
          <t>2017-08-25</t>
        </is>
      </c>
      <c r="D7915" t="inlineStr">
        <is>
          <t>2017-08-27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Letter/Legal File Tote with Clear Snap-On Lid, Black Granite</t>
        </is>
      </c>
      <c r="Q7915" s="2" t="n">
        <v>25.696</v>
      </c>
      <c r="R7915" t="n">
        <v>2</v>
      </c>
      <c r="S7915" s="3" t="n">
        <v>0.2</v>
      </c>
      <c r="T7915" s="2" t="n">
        <v>1.9272</v>
      </c>
      <c r="U7915">
        <f>D7915-C7915</f>
        <v/>
      </c>
      <c r="V7915" s="3">
        <f>IF(Q7915=0,0,T7915/Q7915)</f>
        <v/>
      </c>
    </row>
    <row r="7916">
      <c r="A7916" t="n">
        <v>7915</v>
      </c>
      <c r="B7916" t="inlineStr">
        <is>
          <t>CA-2017-165323</t>
        </is>
      </c>
      <c r="C7916" t="inlineStr">
        <is>
          <t>2017-06-17</t>
        </is>
      </c>
      <c r="D7916" t="inlineStr">
        <is>
          <t>2017-06-21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Technology</t>
        </is>
      </c>
      <c r="O7916" t="inlineStr">
        <is>
          <t>Machines</t>
        </is>
      </c>
      <c r="P7916" t="inlineStr">
        <is>
          <t>Hewlett-Packard Desktjet 6988DT Refurbished Printer</t>
        </is>
      </c>
      <c r="Q7916" s="2" t="n">
        <v>3404.5</v>
      </c>
      <c r="R7916" t="n">
        <v>5</v>
      </c>
      <c r="S7916" s="3" t="n">
        <v>0</v>
      </c>
      <c r="T7916" s="2" t="n">
        <v>1668.205</v>
      </c>
      <c r="U7916">
        <f>D7916-C7916</f>
        <v/>
      </c>
      <c r="V7916" s="3">
        <f>IF(Q7916=0,0,T7916/Q7916)</f>
        <v/>
      </c>
    </row>
    <row r="7917">
      <c r="A7917" t="n">
        <v>7916</v>
      </c>
      <c r="B7917" t="inlineStr">
        <is>
          <t>CA-2017-165323</t>
        </is>
      </c>
      <c r="C7917" t="inlineStr">
        <is>
          <t>2017-06-17</t>
        </is>
      </c>
      <c r="D7917" t="inlineStr">
        <is>
          <t>2017-06-21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Technology</t>
        </is>
      </c>
      <c r="O7917" t="inlineStr">
        <is>
          <t>Accessories</t>
        </is>
      </c>
      <c r="P7917" t="inlineStr">
        <is>
          <t>Kingston Digital DataTraveler 64GB USB 2.0</t>
        </is>
      </c>
      <c r="Q7917" s="2" t="n">
        <v>101.34</v>
      </c>
      <c r="R7917" t="n">
        <v>3</v>
      </c>
      <c r="S7917" s="3" t="n">
        <v>0</v>
      </c>
      <c r="T7917" s="2" t="n">
        <v>8.107200000000001</v>
      </c>
      <c r="U7917">
        <f>D7917-C7917</f>
        <v/>
      </c>
      <c r="V7917" s="3">
        <f>IF(Q7917=0,0,T7917/Q7917)</f>
        <v/>
      </c>
    </row>
    <row r="7918">
      <c r="A7918" t="n">
        <v>7917</v>
      </c>
      <c r="B7918" t="inlineStr">
        <is>
          <t>CA-2015-110891</t>
        </is>
      </c>
      <c r="C7918" t="inlineStr">
        <is>
          <t>2015-11-20</t>
        </is>
      </c>
      <c r="D7918" t="inlineStr">
        <is>
          <t>2015-11-24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Global High-Back Leather Tilter, Burgundy</t>
        </is>
      </c>
      <c r="Q7918" s="2" t="n">
        <v>344.372</v>
      </c>
      <c r="R7918" t="n">
        <v>4</v>
      </c>
      <c r="S7918" s="3" t="n">
        <v>0.3</v>
      </c>
      <c r="T7918" s="2" t="n">
        <v>-93.47239999999999</v>
      </c>
      <c r="U7918">
        <f>D7918-C7918</f>
        <v/>
      </c>
      <c r="V7918" s="3">
        <f>IF(Q7918=0,0,T7918/Q7918)</f>
        <v/>
      </c>
    </row>
    <row r="7919">
      <c r="A7919" t="n">
        <v>7918</v>
      </c>
      <c r="B7919" t="inlineStr">
        <is>
          <t>CA-2017-100783</t>
        </is>
      </c>
      <c r="C7919" t="inlineStr">
        <is>
          <t>2017-09-04</t>
        </is>
      </c>
      <c r="D7919" t="inlineStr">
        <is>
          <t>2017-09-08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Hunt PowerHouse Electric Pencil Sharpener, Blue</t>
        </is>
      </c>
      <c r="Q7919" s="2" t="n">
        <v>30.384</v>
      </c>
      <c r="R7919" t="n">
        <v>1</v>
      </c>
      <c r="S7919" s="3" t="n">
        <v>0.2</v>
      </c>
      <c r="T7919" s="2" t="n">
        <v>3.798</v>
      </c>
      <c r="U7919">
        <f>D7919-C7919</f>
        <v/>
      </c>
      <c r="V7919" s="3">
        <f>IF(Q7919=0,0,T7919/Q7919)</f>
        <v/>
      </c>
    </row>
    <row r="7920">
      <c r="A7920" t="n">
        <v>7919</v>
      </c>
      <c r="B7920" t="inlineStr">
        <is>
          <t>CA-2015-152513</t>
        </is>
      </c>
      <c r="C7920" t="inlineStr">
        <is>
          <t>2015-07-04</t>
        </is>
      </c>
      <c r="D7920" t="inlineStr">
        <is>
          <t>2015-07-08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Premier Heavy-Duty Binder with Round Locking Rings</t>
        </is>
      </c>
      <c r="Q7920" s="2" t="n">
        <v>22.848</v>
      </c>
      <c r="R7920" t="n">
        <v>2</v>
      </c>
      <c r="S7920" s="3" t="n">
        <v>0.2</v>
      </c>
      <c r="T7920" s="2" t="n">
        <v>7.4256</v>
      </c>
      <c r="U7920">
        <f>D7920-C7920</f>
        <v/>
      </c>
      <c r="V7920" s="3">
        <f>IF(Q7920=0,0,T7920/Q7920)</f>
        <v/>
      </c>
    </row>
    <row r="7921">
      <c r="A7921" t="n">
        <v>7920</v>
      </c>
      <c r="B7921" t="inlineStr">
        <is>
          <t>CA-2017-139822</t>
        </is>
      </c>
      <c r="C7921" t="inlineStr">
        <is>
          <t>2017-09-15</t>
        </is>
      </c>
      <c r="D7921" t="inlineStr">
        <is>
          <t>2017-09-21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Eldon ProFile File 'N Store Portable File Tub Letter/Legal Size Black</t>
        </is>
      </c>
      <c r="Q7921" s="2" t="n">
        <v>38.62</v>
      </c>
      <c r="R7921" t="n">
        <v>2</v>
      </c>
      <c r="S7921" s="3" t="n">
        <v>0</v>
      </c>
      <c r="T7921" s="2" t="n">
        <v>10.8136</v>
      </c>
      <c r="U7921">
        <f>D7921-C7921</f>
        <v/>
      </c>
      <c r="V7921" s="3">
        <f>IF(Q7921=0,0,T7921/Q7921)</f>
        <v/>
      </c>
    </row>
    <row r="7922">
      <c r="A7922" t="n">
        <v>7921</v>
      </c>
      <c r="B7922" t="inlineStr">
        <is>
          <t>CA-2017-139822</t>
        </is>
      </c>
      <c r="C7922" t="inlineStr">
        <is>
          <t>2017-09-15</t>
        </is>
      </c>
      <c r="D7922" t="inlineStr">
        <is>
          <t>2017-09-21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Wireless Classic Keyboard with Mouse</t>
        </is>
      </c>
      <c r="Q7922" s="2" t="n">
        <v>59.98</v>
      </c>
      <c r="R7922" t="n">
        <v>2</v>
      </c>
      <c r="S7922" s="3" t="n">
        <v>0</v>
      </c>
      <c r="T7922" s="2" t="n">
        <v>10.7964</v>
      </c>
      <c r="U7922">
        <f>D7922-C7922</f>
        <v/>
      </c>
      <c r="V7922" s="3">
        <f>IF(Q7922=0,0,T7922/Q7922)</f>
        <v/>
      </c>
    </row>
    <row r="7923">
      <c r="A7923" t="n">
        <v>7922</v>
      </c>
      <c r="B7923" t="inlineStr">
        <is>
          <t>CA-2017-107713</t>
        </is>
      </c>
      <c r="C7923" t="inlineStr">
        <is>
          <t>2017-03-13</t>
        </is>
      </c>
      <c r="D7923" t="inlineStr">
        <is>
          <t>2017-03-17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Arch Ring Binders</t>
        </is>
      </c>
      <c r="Q7923" s="2" t="n">
        <v>174.3</v>
      </c>
      <c r="R7923" t="n">
        <v>3</v>
      </c>
      <c r="S7923" s="3" t="n">
        <v>0</v>
      </c>
      <c r="T7923" s="2" t="n">
        <v>81.92100000000001</v>
      </c>
      <c r="U7923">
        <f>D7923-C7923</f>
        <v/>
      </c>
      <c r="V7923" s="3">
        <f>IF(Q7923=0,0,T7923/Q7923)</f>
        <v/>
      </c>
    </row>
    <row r="7924">
      <c r="A7924" t="n">
        <v>7923</v>
      </c>
      <c r="B7924" t="inlineStr">
        <is>
          <t>CA-2017-134096</t>
        </is>
      </c>
      <c r="C7924" t="inlineStr">
        <is>
          <t>2017-09-24</t>
        </is>
      </c>
      <c r="D7924" t="inlineStr">
        <is>
          <t>2017-09-29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Technology</t>
        </is>
      </c>
      <c r="O7924" t="inlineStr">
        <is>
          <t>Phones</t>
        </is>
      </c>
      <c r="P7924" t="inlineStr">
        <is>
          <t>Vtech CS6719</t>
        </is>
      </c>
      <c r="Q7924" s="2" t="n">
        <v>383.96</v>
      </c>
      <c r="R7924" t="n">
        <v>5</v>
      </c>
      <c r="S7924" s="3" t="n">
        <v>0.2</v>
      </c>
      <c r="T7924" s="2" t="n">
        <v>38.396</v>
      </c>
      <c r="U7924">
        <f>D7924-C7924</f>
        <v/>
      </c>
      <c r="V7924" s="3">
        <f>IF(Q7924=0,0,T7924/Q7924)</f>
        <v/>
      </c>
    </row>
    <row r="7925">
      <c r="A7925" t="n">
        <v>7924</v>
      </c>
      <c r="B7925" t="inlineStr">
        <is>
          <t>CA-2017-134096</t>
        </is>
      </c>
      <c r="C7925" t="inlineStr">
        <is>
          <t>2017-09-24</t>
        </is>
      </c>
      <c r="D7925" t="inlineStr">
        <is>
          <t>2017-09-29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Wilson Jones International Size A4 Ring Binders</t>
        </is>
      </c>
      <c r="Q7925" s="2" t="n">
        <v>15.57</v>
      </c>
      <c r="R7925" t="n">
        <v>3</v>
      </c>
      <c r="S7925" s="3" t="n">
        <v>0.7</v>
      </c>
      <c r="T7925" s="2" t="n">
        <v>-11.418</v>
      </c>
      <c r="U7925">
        <f>D7925-C7925</f>
        <v/>
      </c>
      <c r="V7925" s="3">
        <f>IF(Q7925=0,0,T7925/Q7925)</f>
        <v/>
      </c>
    </row>
    <row r="7926">
      <c r="A7926" t="n">
        <v>7925</v>
      </c>
      <c r="B7926" t="inlineStr">
        <is>
          <t>CA-2016-125843</t>
        </is>
      </c>
      <c r="C7926" t="inlineStr">
        <is>
          <t>2016-08-13</t>
        </is>
      </c>
      <c r="D7926" t="inlineStr">
        <is>
          <t>2016-08-16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Office Supplies</t>
        </is>
      </c>
      <c r="O7926" t="inlineStr">
        <is>
          <t>Binders</t>
        </is>
      </c>
      <c r="P7926" t="inlineStr">
        <is>
          <t>Avery Heavy-Duty EZD  Binder With Locking Rings</t>
        </is>
      </c>
      <c r="Q7926" s="2" t="n">
        <v>22.32</v>
      </c>
      <c r="R7926" t="n">
        <v>4</v>
      </c>
      <c r="S7926" s="3" t="n">
        <v>0</v>
      </c>
      <c r="T7926" s="2" t="n">
        <v>10.7136</v>
      </c>
      <c r="U7926">
        <f>D7926-C7926</f>
        <v/>
      </c>
      <c r="V7926" s="3">
        <f>IF(Q7926=0,0,T7926/Q7926)</f>
        <v/>
      </c>
    </row>
    <row r="7927">
      <c r="A7927" t="n">
        <v>7926</v>
      </c>
      <c r="B7927" t="inlineStr">
        <is>
          <t>CA-2016-125843</t>
        </is>
      </c>
      <c r="C7927" t="inlineStr">
        <is>
          <t>2016-08-13</t>
        </is>
      </c>
      <c r="D7927" t="inlineStr">
        <is>
          <t>2016-08-16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Alphabetical Labels for Top Tab Filing</t>
        </is>
      </c>
      <c r="Q7927" s="2" t="n">
        <v>103.6</v>
      </c>
      <c r="R7927" t="n">
        <v>7</v>
      </c>
      <c r="S7927" s="3" t="n">
        <v>0</v>
      </c>
      <c r="T7927" s="2" t="n">
        <v>51.8</v>
      </c>
      <c r="U7927">
        <f>D7927-C7927</f>
        <v/>
      </c>
      <c r="V7927" s="3">
        <f>IF(Q7927=0,0,T7927/Q7927)</f>
        <v/>
      </c>
    </row>
    <row r="7928">
      <c r="A7928" t="n">
        <v>7927</v>
      </c>
      <c r="B7928" t="inlineStr">
        <is>
          <t>CA-2017-120404</t>
        </is>
      </c>
      <c r="C7928" t="inlineStr">
        <is>
          <t>2017-11-20</t>
        </is>
      </c>
      <c r="D7928" t="inlineStr">
        <is>
          <t>2017-11-24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Technology</t>
        </is>
      </c>
      <c r="O7928" t="inlineStr">
        <is>
          <t>Accessories</t>
        </is>
      </c>
      <c r="P7928" t="inlineStr">
        <is>
          <t>Maxell 4.7GB DVD+R 5/Pack</t>
        </is>
      </c>
      <c r="Q7928" s="2" t="n">
        <v>2.97</v>
      </c>
      <c r="R7928" t="n">
        <v>3</v>
      </c>
      <c r="S7928" s="3" t="n">
        <v>0</v>
      </c>
      <c r="T7928" s="2" t="n">
        <v>1.3365</v>
      </c>
      <c r="U7928">
        <f>D7928-C7928</f>
        <v/>
      </c>
      <c r="V7928" s="3">
        <f>IF(Q7928=0,0,T7928/Q7928)</f>
        <v/>
      </c>
    </row>
    <row r="7929">
      <c r="A7929" t="n">
        <v>7928</v>
      </c>
      <c r="B7929" t="inlineStr">
        <is>
          <t>CA-2017-120404</t>
        </is>
      </c>
      <c r="C7929" t="inlineStr">
        <is>
          <t>2017-11-20</t>
        </is>
      </c>
      <c r="D7929" t="inlineStr">
        <is>
          <t>2017-11-24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Technology</t>
        </is>
      </c>
      <c r="O7929" t="inlineStr">
        <is>
          <t>Phones</t>
        </is>
      </c>
      <c r="P7929" t="inlineStr">
        <is>
          <t>Apple iPhone 5S</t>
        </is>
      </c>
      <c r="Q7929" s="2" t="n">
        <v>569.99</v>
      </c>
      <c r="R7929" t="n">
        <v>1</v>
      </c>
      <c r="S7929" s="3" t="n">
        <v>0</v>
      </c>
      <c r="T7929" s="2" t="n">
        <v>170.997</v>
      </c>
      <c r="U7929">
        <f>D7929-C7929</f>
        <v/>
      </c>
      <c r="V7929" s="3">
        <f>IF(Q7929=0,0,T7929/Q7929)</f>
        <v/>
      </c>
    </row>
    <row r="7930">
      <c r="A7930" t="n">
        <v>7929</v>
      </c>
      <c r="B7930" t="inlineStr">
        <is>
          <t>CA-2017-120404</t>
        </is>
      </c>
      <c r="C7930" t="inlineStr">
        <is>
          <t>2017-11-20</t>
        </is>
      </c>
      <c r="D7930" t="inlineStr">
        <is>
          <t>2017-11-24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Tensor Brushed Steel Torchiere Floor Lamp</t>
        </is>
      </c>
      <c r="Q7930" s="2" t="n">
        <v>50.97</v>
      </c>
      <c r="R7930" t="n">
        <v>3</v>
      </c>
      <c r="S7930" s="3" t="n">
        <v>0</v>
      </c>
      <c r="T7930" s="2" t="n">
        <v>9.1746</v>
      </c>
      <c r="U7930">
        <f>D7930-C7930</f>
        <v/>
      </c>
      <c r="V7930" s="3">
        <f>IF(Q7930=0,0,T7930/Q7930)</f>
        <v/>
      </c>
    </row>
    <row r="7931">
      <c r="A7931" t="n">
        <v>7930</v>
      </c>
      <c r="B7931" t="inlineStr">
        <is>
          <t>CA-2017-167549</t>
        </is>
      </c>
      <c r="C7931" t="inlineStr">
        <is>
          <t>2017-07-25</t>
        </is>
      </c>
      <c r="D7931" t="inlineStr">
        <is>
          <t>2017-07-27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Furniture</t>
        </is>
      </c>
      <c r="O7931" t="inlineStr">
        <is>
          <t>Tables</t>
        </is>
      </c>
      <c r="P7931" t="inlineStr">
        <is>
          <t>Safco Drafting Table</t>
        </is>
      </c>
      <c r="Q7931" s="2" t="n">
        <v>298.116</v>
      </c>
      <c r="R7931" t="n">
        <v>6</v>
      </c>
      <c r="S7931" s="3" t="n">
        <v>0.3</v>
      </c>
      <c r="T7931" s="2" t="n">
        <v>-4.2588</v>
      </c>
      <c r="U7931">
        <f>D7931-C7931</f>
        <v/>
      </c>
      <c r="V7931" s="3">
        <f>IF(Q7931=0,0,T7931/Q7931)</f>
        <v/>
      </c>
    </row>
    <row r="7932">
      <c r="A7932" t="n">
        <v>7931</v>
      </c>
      <c r="B7932" t="inlineStr">
        <is>
          <t>CA-2016-120082</t>
        </is>
      </c>
      <c r="C7932" t="inlineStr">
        <is>
          <t>2016-03-25</t>
        </is>
      </c>
      <c r="D7932" t="inlineStr">
        <is>
          <t>2016-03-27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Newell 319</t>
        </is>
      </c>
      <c r="Q7932" s="2" t="n">
        <v>59.52</v>
      </c>
      <c r="R7932" t="n">
        <v>3</v>
      </c>
      <c r="S7932" s="3" t="n">
        <v>0</v>
      </c>
      <c r="T7932" s="2" t="n">
        <v>17.856</v>
      </c>
      <c r="U7932">
        <f>D7932-C7932</f>
        <v/>
      </c>
      <c r="V7932" s="3">
        <f>IF(Q7932=0,0,T7932/Q7932)</f>
        <v/>
      </c>
    </row>
    <row r="7933">
      <c r="A7933" t="n">
        <v>7932</v>
      </c>
      <c r="B7933" t="inlineStr">
        <is>
          <t>US-2016-168095</t>
        </is>
      </c>
      <c r="C7933" t="inlineStr">
        <is>
          <t>2016-07-15</t>
        </is>
      </c>
      <c r="D7933" t="inlineStr">
        <is>
          <t>2016-07-20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Furniture</t>
        </is>
      </c>
      <c r="O7933" t="inlineStr">
        <is>
          <t>Chairs</t>
        </is>
      </c>
      <c r="P7933" t="inlineStr">
        <is>
          <t>Bevis Steel Folding Chairs</t>
        </is>
      </c>
      <c r="Q7933" s="2" t="n">
        <v>230.28</v>
      </c>
      <c r="R7933" t="n">
        <v>3</v>
      </c>
      <c r="S7933" s="3" t="n">
        <v>0.2</v>
      </c>
      <c r="T7933" s="2" t="n">
        <v>23.028</v>
      </c>
      <c r="U7933">
        <f>D7933-C7933</f>
        <v/>
      </c>
      <c r="V7933" s="3">
        <f>IF(Q7933=0,0,T7933/Q7933)</f>
        <v/>
      </c>
    </row>
    <row r="7934">
      <c r="A7934" t="n">
        <v>7933</v>
      </c>
      <c r="B7934" t="inlineStr">
        <is>
          <t>US-2016-168095</t>
        </is>
      </c>
      <c r="C7934" t="inlineStr">
        <is>
          <t>2016-07-15</t>
        </is>
      </c>
      <c r="D7934" t="inlineStr">
        <is>
          <t>2016-07-20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1909</t>
        </is>
      </c>
      <c r="Q7934" s="2" t="n">
        <v>105.52</v>
      </c>
      <c r="R7934" t="n">
        <v>5</v>
      </c>
      <c r="S7934" s="3" t="n">
        <v>0.2</v>
      </c>
      <c r="T7934" s="2" t="n">
        <v>34.294</v>
      </c>
      <c r="U7934">
        <f>D7934-C7934</f>
        <v/>
      </c>
      <c r="V7934" s="3">
        <f>IF(Q7934=0,0,T7934/Q7934)</f>
        <v/>
      </c>
    </row>
    <row r="7935">
      <c r="A7935" t="n">
        <v>7934</v>
      </c>
      <c r="B7935" t="inlineStr">
        <is>
          <t>CA-2017-166093</t>
        </is>
      </c>
      <c r="C7935" t="inlineStr">
        <is>
          <t>2017-08-17</t>
        </is>
      </c>
      <c r="D7935" t="inlineStr">
        <is>
          <t>2017-08-24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Office Supplies</t>
        </is>
      </c>
      <c r="O7935" t="inlineStr">
        <is>
          <t>Envelopes</t>
        </is>
      </c>
      <c r="P7935" t="inlineStr">
        <is>
          <t>Staple envelope</t>
        </is>
      </c>
      <c r="Q7935" s="2" t="n">
        <v>23.36</v>
      </c>
      <c r="R7935" t="n">
        <v>2</v>
      </c>
      <c r="S7935" s="3" t="n">
        <v>0</v>
      </c>
      <c r="T7935" s="2" t="n">
        <v>11.68</v>
      </c>
      <c r="U7935">
        <f>D7935-C7935</f>
        <v/>
      </c>
      <c r="V7935" s="3">
        <f>IF(Q7935=0,0,T7935/Q7935)</f>
        <v/>
      </c>
    </row>
    <row r="7936">
      <c r="A7936" t="n">
        <v>7935</v>
      </c>
      <c r="B7936" t="inlineStr">
        <is>
          <t>CA-2017-166093</t>
        </is>
      </c>
      <c r="C7936" t="inlineStr">
        <is>
          <t>2017-08-17</t>
        </is>
      </c>
      <c r="D7936" t="inlineStr">
        <is>
          <t>2017-08-24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Technology</t>
        </is>
      </c>
      <c r="O7936" t="inlineStr">
        <is>
          <t>Phones</t>
        </is>
      </c>
      <c r="P7936" t="inlineStr">
        <is>
          <t>OtterBox Defender Series Case - Samsung Galaxy S4</t>
        </is>
      </c>
      <c r="Q7936" s="2" t="n">
        <v>71.976</v>
      </c>
      <c r="R7936" t="n">
        <v>3</v>
      </c>
      <c r="S7936" s="3" t="n">
        <v>0.2</v>
      </c>
      <c r="T7936" s="2" t="n">
        <v>8.997</v>
      </c>
      <c r="U7936">
        <f>D7936-C7936</f>
        <v/>
      </c>
      <c r="V7936" s="3">
        <f>IF(Q7936=0,0,T7936/Q7936)</f>
        <v/>
      </c>
    </row>
    <row r="7937">
      <c r="A7937" t="n">
        <v>7936</v>
      </c>
      <c r="B7937" t="inlineStr">
        <is>
          <t>CA-2017-166093</t>
        </is>
      </c>
      <c r="C7937" t="inlineStr">
        <is>
          <t>2017-08-17</t>
        </is>
      </c>
      <c r="D7937" t="inlineStr">
        <is>
          <t>2017-08-24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Office Supplies</t>
        </is>
      </c>
      <c r="O7937" t="inlineStr">
        <is>
          <t>Paper</t>
        </is>
      </c>
      <c r="P7937" t="inlineStr">
        <is>
          <t>Xerox 1962</t>
        </is>
      </c>
      <c r="Q7937" s="2" t="n">
        <v>8.56</v>
      </c>
      <c r="R7937" t="n">
        <v>2</v>
      </c>
      <c r="S7937" s="3" t="n">
        <v>0</v>
      </c>
      <c r="T7937" s="2" t="n">
        <v>3.852</v>
      </c>
      <c r="U7937">
        <f>D7937-C7937</f>
        <v/>
      </c>
      <c r="V7937" s="3">
        <f>IF(Q7937=0,0,T7937/Q7937)</f>
        <v/>
      </c>
    </row>
    <row r="7938">
      <c r="A7938" t="n">
        <v>7937</v>
      </c>
      <c r="B7938" t="inlineStr">
        <is>
          <t>CA-2017-166093</t>
        </is>
      </c>
      <c r="C7938" t="inlineStr">
        <is>
          <t>2017-08-17</t>
        </is>
      </c>
      <c r="D7938" t="inlineStr">
        <is>
          <t>2017-08-24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Wilson Jones Clip &amp; Carry Folder Binder Tool for Ring Binders, Clear</t>
        </is>
      </c>
      <c r="Q7938" s="2" t="n">
        <v>13.92</v>
      </c>
      <c r="R7938" t="n">
        <v>3</v>
      </c>
      <c r="S7938" s="3" t="n">
        <v>0.2</v>
      </c>
      <c r="T7938" s="2" t="n">
        <v>4.872</v>
      </c>
      <c r="U7938">
        <f>D7938-C7938</f>
        <v/>
      </c>
      <c r="V7938" s="3">
        <f>IF(Q7938=0,0,T7938/Q7938)</f>
        <v/>
      </c>
    </row>
    <row r="7939">
      <c r="A7939" t="n">
        <v>7938</v>
      </c>
      <c r="B7939" t="inlineStr">
        <is>
          <t>CA-2017-166093</t>
        </is>
      </c>
      <c r="C7939" t="inlineStr">
        <is>
          <t>2017-08-17</t>
        </is>
      </c>
      <c r="D7939" t="inlineStr">
        <is>
          <t>2017-08-24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Office Supplies</t>
        </is>
      </c>
      <c r="O7939" t="inlineStr">
        <is>
          <t>Appliances</t>
        </is>
      </c>
      <c r="P7939" t="inlineStr">
        <is>
          <t>Sanyo 2.5 Cubic Foot Mid-Size Office Refrigerators</t>
        </is>
      </c>
      <c r="Q7939" s="2" t="n">
        <v>2518.29</v>
      </c>
      <c r="R7939" t="n">
        <v>9</v>
      </c>
      <c r="S7939" s="3" t="n">
        <v>0</v>
      </c>
      <c r="T7939" s="2" t="n">
        <v>654.7554</v>
      </c>
      <c r="U7939">
        <f>D7939-C7939</f>
        <v/>
      </c>
      <c r="V7939" s="3">
        <f>IF(Q7939=0,0,T7939/Q7939)</f>
        <v/>
      </c>
    </row>
    <row r="7940">
      <c r="A7940" t="n">
        <v>7939</v>
      </c>
      <c r="B7940" t="inlineStr">
        <is>
          <t>CA-2017-166093</t>
        </is>
      </c>
      <c r="C7940" t="inlineStr">
        <is>
          <t>2017-08-17</t>
        </is>
      </c>
      <c r="D7940" t="inlineStr">
        <is>
          <t>2017-08-24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Standard Rollaway File with Lock</t>
        </is>
      </c>
      <c r="Q7940" s="2" t="n">
        <v>540.5700000000001</v>
      </c>
      <c r="R7940" t="n">
        <v>3</v>
      </c>
      <c r="S7940" s="3" t="n">
        <v>0</v>
      </c>
      <c r="T7940" s="2" t="n">
        <v>140.5482</v>
      </c>
      <c r="U7940">
        <f>D7940-C7940</f>
        <v/>
      </c>
      <c r="V7940" s="3">
        <f>IF(Q7940=0,0,T7940/Q7940)</f>
        <v/>
      </c>
    </row>
    <row r="7941">
      <c r="A7941" t="n">
        <v>7940</v>
      </c>
      <c r="B7941" t="inlineStr">
        <is>
          <t>CA-2017-166093</t>
        </is>
      </c>
      <c r="C7941" t="inlineStr">
        <is>
          <t>2017-08-17</t>
        </is>
      </c>
      <c r="D7941" t="inlineStr">
        <is>
          <t>2017-08-24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GBC Recycled Grain Textured Covers</t>
        </is>
      </c>
      <c r="Q7941" s="2" t="n">
        <v>221.056</v>
      </c>
      <c r="R7941" t="n">
        <v>8</v>
      </c>
      <c r="S7941" s="3" t="n">
        <v>0.2</v>
      </c>
      <c r="T7941" s="2" t="n">
        <v>77.36960000000001</v>
      </c>
      <c r="U7941">
        <f>D7941-C7941</f>
        <v/>
      </c>
      <c r="V7941" s="3">
        <f>IF(Q7941=0,0,T7941/Q7941)</f>
        <v/>
      </c>
    </row>
    <row r="7942">
      <c r="A7942" t="n">
        <v>7941</v>
      </c>
      <c r="B7942" t="inlineStr">
        <is>
          <t>CA-2016-146325</t>
        </is>
      </c>
      <c r="C7942" t="inlineStr">
        <is>
          <t>2016-12-14</t>
        </is>
      </c>
      <c r="D7942" t="inlineStr">
        <is>
          <t>2016-12-17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Global Task Chair, Black</t>
        </is>
      </c>
      <c r="Q7942" s="2" t="n">
        <v>81.42400000000001</v>
      </c>
      <c r="R7942" t="n">
        <v>2</v>
      </c>
      <c r="S7942" s="3" t="n">
        <v>0.2</v>
      </c>
      <c r="T7942" s="2" t="n">
        <v>-9.1602</v>
      </c>
      <c r="U7942">
        <f>D7942-C7942</f>
        <v/>
      </c>
      <c r="V7942" s="3">
        <f>IF(Q7942=0,0,T7942/Q7942)</f>
        <v/>
      </c>
    </row>
    <row r="7943">
      <c r="A7943" t="n">
        <v>7942</v>
      </c>
      <c r="B7943" t="inlineStr">
        <is>
          <t>CA-2016-146325</t>
        </is>
      </c>
      <c r="C7943" t="inlineStr">
        <is>
          <t>2016-12-14</t>
        </is>
      </c>
      <c r="D7943" t="inlineStr">
        <is>
          <t>2016-12-17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Tenex Personal Project File with Scoop Front Design, Black</t>
        </is>
      </c>
      <c r="Q7943" s="2" t="n">
        <v>134.8</v>
      </c>
      <c r="R7943" t="n">
        <v>10</v>
      </c>
      <c r="S7943" s="3" t="n">
        <v>0</v>
      </c>
      <c r="T7943" s="2" t="n">
        <v>35.048</v>
      </c>
      <c r="U7943">
        <f>D7943-C7943</f>
        <v/>
      </c>
      <c r="V7943" s="3">
        <f>IF(Q7943=0,0,T7943/Q7943)</f>
        <v/>
      </c>
    </row>
    <row r="7944">
      <c r="A7944" t="n">
        <v>7943</v>
      </c>
      <c r="B7944" t="inlineStr">
        <is>
          <t>CA-2017-134194</t>
        </is>
      </c>
      <c r="C7944" t="inlineStr">
        <is>
          <t>2017-12-25</t>
        </is>
      </c>
      <c r="D7944" t="inlineStr">
        <is>
          <t>2018-01-01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Legal Size Ring Binders</t>
        </is>
      </c>
      <c r="Q7944" s="2" t="n">
        <v>39.582</v>
      </c>
      <c r="R7944" t="n">
        <v>9</v>
      </c>
      <c r="S7944" s="3" t="n">
        <v>0.8</v>
      </c>
      <c r="T7944" s="2" t="n">
        <v>-59.373</v>
      </c>
      <c r="U7944">
        <f>D7944-C7944</f>
        <v/>
      </c>
      <c r="V7944" s="3">
        <f>IF(Q7944=0,0,T7944/Q7944)</f>
        <v/>
      </c>
    </row>
    <row r="7945">
      <c r="A7945" t="n">
        <v>7944</v>
      </c>
      <c r="B7945" t="inlineStr">
        <is>
          <t>CA-2017-134194</t>
        </is>
      </c>
      <c r="C7945" t="inlineStr">
        <is>
          <t>2017-12-25</t>
        </is>
      </c>
      <c r="D7945" t="inlineStr">
        <is>
          <t>2018-01-01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Office Supplies</t>
        </is>
      </c>
      <c r="O7945" t="inlineStr">
        <is>
          <t>Supplies</t>
        </is>
      </c>
      <c r="P7945" t="inlineStr">
        <is>
          <t>Staple remover</t>
        </is>
      </c>
      <c r="Q7945" s="2" t="n">
        <v>44.688</v>
      </c>
      <c r="R7945" t="n">
        <v>7</v>
      </c>
      <c r="S7945" s="3" t="n">
        <v>0.2</v>
      </c>
      <c r="T7945" s="2" t="n">
        <v>5.0274</v>
      </c>
      <c r="U7945">
        <f>D7945-C7945</f>
        <v/>
      </c>
      <c r="V7945" s="3">
        <f>IF(Q7945=0,0,T7945/Q7945)</f>
        <v/>
      </c>
    </row>
    <row r="7946">
      <c r="A7946" t="n">
        <v>7945</v>
      </c>
      <c r="B7946" t="inlineStr">
        <is>
          <t>CA-2017-134194</t>
        </is>
      </c>
      <c r="C7946" t="inlineStr">
        <is>
          <t>2017-12-25</t>
        </is>
      </c>
      <c r="D7946" t="inlineStr">
        <is>
          <t>2018-01-01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Office Supplies</t>
        </is>
      </c>
      <c r="O7946" t="inlineStr">
        <is>
          <t>Art</t>
        </is>
      </c>
      <c r="P7946" t="inlineStr">
        <is>
          <t>Newell 34</t>
        </is>
      </c>
      <c r="Q7946" s="2" t="n">
        <v>31.744</v>
      </c>
      <c r="R7946" t="n">
        <v>2</v>
      </c>
      <c r="S7946" s="3" t="n">
        <v>0.2</v>
      </c>
      <c r="T7946" s="2" t="n">
        <v>2.3808</v>
      </c>
      <c r="U7946">
        <f>D7946-C7946</f>
        <v/>
      </c>
      <c r="V7946" s="3">
        <f>IF(Q7946=0,0,T7946/Q7946)</f>
        <v/>
      </c>
    </row>
    <row r="7947">
      <c r="A7947" t="n">
        <v>7946</v>
      </c>
      <c r="B7947" t="inlineStr">
        <is>
          <t>CA-2017-134194</t>
        </is>
      </c>
      <c r="C7947" t="inlineStr">
        <is>
          <t>2017-12-25</t>
        </is>
      </c>
      <c r="D7947" t="inlineStr">
        <is>
          <t>2018-01-01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Ledger-Size, Piano-Hinge Binder, 2", Blue</t>
        </is>
      </c>
      <c r="Q7947" s="2" t="n">
        <v>40.98</v>
      </c>
      <c r="R7947" t="n">
        <v>5</v>
      </c>
      <c r="S7947" s="3" t="n">
        <v>0.8</v>
      </c>
      <c r="T7947" s="2" t="n">
        <v>-65.568</v>
      </c>
      <c r="U7947">
        <f>D7947-C7947</f>
        <v/>
      </c>
      <c r="V7947" s="3">
        <f>IF(Q7947=0,0,T7947/Q7947)</f>
        <v/>
      </c>
    </row>
    <row r="7948">
      <c r="A7948" t="n">
        <v>7947</v>
      </c>
      <c r="B7948" t="inlineStr">
        <is>
          <t>CA-2017-134194</t>
        </is>
      </c>
      <c r="C7948" t="inlineStr">
        <is>
          <t>2017-12-25</t>
        </is>
      </c>
      <c r="D7948" t="inlineStr">
        <is>
          <t>2018-01-01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Office Supplies</t>
        </is>
      </c>
      <c r="O7948" t="inlineStr">
        <is>
          <t>Binders</t>
        </is>
      </c>
      <c r="P7948" t="inlineStr">
        <is>
          <t>Wilson Jones 1" Hanging DublLock Ring Binders</t>
        </is>
      </c>
      <c r="Q7948" s="2" t="n">
        <v>3.168</v>
      </c>
      <c r="R7948" t="n">
        <v>3</v>
      </c>
      <c r="S7948" s="3" t="n">
        <v>0.8</v>
      </c>
      <c r="T7948" s="2" t="n">
        <v>-5.0688</v>
      </c>
      <c r="U7948">
        <f>D7948-C7948</f>
        <v/>
      </c>
      <c r="V7948" s="3">
        <f>IF(Q7948=0,0,T7948/Q7948)</f>
        <v/>
      </c>
    </row>
    <row r="7949">
      <c r="A7949" t="n">
        <v>7948</v>
      </c>
      <c r="B7949" t="inlineStr">
        <is>
          <t>CA-2014-131009</t>
        </is>
      </c>
      <c r="C7949" t="inlineStr">
        <is>
          <t>2014-03-01</t>
        </is>
      </c>
      <c r="D7949" t="inlineStr">
        <is>
          <t>2014-03-05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Office Supplies</t>
        </is>
      </c>
      <c r="O7949" t="inlineStr">
        <is>
          <t>Fasteners</t>
        </is>
      </c>
      <c r="P7949" t="inlineStr">
        <is>
          <t>Plymouth Boxed Rubber Bands by Plymouth</t>
        </is>
      </c>
      <c r="Q7949" s="2" t="n">
        <v>18.84</v>
      </c>
      <c r="R7949" t="n">
        <v>5</v>
      </c>
      <c r="S7949" s="3" t="n">
        <v>0.2</v>
      </c>
      <c r="T7949" s="2" t="n">
        <v>-3.5325</v>
      </c>
      <c r="U7949">
        <f>D7949-C7949</f>
        <v/>
      </c>
      <c r="V7949" s="3">
        <f>IF(Q7949=0,0,T7949/Q7949)</f>
        <v/>
      </c>
    </row>
    <row r="7950">
      <c r="A7950" t="n">
        <v>7949</v>
      </c>
      <c r="B7950" t="inlineStr">
        <is>
          <t>CA-2014-131009</t>
        </is>
      </c>
      <c r="C7950" t="inlineStr">
        <is>
          <t>2014-03-01</t>
        </is>
      </c>
      <c r="D7950" t="inlineStr">
        <is>
          <t>2014-03-05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Furniture</t>
        </is>
      </c>
      <c r="O7950" t="inlineStr">
        <is>
          <t>Chairs</t>
        </is>
      </c>
      <c r="P7950" t="inlineStr">
        <is>
          <t>Harbour Creations Steel Folding Chair</t>
        </is>
      </c>
      <c r="Q7950" s="2" t="n">
        <v>362.25</v>
      </c>
      <c r="R7950" t="n">
        <v>6</v>
      </c>
      <c r="S7950" s="3" t="n">
        <v>0.3</v>
      </c>
      <c r="T7950" s="2" t="n">
        <v>0</v>
      </c>
      <c r="U7950">
        <f>D7950-C7950</f>
        <v/>
      </c>
      <c r="V7950" s="3">
        <f>IF(Q7950=0,0,T7950/Q7950)</f>
        <v/>
      </c>
    </row>
    <row r="7951">
      <c r="A7951" t="n">
        <v>7950</v>
      </c>
      <c r="B7951" t="inlineStr">
        <is>
          <t>CA-2014-131009</t>
        </is>
      </c>
      <c r="C7951" t="inlineStr">
        <is>
          <t>2014-03-01</t>
        </is>
      </c>
      <c r="D7951" t="inlineStr">
        <is>
          <t>2014-03-05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DAX Black Cherry Wood-Tone Poster Frame</t>
        </is>
      </c>
      <c r="Q7951" s="2" t="n">
        <v>63.552</v>
      </c>
      <c r="R7951" t="n">
        <v>6</v>
      </c>
      <c r="S7951" s="3" t="n">
        <v>0.6</v>
      </c>
      <c r="T7951" s="2" t="n">
        <v>-34.9536</v>
      </c>
      <c r="U7951">
        <f>D7951-C7951</f>
        <v/>
      </c>
      <c r="V7951" s="3">
        <f>IF(Q7951=0,0,T7951/Q7951)</f>
        <v/>
      </c>
    </row>
    <row r="7952">
      <c r="A7952" t="n">
        <v>7951</v>
      </c>
      <c r="B7952" t="inlineStr">
        <is>
          <t>CA-2014-131009</t>
        </is>
      </c>
      <c r="C7952" t="inlineStr">
        <is>
          <t>2014-03-01</t>
        </is>
      </c>
      <c r="D7952" t="inlineStr">
        <is>
          <t>2014-03-05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Fellowes Bankers Box Recycled Super Stor/Drawer</t>
        </is>
      </c>
      <c r="Q7952" s="2" t="n">
        <v>129.552</v>
      </c>
      <c r="R7952" t="n">
        <v>3</v>
      </c>
      <c r="S7952" s="3" t="n">
        <v>0.2</v>
      </c>
      <c r="T7952" s="2" t="n">
        <v>-22.6716</v>
      </c>
      <c r="U7952">
        <f>D7952-C7952</f>
        <v/>
      </c>
      <c r="V7952" s="3">
        <f>IF(Q7952=0,0,T7952/Q7952)</f>
        <v/>
      </c>
    </row>
    <row r="7953">
      <c r="A7953" t="n">
        <v>7952</v>
      </c>
      <c r="B7953" t="inlineStr">
        <is>
          <t>CA-2015-145814</t>
        </is>
      </c>
      <c r="C7953" t="inlineStr">
        <is>
          <t>2015-11-19</t>
        </is>
      </c>
      <c r="D7953" t="inlineStr">
        <is>
          <t>2015-11-24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Accohide Poly Flexible Ring Binders</t>
        </is>
      </c>
      <c r="Q7953" s="2" t="n">
        <v>5.984</v>
      </c>
      <c r="R7953" t="n">
        <v>2</v>
      </c>
      <c r="S7953" s="3" t="n">
        <v>0.2</v>
      </c>
      <c r="T7953" s="2" t="n">
        <v>2.244</v>
      </c>
      <c r="U7953">
        <f>D7953-C7953</f>
        <v/>
      </c>
      <c r="V7953" s="3">
        <f>IF(Q7953=0,0,T7953/Q7953)</f>
        <v/>
      </c>
    </row>
    <row r="7954">
      <c r="A7954" t="n">
        <v>7953</v>
      </c>
      <c r="B7954" t="inlineStr">
        <is>
          <t>CA-2015-145814</t>
        </is>
      </c>
      <c r="C7954" t="inlineStr">
        <is>
          <t>2015-11-19</t>
        </is>
      </c>
      <c r="D7954" t="inlineStr">
        <is>
          <t>2015-11-24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Aastra 6757i CT Wireless VoIP phone</t>
        </is>
      </c>
      <c r="Q7954" s="2" t="n">
        <v>861.76</v>
      </c>
      <c r="R7954" t="n">
        <v>4</v>
      </c>
      <c r="S7954" s="3" t="n">
        <v>0</v>
      </c>
      <c r="T7954" s="2" t="n">
        <v>249.9104</v>
      </c>
      <c r="U7954">
        <f>D7954-C7954</f>
        <v/>
      </c>
      <c r="V7954" s="3">
        <f>IF(Q7954=0,0,T7954/Q7954)</f>
        <v/>
      </c>
    </row>
    <row r="7955">
      <c r="A7955" t="n">
        <v>7954</v>
      </c>
      <c r="B7955" t="inlineStr">
        <is>
          <t>CA-2014-138359</t>
        </is>
      </c>
      <c r="C7955" t="inlineStr">
        <is>
          <t>2014-04-01</t>
        </is>
      </c>
      <c r="D7955" t="inlineStr">
        <is>
          <t>2014-04-06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Rogers Profile Extra Capacity Storage Tub</t>
        </is>
      </c>
      <c r="Q7955" s="2" t="n">
        <v>66.95999999999999</v>
      </c>
      <c r="R7955" t="n">
        <v>4</v>
      </c>
      <c r="S7955" s="3" t="n">
        <v>0</v>
      </c>
      <c r="T7955" s="2" t="n">
        <v>2.6784</v>
      </c>
      <c r="U7955">
        <f>D7955-C7955</f>
        <v/>
      </c>
      <c r="V7955" s="3">
        <f>IF(Q7955=0,0,T7955/Q7955)</f>
        <v/>
      </c>
    </row>
    <row r="7956">
      <c r="A7956" t="n">
        <v>7955</v>
      </c>
      <c r="B7956" t="inlineStr">
        <is>
          <t>CA-2014-138359</t>
        </is>
      </c>
      <c r="C7956" t="inlineStr">
        <is>
          <t>2014-04-01</t>
        </is>
      </c>
      <c r="D7956" t="inlineStr">
        <is>
          <t>2014-04-06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Office Supplies</t>
        </is>
      </c>
      <c r="O7956" t="inlineStr">
        <is>
          <t>Binders</t>
        </is>
      </c>
      <c r="P7956" t="inlineStr">
        <is>
          <t>Zipper Ring Binder Pockets</t>
        </is>
      </c>
      <c r="Q7956" s="2" t="n">
        <v>6.24</v>
      </c>
      <c r="R7956" t="n">
        <v>2</v>
      </c>
      <c r="S7956" s="3" t="n">
        <v>0</v>
      </c>
      <c r="T7956" s="2" t="n">
        <v>3.0576</v>
      </c>
      <c r="U7956">
        <f>D7956-C7956</f>
        <v/>
      </c>
      <c r="V7956" s="3">
        <f>IF(Q7956=0,0,T7956/Q7956)</f>
        <v/>
      </c>
    </row>
    <row r="7957">
      <c r="A7957" t="n">
        <v>7956</v>
      </c>
      <c r="B7957" t="inlineStr">
        <is>
          <t>CA-2017-131807</t>
        </is>
      </c>
      <c r="C7957" t="inlineStr">
        <is>
          <t>2017-10-05</t>
        </is>
      </c>
      <c r="D7957" t="inlineStr">
        <is>
          <t>2017-10-10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Furniture</t>
        </is>
      </c>
      <c r="O7957" t="inlineStr">
        <is>
          <t>Chairs</t>
        </is>
      </c>
      <c r="P7957" t="inlineStr">
        <is>
          <t>Global Deluxe High-Back Office Chair in Storm</t>
        </is>
      </c>
      <c r="Q7957" s="2" t="n">
        <v>435.168</v>
      </c>
      <c r="R7957" t="n">
        <v>4</v>
      </c>
      <c r="S7957" s="3" t="n">
        <v>0.2</v>
      </c>
      <c r="T7957" s="2" t="n">
        <v>-59.8356</v>
      </c>
      <c r="U7957">
        <f>D7957-C7957</f>
        <v/>
      </c>
      <c r="V7957" s="3">
        <f>IF(Q7957=0,0,T7957/Q7957)</f>
        <v/>
      </c>
    </row>
    <row r="7958">
      <c r="A7958" t="n">
        <v>7957</v>
      </c>
      <c r="B7958" t="inlineStr">
        <is>
          <t>CA-2017-131807</t>
        </is>
      </c>
      <c r="C7958" t="inlineStr">
        <is>
          <t>2017-10-05</t>
        </is>
      </c>
      <c r="D7958" t="inlineStr">
        <is>
          <t>2017-10-10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Office Supplies</t>
        </is>
      </c>
      <c r="O7958" t="inlineStr">
        <is>
          <t>Fasteners</t>
        </is>
      </c>
      <c r="P7958" t="inlineStr">
        <is>
          <t>Staples</t>
        </is>
      </c>
      <c r="Q7958" s="2" t="n">
        <v>14.9</v>
      </c>
      <c r="R7958" t="n">
        <v>5</v>
      </c>
      <c r="S7958" s="3" t="n">
        <v>0</v>
      </c>
      <c r="T7958" s="2" t="n">
        <v>6.854</v>
      </c>
      <c r="U7958">
        <f>D7958-C7958</f>
        <v/>
      </c>
      <c r="V7958" s="3">
        <f>IF(Q7958=0,0,T7958/Q7958)</f>
        <v/>
      </c>
    </row>
    <row r="7959">
      <c r="A7959" t="n">
        <v>7958</v>
      </c>
      <c r="B7959" t="inlineStr">
        <is>
          <t>CA-2017-131807</t>
        </is>
      </c>
      <c r="C7959" t="inlineStr">
        <is>
          <t>2017-10-05</t>
        </is>
      </c>
      <c r="D7959" t="inlineStr">
        <is>
          <t>2017-10-10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Office Supplies</t>
        </is>
      </c>
      <c r="O7959" t="inlineStr">
        <is>
          <t>Appliances</t>
        </is>
      </c>
      <c r="P7959" t="inlineStr">
        <is>
          <t>Hoover Replacement Belts For Soft Guard &amp; Commercial Ltweight Upright Vacs, 2/Pk</t>
        </is>
      </c>
      <c r="Q7959" s="2" t="n">
        <v>15.8</v>
      </c>
      <c r="R7959" t="n">
        <v>4</v>
      </c>
      <c r="S7959" s="3" t="n">
        <v>0</v>
      </c>
      <c r="T7959" s="2" t="n">
        <v>4.108</v>
      </c>
      <c r="U7959">
        <f>D7959-C7959</f>
        <v/>
      </c>
      <c r="V7959" s="3">
        <f>IF(Q7959=0,0,T7959/Q7959)</f>
        <v/>
      </c>
    </row>
    <row r="7960">
      <c r="A7960" t="n">
        <v>7959</v>
      </c>
      <c r="B7960" t="inlineStr">
        <is>
          <t>CA-2017-131807</t>
        </is>
      </c>
      <c r="C7960" t="inlineStr">
        <is>
          <t>2017-10-05</t>
        </is>
      </c>
      <c r="D7960" t="inlineStr">
        <is>
          <t>2017-10-10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DAX Clear Channel Poster Frame</t>
        </is>
      </c>
      <c r="Q7960" s="2" t="n">
        <v>72.90000000000001</v>
      </c>
      <c r="R7960" t="n">
        <v>5</v>
      </c>
      <c r="S7960" s="3" t="n">
        <v>0</v>
      </c>
      <c r="T7960" s="2" t="n">
        <v>26.973</v>
      </c>
      <c r="U7960">
        <f>D7960-C7960</f>
        <v/>
      </c>
      <c r="V7960" s="3">
        <f>IF(Q7960=0,0,T7960/Q7960)</f>
        <v/>
      </c>
    </row>
    <row r="7961">
      <c r="A7961" t="n">
        <v>7960</v>
      </c>
      <c r="B7961" t="inlineStr">
        <is>
          <t>CA-2017-131807</t>
        </is>
      </c>
      <c r="C7961" t="inlineStr">
        <is>
          <t>2017-10-05</t>
        </is>
      </c>
      <c r="D7961" t="inlineStr">
        <is>
          <t>2017-10-10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Furniture</t>
        </is>
      </c>
      <c r="O7961" t="inlineStr">
        <is>
          <t>Tables</t>
        </is>
      </c>
      <c r="P7961" t="inlineStr">
        <is>
          <t>KI Adjustable-Height Table</t>
        </is>
      </c>
      <c r="Q7961" s="2" t="n">
        <v>206.352</v>
      </c>
      <c r="R7961" t="n">
        <v>3</v>
      </c>
      <c r="S7961" s="3" t="n">
        <v>0.2</v>
      </c>
      <c r="T7961" s="2" t="n">
        <v>5.1588</v>
      </c>
      <c r="U7961">
        <f>D7961-C7961</f>
        <v/>
      </c>
      <c r="V7961" s="3">
        <f>IF(Q7961=0,0,T7961/Q7961)</f>
        <v/>
      </c>
    </row>
    <row r="7962">
      <c r="A7962" t="n">
        <v>7961</v>
      </c>
      <c r="B7962" t="inlineStr">
        <is>
          <t>CA-2017-131807</t>
        </is>
      </c>
      <c r="C7962" t="inlineStr">
        <is>
          <t>2017-10-05</t>
        </is>
      </c>
      <c r="D7962" t="inlineStr">
        <is>
          <t>2017-10-10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Technology</t>
        </is>
      </c>
      <c r="O7962" t="inlineStr">
        <is>
          <t>Phones</t>
        </is>
      </c>
      <c r="P7962" t="inlineStr">
        <is>
          <t>Square Credit Card Reader, 4 1/2" x 4 1/2" x 1", White</t>
        </is>
      </c>
      <c r="Q7962" s="2" t="n">
        <v>7.992</v>
      </c>
      <c r="R7962" t="n">
        <v>1</v>
      </c>
      <c r="S7962" s="3" t="n">
        <v>0.2</v>
      </c>
      <c r="T7962" s="2" t="n">
        <v>2.6973</v>
      </c>
      <c r="U7962">
        <f>D7962-C7962</f>
        <v/>
      </c>
      <c r="V7962" s="3">
        <f>IF(Q7962=0,0,T7962/Q7962)</f>
        <v/>
      </c>
    </row>
    <row r="7963">
      <c r="A7963" t="n">
        <v>7962</v>
      </c>
      <c r="B7963" t="inlineStr">
        <is>
          <t>CA-2017-104864</t>
        </is>
      </c>
      <c r="C7963" t="inlineStr">
        <is>
          <t>2017-11-18</t>
        </is>
      </c>
      <c r="D7963" t="inlineStr">
        <is>
          <t>2017-11-23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Office Supplies</t>
        </is>
      </c>
      <c r="O7963" t="inlineStr">
        <is>
          <t>Storage</t>
        </is>
      </c>
      <c r="P7963" t="inlineStr">
        <is>
          <t>Tennsco Commercial Shelving</t>
        </is>
      </c>
      <c r="Q7963" s="2" t="n">
        <v>81.36</v>
      </c>
      <c r="R7963" t="n">
        <v>5</v>
      </c>
      <c r="S7963" s="3" t="n">
        <v>0.2</v>
      </c>
      <c r="T7963" s="2" t="n">
        <v>-19.323</v>
      </c>
      <c r="U7963">
        <f>D7963-C7963</f>
        <v/>
      </c>
      <c r="V7963" s="3">
        <f>IF(Q7963=0,0,T7963/Q7963)</f>
        <v/>
      </c>
    </row>
    <row r="7964">
      <c r="A7964" t="n">
        <v>7963</v>
      </c>
      <c r="B7964" t="inlineStr">
        <is>
          <t>CA-2017-104864</t>
        </is>
      </c>
      <c r="C7964" t="inlineStr">
        <is>
          <t>2017-11-18</t>
        </is>
      </c>
      <c r="D7964" t="inlineStr">
        <is>
          <t>2017-11-23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Ibico Plastic and Wire Spiral Binding Combs</t>
        </is>
      </c>
      <c r="Q7964" s="2" t="n">
        <v>20.232</v>
      </c>
      <c r="R7964" t="n">
        <v>8</v>
      </c>
      <c r="S7964" s="3" t="n">
        <v>0.7</v>
      </c>
      <c r="T7964" s="2" t="n">
        <v>-16.1856</v>
      </c>
      <c r="U7964">
        <f>D7964-C7964</f>
        <v/>
      </c>
      <c r="V7964" s="3">
        <f>IF(Q7964=0,0,T7964/Q7964)</f>
        <v/>
      </c>
    </row>
    <row r="7965">
      <c r="A7965" t="n">
        <v>7964</v>
      </c>
      <c r="B7965" t="inlineStr">
        <is>
          <t>CA-2017-104864</t>
        </is>
      </c>
      <c r="C7965" t="inlineStr">
        <is>
          <t>2017-11-18</t>
        </is>
      </c>
      <c r="D7965" t="inlineStr">
        <is>
          <t>2017-11-23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Office Supplies</t>
        </is>
      </c>
      <c r="O7965" t="inlineStr">
        <is>
          <t>Appliances</t>
        </is>
      </c>
      <c r="P7965" t="inlineStr">
        <is>
          <t>Acco 7-Outlet Masterpiece Power Center, Wihtout Fax/Phone Line Protection</t>
        </is>
      </c>
      <c r="Q7965" s="2" t="n">
        <v>389.056</v>
      </c>
      <c r="R7965" t="n">
        <v>4</v>
      </c>
      <c r="S7965" s="3" t="n">
        <v>0.2</v>
      </c>
      <c r="T7965" s="2" t="n">
        <v>48.632</v>
      </c>
      <c r="U7965">
        <f>D7965-C7965</f>
        <v/>
      </c>
      <c r="V7965" s="3">
        <f>IF(Q7965=0,0,T7965/Q7965)</f>
        <v/>
      </c>
    </row>
    <row r="7966">
      <c r="A7966" t="n">
        <v>7965</v>
      </c>
      <c r="B7966" t="inlineStr">
        <is>
          <t>CA-2017-104864</t>
        </is>
      </c>
      <c r="C7966" t="inlineStr">
        <is>
          <t>2017-11-18</t>
        </is>
      </c>
      <c r="D7966" t="inlineStr">
        <is>
          <t>2017-11-23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221</t>
        </is>
      </c>
      <c r="Q7966" s="2" t="n">
        <v>20.736</v>
      </c>
      <c r="R7966" t="n">
        <v>4</v>
      </c>
      <c r="S7966" s="3" t="n">
        <v>0.2</v>
      </c>
      <c r="T7966" s="2" t="n">
        <v>7.2576</v>
      </c>
      <c r="U7966">
        <f>D7966-C7966</f>
        <v/>
      </c>
      <c r="V7966" s="3">
        <f>IF(Q7966=0,0,T7966/Q7966)</f>
        <v/>
      </c>
    </row>
    <row r="7967">
      <c r="A7967" t="n">
        <v>7966</v>
      </c>
      <c r="B7967" t="inlineStr">
        <is>
          <t>CA-2017-104864</t>
        </is>
      </c>
      <c r="C7967" t="inlineStr">
        <is>
          <t>2017-11-18</t>
        </is>
      </c>
      <c r="D7967" t="inlineStr">
        <is>
          <t>2017-11-23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211</t>
        </is>
      </c>
      <c r="Q7967" s="2" t="n">
        <v>41.472</v>
      </c>
      <c r="R7967" t="n">
        <v>8</v>
      </c>
      <c r="S7967" s="3" t="n">
        <v>0.2</v>
      </c>
      <c r="T7967" s="2" t="n">
        <v>14.5152</v>
      </c>
      <c r="U7967">
        <f>D7967-C7967</f>
        <v/>
      </c>
      <c r="V7967" s="3">
        <f>IF(Q7967=0,0,T7967/Q7967)</f>
        <v/>
      </c>
    </row>
    <row r="7968">
      <c r="A7968" t="n">
        <v>7967</v>
      </c>
      <c r="B7968" t="inlineStr">
        <is>
          <t>CA-2015-138219</t>
        </is>
      </c>
      <c r="C7968" t="inlineStr">
        <is>
          <t>2015-03-23</t>
        </is>
      </c>
      <c r="D7968" t="inlineStr">
        <is>
          <t>2015-03-30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Office Supplies</t>
        </is>
      </c>
      <c r="O7968" t="inlineStr">
        <is>
          <t>Paper</t>
        </is>
      </c>
      <c r="P7968" t="inlineStr">
        <is>
          <t>REDIFORM Incoming/Outgoing Call Register, 11" X 8 1/2", 100 Messages</t>
        </is>
      </c>
      <c r="Q7968" s="2" t="n">
        <v>33.36</v>
      </c>
      <c r="R7968" t="n">
        <v>4</v>
      </c>
      <c r="S7968" s="3" t="n">
        <v>0</v>
      </c>
      <c r="T7968" s="2" t="n">
        <v>16.68</v>
      </c>
      <c r="U7968">
        <f>D7968-C7968</f>
        <v/>
      </c>
      <c r="V7968" s="3">
        <f>IF(Q7968=0,0,T7968/Q7968)</f>
        <v/>
      </c>
    </row>
    <row r="7969">
      <c r="A7969" t="n">
        <v>7968</v>
      </c>
      <c r="B7969" t="inlineStr">
        <is>
          <t>CA-2016-157707</t>
        </is>
      </c>
      <c r="C7969" t="inlineStr">
        <is>
          <t>2016-10-10</t>
        </is>
      </c>
      <c r="D7969" t="inlineStr">
        <is>
          <t>2016-10-12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Furniture</t>
        </is>
      </c>
      <c r="O7969" t="inlineStr">
        <is>
          <t>Bookcases</t>
        </is>
      </c>
      <c r="P7969" t="inlineStr">
        <is>
          <t>Bush Westfield Collection Bookcases, Dark Cherry Finish, Fully Assembled</t>
        </is>
      </c>
      <c r="Q7969" s="2" t="n">
        <v>90.88200000000001</v>
      </c>
      <c r="R7969" t="n">
        <v>3</v>
      </c>
      <c r="S7969" s="3" t="n">
        <v>0.7</v>
      </c>
      <c r="T7969" s="2" t="n">
        <v>-190.8522</v>
      </c>
      <c r="U7969">
        <f>D7969-C7969</f>
        <v/>
      </c>
      <c r="V7969" s="3">
        <f>IF(Q7969=0,0,T7969/Q7969)</f>
        <v/>
      </c>
    </row>
    <row r="7970">
      <c r="A7970" t="n">
        <v>7969</v>
      </c>
      <c r="B7970" t="inlineStr">
        <is>
          <t>CA-2016-157707</t>
        </is>
      </c>
      <c r="C7970" t="inlineStr">
        <is>
          <t>2016-10-10</t>
        </is>
      </c>
      <c r="D7970" t="inlineStr">
        <is>
          <t>2016-10-12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iOttie HLCRIO102 Car Mount</t>
        </is>
      </c>
      <c r="Q7970" s="2" t="n">
        <v>15.992</v>
      </c>
      <c r="R7970" t="n">
        <v>1</v>
      </c>
      <c r="S7970" s="3" t="n">
        <v>0.2</v>
      </c>
      <c r="T7970" s="2" t="n">
        <v>-2.9985</v>
      </c>
      <c r="U7970">
        <f>D7970-C7970</f>
        <v/>
      </c>
      <c r="V7970" s="3">
        <f>IF(Q7970=0,0,T7970/Q7970)</f>
        <v/>
      </c>
    </row>
    <row r="7971">
      <c r="A7971" t="n">
        <v>7970</v>
      </c>
      <c r="B7971" t="inlineStr">
        <is>
          <t>CA-2016-157707</t>
        </is>
      </c>
      <c r="C7971" t="inlineStr">
        <is>
          <t>2016-10-10</t>
        </is>
      </c>
      <c r="D7971" t="inlineStr">
        <is>
          <t>2016-10-12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Furniture</t>
        </is>
      </c>
      <c r="O7971" t="inlineStr">
        <is>
          <t>Chairs</t>
        </is>
      </c>
      <c r="P7971" t="inlineStr">
        <is>
          <t>Global Manager's Adjustable Task Chair, Storm</t>
        </is>
      </c>
      <c r="Q7971" s="2" t="n">
        <v>120.784</v>
      </c>
      <c r="R7971" t="n">
        <v>1</v>
      </c>
      <c r="S7971" s="3" t="n">
        <v>0.2</v>
      </c>
      <c r="T7971" s="2" t="n">
        <v>13.5882</v>
      </c>
      <c r="U7971">
        <f>D7971-C7971</f>
        <v/>
      </c>
      <c r="V7971" s="3">
        <f>IF(Q7971=0,0,T7971/Q7971)</f>
        <v/>
      </c>
    </row>
    <row r="7972">
      <c r="A7972" t="n">
        <v>7971</v>
      </c>
      <c r="B7972" t="inlineStr">
        <is>
          <t>US-2015-126753</t>
        </is>
      </c>
      <c r="C7972" t="inlineStr">
        <is>
          <t>2015-08-16</t>
        </is>
      </c>
      <c r="D7972" t="inlineStr">
        <is>
          <t>2015-08-20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Technology</t>
        </is>
      </c>
      <c r="O7972" t="inlineStr">
        <is>
          <t>Phones</t>
        </is>
      </c>
      <c r="P7972" t="inlineStr">
        <is>
          <t>Cisco IP Phone 7961G-GE VoIP phone</t>
        </is>
      </c>
      <c r="Q7972" s="2" t="n">
        <v>519.792</v>
      </c>
      <c r="R7972" t="n">
        <v>4</v>
      </c>
      <c r="S7972" s="3" t="n">
        <v>0.4</v>
      </c>
      <c r="T7972" s="2" t="n">
        <v>-112.6216</v>
      </c>
      <c r="U7972">
        <f>D7972-C7972</f>
        <v/>
      </c>
      <c r="V7972" s="3">
        <f>IF(Q7972=0,0,T7972/Q7972)</f>
        <v/>
      </c>
    </row>
    <row r="7973">
      <c r="A7973" t="n">
        <v>7972</v>
      </c>
      <c r="B7973" t="inlineStr">
        <is>
          <t>US-2015-126753</t>
        </is>
      </c>
      <c r="C7973" t="inlineStr">
        <is>
          <t>2015-08-16</t>
        </is>
      </c>
      <c r="D7973" t="inlineStr">
        <is>
          <t>2015-08-20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SanDisk Ultra 16 GB MicroSDHC Class 10 Memory Card</t>
        </is>
      </c>
      <c r="Q7973" s="2" t="n">
        <v>31.176</v>
      </c>
      <c r="R7973" t="n">
        <v>3</v>
      </c>
      <c r="S7973" s="3" t="n">
        <v>0.2</v>
      </c>
      <c r="T7973" s="2" t="n">
        <v>-5.4558</v>
      </c>
      <c r="U7973">
        <f>D7973-C7973</f>
        <v/>
      </c>
      <c r="V7973" s="3">
        <f>IF(Q7973=0,0,T7973/Q7973)</f>
        <v/>
      </c>
    </row>
    <row r="7974">
      <c r="A7974" t="n">
        <v>7973</v>
      </c>
      <c r="B7974" t="inlineStr">
        <is>
          <t>US-2015-126753</t>
        </is>
      </c>
      <c r="C7974" t="inlineStr">
        <is>
          <t>2015-08-16</t>
        </is>
      </c>
      <c r="D7974" t="inlineStr">
        <is>
          <t>2015-08-20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Office Supplies</t>
        </is>
      </c>
      <c r="O7974" t="inlineStr">
        <is>
          <t>Paper</t>
        </is>
      </c>
      <c r="P7974" t="inlineStr">
        <is>
          <t>Xerox 227</t>
        </is>
      </c>
      <c r="Q7974" s="2" t="n">
        <v>10.368</v>
      </c>
      <c r="R7974" t="n">
        <v>2</v>
      </c>
      <c r="S7974" s="3" t="n">
        <v>0.2</v>
      </c>
      <c r="T7974" s="2" t="n">
        <v>3.6288</v>
      </c>
      <c r="U7974">
        <f>D7974-C7974</f>
        <v/>
      </c>
      <c r="V7974" s="3">
        <f>IF(Q7974=0,0,T7974/Q7974)</f>
        <v/>
      </c>
    </row>
    <row r="7975">
      <c r="A7975" t="n">
        <v>7974</v>
      </c>
      <c r="B7975" t="inlineStr">
        <is>
          <t>US-2015-126753</t>
        </is>
      </c>
      <c r="C7975" t="inlineStr">
        <is>
          <t>2015-08-16</t>
        </is>
      </c>
      <c r="D7975" t="inlineStr">
        <is>
          <t>2015-08-20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Office Supplies</t>
        </is>
      </c>
      <c r="O7975" t="inlineStr">
        <is>
          <t>Binders</t>
        </is>
      </c>
      <c r="P7975" t="inlineStr">
        <is>
          <t>Avery Durable Plastic 1" Binders</t>
        </is>
      </c>
      <c r="Q7975" s="2" t="n">
        <v>2.724</v>
      </c>
      <c r="R7975" t="n">
        <v>2</v>
      </c>
      <c r="S7975" s="3" t="n">
        <v>0.7</v>
      </c>
      <c r="T7975" s="2" t="n">
        <v>-1.9068</v>
      </c>
      <c r="U7975">
        <f>D7975-C7975</f>
        <v/>
      </c>
      <c r="V7975" s="3">
        <f>IF(Q7975=0,0,T7975/Q7975)</f>
        <v/>
      </c>
    </row>
    <row r="7976">
      <c r="A7976" t="n">
        <v>7975</v>
      </c>
      <c r="B7976" t="inlineStr">
        <is>
          <t>US-2015-126753</t>
        </is>
      </c>
      <c r="C7976" t="inlineStr">
        <is>
          <t>2015-08-16</t>
        </is>
      </c>
      <c r="D7976" t="inlineStr">
        <is>
          <t>2015-08-20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Furniture</t>
        </is>
      </c>
      <c r="O7976" t="inlineStr">
        <is>
          <t>Furnishings</t>
        </is>
      </c>
      <c r="P7976" t="inlineStr">
        <is>
          <t>Tenex 46" x 60" Computer Anti-Static Chairmat, Rectangular Shaped</t>
        </is>
      </c>
      <c r="Q7976" s="2" t="n">
        <v>254.352</v>
      </c>
      <c r="R7976" t="n">
        <v>3</v>
      </c>
      <c r="S7976" s="3" t="n">
        <v>0.2</v>
      </c>
      <c r="T7976" s="2" t="n">
        <v>0</v>
      </c>
      <c r="U7976">
        <f>D7976-C7976</f>
        <v/>
      </c>
      <c r="V7976" s="3">
        <f>IF(Q7976=0,0,T7976/Q7976)</f>
        <v/>
      </c>
    </row>
    <row r="7977">
      <c r="A7977" t="n">
        <v>7976</v>
      </c>
      <c r="B7977" t="inlineStr">
        <is>
          <t>US-2015-126753</t>
        </is>
      </c>
      <c r="C7977" t="inlineStr">
        <is>
          <t>2015-08-16</t>
        </is>
      </c>
      <c r="D7977" t="inlineStr">
        <is>
          <t>2015-08-20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Office Supplies</t>
        </is>
      </c>
      <c r="O7977" t="inlineStr">
        <is>
          <t>Binders</t>
        </is>
      </c>
      <c r="P7977" t="inlineStr">
        <is>
          <t>Avery Durable Slant Ring Binders With Label Holder</t>
        </is>
      </c>
      <c r="Q7977" s="2" t="n">
        <v>3.762</v>
      </c>
      <c r="R7977" t="n">
        <v>3</v>
      </c>
      <c r="S7977" s="3" t="n">
        <v>0.7</v>
      </c>
      <c r="T7977" s="2" t="n">
        <v>-2.7588</v>
      </c>
      <c r="U7977">
        <f>D7977-C7977</f>
        <v/>
      </c>
      <c r="V7977" s="3">
        <f>IF(Q7977=0,0,T7977/Q7977)</f>
        <v/>
      </c>
    </row>
    <row r="7978">
      <c r="A7978" t="n">
        <v>7977</v>
      </c>
      <c r="B7978" t="inlineStr">
        <is>
          <t>US-2015-126753</t>
        </is>
      </c>
      <c r="C7978" t="inlineStr">
        <is>
          <t>2015-08-16</t>
        </is>
      </c>
      <c r="D7978" t="inlineStr">
        <is>
          <t>2015-08-20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Xerox 199</t>
        </is>
      </c>
      <c r="Q7978" s="2" t="n">
        <v>10.272</v>
      </c>
      <c r="R7978" t="n">
        <v>3</v>
      </c>
      <c r="S7978" s="3" t="n">
        <v>0.2</v>
      </c>
      <c r="T7978" s="2" t="n">
        <v>3.21</v>
      </c>
      <c r="U7978">
        <f>D7978-C7978</f>
        <v/>
      </c>
      <c r="V7978" s="3">
        <f>IF(Q7978=0,0,T7978/Q7978)</f>
        <v/>
      </c>
    </row>
    <row r="7979">
      <c r="A7979" t="n">
        <v>7978</v>
      </c>
      <c r="B7979" t="inlineStr">
        <is>
          <t>CA-2014-166051</t>
        </is>
      </c>
      <c r="C7979" t="inlineStr">
        <is>
          <t>2014-05-31</t>
        </is>
      </c>
      <c r="D7979" t="inlineStr">
        <is>
          <t>2014-06-05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Samsung Galaxy Note 3</t>
        </is>
      </c>
      <c r="Q7979" s="2" t="n">
        <v>659.97</v>
      </c>
      <c r="R7979" t="n">
        <v>3</v>
      </c>
      <c r="S7979" s="3" t="n">
        <v>0</v>
      </c>
      <c r="T7979" s="2" t="n">
        <v>197.991</v>
      </c>
      <c r="U7979">
        <f>D7979-C7979</f>
        <v/>
      </c>
      <c r="V7979" s="3">
        <f>IF(Q7979=0,0,T7979/Q7979)</f>
        <v/>
      </c>
    </row>
    <row r="7980">
      <c r="A7980" t="n">
        <v>7979</v>
      </c>
      <c r="B7980" t="inlineStr">
        <is>
          <t>CA-2014-166051</t>
        </is>
      </c>
      <c r="C7980" t="inlineStr">
        <is>
          <t>2014-05-31</t>
        </is>
      </c>
      <c r="D7980" t="inlineStr">
        <is>
          <t>2014-06-05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Technology</t>
        </is>
      </c>
      <c r="O7980" t="inlineStr">
        <is>
          <t>Phones</t>
        </is>
      </c>
      <c r="P7980" t="inlineStr">
        <is>
          <t>Grandstream GXP1160 VoIP phone</t>
        </is>
      </c>
      <c r="Q7980" s="2" t="n">
        <v>113.73</v>
      </c>
      <c r="R7980" t="n">
        <v>3</v>
      </c>
      <c r="S7980" s="3" t="n">
        <v>0</v>
      </c>
      <c r="T7980" s="2" t="n">
        <v>32.9817</v>
      </c>
      <c r="U7980">
        <f>D7980-C7980</f>
        <v/>
      </c>
      <c r="V7980" s="3">
        <f>IF(Q7980=0,0,T7980/Q7980)</f>
        <v/>
      </c>
    </row>
    <row r="7981">
      <c r="A7981" t="n">
        <v>7980</v>
      </c>
      <c r="B7981" t="inlineStr">
        <is>
          <t>CA-2015-113040</t>
        </is>
      </c>
      <c r="C7981" t="inlineStr">
        <is>
          <t>2015-08-27</t>
        </is>
      </c>
      <c r="D7981" t="inlineStr">
        <is>
          <t>2015-08-31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Heavy-Duty EZD View Binder with Locking Rings</t>
        </is>
      </c>
      <c r="Q7981" s="2" t="n">
        <v>5.104</v>
      </c>
      <c r="R7981" t="n">
        <v>1</v>
      </c>
      <c r="S7981" s="3" t="n">
        <v>0.2</v>
      </c>
      <c r="T7981" s="2" t="n">
        <v>1.6588</v>
      </c>
      <c r="U7981">
        <f>D7981-C7981</f>
        <v/>
      </c>
      <c r="V7981" s="3">
        <f>IF(Q7981=0,0,T7981/Q7981)</f>
        <v/>
      </c>
    </row>
    <row r="7982">
      <c r="A7982" t="n">
        <v>7981</v>
      </c>
      <c r="B7982" t="inlineStr">
        <is>
          <t>CA-2014-103800</t>
        </is>
      </c>
      <c r="C7982" t="inlineStr">
        <is>
          <t>2014-01-03</t>
        </is>
      </c>
      <c r="D7982" t="inlineStr">
        <is>
          <t>2014-01-07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Message Book, Wirebound, Four 5 1/2" X 4" Forms/Pg., 200 Dupl. Sets/Book</t>
        </is>
      </c>
      <c r="Q7982" s="2" t="n">
        <v>16.448</v>
      </c>
      <c r="R7982" t="n">
        <v>2</v>
      </c>
      <c r="S7982" s="3" t="n">
        <v>0.2</v>
      </c>
      <c r="T7982" s="2" t="n">
        <v>5.5512</v>
      </c>
      <c r="U7982">
        <f>D7982-C7982</f>
        <v/>
      </c>
      <c r="V7982" s="3">
        <f>IF(Q7982=0,0,T7982/Q7982)</f>
        <v/>
      </c>
    </row>
    <row r="7983">
      <c r="A7983" t="n">
        <v>7982</v>
      </c>
      <c r="B7983" t="inlineStr">
        <is>
          <t>CA-2014-113383</t>
        </is>
      </c>
      <c r="C7983" t="inlineStr">
        <is>
          <t>2014-09-10</t>
        </is>
      </c>
      <c r="D7983" t="inlineStr">
        <is>
          <t>2014-09-13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Kensington 6 Outlet Guardian Standard Surge Protector</t>
        </is>
      </c>
      <c r="Q7983" s="2" t="n">
        <v>81.92</v>
      </c>
      <c r="R7983" t="n">
        <v>4</v>
      </c>
      <c r="S7983" s="3" t="n">
        <v>0</v>
      </c>
      <c r="T7983" s="2" t="n">
        <v>22.1184</v>
      </c>
      <c r="U7983">
        <f>D7983-C7983</f>
        <v/>
      </c>
      <c r="V7983" s="3">
        <f>IF(Q7983=0,0,T7983/Q7983)</f>
        <v/>
      </c>
    </row>
    <row r="7984">
      <c r="A7984" t="n">
        <v>7983</v>
      </c>
      <c r="B7984" t="inlineStr">
        <is>
          <t>CA-2014-113383</t>
        </is>
      </c>
      <c r="C7984" t="inlineStr">
        <is>
          <t>2014-09-10</t>
        </is>
      </c>
      <c r="D7984" t="inlineStr">
        <is>
          <t>2014-09-13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Furniture</t>
        </is>
      </c>
      <c r="O7984" t="inlineStr">
        <is>
          <t>Furnishings</t>
        </is>
      </c>
      <c r="P7984" t="inlineStr">
        <is>
          <t>Dana Fluorescent Magnifying Lamp, White, 36"</t>
        </is>
      </c>
      <c r="Q7984" s="2" t="n">
        <v>254.9</v>
      </c>
      <c r="R7984" t="n">
        <v>5</v>
      </c>
      <c r="S7984" s="3" t="n">
        <v>0</v>
      </c>
      <c r="T7984" s="2" t="n">
        <v>76.47</v>
      </c>
      <c r="U7984">
        <f>D7984-C7984</f>
        <v/>
      </c>
      <c r="V7984" s="3">
        <f>IF(Q7984=0,0,T7984/Q7984)</f>
        <v/>
      </c>
    </row>
    <row r="7985">
      <c r="A7985" t="n">
        <v>7984</v>
      </c>
      <c r="B7985" t="inlineStr">
        <is>
          <t>CA-2017-152499</t>
        </is>
      </c>
      <c r="C7985" t="inlineStr">
        <is>
          <t>2017-01-22</t>
        </is>
      </c>
      <c r="D7985" t="inlineStr">
        <is>
          <t>2017-01-25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Office Supplies</t>
        </is>
      </c>
      <c r="O7985" t="inlineStr">
        <is>
          <t>Fasteners</t>
        </is>
      </c>
      <c r="P7985" t="inlineStr">
        <is>
          <t>Staples</t>
        </is>
      </c>
      <c r="Q7985" s="2" t="n">
        <v>15.12</v>
      </c>
      <c r="R7985" t="n">
        <v>5</v>
      </c>
      <c r="S7985" s="3" t="n">
        <v>0.2</v>
      </c>
      <c r="T7985" s="2" t="n">
        <v>4.914</v>
      </c>
      <c r="U7985">
        <f>D7985-C7985</f>
        <v/>
      </c>
      <c r="V7985" s="3">
        <f>IF(Q7985=0,0,T7985/Q7985)</f>
        <v/>
      </c>
    </row>
    <row r="7986">
      <c r="A7986" t="n">
        <v>7985</v>
      </c>
      <c r="B7986" t="inlineStr">
        <is>
          <t>CA-2017-152499</t>
        </is>
      </c>
      <c r="C7986" t="inlineStr">
        <is>
          <t>2017-01-22</t>
        </is>
      </c>
      <c r="D7986" t="inlineStr">
        <is>
          <t>2017-01-25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Office Supplies</t>
        </is>
      </c>
      <c r="O7986" t="inlineStr">
        <is>
          <t>Art</t>
        </is>
      </c>
      <c r="P7986" t="inlineStr">
        <is>
          <t>Newell 348</t>
        </is>
      </c>
      <c r="Q7986" s="2" t="n">
        <v>7.872</v>
      </c>
      <c r="R7986" t="n">
        <v>3</v>
      </c>
      <c r="S7986" s="3" t="n">
        <v>0.2</v>
      </c>
      <c r="T7986" s="2" t="n">
        <v>0.8856000000000001</v>
      </c>
      <c r="U7986">
        <f>D7986-C7986</f>
        <v/>
      </c>
      <c r="V7986" s="3">
        <f>IF(Q7986=0,0,T7986/Q7986)</f>
        <v/>
      </c>
    </row>
    <row r="7987">
      <c r="A7987" t="n">
        <v>7986</v>
      </c>
      <c r="B7987" t="inlineStr">
        <is>
          <t>CA-2016-151498</t>
        </is>
      </c>
      <c r="C7987" t="inlineStr">
        <is>
          <t>2016-04-21</t>
        </is>
      </c>
      <c r="D7987" t="inlineStr">
        <is>
          <t>2016-04-24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Office Supplies</t>
        </is>
      </c>
      <c r="O7987" t="inlineStr">
        <is>
          <t>Binders</t>
        </is>
      </c>
      <c r="P7987" t="inlineStr">
        <is>
          <t>Round Ring Binders</t>
        </is>
      </c>
      <c r="Q7987" s="2" t="n">
        <v>8.32</v>
      </c>
      <c r="R7987" t="n">
        <v>5</v>
      </c>
      <c r="S7987" s="3" t="n">
        <v>0.2</v>
      </c>
      <c r="T7987" s="2" t="n">
        <v>2.808</v>
      </c>
      <c r="U7987">
        <f>D7987-C7987</f>
        <v/>
      </c>
      <c r="V7987" s="3">
        <f>IF(Q7987=0,0,T7987/Q7987)</f>
        <v/>
      </c>
    </row>
    <row r="7988">
      <c r="A7988" t="n">
        <v>7987</v>
      </c>
      <c r="B7988" t="inlineStr">
        <is>
          <t>CA-2016-137939</t>
        </is>
      </c>
      <c r="C7988" t="inlineStr">
        <is>
          <t>2016-07-20</t>
        </is>
      </c>
      <c r="D7988" t="inlineStr">
        <is>
          <t>2016-07-23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Technology</t>
        </is>
      </c>
      <c r="O7988" t="inlineStr">
        <is>
          <t>Phones</t>
        </is>
      </c>
      <c r="P7988" t="inlineStr">
        <is>
          <t>invisibleSHIELD by ZAGG Smudge-Free Screen Protector</t>
        </is>
      </c>
      <c r="Q7988" s="2" t="n">
        <v>89.95</v>
      </c>
      <c r="R7988" t="n">
        <v>5</v>
      </c>
      <c r="S7988" s="3" t="n">
        <v>0</v>
      </c>
      <c r="T7988" s="2" t="n">
        <v>43.176</v>
      </c>
      <c r="U7988">
        <f>D7988-C7988</f>
        <v/>
      </c>
      <c r="V7988" s="3">
        <f>IF(Q7988=0,0,T7988/Q7988)</f>
        <v/>
      </c>
    </row>
    <row r="7989">
      <c r="A7989" t="n">
        <v>7988</v>
      </c>
      <c r="B7989" t="inlineStr">
        <is>
          <t>US-2016-117793</t>
        </is>
      </c>
      <c r="C7989" t="inlineStr">
        <is>
          <t>2016-08-23</t>
        </is>
      </c>
      <c r="D7989" t="inlineStr">
        <is>
          <t>2016-08-29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Permanent Self-Adhesive File Folder Labels for Typewriters, 1 1/8 x 3 1/2, White</t>
        </is>
      </c>
      <c r="Q7989" s="2" t="n">
        <v>25.2</v>
      </c>
      <c r="R7989" t="n">
        <v>4</v>
      </c>
      <c r="S7989" s="3" t="n">
        <v>0</v>
      </c>
      <c r="T7989" s="2" t="n">
        <v>11.592</v>
      </c>
      <c r="U7989">
        <f>D7989-C7989</f>
        <v/>
      </c>
      <c r="V7989" s="3">
        <f>IF(Q7989=0,0,T7989/Q7989)</f>
        <v/>
      </c>
    </row>
    <row r="7990">
      <c r="A7990" t="n">
        <v>7989</v>
      </c>
      <c r="B7990" t="inlineStr">
        <is>
          <t>US-2016-117793</t>
        </is>
      </c>
      <c r="C7990" t="inlineStr">
        <is>
          <t>2016-08-23</t>
        </is>
      </c>
      <c r="D7990" t="inlineStr">
        <is>
          <t>2016-08-29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Office Supplies</t>
        </is>
      </c>
      <c r="O7990" t="inlineStr">
        <is>
          <t>Labels</t>
        </is>
      </c>
      <c r="P7990" t="inlineStr">
        <is>
          <t>Avery 515</t>
        </is>
      </c>
      <c r="Q7990" s="2" t="n">
        <v>37.59</v>
      </c>
      <c r="R7990" t="n">
        <v>3</v>
      </c>
      <c r="S7990" s="3" t="n">
        <v>0</v>
      </c>
      <c r="T7990" s="2" t="n">
        <v>17.6673</v>
      </c>
      <c r="U7990">
        <f>D7990-C7990</f>
        <v/>
      </c>
      <c r="V7990" s="3">
        <f>IF(Q7990=0,0,T7990/Q7990)</f>
        <v/>
      </c>
    </row>
    <row r="7991">
      <c r="A7991" t="n">
        <v>7990</v>
      </c>
      <c r="B7991" t="inlineStr">
        <is>
          <t>US-2016-117793</t>
        </is>
      </c>
      <c r="C7991" t="inlineStr">
        <is>
          <t>2016-08-23</t>
        </is>
      </c>
      <c r="D7991" t="inlineStr">
        <is>
          <t>2016-08-29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Office Supplies</t>
        </is>
      </c>
      <c r="O7991" t="inlineStr">
        <is>
          <t>Storage</t>
        </is>
      </c>
      <c r="P7991" t="inlineStr">
        <is>
          <t>Pizazz Global Quick File</t>
        </is>
      </c>
      <c r="Q7991" s="2" t="n">
        <v>14.97</v>
      </c>
      <c r="R7991" t="n">
        <v>1</v>
      </c>
      <c r="S7991" s="3" t="n">
        <v>0</v>
      </c>
      <c r="T7991" s="2" t="n">
        <v>4.1916</v>
      </c>
      <c r="U7991">
        <f>D7991-C7991</f>
        <v/>
      </c>
      <c r="V7991" s="3">
        <f>IF(Q7991=0,0,T7991/Q7991)</f>
        <v/>
      </c>
    </row>
    <row r="7992">
      <c r="A7992" t="n">
        <v>7991</v>
      </c>
      <c r="B7992" t="inlineStr">
        <is>
          <t>US-2016-117793</t>
        </is>
      </c>
      <c r="C7992" t="inlineStr">
        <is>
          <t>2016-08-23</t>
        </is>
      </c>
      <c r="D7992" t="inlineStr">
        <is>
          <t>2016-08-29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Maxell 4.7GB DVD+R 5/Pack</t>
        </is>
      </c>
      <c r="Q7992" s="2" t="n">
        <v>1.98</v>
      </c>
      <c r="R7992" t="n">
        <v>2</v>
      </c>
      <c r="S7992" s="3" t="n">
        <v>0</v>
      </c>
      <c r="T7992" s="2" t="n">
        <v>0.891</v>
      </c>
      <c r="U7992">
        <f>D7992-C7992</f>
        <v/>
      </c>
      <c r="V7992" s="3">
        <f>IF(Q7992=0,0,T7992/Q7992)</f>
        <v/>
      </c>
    </row>
    <row r="7993">
      <c r="A7993" t="n">
        <v>7992</v>
      </c>
      <c r="B7993" t="inlineStr">
        <is>
          <t>CA-2016-133872</t>
        </is>
      </c>
      <c r="C7993" t="inlineStr">
        <is>
          <t>2016-06-14</t>
        </is>
      </c>
      <c r="D7993" t="inlineStr">
        <is>
          <t>2016-06-17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Office Supplies</t>
        </is>
      </c>
      <c r="O7993" t="inlineStr">
        <is>
          <t>Binders</t>
        </is>
      </c>
      <c r="P7993" t="inlineStr">
        <is>
          <t>GBC Twin Loop Wire Binding Elements</t>
        </is>
      </c>
      <c r="Q7993" s="2" t="n">
        <v>39.936</v>
      </c>
      <c r="R7993" t="n">
        <v>4</v>
      </c>
      <c r="S7993" s="3" t="n">
        <v>0.7</v>
      </c>
      <c r="T7993" s="2" t="n">
        <v>-26.624</v>
      </c>
      <c r="U7993">
        <f>D7993-C7993</f>
        <v/>
      </c>
      <c r="V7993" s="3">
        <f>IF(Q7993=0,0,T7993/Q7993)</f>
        <v/>
      </c>
    </row>
    <row r="7994">
      <c r="A7994" t="n">
        <v>7993</v>
      </c>
      <c r="B7994" t="inlineStr">
        <is>
          <t>CA-2016-133872</t>
        </is>
      </c>
      <c r="C7994" t="inlineStr">
        <is>
          <t>2016-06-14</t>
        </is>
      </c>
      <c r="D7994" t="inlineStr">
        <is>
          <t>2016-06-17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Technology</t>
        </is>
      </c>
      <c r="O7994" t="inlineStr">
        <is>
          <t>Accessories</t>
        </is>
      </c>
      <c r="P7994" t="inlineStr">
        <is>
          <t>Verbatim Slim CD and DVD Storage Cases, 50/Pack</t>
        </is>
      </c>
      <c r="Q7994" s="2" t="n">
        <v>18.464</v>
      </c>
      <c r="R7994" t="n">
        <v>2</v>
      </c>
      <c r="S7994" s="3" t="n">
        <v>0.2</v>
      </c>
      <c r="T7994" s="2" t="n">
        <v>2.308</v>
      </c>
      <c r="U7994">
        <f>D7994-C7994</f>
        <v/>
      </c>
      <c r="V7994" s="3">
        <f>IF(Q7994=0,0,T7994/Q7994)</f>
        <v/>
      </c>
    </row>
    <row r="7995">
      <c r="A7995" t="n">
        <v>7994</v>
      </c>
      <c r="B7995" t="inlineStr">
        <is>
          <t>US-2015-165743</t>
        </is>
      </c>
      <c r="C7995" t="inlineStr">
        <is>
          <t>2015-11-20</t>
        </is>
      </c>
      <c r="D7995" t="inlineStr">
        <is>
          <t>2015-11-23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Wilson Jones Custom Binder Spines &amp; Labels</t>
        </is>
      </c>
      <c r="Q7995" s="2" t="n">
        <v>4.896</v>
      </c>
      <c r="R7995" t="n">
        <v>3</v>
      </c>
      <c r="S7995" s="3" t="n">
        <v>0.7</v>
      </c>
      <c r="T7995" s="2" t="n">
        <v>-3.4272</v>
      </c>
      <c r="U7995">
        <f>D7995-C7995</f>
        <v/>
      </c>
      <c r="V7995" s="3">
        <f>IF(Q7995=0,0,T7995/Q7995)</f>
        <v/>
      </c>
    </row>
    <row r="7996">
      <c r="A7996" t="n">
        <v>7995</v>
      </c>
      <c r="B7996" t="inlineStr">
        <is>
          <t>US-2015-165743</t>
        </is>
      </c>
      <c r="C7996" t="inlineStr">
        <is>
          <t>2015-11-20</t>
        </is>
      </c>
      <c r="D7996" t="inlineStr">
        <is>
          <t>2015-11-23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Sauder Barrister Bookcases</t>
        </is>
      </c>
      <c r="Q7996" s="2" t="n">
        <v>145.764</v>
      </c>
      <c r="R7996" t="n">
        <v>6</v>
      </c>
      <c r="S7996" s="3" t="n">
        <v>0.7</v>
      </c>
      <c r="T7996" s="2" t="n">
        <v>-247.7988</v>
      </c>
      <c r="U7996">
        <f>D7996-C7996</f>
        <v/>
      </c>
      <c r="V7996" s="3">
        <f>IF(Q7996=0,0,T7996/Q7996)</f>
        <v/>
      </c>
    </row>
    <row r="7997">
      <c r="A7997" t="n">
        <v>7996</v>
      </c>
      <c r="B7997" t="inlineStr">
        <is>
          <t>US-2015-165743</t>
        </is>
      </c>
      <c r="C7997" t="inlineStr">
        <is>
          <t>2015-11-20</t>
        </is>
      </c>
      <c r="D7997" t="inlineStr">
        <is>
          <t>2015-11-23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Wilson Jones 14 Line Acrylic Coated Pressboard Data Binders</t>
        </is>
      </c>
      <c r="Q7997" s="2" t="n">
        <v>9.612</v>
      </c>
      <c r="R7997" t="n">
        <v>6</v>
      </c>
      <c r="S7997" s="3" t="n">
        <v>0.7</v>
      </c>
      <c r="T7997" s="2" t="n">
        <v>-7.3692</v>
      </c>
      <c r="U7997">
        <f>D7997-C7997</f>
        <v/>
      </c>
      <c r="V7997" s="3">
        <f>IF(Q7997=0,0,T7997/Q7997)</f>
        <v/>
      </c>
    </row>
    <row r="7998">
      <c r="A7998" t="n">
        <v>7997</v>
      </c>
      <c r="B7998" t="inlineStr">
        <is>
          <t>US-2017-105998</t>
        </is>
      </c>
      <c r="C7998" t="inlineStr">
        <is>
          <t>2017-11-03</t>
        </is>
      </c>
      <c r="D7998" t="inlineStr">
        <is>
          <t>2017-11-05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Microsoft Sculpt Comfort Mouse</t>
        </is>
      </c>
      <c r="Q7998" s="2" t="n">
        <v>199.75</v>
      </c>
      <c r="R7998" t="n">
        <v>5</v>
      </c>
      <c r="S7998" s="3" t="n">
        <v>0</v>
      </c>
      <c r="T7998" s="2" t="n">
        <v>87.89</v>
      </c>
      <c r="U7998">
        <f>D7998-C7998</f>
        <v/>
      </c>
      <c r="V7998" s="3">
        <f>IF(Q7998=0,0,T7998/Q7998)</f>
        <v/>
      </c>
    </row>
    <row r="7999">
      <c r="A7999" t="n">
        <v>7998</v>
      </c>
      <c r="B7999" t="inlineStr">
        <is>
          <t>US-2017-105998</t>
        </is>
      </c>
      <c r="C7999" t="inlineStr">
        <is>
          <t>2017-11-03</t>
        </is>
      </c>
      <c r="D7999" t="inlineStr">
        <is>
          <t>2017-11-05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Furniture</t>
        </is>
      </c>
      <c r="O7999" t="inlineStr">
        <is>
          <t>Tables</t>
        </is>
      </c>
      <c r="P7999" t="inlineStr">
        <is>
          <t>Chromcraft Round Conference Tables</t>
        </is>
      </c>
      <c r="Q7999" s="2" t="n">
        <v>1673.184</v>
      </c>
      <c r="R7999" t="n">
        <v>12</v>
      </c>
      <c r="S7999" s="3" t="n">
        <v>0.2</v>
      </c>
      <c r="T7999" s="2" t="n">
        <v>20.9148</v>
      </c>
      <c r="U7999">
        <f>D7999-C7999</f>
        <v/>
      </c>
      <c r="V7999" s="3">
        <f>IF(Q7999=0,0,T7999/Q7999)</f>
        <v/>
      </c>
    </row>
    <row r="8000">
      <c r="A8000" t="n">
        <v>7999</v>
      </c>
      <c r="B8000" t="inlineStr">
        <is>
          <t>US-2014-148194</t>
        </is>
      </c>
      <c r="C8000" t="inlineStr">
        <is>
          <t>2014-05-04</t>
        </is>
      </c>
      <c r="D8000" t="inlineStr">
        <is>
          <t>2014-05-07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Furniture</t>
        </is>
      </c>
      <c r="O8000" t="inlineStr">
        <is>
          <t>Furnishings</t>
        </is>
      </c>
      <c r="P8000" t="inlineStr">
        <is>
          <t>Eldon Regeneration Recycled Desk Accessories, Smoke</t>
        </is>
      </c>
      <c r="Q8000" s="2" t="n">
        <v>12.18</v>
      </c>
      <c r="R8000" t="n">
        <v>7</v>
      </c>
      <c r="S8000" s="3" t="n">
        <v>0</v>
      </c>
      <c r="T8000" s="2" t="n">
        <v>3.8976</v>
      </c>
      <c r="U8000">
        <f>D8000-C8000</f>
        <v/>
      </c>
      <c r="V8000" s="3">
        <f>IF(Q8000=0,0,T8000/Q8000)</f>
        <v/>
      </c>
    </row>
    <row r="8001">
      <c r="A8001" t="n">
        <v>8000</v>
      </c>
      <c r="B8001" t="inlineStr">
        <is>
          <t>US-2014-148194</t>
        </is>
      </c>
      <c r="C8001" t="inlineStr">
        <is>
          <t>2014-05-04</t>
        </is>
      </c>
      <c r="D8001" t="inlineStr">
        <is>
          <t>2014-05-07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Office Supplies</t>
        </is>
      </c>
      <c r="O8001" t="inlineStr">
        <is>
          <t>Appliances</t>
        </is>
      </c>
      <c r="P8001" t="inlineStr">
        <is>
          <t>Holmes Odor Grabber</t>
        </is>
      </c>
      <c r="Q8001" s="2" t="n">
        <v>57.68</v>
      </c>
      <c r="R8001" t="n">
        <v>4</v>
      </c>
      <c r="S8001" s="3" t="n">
        <v>0</v>
      </c>
      <c r="T8001" s="2" t="n">
        <v>19.0344</v>
      </c>
      <c r="U8001">
        <f>D8001-C8001</f>
        <v/>
      </c>
      <c r="V8001" s="3">
        <f>IF(Q8001=0,0,T8001/Q8001)</f>
        <v/>
      </c>
    </row>
    <row r="8002">
      <c r="A8002" t="n">
        <v>8001</v>
      </c>
      <c r="B8002" t="inlineStr">
        <is>
          <t>US-2015-151407</t>
        </is>
      </c>
      <c r="C8002" t="inlineStr">
        <is>
          <t>2015-11-08</t>
        </is>
      </c>
      <c r="D8002" t="inlineStr">
        <is>
          <t>2015-11-12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SPA508G</t>
        </is>
      </c>
      <c r="Q8002" s="2" t="n">
        <v>263.96</v>
      </c>
      <c r="R8002" t="n">
        <v>4</v>
      </c>
      <c r="S8002" s="3" t="n">
        <v>0</v>
      </c>
      <c r="T8002" s="2" t="n">
        <v>76.5484</v>
      </c>
      <c r="U8002">
        <f>D8002-C8002</f>
        <v/>
      </c>
      <c r="V8002" s="3">
        <f>IF(Q8002=0,0,T8002/Q8002)</f>
        <v/>
      </c>
    </row>
    <row r="8003">
      <c r="A8003" t="n">
        <v>8002</v>
      </c>
      <c r="B8003" t="inlineStr">
        <is>
          <t>CA-2015-110870</t>
        </is>
      </c>
      <c r="C8003" t="inlineStr">
        <is>
          <t>2015-12-12</t>
        </is>
      </c>
      <c r="D8003" t="inlineStr">
        <is>
          <t>2015-12-15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Technology</t>
        </is>
      </c>
      <c r="O8003" t="inlineStr">
        <is>
          <t>Accessories</t>
        </is>
      </c>
      <c r="P8003" t="inlineStr">
        <is>
          <t>Logitech Wireless Marathon Mouse M705</t>
        </is>
      </c>
      <c r="Q8003" s="2" t="n">
        <v>299.94</v>
      </c>
      <c r="R8003" t="n">
        <v>6</v>
      </c>
      <c r="S8003" s="3" t="n">
        <v>0</v>
      </c>
      <c r="T8003" s="2" t="n">
        <v>128.9742</v>
      </c>
      <c r="U8003">
        <f>D8003-C8003</f>
        <v/>
      </c>
      <c r="V8003" s="3">
        <f>IF(Q8003=0,0,T8003/Q8003)</f>
        <v/>
      </c>
    </row>
    <row r="8004">
      <c r="A8004" t="n">
        <v>8003</v>
      </c>
      <c r="B8004" t="inlineStr">
        <is>
          <t>CA-2015-110870</t>
        </is>
      </c>
      <c r="C8004" t="inlineStr">
        <is>
          <t>2015-12-12</t>
        </is>
      </c>
      <c r="D8004" t="inlineStr">
        <is>
          <t>2015-12-15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Office Supplies</t>
        </is>
      </c>
      <c r="O8004" t="inlineStr">
        <is>
          <t>Supplies</t>
        </is>
      </c>
      <c r="P8004" t="inlineStr">
        <is>
          <t>Staple remover</t>
        </is>
      </c>
      <c r="Q8004" s="2" t="n">
        <v>25.76</v>
      </c>
      <c r="R8004" t="n">
        <v>7</v>
      </c>
      <c r="S8004" s="3" t="n">
        <v>0</v>
      </c>
      <c r="T8004" s="2" t="n">
        <v>0.5152</v>
      </c>
      <c r="U8004">
        <f>D8004-C8004</f>
        <v/>
      </c>
      <c r="V8004" s="3">
        <f>IF(Q8004=0,0,T8004/Q8004)</f>
        <v/>
      </c>
    </row>
    <row r="8005">
      <c r="A8005" t="n">
        <v>8004</v>
      </c>
      <c r="B8005" t="inlineStr">
        <is>
          <t>CA-2014-143210</t>
        </is>
      </c>
      <c r="C8005" t="inlineStr">
        <is>
          <t>2014-12-01</t>
        </is>
      </c>
      <c r="D8005" t="inlineStr">
        <is>
          <t>2014-12-03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Cisco IP Phone 7961G VoIP phone - Dark gray</t>
        </is>
      </c>
      <c r="Q8005" s="2" t="n">
        <v>271.9</v>
      </c>
      <c r="R8005" t="n">
        <v>2</v>
      </c>
      <c r="S8005" s="3" t="n">
        <v>0</v>
      </c>
      <c r="T8005" s="2" t="n">
        <v>78.851</v>
      </c>
      <c r="U8005">
        <f>D8005-C8005</f>
        <v/>
      </c>
      <c r="V8005" s="3">
        <f>IF(Q8005=0,0,T8005/Q8005)</f>
        <v/>
      </c>
    </row>
    <row r="8006">
      <c r="A8006" t="n">
        <v>8005</v>
      </c>
      <c r="B8006" t="inlineStr">
        <is>
          <t>CA-2014-143210</t>
        </is>
      </c>
      <c r="C8006" t="inlineStr">
        <is>
          <t>2014-12-01</t>
        </is>
      </c>
      <c r="D8006" t="inlineStr">
        <is>
          <t>2014-12-03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Linden 10" Round Wall Clock, Black</t>
        </is>
      </c>
      <c r="Q8006" s="2" t="n">
        <v>45.84</v>
      </c>
      <c r="R8006" t="n">
        <v>3</v>
      </c>
      <c r="S8006" s="3" t="n">
        <v>0</v>
      </c>
      <c r="T8006" s="2" t="n">
        <v>15.5856</v>
      </c>
      <c r="U8006">
        <f>D8006-C8006</f>
        <v/>
      </c>
      <c r="V8006" s="3">
        <f>IF(Q8006=0,0,T8006/Q8006)</f>
        <v/>
      </c>
    </row>
    <row r="8007">
      <c r="A8007" t="n">
        <v>8006</v>
      </c>
      <c r="B8007" t="inlineStr">
        <is>
          <t>CA-2014-143210</t>
        </is>
      </c>
      <c r="C8007" t="inlineStr">
        <is>
          <t>2014-12-01</t>
        </is>
      </c>
      <c r="D8007" t="inlineStr">
        <is>
          <t>2014-12-03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Furniture</t>
        </is>
      </c>
      <c r="O8007" t="inlineStr">
        <is>
          <t>Furnishings</t>
        </is>
      </c>
      <c r="P8007" t="inlineStr">
        <is>
          <t>Ultra Door Push Plate</t>
        </is>
      </c>
      <c r="Q8007" s="2" t="n">
        <v>9.82</v>
      </c>
      <c r="R8007" t="n">
        <v>2</v>
      </c>
      <c r="S8007" s="3" t="n">
        <v>0</v>
      </c>
      <c r="T8007" s="2" t="n">
        <v>3.2406</v>
      </c>
      <c r="U8007">
        <f>D8007-C8007</f>
        <v/>
      </c>
      <c r="V8007" s="3">
        <f>IF(Q8007=0,0,T8007/Q8007)</f>
        <v/>
      </c>
    </row>
    <row r="8008">
      <c r="A8008" t="n">
        <v>8007</v>
      </c>
      <c r="B8008" t="inlineStr">
        <is>
          <t>CA-2016-139808</t>
        </is>
      </c>
      <c r="C8008" t="inlineStr">
        <is>
          <t>2016-10-07</t>
        </is>
      </c>
      <c r="D8008" t="inlineStr">
        <is>
          <t>2016-10-11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Office Supplies</t>
        </is>
      </c>
      <c r="O8008" t="inlineStr">
        <is>
          <t>Fasteners</t>
        </is>
      </c>
      <c r="P8008" t="inlineStr">
        <is>
          <t>Alliance Super-Size Bands, Assorted Sizes</t>
        </is>
      </c>
      <c r="Q8008" s="2" t="n">
        <v>93.36</v>
      </c>
      <c r="R8008" t="n">
        <v>12</v>
      </c>
      <c r="S8008" s="3" t="n">
        <v>0</v>
      </c>
      <c r="T8008" s="2" t="n">
        <v>0.9336</v>
      </c>
      <c r="U8008">
        <f>D8008-C8008</f>
        <v/>
      </c>
      <c r="V8008" s="3">
        <f>IF(Q8008=0,0,T8008/Q8008)</f>
        <v/>
      </c>
    </row>
    <row r="8009">
      <c r="A8009" t="n">
        <v>8008</v>
      </c>
      <c r="B8009" t="inlineStr">
        <is>
          <t>CA-2015-110863</t>
        </is>
      </c>
      <c r="C8009" t="inlineStr">
        <is>
          <t>2015-11-17</t>
        </is>
      </c>
      <c r="D8009" t="inlineStr">
        <is>
          <t>2015-11-24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Tennsco Stur-D-Stor Boltless Shelving, 5 Shelves, 24" Deep, Sand</t>
        </is>
      </c>
      <c r="Q8009" s="2" t="n">
        <v>541.24</v>
      </c>
      <c r="R8009" t="n">
        <v>4</v>
      </c>
      <c r="S8009" s="3" t="n">
        <v>0</v>
      </c>
      <c r="T8009" s="2" t="n">
        <v>5.4124</v>
      </c>
      <c r="U8009">
        <f>D8009-C8009</f>
        <v/>
      </c>
      <c r="V8009" s="3">
        <f>IF(Q8009=0,0,T8009/Q8009)</f>
        <v/>
      </c>
    </row>
    <row r="8010">
      <c r="A8010" t="n">
        <v>8009</v>
      </c>
      <c r="B8010" t="inlineStr">
        <is>
          <t>CA-2015-110863</t>
        </is>
      </c>
      <c r="C8010" t="inlineStr">
        <is>
          <t>2015-11-17</t>
        </is>
      </c>
      <c r="D8010" t="inlineStr">
        <is>
          <t>2015-11-24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Easy-staple paper</t>
        </is>
      </c>
      <c r="Q8010" s="2" t="n">
        <v>106.32</v>
      </c>
      <c r="R8010" t="n">
        <v>3</v>
      </c>
      <c r="S8010" s="3" t="n">
        <v>0</v>
      </c>
      <c r="T8010" s="2" t="n">
        <v>49.9704</v>
      </c>
      <c r="U8010">
        <f>D8010-C8010</f>
        <v/>
      </c>
      <c r="V8010" s="3">
        <f>IF(Q8010=0,0,T8010/Q8010)</f>
        <v/>
      </c>
    </row>
    <row r="8011">
      <c r="A8011" t="n">
        <v>8010</v>
      </c>
      <c r="B8011" t="inlineStr">
        <is>
          <t>CA-2015-110863</t>
        </is>
      </c>
      <c r="C8011" t="inlineStr">
        <is>
          <t>2015-11-17</t>
        </is>
      </c>
      <c r="D8011" t="inlineStr">
        <is>
          <t>2015-11-24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Hon Olson Stacker Chairs</t>
        </is>
      </c>
      <c r="Q8011" s="2" t="n">
        <v>1323.9</v>
      </c>
      <c r="R8011" t="n">
        <v>5</v>
      </c>
      <c r="S8011" s="3" t="n">
        <v>0</v>
      </c>
      <c r="T8011" s="2" t="n">
        <v>383.931</v>
      </c>
      <c r="U8011">
        <f>D8011-C8011</f>
        <v/>
      </c>
      <c r="V8011" s="3">
        <f>IF(Q8011=0,0,T8011/Q8011)</f>
        <v/>
      </c>
    </row>
    <row r="8012">
      <c r="A8012" t="n">
        <v>8011</v>
      </c>
      <c r="B8012" t="inlineStr">
        <is>
          <t>CA-2014-127859</t>
        </is>
      </c>
      <c r="C8012" t="inlineStr">
        <is>
          <t>2014-03-17</t>
        </is>
      </c>
      <c r="D8012" t="inlineStr">
        <is>
          <t>2014-03-20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Office Supplies</t>
        </is>
      </c>
      <c r="O8012" t="inlineStr">
        <is>
          <t>Paper</t>
        </is>
      </c>
      <c r="P8012" t="inlineStr">
        <is>
          <t>Xerox 1909</t>
        </is>
      </c>
      <c r="Q8012" s="2" t="n">
        <v>126.624</v>
      </c>
      <c r="R8012" t="n">
        <v>6</v>
      </c>
      <c r="S8012" s="3" t="n">
        <v>0.2</v>
      </c>
      <c r="T8012" s="2" t="n">
        <v>41.1528</v>
      </c>
      <c r="U8012">
        <f>D8012-C8012</f>
        <v/>
      </c>
      <c r="V8012" s="3">
        <f>IF(Q8012=0,0,T8012/Q8012)</f>
        <v/>
      </c>
    </row>
    <row r="8013">
      <c r="A8013" t="n">
        <v>8012</v>
      </c>
      <c r="B8013" t="inlineStr">
        <is>
          <t>US-2015-136427</t>
        </is>
      </c>
      <c r="C8013" t="inlineStr">
        <is>
          <t>2015-06-20</t>
        </is>
      </c>
      <c r="D8013" t="inlineStr">
        <is>
          <t>2015-06-23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Griffin GC36547 PowerJolt SE Lightning Charger</t>
        </is>
      </c>
      <c r="Q8013" s="2" t="n">
        <v>125.944</v>
      </c>
      <c r="R8013" t="n">
        <v>7</v>
      </c>
      <c r="S8013" s="3" t="n">
        <v>0.2</v>
      </c>
      <c r="T8013" s="2" t="n">
        <v>15.743</v>
      </c>
      <c r="U8013">
        <f>D8013-C8013</f>
        <v/>
      </c>
      <c r="V8013" s="3">
        <f>IF(Q8013=0,0,T8013/Q8013)</f>
        <v/>
      </c>
    </row>
    <row r="8014">
      <c r="A8014" t="n">
        <v>8013</v>
      </c>
      <c r="B8014" t="inlineStr">
        <is>
          <t>CA-2017-120168</t>
        </is>
      </c>
      <c r="C8014" t="inlineStr">
        <is>
          <t>2017-05-25</t>
        </is>
      </c>
      <c r="D8014" t="inlineStr">
        <is>
          <t>2017-05-25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GBC DocuBind P100 Manual Binding Machine</t>
        </is>
      </c>
      <c r="Q8014" s="2" t="n">
        <v>663.92</v>
      </c>
      <c r="R8014" t="n">
        <v>5</v>
      </c>
      <c r="S8014" s="3" t="n">
        <v>0.2</v>
      </c>
      <c r="T8014" s="2" t="n">
        <v>207.475</v>
      </c>
      <c r="U8014">
        <f>D8014-C8014</f>
        <v/>
      </c>
      <c r="V8014" s="3">
        <f>IF(Q8014=0,0,T8014/Q8014)</f>
        <v/>
      </c>
    </row>
    <row r="8015">
      <c r="A8015" t="n">
        <v>8014</v>
      </c>
      <c r="B8015" t="inlineStr">
        <is>
          <t>CA-2017-120168</t>
        </is>
      </c>
      <c r="C8015" t="inlineStr">
        <is>
          <t>2017-05-25</t>
        </is>
      </c>
      <c r="D8015" t="inlineStr">
        <is>
          <t>2017-05-25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Technology</t>
        </is>
      </c>
      <c r="O8015" t="inlineStr">
        <is>
          <t>Accessories</t>
        </is>
      </c>
      <c r="P8015" t="inlineStr">
        <is>
          <t>Imation 8gb Micro Traveldrive Usb 2.0 Flash Drive</t>
        </is>
      </c>
      <c r="Q8015" s="2" t="n">
        <v>120</v>
      </c>
      <c r="R8015" t="n">
        <v>8</v>
      </c>
      <c r="S8015" s="3" t="n">
        <v>0</v>
      </c>
      <c r="T8015" s="2" t="n">
        <v>13.2</v>
      </c>
      <c r="U8015">
        <f>D8015-C8015</f>
        <v/>
      </c>
      <c r="V8015" s="3">
        <f>IF(Q8015=0,0,T8015/Q8015)</f>
        <v/>
      </c>
    </row>
    <row r="8016">
      <c r="A8016" t="n">
        <v>8015</v>
      </c>
      <c r="B8016" t="inlineStr">
        <is>
          <t>CA-2017-120168</t>
        </is>
      </c>
      <c r="C8016" t="inlineStr">
        <is>
          <t>2017-05-25</t>
        </is>
      </c>
      <c r="D8016" t="inlineStr">
        <is>
          <t>2017-05-25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Office Supplies</t>
        </is>
      </c>
      <c r="O8016" t="inlineStr">
        <is>
          <t>Fasteners</t>
        </is>
      </c>
      <c r="P8016" t="inlineStr">
        <is>
          <t>Acco Hot Clips Clips to Go</t>
        </is>
      </c>
      <c r="Q8016" s="2" t="n">
        <v>3.29</v>
      </c>
      <c r="R8016" t="n">
        <v>1</v>
      </c>
      <c r="S8016" s="3" t="n">
        <v>0</v>
      </c>
      <c r="T8016" s="2" t="n">
        <v>1.4805</v>
      </c>
      <c r="U8016">
        <f>D8016-C8016</f>
        <v/>
      </c>
      <c r="V8016" s="3">
        <f>IF(Q8016=0,0,T8016/Q8016)</f>
        <v/>
      </c>
    </row>
    <row r="8017">
      <c r="A8017" t="n">
        <v>8016</v>
      </c>
      <c r="B8017" t="inlineStr">
        <is>
          <t>CA-2017-120168</t>
        </is>
      </c>
      <c r="C8017" t="inlineStr">
        <is>
          <t>2017-05-25</t>
        </is>
      </c>
      <c r="D8017" t="inlineStr">
        <is>
          <t>2017-05-25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Eldon 200 Class Desk Accessories</t>
        </is>
      </c>
      <c r="Q8017" s="2" t="n">
        <v>18.84</v>
      </c>
      <c r="R8017" t="n">
        <v>3</v>
      </c>
      <c r="S8017" s="3" t="n">
        <v>0</v>
      </c>
      <c r="T8017" s="2" t="n">
        <v>6.0288</v>
      </c>
      <c r="U8017">
        <f>D8017-C8017</f>
        <v/>
      </c>
      <c r="V8017" s="3">
        <f>IF(Q8017=0,0,T8017/Q8017)</f>
        <v/>
      </c>
    </row>
    <row r="8018">
      <c r="A8018" t="n">
        <v>8017</v>
      </c>
      <c r="B8018" t="inlineStr">
        <is>
          <t>US-2014-131870</t>
        </is>
      </c>
      <c r="C8018" t="inlineStr">
        <is>
          <t>2014-09-09</t>
        </is>
      </c>
      <c r="D8018" t="inlineStr">
        <is>
          <t>2014-09-11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Nu-Dell Executive Frame</t>
        </is>
      </c>
      <c r="Q8018" s="2" t="n">
        <v>60.672</v>
      </c>
      <c r="R8018" t="n">
        <v>6</v>
      </c>
      <c r="S8018" s="3" t="n">
        <v>0.2</v>
      </c>
      <c r="T8018" s="2" t="n">
        <v>12.8928</v>
      </c>
      <c r="U8018">
        <f>D8018-C8018</f>
        <v/>
      </c>
      <c r="V8018" s="3">
        <f>IF(Q8018=0,0,T8018/Q8018)</f>
        <v/>
      </c>
    </row>
    <row r="8019">
      <c r="A8019" t="n">
        <v>8018</v>
      </c>
      <c r="B8019" t="inlineStr">
        <is>
          <t>US-2014-131870</t>
        </is>
      </c>
      <c r="C8019" t="inlineStr">
        <is>
          <t>2014-09-09</t>
        </is>
      </c>
      <c r="D8019" t="inlineStr">
        <is>
          <t>2014-09-11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Office Supplies</t>
        </is>
      </c>
      <c r="O8019" t="inlineStr">
        <is>
          <t>Art</t>
        </is>
      </c>
      <c r="P8019" t="inlineStr">
        <is>
          <t>Newell 320</t>
        </is>
      </c>
      <c r="Q8019" s="2" t="n">
        <v>30.816</v>
      </c>
      <c r="R8019" t="n">
        <v>9</v>
      </c>
      <c r="S8019" s="3" t="n">
        <v>0.2</v>
      </c>
      <c r="T8019" s="2" t="n">
        <v>2.6964</v>
      </c>
      <c r="U8019">
        <f>D8019-C8019</f>
        <v/>
      </c>
      <c r="V8019" s="3">
        <f>IF(Q8019=0,0,T8019/Q8019)</f>
        <v/>
      </c>
    </row>
    <row r="8020">
      <c r="A8020" t="n">
        <v>8019</v>
      </c>
      <c r="B8020" t="inlineStr">
        <is>
          <t>CA-2017-114804</t>
        </is>
      </c>
      <c r="C8020" t="inlineStr">
        <is>
          <t>2017-10-17</t>
        </is>
      </c>
      <c r="D8020" t="inlineStr">
        <is>
          <t>2017-10-19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Panasonic KX-TG6844B Expandable Digital Cordless Telephone</t>
        </is>
      </c>
      <c r="Q8020" s="2" t="n">
        <v>52.792</v>
      </c>
      <c r="R8020" t="n">
        <v>1</v>
      </c>
      <c r="S8020" s="3" t="n">
        <v>0.2</v>
      </c>
      <c r="T8020" s="2" t="n">
        <v>4.6193</v>
      </c>
      <c r="U8020">
        <f>D8020-C8020</f>
        <v/>
      </c>
      <c r="V8020" s="3">
        <f>IF(Q8020=0,0,T8020/Q8020)</f>
        <v/>
      </c>
    </row>
    <row r="8021">
      <c r="A8021" t="n">
        <v>8020</v>
      </c>
      <c r="B8021" t="inlineStr">
        <is>
          <t>CA-2017-167227</t>
        </is>
      </c>
      <c r="C8021" t="inlineStr">
        <is>
          <t>2017-11-02</t>
        </is>
      </c>
      <c r="D8021" t="inlineStr">
        <is>
          <t>2017-11-05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Office Supplies</t>
        </is>
      </c>
      <c r="O8021" t="inlineStr">
        <is>
          <t>Appliances</t>
        </is>
      </c>
      <c r="P8021" t="inlineStr">
        <is>
          <t>Black &amp; Decker Filter for Double Action Dustbuster Cordless Vac BLDV7210</t>
        </is>
      </c>
      <c r="Q8021" s="2" t="n">
        <v>83.90000000000001</v>
      </c>
      <c r="R8021" t="n">
        <v>10</v>
      </c>
      <c r="S8021" s="3" t="n">
        <v>0</v>
      </c>
      <c r="T8021" s="2" t="n">
        <v>20.975</v>
      </c>
      <c r="U8021">
        <f>D8021-C8021</f>
        <v/>
      </c>
      <c r="V8021" s="3">
        <f>IF(Q8021=0,0,T8021/Q8021)</f>
        <v/>
      </c>
    </row>
    <row r="8022">
      <c r="A8022" t="n">
        <v>8021</v>
      </c>
      <c r="B8022" t="inlineStr">
        <is>
          <t>CA-2017-167227</t>
        </is>
      </c>
      <c r="C8022" t="inlineStr">
        <is>
          <t>2017-11-02</t>
        </is>
      </c>
      <c r="D8022" t="inlineStr">
        <is>
          <t>2017-11-05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Office Supplies</t>
        </is>
      </c>
      <c r="O8022" t="inlineStr">
        <is>
          <t>Paper</t>
        </is>
      </c>
      <c r="P8022" t="inlineStr">
        <is>
          <t>Adams Telephone Message Book W/Dividers/Space For Phone Numbers, 5 1/4"X8 1/2", 300/Messages</t>
        </is>
      </c>
      <c r="Q8022" s="2" t="n">
        <v>11.76</v>
      </c>
      <c r="R8022" t="n">
        <v>2</v>
      </c>
      <c r="S8022" s="3" t="n">
        <v>0</v>
      </c>
      <c r="T8022" s="2" t="n">
        <v>5.7624</v>
      </c>
      <c r="U8022">
        <f>D8022-C8022</f>
        <v/>
      </c>
      <c r="V8022" s="3">
        <f>IF(Q8022=0,0,T8022/Q8022)</f>
        <v/>
      </c>
    </row>
    <row r="8023">
      <c r="A8023" t="n">
        <v>8022</v>
      </c>
      <c r="B8023" t="inlineStr">
        <is>
          <t>CA-2014-129189</t>
        </is>
      </c>
      <c r="C8023" t="inlineStr">
        <is>
          <t>2014-07-21</t>
        </is>
      </c>
      <c r="D8023" t="inlineStr">
        <is>
          <t>2014-07-25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Acco 6 Outlet Guardian Basic Surge Suppressor</t>
        </is>
      </c>
      <c r="Q8023" s="2" t="n">
        <v>4.992</v>
      </c>
      <c r="R8023" t="n">
        <v>3</v>
      </c>
      <c r="S8023" s="3" t="n">
        <v>0.8</v>
      </c>
      <c r="T8023" s="2" t="n">
        <v>-12.9792</v>
      </c>
      <c r="U8023">
        <f>D8023-C8023</f>
        <v/>
      </c>
      <c r="V8023" s="3">
        <f>IF(Q8023=0,0,T8023/Q8023)</f>
        <v/>
      </c>
    </row>
    <row r="8024">
      <c r="A8024" t="n">
        <v>8023</v>
      </c>
      <c r="B8024" t="inlineStr">
        <is>
          <t>CA-2014-129189</t>
        </is>
      </c>
      <c r="C8024" t="inlineStr">
        <is>
          <t>2014-07-21</t>
        </is>
      </c>
      <c r="D8024" t="inlineStr">
        <is>
          <t>2014-07-25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Office Supplies</t>
        </is>
      </c>
      <c r="O8024" t="inlineStr">
        <is>
          <t>Envelopes</t>
        </is>
      </c>
      <c r="P8024" t="inlineStr">
        <is>
          <t>Inter-Office Recycled Envelopes, Brown Kraft, Button-String,10" x 13" , 100/Box</t>
        </is>
      </c>
      <c r="Q8024" s="2" t="n">
        <v>87.92</v>
      </c>
      <c r="R8024" t="n">
        <v>5</v>
      </c>
      <c r="S8024" s="3" t="n">
        <v>0.2</v>
      </c>
      <c r="T8024" s="2" t="n">
        <v>29.673</v>
      </c>
      <c r="U8024">
        <f>D8024-C8024</f>
        <v/>
      </c>
      <c r="V8024" s="3">
        <f>IF(Q8024=0,0,T8024/Q8024)</f>
        <v/>
      </c>
    </row>
    <row r="8025">
      <c r="A8025" t="n">
        <v>8024</v>
      </c>
      <c r="B8025" t="inlineStr">
        <is>
          <t>CA-2014-129189</t>
        </is>
      </c>
      <c r="C8025" t="inlineStr">
        <is>
          <t>2014-07-21</t>
        </is>
      </c>
      <c r="D8025" t="inlineStr">
        <is>
          <t>2014-07-25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Furniture</t>
        </is>
      </c>
      <c r="O8025" t="inlineStr">
        <is>
          <t>Chairs</t>
        </is>
      </c>
      <c r="P8025" t="inlineStr">
        <is>
          <t>Hon Every-Day Series Multi-Task Chairs</t>
        </is>
      </c>
      <c r="Q8025" s="2" t="n">
        <v>657.9299999999999</v>
      </c>
      <c r="R8025" t="n">
        <v>5</v>
      </c>
      <c r="S8025" s="3" t="n">
        <v>0.3</v>
      </c>
      <c r="T8025" s="2" t="n">
        <v>-93.98999999999999</v>
      </c>
      <c r="U8025">
        <f>D8025-C8025</f>
        <v/>
      </c>
      <c r="V8025" s="3">
        <f>IF(Q8025=0,0,T8025/Q8025)</f>
        <v/>
      </c>
    </row>
    <row r="8026">
      <c r="A8026" t="n">
        <v>8025</v>
      </c>
      <c r="B8026" t="inlineStr">
        <is>
          <t>CA-2014-129189</t>
        </is>
      </c>
      <c r="C8026" t="inlineStr">
        <is>
          <t>2014-07-21</t>
        </is>
      </c>
      <c r="D8026" t="inlineStr">
        <is>
          <t>2014-07-25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Acco Economy Flexible Poly Round Ring Binder</t>
        </is>
      </c>
      <c r="Q8026" s="2" t="n">
        <v>1.044</v>
      </c>
      <c r="R8026" t="n">
        <v>1</v>
      </c>
      <c r="S8026" s="3" t="n">
        <v>0.8</v>
      </c>
      <c r="T8026" s="2" t="n">
        <v>-1.827</v>
      </c>
      <c r="U8026">
        <f>D8026-C8026</f>
        <v/>
      </c>
      <c r="V8026" s="3">
        <f>IF(Q8026=0,0,T8026/Q8026)</f>
        <v/>
      </c>
    </row>
    <row r="8027">
      <c r="A8027" t="n">
        <v>8026</v>
      </c>
      <c r="B8027" t="inlineStr">
        <is>
          <t>CA-2015-132465</t>
        </is>
      </c>
      <c r="C8027" t="inlineStr">
        <is>
          <t>2015-09-11</t>
        </is>
      </c>
      <c r="D8027" t="inlineStr">
        <is>
          <t>2015-09-15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Deflect-o DuraMat Antistatic Studded Beveled Mat for Medium Pile Carpeting</t>
        </is>
      </c>
      <c r="Q8027" s="2" t="n">
        <v>210.68</v>
      </c>
      <c r="R8027" t="n">
        <v>2</v>
      </c>
      <c r="S8027" s="3" t="n">
        <v>0</v>
      </c>
      <c r="T8027" s="2" t="n">
        <v>50.5632</v>
      </c>
      <c r="U8027">
        <f>D8027-C8027</f>
        <v/>
      </c>
      <c r="V8027" s="3">
        <f>IF(Q8027=0,0,T8027/Q8027)</f>
        <v/>
      </c>
    </row>
    <row r="8028">
      <c r="A8028" t="n">
        <v>8027</v>
      </c>
      <c r="B8028" t="inlineStr">
        <is>
          <t>CA-2015-132465</t>
        </is>
      </c>
      <c r="C8028" t="inlineStr">
        <is>
          <t>2015-09-11</t>
        </is>
      </c>
      <c r="D8028" t="inlineStr">
        <is>
          <t>2015-09-15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Office Supplies</t>
        </is>
      </c>
      <c r="O8028" t="inlineStr">
        <is>
          <t>Storage</t>
        </is>
      </c>
      <c r="P8028" t="inlineStr">
        <is>
          <t>Space Solutions Industrial Galvanized Steel Shelving.</t>
        </is>
      </c>
      <c r="Q8028" s="2" t="n">
        <v>78.8</v>
      </c>
      <c r="R8028" t="n">
        <v>1</v>
      </c>
      <c r="S8028" s="3" t="n">
        <v>0</v>
      </c>
      <c r="T8028" s="2" t="n">
        <v>1.576</v>
      </c>
      <c r="U8028">
        <f>D8028-C8028</f>
        <v/>
      </c>
      <c r="V8028" s="3">
        <f>IF(Q8028=0,0,T8028/Q8028)</f>
        <v/>
      </c>
    </row>
    <row r="8029">
      <c r="A8029" t="n">
        <v>8028</v>
      </c>
      <c r="B8029" t="inlineStr">
        <is>
          <t>CA-2015-132465</t>
        </is>
      </c>
      <c r="C8029" t="inlineStr">
        <is>
          <t>2015-09-11</t>
        </is>
      </c>
      <c r="D8029" t="inlineStr">
        <is>
          <t>2015-09-15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Technology</t>
        </is>
      </c>
      <c r="O8029" t="inlineStr">
        <is>
          <t>Accessories</t>
        </is>
      </c>
      <c r="P8029" t="inlineStr">
        <is>
          <t>Logitech LS21 Speaker System - PC Multimedia - 2.1-CH - Wired</t>
        </is>
      </c>
      <c r="Q8029" s="2" t="n">
        <v>19.99</v>
      </c>
      <c r="R8029" t="n">
        <v>1</v>
      </c>
      <c r="S8029" s="3" t="n">
        <v>0</v>
      </c>
      <c r="T8029" s="2" t="n">
        <v>6.7966</v>
      </c>
      <c r="U8029">
        <f>D8029-C8029</f>
        <v/>
      </c>
      <c r="V8029" s="3">
        <f>IF(Q8029=0,0,T8029/Q8029)</f>
        <v/>
      </c>
    </row>
    <row r="8030">
      <c r="A8030" t="n">
        <v>8029</v>
      </c>
      <c r="B8030" t="inlineStr">
        <is>
          <t>CA-2015-132465</t>
        </is>
      </c>
      <c r="C8030" t="inlineStr">
        <is>
          <t>2015-09-11</t>
        </is>
      </c>
      <c r="D8030" t="inlineStr">
        <is>
          <t>2015-09-15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Office Supplies</t>
        </is>
      </c>
      <c r="O8030" t="inlineStr">
        <is>
          <t>Storage</t>
        </is>
      </c>
      <c r="P8030" t="inlineStr">
        <is>
          <t>Fellowes Staxonsteel Drawer Files</t>
        </is>
      </c>
      <c r="Q8030" s="2" t="n">
        <v>772.6799999999999</v>
      </c>
      <c r="R8030" t="n">
        <v>4</v>
      </c>
      <c r="S8030" s="3" t="n">
        <v>0</v>
      </c>
      <c r="T8030" s="2" t="n">
        <v>108.1752</v>
      </c>
      <c r="U8030">
        <f>D8030-C8030</f>
        <v/>
      </c>
      <c r="V8030" s="3">
        <f>IF(Q8030=0,0,T8030/Q8030)</f>
        <v/>
      </c>
    </row>
    <row r="8031">
      <c r="A8031" t="n">
        <v>8030</v>
      </c>
      <c r="B8031" t="inlineStr">
        <is>
          <t>CA-2016-166373</t>
        </is>
      </c>
      <c r="C8031" t="inlineStr">
        <is>
          <t>2016-10-21</t>
        </is>
      </c>
      <c r="D8031" t="inlineStr">
        <is>
          <t>2016-10-25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Technology</t>
        </is>
      </c>
      <c r="O8031" t="inlineStr">
        <is>
          <t>Accessories</t>
        </is>
      </c>
      <c r="P8031" t="inlineStr">
        <is>
          <t>SanDisk Ultra 32 GB MicroSDHC Class 10 Memory Card</t>
        </is>
      </c>
      <c r="Q8031" s="2" t="n">
        <v>106.08</v>
      </c>
      <c r="R8031" t="n">
        <v>6</v>
      </c>
      <c r="S8031" s="3" t="n">
        <v>0.2</v>
      </c>
      <c r="T8031" s="2" t="n">
        <v>-9.282</v>
      </c>
      <c r="U8031">
        <f>D8031-C8031</f>
        <v/>
      </c>
      <c r="V8031" s="3">
        <f>IF(Q8031=0,0,T8031/Q8031)</f>
        <v/>
      </c>
    </row>
    <row r="8032">
      <c r="A8032" t="n">
        <v>8031</v>
      </c>
      <c r="B8032" t="inlineStr">
        <is>
          <t>CA-2016-158806</t>
        </is>
      </c>
      <c r="C8032" t="inlineStr">
        <is>
          <t>2016-01-07</t>
        </is>
      </c>
      <c r="D8032" t="inlineStr">
        <is>
          <t>2016-01-11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Executive Impressions 13" Clairmont Wall Clock</t>
        </is>
      </c>
      <c r="Q8032" s="2" t="n">
        <v>23.076</v>
      </c>
      <c r="R8032" t="n">
        <v>3</v>
      </c>
      <c r="S8032" s="3" t="n">
        <v>0.6</v>
      </c>
      <c r="T8032" s="2" t="n">
        <v>-10.9611</v>
      </c>
      <c r="U8032">
        <f>D8032-C8032</f>
        <v/>
      </c>
      <c r="V8032" s="3">
        <f>IF(Q8032=0,0,T8032/Q8032)</f>
        <v/>
      </c>
    </row>
    <row r="8033">
      <c r="A8033" t="n">
        <v>8032</v>
      </c>
      <c r="B8033" t="inlineStr">
        <is>
          <t>CA-2016-158806</t>
        </is>
      </c>
      <c r="C8033" t="inlineStr">
        <is>
          <t>2016-01-07</t>
        </is>
      </c>
      <c r="D8033" t="inlineStr">
        <is>
          <t>2016-01-11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212</t>
        </is>
      </c>
      <c r="Q8033" s="2" t="n">
        <v>25.92</v>
      </c>
      <c r="R8033" t="n">
        <v>5</v>
      </c>
      <c r="S8033" s="3" t="n">
        <v>0.2</v>
      </c>
      <c r="T8033" s="2" t="n">
        <v>9.071999999999999</v>
      </c>
      <c r="U8033">
        <f>D8033-C8033</f>
        <v/>
      </c>
      <c r="V8033" s="3">
        <f>IF(Q8033=0,0,T8033/Q8033)</f>
        <v/>
      </c>
    </row>
    <row r="8034">
      <c r="A8034" t="n">
        <v>8033</v>
      </c>
      <c r="B8034" t="inlineStr">
        <is>
          <t>CA-2015-119690</t>
        </is>
      </c>
      <c r="C8034" t="inlineStr">
        <is>
          <t>2015-06-25</t>
        </is>
      </c>
      <c r="D8034" t="inlineStr">
        <is>
          <t>2015-06-28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1884</t>
        </is>
      </c>
      <c r="Q8034" s="2" t="n">
        <v>47.952</v>
      </c>
      <c r="R8034" t="n">
        <v>3</v>
      </c>
      <c r="S8034" s="3" t="n">
        <v>0.2</v>
      </c>
      <c r="T8034" s="2" t="n">
        <v>16.1838</v>
      </c>
      <c r="U8034">
        <f>D8034-C8034</f>
        <v/>
      </c>
      <c r="V8034" s="3">
        <f>IF(Q8034=0,0,T8034/Q8034)</f>
        <v/>
      </c>
    </row>
    <row r="8035">
      <c r="A8035" t="n">
        <v>8034</v>
      </c>
      <c r="B8035" t="inlineStr">
        <is>
          <t>CA-2015-119690</t>
        </is>
      </c>
      <c r="C8035" t="inlineStr">
        <is>
          <t>2015-06-25</t>
        </is>
      </c>
      <c r="D8035" t="inlineStr">
        <is>
          <t>2015-06-28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Avery Triangle Shaped Sheet Lifters, Black, 2/Pack</t>
        </is>
      </c>
      <c r="Q8035" s="2" t="n">
        <v>0.984</v>
      </c>
      <c r="R8035" t="n">
        <v>2</v>
      </c>
      <c r="S8035" s="3" t="n">
        <v>0.8</v>
      </c>
      <c r="T8035" s="2" t="n">
        <v>-1.476</v>
      </c>
      <c r="U8035">
        <f>D8035-C8035</f>
        <v/>
      </c>
      <c r="V8035" s="3">
        <f>IF(Q8035=0,0,T8035/Q8035)</f>
        <v/>
      </c>
    </row>
    <row r="8036">
      <c r="A8036" t="n">
        <v>8035</v>
      </c>
      <c r="B8036" t="inlineStr">
        <is>
          <t>CA-2015-119690</t>
        </is>
      </c>
      <c r="C8036" t="inlineStr">
        <is>
          <t>2015-06-25</t>
        </is>
      </c>
      <c r="D8036" t="inlineStr">
        <is>
          <t>2015-06-28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Furniture</t>
        </is>
      </c>
      <c r="O8036" t="inlineStr">
        <is>
          <t>Furnishings</t>
        </is>
      </c>
      <c r="P8036" t="inlineStr">
        <is>
          <t>GE General Use Halogen Bulbs, 100 Watts, 1 Bulb per Pack</t>
        </is>
      </c>
      <c r="Q8036" s="2" t="n">
        <v>75.384</v>
      </c>
      <c r="R8036" t="n">
        <v>9</v>
      </c>
      <c r="S8036" s="3" t="n">
        <v>0.6</v>
      </c>
      <c r="T8036" s="2" t="n">
        <v>-20.7306</v>
      </c>
      <c r="U8036">
        <f>D8036-C8036</f>
        <v/>
      </c>
      <c r="V8036" s="3">
        <f>IF(Q8036=0,0,T8036/Q8036)</f>
        <v/>
      </c>
    </row>
    <row r="8037">
      <c r="A8037" t="n">
        <v>8036</v>
      </c>
      <c r="B8037" t="inlineStr">
        <is>
          <t>CA-2015-119690</t>
        </is>
      </c>
      <c r="C8037" t="inlineStr">
        <is>
          <t>2015-06-25</t>
        </is>
      </c>
      <c r="D8037" t="inlineStr">
        <is>
          <t>2015-06-28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Office Supplies</t>
        </is>
      </c>
      <c r="O8037" t="inlineStr">
        <is>
          <t>Labels</t>
        </is>
      </c>
      <c r="P8037" t="inlineStr">
        <is>
          <t>Avery File Folder Labels</t>
        </is>
      </c>
      <c r="Q8037" s="2" t="n">
        <v>4.608</v>
      </c>
      <c r="R8037" t="n">
        <v>2</v>
      </c>
      <c r="S8037" s="3" t="n">
        <v>0.2</v>
      </c>
      <c r="T8037" s="2" t="n">
        <v>1.6704</v>
      </c>
      <c r="U8037">
        <f>D8037-C8037</f>
        <v/>
      </c>
      <c r="V8037" s="3">
        <f>IF(Q8037=0,0,T8037/Q8037)</f>
        <v/>
      </c>
    </row>
    <row r="8038">
      <c r="A8038" t="n">
        <v>8037</v>
      </c>
      <c r="B8038" t="inlineStr">
        <is>
          <t>CA-2015-153738</t>
        </is>
      </c>
      <c r="C8038" t="inlineStr">
        <is>
          <t>2015-09-20</t>
        </is>
      </c>
      <c r="D8038" t="inlineStr">
        <is>
          <t>2015-09-22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Office Supplies</t>
        </is>
      </c>
      <c r="O8038" t="inlineStr">
        <is>
          <t>Binders</t>
        </is>
      </c>
      <c r="P8038" t="inlineStr">
        <is>
          <t>GBC Standard Plastic Binding Systems' Combs</t>
        </is>
      </c>
      <c r="Q8038" s="2" t="n">
        <v>37.68</v>
      </c>
      <c r="R8038" t="n">
        <v>6</v>
      </c>
      <c r="S8038" s="3" t="n">
        <v>0</v>
      </c>
      <c r="T8038" s="2" t="n">
        <v>16.956</v>
      </c>
      <c r="U8038">
        <f>D8038-C8038</f>
        <v/>
      </c>
      <c r="V8038" s="3">
        <f>IF(Q8038=0,0,T8038/Q8038)</f>
        <v/>
      </c>
    </row>
    <row r="8039">
      <c r="A8039" t="n">
        <v>8038</v>
      </c>
      <c r="B8039" t="inlineStr">
        <is>
          <t>CA-2017-169012</t>
        </is>
      </c>
      <c r="C8039" t="inlineStr">
        <is>
          <t>2017-07-10</t>
        </is>
      </c>
      <c r="D8039" t="inlineStr">
        <is>
          <t>2017-07-14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Office Supplies</t>
        </is>
      </c>
      <c r="O8039" t="inlineStr">
        <is>
          <t>Appliances</t>
        </is>
      </c>
      <c r="P8039" t="inlineStr">
        <is>
          <t>Belkin 7-Outlet SurgeMaster Home Series</t>
        </is>
      </c>
      <c r="Q8039" s="2" t="n">
        <v>41.91</v>
      </c>
      <c r="R8039" t="n">
        <v>3</v>
      </c>
      <c r="S8039" s="3" t="n">
        <v>0</v>
      </c>
      <c r="T8039" s="2" t="n">
        <v>10.8966</v>
      </c>
      <c r="U8039">
        <f>D8039-C8039</f>
        <v/>
      </c>
      <c r="V8039" s="3">
        <f>IF(Q8039=0,0,T8039/Q8039)</f>
        <v/>
      </c>
    </row>
    <row r="8040">
      <c r="A8040" t="n">
        <v>8039</v>
      </c>
      <c r="B8040" t="inlineStr">
        <is>
          <t>CA-2017-109393</t>
        </is>
      </c>
      <c r="C8040" t="inlineStr">
        <is>
          <t>2017-06-30</t>
        </is>
      </c>
      <c r="D8040" t="inlineStr">
        <is>
          <t>2017-07-02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Sauder Facets Collection Library, Sky Alder Finish</t>
        </is>
      </c>
      <c r="Q8040" s="2" t="n">
        <v>435.999</v>
      </c>
      <c r="R8040" t="n">
        <v>3</v>
      </c>
      <c r="S8040" s="3" t="n">
        <v>0.15</v>
      </c>
      <c r="T8040" s="2" t="n">
        <v>5.1294</v>
      </c>
      <c r="U8040">
        <f>D8040-C8040</f>
        <v/>
      </c>
      <c r="V8040" s="3">
        <f>IF(Q8040=0,0,T8040/Q8040)</f>
        <v/>
      </c>
    </row>
    <row r="8041">
      <c r="A8041" t="n">
        <v>8040</v>
      </c>
      <c r="B8041" t="inlineStr">
        <is>
          <t>CA-2017-121489</t>
        </is>
      </c>
      <c r="C8041" t="inlineStr">
        <is>
          <t>2017-08-21</t>
        </is>
      </c>
      <c r="D8041" t="inlineStr">
        <is>
          <t>2017-08-25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Padded Folding Chairs, Black, 4/Carton</t>
        </is>
      </c>
      <c r="Q8041" s="2" t="n">
        <v>388.704</v>
      </c>
      <c r="R8041" t="n">
        <v>6</v>
      </c>
      <c r="S8041" s="3" t="n">
        <v>0.2</v>
      </c>
      <c r="T8041" s="2" t="n">
        <v>38.8704</v>
      </c>
      <c r="U8041">
        <f>D8041-C8041</f>
        <v/>
      </c>
      <c r="V8041" s="3">
        <f>IF(Q8041=0,0,T8041/Q8041)</f>
        <v/>
      </c>
    </row>
    <row r="8042">
      <c r="A8042" t="n">
        <v>8041</v>
      </c>
      <c r="B8042" t="inlineStr">
        <is>
          <t>CA-2017-121489</t>
        </is>
      </c>
      <c r="C8042" t="inlineStr">
        <is>
          <t>2017-08-21</t>
        </is>
      </c>
      <c r="D8042" t="inlineStr">
        <is>
          <t>2017-08-25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Office Supplies</t>
        </is>
      </c>
      <c r="O8042" t="inlineStr">
        <is>
          <t>Storage</t>
        </is>
      </c>
      <c r="P8042" t="inlineStr">
        <is>
          <t>Fellowes Stor/Drawer Steel Plus Storage Drawers</t>
        </is>
      </c>
      <c r="Q8042" s="2" t="n">
        <v>572.58</v>
      </c>
      <c r="R8042" t="n">
        <v>6</v>
      </c>
      <c r="S8042" s="3" t="n">
        <v>0</v>
      </c>
      <c r="T8042" s="2" t="n">
        <v>34.3548</v>
      </c>
      <c r="U8042">
        <f>D8042-C8042</f>
        <v/>
      </c>
      <c r="V8042" s="3">
        <f>IF(Q8042=0,0,T8042/Q8042)</f>
        <v/>
      </c>
    </row>
    <row r="8043">
      <c r="A8043" t="n">
        <v>8042</v>
      </c>
      <c r="B8043" t="inlineStr">
        <is>
          <t>CA-2017-121489</t>
        </is>
      </c>
      <c r="C8043" t="inlineStr">
        <is>
          <t>2017-08-21</t>
        </is>
      </c>
      <c r="D8043" t="inlineStr">
        <is>
          <t>2017-08-25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Kensington K72356US Mouse-in-a-Box USB Desktop Mouse</t>
        </is>
      </c>
      <c r="Q8043" s="2" t="n">
        <v>33.18</v>
      </c>
      <c r="R8043" t="n">
        <v>2</v>
      </c>
      <c r="S8043" s="3" t="n">
        <v>0</v>
      </c>
      <c r="T8043" s="2" t="n">
        <v>11.613</v>
      </c>
      <c r="U8043">
        <f>D8043-C8043</f>
        <v/>
      </c>
      <c r="V8043" s="3">
        <f>IF(Q8043=0,0,T8043/Q8043)</f>
        <v/>
      </c>
    </row>
    <row r="8044">
      <c r="A8044" t="n">
        <v>8043</v>
      </c>
      <c r="B8044" t="inlineStr">
        <is>
          <t>US-2017-133081</t>
        </is>
      </c>
      <c r="C8044" t="inlineStr">
        <is>
          <t>2017-03-11</t>
        </is>
      </c>
      <c r="D8044" t="inlineStr">
        <is>
          <t>2017-03-15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Memorex Mini Travel Drive 16 GB USB 2.0 Flash Drive</t>
        </is>
      </c>
      <c r="Q8044" s="2" t="n">
        <v>63.88</v>
      </c>
      <c r="R8044" t="n">
        <v>4</v>
      </c>
      <c r="S8044" s="3" t="n">
        <v>0</v>
      </c>
      <c r="T8044" s="2" t="n">
        <v>24.9132</v>
      </c>
      <c r="U8044">
        <f>D8044-C8044</f>
        <v/>
      </c>
      <c r="V8044" s="3">
        <f>IF(Q8044=0,0,T8044/Q8044)</f>
        <v/>
      </c>
    </row>
    <row r="8045">
      <c r="A8045" t="n">
        <v>8044</v>
      </c>
      <c r="B8045" t="inlineStr">
        <is>
          <t>US-2017-133081</t>
        </is>
      </c>
      <c r="C8045" t="inlineStr">
        <is>
          <t>2017-03-11</t>
        </is>
      </c>
      <c r="D8045" t="inlineStr">
        <is>
          <t>2017-03-15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Furniture</t>
        </is>
      </c>
      <c r="O8045" t="inlineStr">
        <is>
          <t>Furnishings</t>
        </is>
      </c>
      <c r="P8045" t="inlineStr">
        <is>
          <t>Executive Impressions 16-1/2" Circular Wall Clock</t>
        </is>
      </c>
      <c r="Q8045" s="2" t="n">
        <v>26.72</v>
      </c>
      <c r="R8045" t="n">
        <v>1</v>
      </c>
      <c r="S8045" s="3" t="n">
        <v>0</v>
      </c>
      <c r="T8045" s="2" t="n">
        <v>11.7568</v>
      </c>
      <c r="U8045">
        <f>D8045-C8045</f>
        <v/>
      </c>
      <c r="V8045" s="3">
        <f>IF(Q8045=0,0,T8045/Q8045)</f>
        <v/>
      </c>
    </row>
    <row r="8046">
      <c r="A8046" t="n">
        <v>8045</v>
      </c>
      <c r="B8046" t="inlineStr">
        <is>
          <t>CA-2017-165008</t>
        </is>
      </c>
      <c r="C8046" t="inlineStr">
        <is>
          <t>2017-09-15</t>
        </is>
      </c>
      <c r="D8046" t="inlineStr">
        <is>
          <t>2017-09-17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Office Supplies</t>
        </is>
      </c>
      <c r="O8046" t="inlineStr">
        <is>
          <t>Binders</t>
        </is>
      </c>
      <c r="P8046" t="inlineStr">
        <is>
          <t>Avery Trapezoid Ring Binder, 3" Capacity, Black, 1040 sheets</t>
        </is>
      </c>
      <c r="Q8046" s="2" t="n">
        <v>295.056</v>
      </c>
      <c r="R8046" t="n">
        <v>9</v>
      </c>
      <c r="S8046" s="3" t="n">
        <v>0.2</v>
      </c>
      <c r="T8046" s="2" t="n">
        <v>106.9578</v>
      </c>
      <c r="U8046">
        <f>D8046-C8046</f>
        <v/>
      </c>
      <c r="V8046" s="3">
        <f>IF(Q8046=0,0,T8046/Q8046)</f>
        <v/>
      </c>
    </row>
    <row r="8047">
      <c r="A8047" t="n">
        <v>8046</v>
      </c>
      <c r="B8047" t="inlineStr">
        <is>
          <t>CA-2016-145611</t>
        </is>
      </c>
      <c r="C8047" t="inlineStr">
        <is>
          <t>2016-09-20</t>
        </is>
      </c>
      <c r="D8047" t="inlineStr">
        <is>
          <t>2016-09-24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Honeywell Quietcare HEPA Air Cleaner</t>
        </is>
      </c>
      <c r="Q8047" s="2" t="n">
        <v>393.25</v>
      </c>
      <c r="R8047" t="n">
        <v>5</v>
      </c>
      <c r="S8047" s="3" t="n">
        <v>0</v>
      </c>
      <c r="T8047" s="2" t="n">
        <v>129.7725</v>
      </c>
      <c r="U8047">
        <f>D8047-C8047</f>
        <v/>
      </c>
      <c r="V8047" s="3">
        <f>IF(Q8047=0,0,T8047/Q8047)</f>
        <v/>
      </c>
    </row>
    <row r="8048">
      <c r="A8048" t="n">
        <v>8047</v>
      </c>
      <c r="B8048" t="inlineStr">
        <is>
          <t>CA-2016-113600</t>
        </is>
      </c>
      <c r="C8048" t="inlineStr">
        <is>
          <t>2016-12-15</t>
        </is>
      </c>
      <c r="D8048" t="inlineStr">
        <is>
          <t>2016-12-17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Triangle Shaped Sheet Lifters, Black, 2/Pack</t>
        </is>
      </c>
      <c r="Q8048" s="2" t="n">
        <v>2.214</v>
      </c>
      <c r="R8048" t="n">
        <v>3</v>
      </c>
      <c r="S8048" s="3" t="n">
        <v>0.7</v>
      </c>
      <c r="T8048" s="2" t="n">
        <v>-1.476</v>
      </c>
      <c r="U8048">
        <f>D8048-C8048</f>
        <v/>
      </c>
      <c r="V8048" s="3">
        <f>IF(Q8048=0,0,T8048/Q8048)</f>
        <v/>
      </c>
    </row>
    <row r="8049">
      <c r="A8049" t="n">
        <v>8048</v>
      </c>
      <c r="B8049" t="inlineStr">
        <is>
          <t>CA-2017-130834</t>
        </is>
      </c>
      <c r="C8049" t="inlineStr">
        <is>
          <t>2017-11-03</t>
        </is>
      </c>
      <c r="D8049" t="inlineStr">
        <is>
          <t>2017-11-06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Strathmore Photo Mount Cards</t>
        </is>
      </c>
      <c r="Q8049" s="2" t="n">
        <v>16.272</v>
      </c>
      <c r="R8049" t="n">
        <v>3</v>
      </c>
      <c r="S8049" s="3" t="n">
        <v>0.2</v>
      </c>
      <c r="T8049" s="2" t="n">
        <v>5.2884</v>
      </c>
      <c r="U8049">
        <f>D8049-C8049</f>
        <v/>
      </c>
      <c r="V8049" s="3">
        <f>IF(Q8049=0,0,T8049/Q8049)</f>
        <v/>
      </c>
    </row>
    <row r="8050">
      <c r="A8050" t="n">
        <v>8049</v>
      </c>
      <c r="B8050" t="inlineStr">
        <is>
          <t>CA-2016-168543</t>
        </is>
      </c>
      <c r="C8050" t="inlineStr">
        <is>
          <t>2016-07-03</t>
        </is>
      </c>
      <c r="D8050" t="inlineStr">
        <is>
          <t>2016-07-07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Avanti 1.7 Cu. Ft. Refrigerator</t>
        </is>
      </c>
      <c r="Q8050" s="2" t="n">
        <v>706.86</v>
      </c>
      <c r="R8050" t="n">
        <v>7</v>
      </c>
      <c r="S8050" s="3" t="n">
        <v>0</v>
      </c>
      <c r="T8050" s="2" t="n">
        <v>197.9208</v>
      </c>
      <c r="U8050">
        <f>D8050-C8050</f>
        <v/>
      </c>
      <c r="V8050" s="3">
        <f>IF(Q8050=0,0,T8050/Q8050)</f>
        <v/>
      </c>
    </row>
    <row r="8051">
      <c r="A8051" t="n">
        <v>8050</v>
      </c>
      <c r="B8051" t="inlineStr">
        <is>
          <t>CA-2014-144974</t>
        </is>
      </c>
      <c r="C8051" t="inlineStr">
        <is>
          <t>2014-09-26</t>
        </is>
      </c>
      <c r="D8051" t="inlineStr">
        <is>
          <t>2014-09-30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Avery Durable Slant Ring Binders, No Labels</t>
        </is>
      </c>
      <c r="Q8051" s="2" t="n">
        <v>5.97</v>
      </c>
      <c r="R8051" t="n">
        <v>5</v>
      </c>
      <c r="S8051" s="3" t="n">
        <v>0.7</v>
      </c>
      <c r="T8051" s="2" t="n">
        <v>-4.577</v>
      </c>
      <c r="U8051">
        <f>D8051-C8051</f>
        <v/>
      </c>
      <c r="V8051" s="3">
        <f>IF(Q8051=0,0,T8051/Q8051)</f>
        <v/>
      </c>
    </row>
    <row r="8052">
      <c r="A8052" t="n">
        <v>8051</v>
      </c>
      <c r="B8052" t="inlineStr">
        <is>
          <t>CA-2014-144974</t>
        </is>
      </c>
      <c r="C8052" t="inlineStr">
        <is>
          <t>2014-09-26</t>
        </is>
      </c>
      <c r="D8052" t="inlineStr">
        <is>
          <t>2014-09-30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Black Cherry Wood-Tone Poster Frame</t>
        </is>
      </c>
      <c r="Q8052" s="2" t="n">
        <v>21.184</v>
      </c>
      <c r="R8052" t="n">
        <v>1</v>
      </c>
      <c r="S8052" s="3" t="n">
        <v>0.2</v>
      </c>
      <c r="T8052" s="2" t="n">
        <v>4.7664</v>
      </c>
      <c r="U8052">
        <f>D8052-C8052</f>
        <v/>
      </c>
      <c r="V8052" s="3">
        <f>IF(Q8052=0,0,T8052/Q8052)</f>
        <v/>
      </c>
    </row>
    <row r="8053">
      <c r="A8053" t="n">
        <v>8052</v>
      </c>
      <c r="B8053" t="inlineStr">
        <is>
          <t>CA-2014-144974</t>
        </is>
      </c>
      <c r="C8053" t="inlineStr">
        <is>
          <t>2014-09-26</t>
        </is>
      </c>
      <c r="D8053" t="inlineStr">
        <is>
          <t>2014-09-30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Office Supplies</t>
        </is>
      </c>
      <c r="O8053" t="inlineStr">
        <is>
          <t>Appliances</t>
        </is>
      </c>
      <c r="P8053" t="inlineStr">
        <is>
          <t>Acco Six-Outlet Power Strip, 4' Cord Length</t>
        </is>
      </c>
      <c r="Q8053" s="2" t="n">
        <v>41.376</v>
      </c>
      <c r="R8053" t="n">
        <v>6</v>
      </c>
      <c r="S8053" s="3" t="n">
        <v>0.2</v>
      </c>
      <c r="T8053" s="2" t="n">
        <v>3.1032</v>
      </c>
      <c r="U8053">
        <f>D8053-C8053</f>
        <v/>
      </c>
      <c r="V8053" s="3">
        <f>IF(Q8053=0,0,T8053/Q8053)</f>
        <v/>
      </c>
    </row>
    <row r="8054">
      <c r="A8054" t="n">
        <v>8053</v>
      </c>
      <c r="B8054" t="inlineStr">
        <is>
          <t>CA-2014-109904</t>
        </is>
      </c>
      <c r="C8054" t="inlineStr">
        <is>
          <t>2014-07-14</t>
        </is>
      </c>
      <c r="D8054" t="inlineStr">
        <is>
          <t>2014-07-17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Office Supplies</t>
        </is>
      </c>
      <c r="O8054" t="inlineStr">
        <is>
          <t>Art</t>
        </is>
      </c>
      <c r="P8054" t="inlineStr">
        <is>
          <t>Newell 315</t>
        </is>
      </c>
      <c r="Q8054" s="2" t="n">
        <v>17.94</v>
      </c>
      <c r="R8054" t="n">
        <v>3</v>
      </c>
      <c r="S8054" s="3" t="n">
        <v>0</v>
      </c>
      <c r="T8054" s="2" t="n">
        <v>4.485</v>
      </c>
      <c r="U8054">
        <f>D8054-C8054</f>
        <v/>
      </c>
      <c r="V8054" s="3">
        <f>IF(Q8054=0,0,T8054/Q8054)</f>
        <v/>
      </c>
    </row>
    <row r="8055">
      <c r="A8055" t="n">
        <v>8054</v>
      </c>
      <c r="B8055" t="inlineStr">
        <is>
          <t>CA-2017-152205</t>
        </is>
      </c>
      <c r="C8055" t="inlineStr">
        <is>
          <t>2017-09-28</t>
        </is>
      </c>
      <c r="D8055" t="inlineStr">
        <is>
          <t>2017-10-05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Office Supplies</t>
        </is>
      </c>
      <c r="O8055" t="inlineStr">
        <is>
          <t>Binders</t>
        </is>
      </c>
      <c r="P8055" t="inlineStr">
        <is>
          <t>GBC Standard Plastic Binding Systems Combs</t>
        </is>
      </c>
      <c r="Q8055" s="2" t="n">
        <v>2.655</v>
      </c>
      <c r="R8055" t="n">
        <v>1</v>
      </c>
      <c r="S8055" s="3" t="n">
        <v>0.7</v>
      </c>
      <c r="T8055" s="2" t="n">
        <v>-1.8585</v>
      </c>
      <c r="U8055">
        <f>D8055-C8055</f>
        <v/>
      </c>
      <c r="V8055" s="3">
        <f>IF(Q8055=0,0,T8055/Q8055)</f>
        <v/>
      </c>
    </row>
    <row r="8056">
      <c r="A8056" t="n">
        <v>8055</v>
      </c>
      <c r="B8056" t="inlineStr">
        <is>
          <t>CA-2015-121188</t>
        </is>
      </c>
      <c r="C8056" t="inlineStr">
        <is>
          <t>2015-08-28</t>
        </is>
      </c>
      <c r="D8056" t="inlineStr">
        <is>
          <t>2015-09-04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Office Supplies</t>
        </is>
      </c>
      <c r="O8056" t="inlineStr">
        <is>
          <t>Storage</t>
        </is>
      </c>
      <c r="P8056" t="inlineStr">
        <is>
          <t>Hot File 7-Pocket, Floor Stand</t>
        </is>
      </c>
      <c r="Q8056" s="2" t="n">
        <v>892.35</v>
      </c>
      <c r="R8056" t="n">
        <v>5</v>
      </c>
      <c r="S8056" s="3" t="n">
        <v>0</v>
      </c>
      <c r="T8056" s="2" t="n">
        <v>267.705</v>
      </c>
      <c r="U8056">
        <f>D8056-C8056</f>
        <v/>
      </c>
      <c r="V8056" s="3">
        <f>IF(Q8056=0,0,T8056/Q8056)</f>
        <v/>
      </c>
    </row>
    <row r="8057">
      <c r="A8057" t="n">
        <v>8056</v>
      </c>
      <c r="B8057" t="inlineStr">
        <is>
          <t>CA-2015-121188</t>
        </is>
      </c>
      <c r="C8057" t="inlineStr">
        <is>
          <t>2015-08-28</t>
        </is>
      </c>
      <c r="D8057" t="inlineStr">
        <is>
          <t>2015-09-04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Furniture</t>
        </is>
      </c>
      <c r="O8057" t="inlineStr">
        <is>
          <t>Bookcases</t>
        </is>
      </c>
      <c r="P8057" t="inlineStr">
        <is>
          <t>O'Sullivan 2-Door Barrister Bookcase in Odessa Pine</t>
        </is>
      </c>
      <c r="Q8057" s="2" t="n">
        <v>307.666</v>
      </c>
      <c r="R8057" t="n">
        <v>2</v>
      </c>
      <c r="S8057" s="3" t="n">
        <v>0.15</v>
      </c>
      <c r="T8057" s="2" t="n">
        <v>28.9568</v>
      </c>
      <c r="U8057">
        <f>D8057-C8057</f>
        <v/>
      </c>
      <c r="V8057" s="3">
        <f>IF(Q8057=0,0,T8057/Q8057)</f>
        <v/>
      </c>
    </row>
    <row r="8058">
      <c r="A8058" t="n">
        <v>8057</v>
      </c>
      <c r="B8058" t="inlineStr">
        <is>
          <t>CA-2015-121188</t>
        </is>
      </c>
      <c r="C8058" t="inlineStr">
        <is>
          <t>2015-08-28</t>
        </is>
      </c>
      <c r="D8058" t="inlineStr">
        <is>
          <t>2015-09-04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Office Supplies</t>
        </is>
      </c>
      <c r="O8058" t="inlineStr">
        <is>
          <t>Storage</t>
        </is>
      </c>
      <c r="P8058" t="inlineStr">
        <is>
          <t>Carina Double Wide Media Storage Towers in Natural &amp; Black</t>
        </is>
      </c>
      <c r="Q8058" s="2" t="n">
        <v>728.8200000000001</v>
      </c>
      <c r="R8058" t="n">
        <v>9</v>
      </c>
      <c r="S8058" s="3" t="n">
        <v>0</v>
      </c>
      <c r="T8058" s="2" t="n">
        <v>29.1528</v>
      </c>
      <c r="U8058">
        <f>D8058-C8058</f>
        <v/>
      </c>
      <c r="V8058" s="3">
        <f>IF(Q8058=0,0,T8058/Q8058)</f>
        <v/>
      </c>
    </row>
    <row r="8059">
      <c r="A8059" t="n">
        <v>8058</v>
      </c>
      <c r="B8059" t="inlineStr">
        <is>
          <t>CA-2015-121188</t>
        </is>
      </c>
      <c r="C8059" t="inlineStr">
        <is>
          <t>2015-08-28</t>
        </is>
      </c>
      <c r="D8059" t="inlineStr">
        <is>
          <t>2015-09-04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GBC Wire Binding Combs</t>
        </is>
      </c>
      <c r="Q8059" s="2" t="n">
        <v>41.36</v>
      </c>
      <c r="R8059" t="n">
        <v>5</v>
      </c>
      <c r="S8059" s="3" t="n">
        <v>0.2</v>
      </c>
      <c r="T8059" s="2" t="n">
        <v>13.959</v>
      </c>
      <c r="U8059">
        <f>D8059-C8059</f>
        <v/>
      </c>
      <c r="V8059" s="3">
        <f>IF(Q8059=0,0,T8059/Q8059)</f>
        <v/>
      </c>
    </row>
    <row r="8060">
      <c r="A8060" t="n">
        <v>8059</v>
      </c>
      <c r="B8060" t="inlineStr">
        <is>
          <t>CA-2015-121188</t>
        </is>
      </c>
      <c r="C8060" t="inlineStr">
        <is>
          <t>2015-08-28</t>
        </is>
      </c>
      <c r="D8060" t="inlineStr">
        <is>
          <t>2015-09-04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Technology</t>
        </is>
      </c>
      <c r="O8060" t="inlineStr">
        <is>
          <t>Phones</t>
        </is>
      </c>
      <c r="P8060" t="inlineStr">
        <is>
          <t>invisibleSHIELD by ZAGG Smudge-Free Screen Protector</t>
        </is>
      </c>
      <c r="Q8060" s="2" t="n">
        <v>43.176</v>
      </c>
      <c r="R8060" t="n">
        <v>3</v>
      </c>
      <c r="S8060" s="3" t="n">
        <v>0.2</v>
      </c>
      <c r="T8060" s="2" t="n">
        <v>15.1116</v>
      </c>
      <c r="U8060">
        <f>D8060-C8060</f>
        <v/>
      </c>
      <c r="V8060" s="3">
        <f>IF(Q8060=0,0,T8060/Q8060)</f>
        <v/>
      </c>
    </row>
    <row r="8061">
      <c r="A8061" t="n">
        <v>8060</v>
      </c>
      <c r="B8061" t="inlineStr">
        <is>
          <t>CA-2015-121188</t>
        </is>
      </c>
      <c r="C8061" t="inlineStr">
        <is>
          <t>2015-08-28</t>
        </is>
      </c>
      <c r="D8061" t="inlineStr">
        <is>
          <t>2015-09-04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Eldon Wave Desk Accessories</t>
        </is>
      </c>
      <c r="Q8061" s="2" t="n">
        <v>4.16</v>
      </c>
      <c r="R8061" t="n">
        <v>2</v>
      </c>
      <c r="S8061" s="3" t="n">
        <v>0</v>
      </c>
      <c r="T8061" s="2" t="n">
        <v>1.7472</v>
      </c>
      <c r="U8061">
        <f>D8061-C8061</f>
        <v/>
      </c>
      <c r="V8061" s="3">
        <f>IF(Q8061=0,0,T8061/Q8061)</f>
        <v/>
      </c>
    </row>
    <row r="8062">
      <c r="A8062" t="n">
        <v>8061</v>
      </c>
      <c r="B8062" t="inlineStr">
        <is>
          <t>CA-2015-156013</t>
        </is>
      </c>
      <c r="C8062" t="inlineStr">
        <is>
          <t>2015-09-20</t>
        </is>
      </c>
      <c r="D8062" t="inlineStr">
        <is>
          <t>2015-09-26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Office Supplies</t>
        </is>
      </c>
      <c r="O8062" t="inlineStr">
        <is>
          <t>Paper</t>
        </is>
      </c>
      <c r="P8062" t="inlineStr">
        <is>
          <t>Xerox 1881</t>
        </is>
      </c>
      <c r="Q8062" s="2" t="n">
        <v>61.4</v>
      </c>
      <c r="R8062" t="n">
        <v>5</v>
      </c>
      <c r="S8062" s="3" t="n">
        <v>0</v>
      </c>
      <c r="T8062" s="2" t="n">
        <v>28.858</v>
      </c>
      <c r="U8062">
        <f>D8062-C8062</f>
        <v/>
      </c>
      <c r="V8062" s="3">
        <f>IF(Q8062=0,0,T8062/Q8062)</f>
        <v/>
      </c>
    </row>
    <row r="8063">
      <c r="A8063" t="n">
        <v>8062</v>
      </c>
      <c r="B8063" t="inlineStr">
        <is>
          <t>CA-2015-156013</t>
        </is>
      </c>
      <c r="C8063" t="inlineStr">
        <is>
          <t>2015-09-20</t>
        </is>
      </c>
      <c r="D8063" t="inlineStr">
        <is>
          <t>2015-09-26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Office Supplies</t>
        </is>
      </c>
      <c r="O8063" t="inlineStr">
        <is>
          <t>Binders</t>
        </is>
      </c>
      <c r="P8063" t="inlineStr">
        <is>
          <t>Recycled Premium Regency Composition Covers</t>
        </is>
      </c>
      <c r="Q8063" s="2" t="n">
        <v>24.448</v>
      </c>
      <c r="R8063" t="n">
        <v>2</v>
      </c>
      <c r="S8063" s="3" t="n">
        <v>0.2</v>
      </c>
      <c r="T8063" s="2" t="n">
        <v>8.862399999999999</v>
      </c>
      <c r="U8063">
        <f>D8063-C8063</f>
        <v/>
      </c>
      <c r="V8063" s="3">
        <f>IF(Q8063=0,0,T8063/Q8063)</f>
        <v/>
      </c>
    </row>
    <row r="8064">
      <c r="A8064" t="n">
        <v>8063</v>
      </c>
      <c r="B8064" t="inlineStr">
        <is>
          <t>CA-2016-132997</t>
        </is>
      </c>
      <c r="C8064" t="inlineStr">
        <is>
          <t>2016-11-07</t>
        </is>
      </c>
      <c r="D8064" t="inlineStr">
        <is>
          <t>2016-11-09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AT&amp;T SB67148 SynJ</t>
        </is>
      </c>
      <c r="Q8064" s="2" t="n">
        <v>263.96</v>
      </c>
      <c r="R8064" t="n">
        <v>4</v>
      </c>
      <c r="S8064" s="3" t="n">
        <v>0</v>
      </c>
      <c r="T8064" s="2" t="n">
        <v>71.2692</v>
      </c>
      <c r="U8064">
        <f>D8064-C8064</f>
        <v/>
      </c>
      <c r="V8064" s="3">
        <f>IF(Q8064=0,0,T8064/Q8064)</f>
        <v/>
      </c>
    </row>
    <row r="8065">
      <c r="A8065" t="n">
        <v>8064</v>
      </c>
      <c r="B8065" t="inlineStr">
        <is>
          <t>CA-2016-132997</t>
        </is>
      </c>
      <c r="C8065" t="inlineStr">
        <is>
          <t>2016-11-07</t>
        </is>
      </c>
      <c r="D8065" t="inlineStr">
        <is>
          <t>2016-11-09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Jabra Supreme Plus Driver Edition Headset</t>
        </is>
      </c>
      <c r="Q8065" s="2" t="n">
        <v>359.97</v>
      </c>
      <c r="R8065" t="n">
        <v>3</v>
      </c>
      <c r="S8065" s="3" t="n">
        <v>0</v>
      </c>
      <c r="T8065" s="2" t="n">
        <v>100.7916</v>
      </c>
      <c r="U8065">
        <f>D8065-C8065</f>
        <v/>
      </c>
      <c r="V8065" s="3">
        <f>IF(Q8065=0,0,T8065/Q8065)</f>
        <v/>
      </c>
    </row>
    <row r="8066">
      <c r="A8066" t="n">
        <v>8065</v>
      </c>
      <c r="B8066" t="inlineStr">
        <is>
          <t>CA-2016-132997</t>
        </is>
      </c>
      <c r="C8066" t="inlineStr">
        <is>
          <t>2016-11-07</t>
        </is>
      </c>
      <c r="D8066" t="inlineStr">
        <is>
          <t>2016-11-09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Xerox 23</t>
        </is>
      </c>
      <c r="Q8066" s="2" t="n">
        <v>12.96</v>
      </c>
      <c r="R8066" t="n">
        <v>2</v>
      </c>
      <c r="S8066" s="3" t="n">
        <v>0</v>
      </c>
      <c r="T8066" s="2" t="n">
        <v>6.2208</v>
      </c>
      <c r="U8066">
        <f>D8066-C8066</f>
        <v/>
      </c>
      <c r="V8066" s="3">
        <f>IF(Q8066=0,0,T8066/Q8066)</f>
        <v/>
      </c>
    </row>
    <row r="8067">
      <c r="A8067" t="n">
        <v>8066</v>
      </c>
      <c r="B8067" t="inlineStr">
        <is>
          <t>CA-2016-132997</t>
        </is>
      </c>
      <c r="C8067" t="inlineStr">
        <is>
          <t>2016-11-07</t>
        </is>
      </c>
      <c r="D8067" t="inlineStr">
        <is>
          <t>2016-11-09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Office Supplies</t>
        </is>
      </c>
      <c r="O8067" t="inlineStr">
        <is>
          <t>Storage</t>
        </is>
      </c>
      <c r="P8067" t="inlineStr">
        <is>
          <t>Eldon Base for stackable storage shelf, platinum</t>
        </is>
      </c>
      <c r="Q8067" s="2" t="n">
        <v>116.82</v>
      </c>
      <c r="R8067" t="n">
        <v>3</v>
      </c>
      <c r="S8067" s="3" t="n">
        <v>0</v>
      </c>
      <c r="T8067" s="2" t="n">
        <v>5.841</v>
      </c>
      <c r="U8067">
        <f>D8067-C8067</f>
        <v/>
      </c>
      <c r="V8067" s="3">
        <f>IF(Q8067=0,0,T8067/Q8067)</f>
        <v/>
      </c>
    </row>
    <row r="8068">
      <c r="A8068" t="n">
        <v>8067</v>
      </c>
      <c r="B8068" t="inlineStr">
        <is>
          <t>CA-2016-132997</t>
        </is>
      </c>
      <c r="C8068" t="inlineStr">
        <is>
          <t>2016-11-07</t>
        </is>
      </c>
      <c r="D8068" t="inlineStr">
        <is>
          <t>2016-11-09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Office Supplies</t>
        </is>
      </c>
      <c r="O8068" t="inlineStr">
        <is>
          <t>Binders</t>
        </is>
      </c>
      <c r="P8068" t="inlineStr">
        <is>
          <t>Ibico EB-19 Dual Function Manual Binding System</t>
        </is>
      </c>
      <c r="Q8068" s="2" t="n">
        <v>276.784</v>
      </c>
      <c r="R8068" t="n">
        <v>2</v>
      </c>
      <c r="S8068" s="3" t="n">
        <v>0.2</v>
      </c>
      <c r="T8068" s="2" t="n">
        <v>89.95480000000001</v>
      </c>
      <c r="U8068">
        <f>D8068-C8068</f>
        <v/>
      </c>
      <c r="V8068" s="3">
        <f>IF(Q8068=0,0,T8068/Q8068)</f>
        <v/>
      </c>
    </row>
    <row r="8069">
      <c r="A8069" t="n">
        <v>8068</v>
      </c>
      <c r="B8069" t="inlineStr">
        <is>
          <t>US-2015-160563</t>
        </is>
      </c>
      <c r="C8069" t="inlineStr">
        <is>
          <t>2015-10-20</t>
        </is>
      </c>
      <c r="D8069" t="inlineStr">
        <is>
          <t>2015-10-24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Logitech G602 Wireless Gaming Mouse</t>
        </is>
      </c>
      <c r="Q8069" s="2" t="n">
        <v>239.97</v>
      </c>
      <c r="R8069" t="n">
        <v>3</v>
      </c>
      <c r="S8069" s="3" t="n">
        <v>0</v>
      </c>
      <c r="T8069" s="2" t="n">
        <v>86.3892</v>
      </c>
      <c r="U8069">
        <f>D8069-C8069</f>
        <v/>
      </c>
      <c r="V8069" s="3">
        <f>IF(Q8069=0,0,T8069/Q8069)</f>
        <v/>
      </c>
    </row>
    <row r="8070">
      <c r="A8070" t="n">
        <v>8069</v>
      </c>
      <c r="B8070" t="inlineStr">
        <is>
          <t>US-2015-160563</t>
        </is>
      </c>
      <c r="C8070" t="inlineStr">
        <is>
          <t>2015-10-20</t>
        </is>
      </c>
      <c r="D8070" t="inlineStr">
        <is>
          <t>2015-10-24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Acrylic Self-Standing Desk Frames</t>
        </is>
      </c>
      <c r="Q8070" s="2" t="n">
        <v>16.02</v>
      </c>
      <c r="R8070" t="n">
        <v>6</v>
      </c>
      <c r="S8070" s="3" t="n">
        <v>0</v>
      </c>
      <c r="T8070" s="2" t="n">
        <v>6.0876</v>
      </c>
      <c r="U8070">
        <f>D8070-C8070</f>
        <v/>
      </c>
      <c r="V8070" s="3">
        <f>IF(Q8070=0,0,T8070/Q8070)</f>
        <v/>
      </c>
    </row>
    <row r="8071">
      <c r="A8071" t="n">
        <v>8070</v>
      </c>
      <c r="B8071" t="inlineStr">
        <is>
          <t>CA-2017-151750</t>
        </is>
      </c>
      <c r="C8071" t="inlineStr">
        <is>
          <t>2017-01-01</t>
        </is>
      </c>
      <c r="D8071" t="inlineStr">
        <is>
          <t>2017-01-05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Office Supplies</t>
        </is>
      </c>
      <c r="O8071" t="inlineStr">
        <is>
          <t>Storage</t>
        </is>
      </c>
      <c r="P8071" t="inlineStr">
        <is>
          <t>SAFCO Boltless Steel Shelving</t>
        </is>
      </c>
      <c r="Q8071" s="2" t="n">
        <v>454.56</v>
      </c>
      <c r="R8071" t="n">
        <v>5</v>
      </c>
      <c r="S8071" s="3" t="n">
        <v>0.2</v>
      </c>
      <c r="T8071" s="2" t="n">
        <v>-107.958</v>
      </c>
      <c r="U8071">
        <f>D8071-C8071</f>
        <v/>
      </c>
      <c r="V8071" s="3">
        <f>IF(Q8071=0,0,T8071/Q8071)</f>
        <v/>
      </c>
    </row>
    <row r="8072">
      <c r="A8072" t="n">
        <v>8071</v>
      </c>
      <c r="B8072" t="inlineStr">
        <is>
          <t>CA-2017-151750</t>
        </is>
      </c>
      <c r="C8072" t="inlineStr">
        <is>
          <t>2017-01-01</t>
        </is>
      </c>
      <c r="D8072" t="inlineStr">
        <is>
          <t>2017-01-05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Tenex Carpeted, Granite-Look or Clear Contemporary Contour Shape Chair Mats</t>
        </is>
      </c>
      <c r="Q8072" s="2" t="n">
        <v>141.42</v>
      </c>
      <c r="R8072" t="n">
        <v>5</v>
      </c>
      <c r="S8072" s="3" t="n">
        <v>0.6</v>
      </c>
      <c r="T8072" s="2" t="n">
        <v>-187.3815</v>
      </c>
      <c r="U8072">
        <f>D8072-C8072</f>
        <v/>
      </c>
      <c r="V8072" s="3">
        <f>IF(Q8072=0,0,T8072/Q8072)</f>
        <v/>
      </c>
    </row>
    <row r="8073">
      <c r="A8073" t="n">
        <v>8072</v>
      </c>
      <c r="B8073" t="inlineStr">
        <is>
          <t>CA-2017-151750</t>
        </is>
      </c>
      <c r="C8073" t="inlineStr">
        <is>
          <t>2017-01-01</t>
        </is>
      </c>
      <c r="D8073" t="inlineStr">
        <is>
          <t>2017-01-05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- Contemporary Task Swivel Chair</t>
        </is>
      </c>
      <c r="Q8073" s="2" t="n">
        <v>310.744</v>
      </c>
      <c r="R8073" t="n">
        <v>4</v>
      </c>
      <c r="S8073" s="3" t="n">
        <v>0.3</v>
      </c>
      <c r="T8073" s="2" t="n">
        <v>-26.6352</v>
      </c>
      <c r="U8073">
        <f>D8073-C8073</f>
        <v/>
      </c>
      <c r="V8073" s="3">
        <f>IF(Q8073=0,0,T8073/Q8073)</f>
        <v/>
      </c>
    </row>
    <row r="8074">
      <c r="A8074" t="n">
        <v>8073</v>
      </c>
      <c r="B8074" t="inlineStr">
        <is>
          <t>CA-2017-151750</t>
        </is>
      </c>
      <c r="C8074" t="inlineStr">
        <is>
          <t>2017-01-01</t>
        </is>
      </c>
      <c r="D8074" t="inlineStr">
        <is>
          <t>2017-01-05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Fluorescent Highlighters by Dixon</t>
        </is>
      </c>
      <c r="Q8074" s="2" t="n">
        <v>12.736</v>
      </c>
      <c r="R8074" t="n">
        <v>4</v>
      </c>
      <c r="S8074" s="3" t="n">
        <v>0.2</v>
      </c>
      <c r="T8074" s="2" t="n">
        <v>2.2288</v>
      </c>
      <c r="U8074">
        <f>D8074-C8074</f>
        <v/>
      </c>
      <c r="V8074" s="3">
        <f>IF(Q8074=0,0,T8074/Q8074)</f>
        <v/>
      </c>
    </row>
    <row r="8075">
      <c r="A8075" t="n">
        <v>8074</v>
      </c>
      <c r="B8075" t="inlineStr">
        <is>
          <t>CA-2017-151750</t>
        </is>
      </c>
      <c r="C8075" t="inlineStr">
        <is>
          <t>2017-01-01</t>
        </is>
      </c>
      <c r="D8075" t="inlineStr">
        <is>
          <t>2017-01-05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GBC Instant Report Kit</t>
        </is>
      </c>
      <c r="Q8075" s="2" t="n">
        <v>6.47</v>
      </c>
      <c r="R8075" t="n">
        <v>5</v>
      </c>
      <c r="S8075" s="3" t="n">
        <v>0.8</v>
      </c>
      <c r="T8075" s="2" t="n">
        <v>-9.705</v>
      </c>
      <c r="U8075">
        <f>D8075-C8075</f>
        <v/>
      </c>
      <c r="V8075" s="3">
        <f>IF(Q8075=0,0,T8075/Q8075)</f>
        <v/>
      </c>
    </row>
    <row r="8076">
      <c r="A8076" t="n">
        <v>8075</v>
      </c>
      <c r="B8076" t="inlineStr">
        <is>
          <t>CA-2017-151750</t>
        </is>
      </c>
      <c r="C8076" t="inlineStr">
        <is>
          <t>2017-01-01</t>
        </is>
      </c>
      <c r="D8076" t="inlineStr">
        <is>
          <t>2017-01-05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Pressboard Covers with Storage Hooks, 9 1/2" x 11", Light Blue</t>
        </is>
      </c>
      <c r="Q8076" s="2" t="n">
        <v>13.748</v>
      </c>
      <c r="R8076" t="n">
        <v>14</v>
      </c>
      <c r="S8076" s="3" t="n">
        <v>0.8</v>
      </c>
      <c r="T8076" s="2" t="n">
        <v>-22.6842</v>
      </c>
      <c r="U8076">
        <f>D8076-C8076</f>
        <v/>
      </c>
      <c r="V8076" s="3">
        <f>IF(Q8076=0,0,T8076/Q8076)</f>
        <v/>
      </c>
    </row>
    <row r="8077">
      <c r="A8077" t="n">
        <v>8076</v>
      </c>
      <c r="B8077" t="inlineStr">
        <is>
          <t>CA-2017-151750</t>
        </is>
      </c>
      <c r="C8077" t="inlineStr">
        <is>
          <t>2017-01-01</t>
        </is>
      </c>
      <c r="D8077" t="inlineStr">
        <is>
          <t>2017-01-05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Office Supplies</t>
        </is>
      </c>
      <c r="O8077" t="inlineStr">
        <is>
          <t>Appliances</t>
        </is>
      </c>
      <c r="P8077" t="inlineStr">
        <is>
          <t>Fellowes Superior 10 Outlet Split Surge Protector</t>
        </is>
      </c>
      <c r="Q8077" s="2" t="n">
        <v>15.224</v>
      </c>
      <c r="R8077" t="n">
        <v>2</v>
      </c>
      <c r="S8077" s="3" t="n">
        <v>0.8</v>
      </c>
      <c r="T8077" s="2" t="n">
        <v>-38.8212</v>
      </c>
      <c r="U8077">
        <f>D8077-C8077</f>
        <v/>
      </c>
      <c r="V8077" s="3">
        <f>IF(Q8077=0,0,T8077/Q8077)</f>
        <v/>
      </c>
    </row>
    <row r="8078">
      <c r="A8078" t="n">
        <v>8077</v>
      </c>
      <c r="B8078" t="inlineStr">
        <is>
          <t>CA-2015-106187</t>
        </is>
      </c>
      <c r="C8078" t="inlineStr">
        <is>
          <t>2015-06-23</t>
        </is>
      </c>
      <c r="D8078" t="inlineStr">
        <is>
          <t>2015-06-29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Furniture</t>
        </is>
      </c>
      <c r="O8078" t="inlineStr">
        <is>
          <t>Furnishings</t>
        </is>
      </c>
      <c r="P8078" t="inlineStr">
        <is>
          <t>Eldon Stackable Tray, Side-Load, Legal, Smoke</t>
        </is>
      </c>
      <c r="Q8078" s="2" t="n">
        <v>27.42</v>
      </c>
      <c r="R8078" t="n">
        <v>3</v>
      </c>
      <c r="S8078" s="3" t="n">
        <v>0</v>
      </c>
      <c r="T8078" s="2" t="n">
        <v>9.322800000000001</v>
      </c>
      <c r="U8078">
        <f>D8078-C8078</f>
        <v/>
      </c>
      <c r="V8078" s="3">
        <f>IF(Q8078=0,0,T8078/Q8078)</f>
        <v/>
      </c>
    </row>
    <row r="8079">
      <c r="A8079" t="n">
        <v>8078</v>
      </c>
      <c r="B8079" t="inlineStr">
        <is>
          <t>CA-2015-106187</t>
        </is>
      </c>
      <c r="C8079" t="inlineStr">
        <is>
          <t>2015-06-23</t>
        </is>
      </c>
      <c r="D8079" t="inlineStr">
        <is>
          <t>2015-06-29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Office Supplies</t>
        </is>
      </c>
      <c r="O8079" t="inlineStr">
        <is>
          <t>Binders</t>
        </is>
      </c>
      <c r="P8079" t="inlineStr">
        <is>
          <t>GBC DocuBind P100 Manual Binding Machine</t>
        </is>
      </c>
      <c r="Q8079" s="2" t="n">
        <v>165.98</v>
      </c>
      <c r="R8079" t="n">
        <v>1</v>
      </c>
      <c r="S8079" s="3" t="n">
        <v>0</v>
      </c>
      <c r="T8079" s="2" t="n">
        <v>74.691</v>
      </c>
      <c r="U8079">
        <f>D8079-C8079</f>
        <v/>
      </c>
      <c r="V8079" s="3">
        <f>IF(Q8079=0,0,T8079/Q8079)</f>
        <v/>
      </c>
    </row>
    <row r="8080">
      <c r="A8080" t="n">
        <v>8079</v>
      </c>
      <c r="B8080" t="inlineStr">
        <is>
          <t>CA-2015-106187</t>
        </is>
      </c>
      <c r="C8080" t="inlineStr">
        <is>
          <t>2015-06-23</t>
        </is>
      </c>
      <c r="D8080" t="inlineStr">
        <is>
          <t>2015-06-29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Technology</t>
        </is>
      </c>
      <c r="O8080" t="inlineStr">
        <is>
          <t>Accessories</t>
        </is>
      </c>
      <c r="P8080" t="inlineStr">
        <is>
          <t>Dell Slim USB Multimedia Keyboard</t>
        </is>
      </c>
      <c r="Q8080" s="2" t="n">
        <v>75</v>
      </c>
      <c r="R8080" t="n">
        <v>3</v>
      </c>
      <c r="S8080" s="3" t="n">
        <v>0</v>
      </c>
      <c r="T8080" s="2" t="n">
        <v>18</v>
      </c>
      <c r="U8080">
        <f>D8080-C8080</f>
        <v/>
      </c>
      <c r="V8080" s="3">
        <f>IF(Q8080=0,0,T8080/Q8080)</f>
        <v/>
      </c>
    </row>
    <row r="8081">
      <c r="A8081" t="n">
        <v>8080</v>
      </c>
      <c r="B8081" t="inlineStr">
        <is>
          <t>US-2016-164945</t>
        </is>
      </c>
      <c r="C8081" t="inlineStr">
        <is>
          <t>2016-11-22</t>
        </is>
      </c>
      <c r="D8081" t="inlineStr">
        <is>
          <t>2016-11-27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Premium Transparent Covers with Diagonal Lined Pattern</t>
        </is>
      </c>
      <c r="Q8081" s="2" t="n">
        <v>134.272</v>
      </c>
      <c r="R8081" t="n">
        <v>8</v>
      </c>
      <c r="S8081" s="3" t="n">
        <v>0.2</v>
      </c>
      <c r="T8081" s="2" t="n">
        <v>46.9952</v>
      </c>
      <c r="U8081">
        <f>D8081-C8081</f>
        <v/>
      </c>
      <c r="V8081" s="3">
        <f>IF(Q8081=0,0,T8081/Q8081)</f>
        <v/>
      </c>
    </row>
    <row r="8082">
      <c r="A8082" t="n">
        <v>8081</v>
      </c>
      <c r="B8082" t="inlineStr">
        <is>
          <t>CA-2015-150714</t>
        </is>
      </c>
      <c r="C8082" t="inlineStr">
        <is>
          <t>2015-10-26</t>
        </is>
      </c>
      <c r="D8082" t="inlineStr">
        <is>
          <t>2015-11-01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477</t>
        </is>
      </c>
      <c r="Q8082" s="2" t="n">
        <v>146.544</v>
      </c>
      <c r="R8082" t="n">
        <v>6</v>
      </c>
      <c r="S8082" s="3" t="n">
        <v>0.2</v>
      </c>
      <c r="T8082" s="2" t="n">
        <v>47.6268</v>
      </c>
      <c r="U8082">
        <f>D8082-C8082</f>
        <v/>
      </c>
      <c r="V8082" s="3">
        <f>IF(Q8082=0,0,T8082/Q8082)</f>
        <v/>
      </c>
    </row>
    <row r="8083">
      <c r="A8083" t="n">
        <v>8082</v>
      </c>
      <c r="B8083" t="inlineStr">
        <is>
          <t>CA-2015-150714</t>
        </is>
      </c>
      <c r="C8083" t="inlineStr">
        <is>
          <t>2015-10-26</t>
        </is>
      </c>
      <c r="D8083" t="inlineStr">
        <is>
          <t>2015-11-01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1914</t>
        </is>
      </c>
      <c r="Q8083" s="2" t="n">
        <v>131.904</v>
      </c>
      <c r="R8083" t="n">
        <v>3</v>
      </c>
      <c r="S8083" s="3" t="n">
        <v>0.2</v>
      </c>
      <c r="T8083" s="2" t="n">
        <v>47.8152</v>
      </c>
      <c r="U8083">
        <f>D8083-C8083</f>
        <v/>
      </c>
      <c r="V8083" s="3">
        <f>IF(Q8083=0,0,T8083/Q8083)</f>
        <v/>
      </c>
    </row>
    <row r="8084">
      <c r="A8084" t="n">
        <v>8083</v>
      </c>
      <c r="B8084" t="inlineStr">
        <is>
          <t>CA-2015-150714</t>
        </is>
      </c>
      <c r="C8084" t="inlineStr">
        <is>
          <t>2015-10-26</t>
        </is>
      </c>
      <c r="D8084" t="inlineStr">
        <is>
          <t>2015-11-01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Office Supplies</t>
        </is>
      </c>
      <c r="O8084" t="inlineStr">
        <is>
          <t>Appliances</t>
        </is>
      </c>
      <c r="P8084" t="inlineStr">
        <is>
          <t>Tripp Lite TLP810NET Broadband Surge for Modem/Fax</t>
        </is>
      </c>
      <c r="Q8084" s="2" t="n">
        <v>203.88</v>
      </c>
      <c r="R8084" t="n">
        <v>5</v>
      </c>
      <c r="S8084" s="3" t="n">
        <v>0.2</v>
      </c>
      <c r="T8084" s="2" t="n">
        <v>20.388</v>
      </c>
      <c r="U8084">
        <f>D8084-C8084</f>
        <v/>
      </c>
      <c r="V8084" s="3">
        <f>IF(Q8084=0,0,T8084/Q8084)</f>
        <v/>
      </c>
    </row>
    <row r="8085">
      <c r="A8085" t="n">
        <v>8084</v>
      </c>
      <c r="B8085" t="inlineStr">
        <is>
          <t>CA-2015-150714</t>
        </is>
      </c>
      <c r="C8085" t="inlineStr">
        <is>
          <t>2015-10-26</t>
        </is>
      </c>
      <c r="D8085" t="inlineStr">
        <is>
          <t>2015-11-01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Office Supplies</t>
        </is>
      </c>
      <c r="O8085" t="inlineStr">
        <is>
          <t>Binders</t>
        </is>
      </c>
      <c r="P8085" t="inlineStr">
        <is>
          <t>Avery Self-Adhesive Photo Pockets for Polaroid Photos</t>
        </is>
      </c>
      <c r="Q8085" s="2" t="n">
        <v>14.301</v>
      </c>
      <c r="R8085" t="n">
        <v>7</v>
      </c>
      <c r="S8085" s="3" t="n">
        <v>0.7</v>
      </c>
      <c r="T8085" s="2" t="n">
        <v>-10.4874</v>
      </c>
      <c r="U8085">
        <f>D8085-C8085</f>
        <v/>
      </c>
      <c r="V8085" s="3">
        <f>IF(Q8085=0,0,T8085/Q8085)</f>
        <v/>
      </c>
    </row>
    <row r="8086">
      <c r="A8086" t="n">
        <v>8085</v>
      </c>
      <c r="B8086" t="inlineStr">
        <is>
          <t>CA-2015-150714</t>
        </is>
      </c>
      <c r="C8086" t="inlineStr">
        <is>
          <t>2015-10-26</t>
        </is>
      </c>
      <c r="D8086" t="inlineStr">
        <is>
          <t>2015-11-01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Office Supplies</t>
        </is>
      </c>
      <c r="O8086" t="inlineStr">
        <is>
          <t>Storage</t>
        </is>
      </c>
      <c r="P8086" t="inlineStr">
        <is>
          <t>Fellowes Officeware Wire Shelving</t>
        </is>
      </c>
      <c r="Q8086" s="2" t="n">
        <v>718.64</v>
      </c>
      <c r="R8086" t="n">
        <v>10</v>
      </c>
      <c r="S8086" s="3" t="n">
        <v>0.2</v>
      </c>
      <c r="T8086" s="2" t="n">
        <v>-161.694</v>
      </c>
      <c r="U8086">
        <f>D8086-C8086</f>
        <v/>
      </c>
      <c r="V8086" s="3">
        <f>IF(Q8086=0,0,T8086/Q8086)</f>
        <v/>
      </c>
    </row>
    <row r="8087">
      <c r="A8087" t="n">
        <v>8086</v>
      </c>
      <c r="B8087" t="inlineStr">
        <is>
          <t>CA-2016-105753</t>
        </is>
      </c>
      <c r="C8087" t="inlineStr">
        <is>
          <t>2016-10-20</t>
        </is>
      </c>
      <c r="D8087" t="inlineStr">
        <is>
          <t>2016-10-26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Furniture</t>
        </is>
      </c>
      <c r="O8087" t="inlineStr">
        <is>
          <t>Furnishings</t>
        </is>
      </c>
      <c r="P8087" t="inlineStr">
        <is>
          <t>Aluminum Document Frame</t>
        </is>
      </c>
      <c r="Q8087" s="2" t="n">
        <v>61.1</v>
      </c>
      <c r="R8087" t="n">
        <v>5</v>
      </c>
      <c r="S8087" s="3" t="n">
        <v>0</v>
      </c>
      <c r="T8087" s="2" t="n">
        <v>18.33</v>
      </c>
      <c r="U8087">
        <f>D8087-C8087</f>
        <v/>
      </c>
      <c r="V8087" s="3">
        <f>IF(Q8087=0,0,T8087/Q8087)</f>
        <v/>
      </c>
    </row>
    <row r="8088">
      <c r="A8088" t="n">
        <v>8087</v>
      </c>
      <c r="B8088" t="inlineStr">
        <is>
          <t>CA-2017-120894</t>
        </is>
      </c>
      <c r="C8088" t="inlineStr">
        <is>
          <t>2017-04-28</t>
        </is>
      </c>
      <c r="D8088" t="inlineStr">
        <is>
          <t>2017-05-02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Harmony HEPA Quiet Air Purifiers</t>
        </is>
      </c>
      <c r="Q8088" s="2" t="n">
        <v>28.08</v>
      </c>
      <c r="R8088" t="n">
        <v>3</v>
      </c>
      <c r="S8088" s="3" t="n">
        <v>0.2</v>
      </c>
      <c r="T8088" s="2" t="n">
        <v>5.265</v>
      </c>
      <c r="U8088">
        <f>D8088-C8088</f>
        <v/>
      </c>
      <c r="V8088" s="3">
        <f>IF(Q8088=0,0,T8088/Q8088)</f>
        <v/>
      </c>
    </row>
    <row r="8089">
      <c r="A8089" t="n">
        <v>8088</v>
      </c>
      <c r="B8089" t="inlineStr">
        <is>
          <t>CA-2016-106621</t>
        </is>
      </c>
      <c r="C8089" t="inlineStr">
        <is>
          <t>2016-09-29</t>
        </is>
      </c>
      <c r="D8089" t="inlineStr">
        <is>
          <t>2016-10-01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Office Supplies</t>
        </is>
      </c>
      <c r="O8089" t="inlineStr">
        <is>
          <t>Art</t>
        </is>
      </c>
      <c r="P8089" t="inlineStr">
        <is>
          <t>Newell 351</t>
        </is>
      </c>
      <c r="Q8089" s="2" t="n">
        <v>10.496</v>
      </c>
      <c r="R8089" t="n">
        <v>4</v>
      </c>
      <c r="S8089" s="3" t="n">
        <v>0.2</v>
      </c>
      <c r="T8089" s="2" t="n">
        <v>1.1808</v>
      </c>
      <c r="U8089">
        <f>D8089-C8089</f>
        <v/>
      </c>
      <c r="V8089" s="3">
        <f>IF(Q8089=0,0,T8089/Q8089)</f>
        <v/>
      </c>
    </row>
    <row r="8090">
      <c r="A8090" t="n">
        <v>8089</v>
      </c>
      <c r="B8090" t="inlineStr">
        <is>
          <t>CA-2015-107020</t>
        </is>
      </c>
      <c r="C8090" t="inlineStr">
        <is>
          <t>2015-07-10</t>
        </is>
      </c>
      <c r="D8090" t="inlineStr">
        <is>
          <t>2015-07-14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Large Capacity Hanging Post Binders</t>
        </is>
      </c>
      <c r="Q8090" s="2" t="n">
        <v>39.92</v>
      </c>
      <c r="R8090" t="n">
        <v>2</v>
      </c>
      <c r="S8090" s="3" t="n">
        <v>0.2</v>
      </c>
      <c r="T8090" s="2" t="n">
        <v>12.974</v>
      </c>
      <c r="U8090">
        <f>D8090-C8090</f>
        <v/>
      </c>
      <c r="V8090" s="3">
        <f>IF(Q8090=0,0,T8090/Q8090)</f>
        <v/>
      </c>
    </row>
    <row r="8091">
      <c r="A8091" t="n">
        <v>8090</v>
      </c>
      <c r="B8091" t="inlineStr">
        <is>
          <t>US-2015-117492</t>
        </is>
      </c>
      <c r="C8091" t="inlineStr">
        <is>
          <t>2015-08-07</t>
        </is>
      </c>
      <c r="D8091" t="inlineStr">
        <is>
          <t>2015-08-09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Office Supplies</t>
        </is>
      </c>
      <c r="O8091" t="inlineStr">
        <is>
          <t>Appliances</t>
        </is>
      </c>
      <c r="P8091" t="inlineStr">
        <is>
          <t>Acco Six-Outlet Power Strip, 4' Cord Length</t>
        </is>
      </c>
      <c r="Q8091" s="2" t="n">
        <v>77.58</v>
      </c>
      <c r="R8091" t="n">
        <v>9</v>
      </c>
      <c r="S8091" s="3" t="n">
        <v>0</v>
      </c>
      <c r="T8091" s="2" t="n">
        <v>20.1708</v>
      </c>
      <c r="U8091">
        <f>D8091-C8091</f>
        <v/>
      </c>
      <c r="V8091" s="3">
        <f>IF(Q8091=0,0,T8091/Q8091)</f>
        <v/>
      </c>
    </row>
    <row r="8092">
      <c r="A8092" t="n">
        <v>8091</v>
      </c>
      <c r="B8092" t="inlineStr">
        <is>
          <t>CA-2014-101392</t>
        </is>
      </c>
      <c r="C8092" t="inlineStr">
        <is>
          <t>2014-12-07</t>
        </is>
      </c>
      <c r="D8092" t="inlineStr">
        <is>
          <t>2014-12-13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Advantus Rolling Drawer Organizers</t>
        </is>
      </c>
      <c r="Q8092" s="2" t="n">
        <v>269.36</v>
      </c>
      <c r="R8092" t="n">
        <v>7</v>
      </c>
      <c r="S8092" s="3" t="n">
        <v>0</v>
      </c>
      <c r="T8092" s="2" t="n">
        <v>70.03360000000001</v>
      </c>
      <c r="U8092">
        <f>D8092-C8092</f>
        <v/>
      </c>
      <c r="V8092" s="3">
        <f>IF(Q8092=0,0,T8092/Q8092)</f>
        <v/>
      </c>
    </row>
    <row r="8093">
      <c r="A8093" t="n">
        <v>8092</v>
      </c>
      <c r="B8093" t="inlineStr">
        <is>
          <t>CA-2015-127502</t>
        </is>
      </c>
      <c r="C8093" t="inlineStr">
        <is>
          <t>2015-12-10</t>
        </is>
      </c>
      <c r="D8093" t="inlineStr">
        <is>
          <t>2015-12-14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Office Supplies</t>
        </is>
      </c>
      <c r="O8093" t="inlineStr">
        <is>
          <t>Labels</t>
        </is>
      </c>
      <c r="P8093" t="inlineStr">
        <is>
          <t>Avery File Folder Labels</t>
        </is>
      </c>
      <c r="Q8093" s="2" t="n">
        <v>5.76</v>
      </c>
      <c r="R8093" t="n">
        <v>2</v>
      </c>
      <c r="S8093" s="3" t="n">
        <v>0</v>
      </c>
      <c r="T8093" s="2" t="n">
        <v>2.8224</v>
      </c>
      <c r="U8093">
        <f>D8093-C8093</f>
        <v/>
      </c>
      <c r="V8093" s="3">
        <f>IF(Q8093=0,0,T8093/Q8093)</f>
        <v/>
      </c>
    </row>
    <row r="8094">
      <c r="A8094" t="n">
        <v>8093</v>
      </c>
      <c r="B8094" t="inlineStr">
        <is>
          <t>CA-2017-143658</t>
        </is>
      </c>
      <c r="C8094" t="inlineStr">
        <is>
          <t>2017-11-08</t>
        </is>
      </c>
      <c r="D8094" t="inlineStr">
        <is>
          <t>2017-11-13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Panasonic KP-310 Heavy-Duty Electric Pencil Sharpener</t>
        </is>
      </c>
      <c r="Q8094" s="2" t="n">
        <v>109.9</v>
      </c>
      <c r="R8094" t="n">
        <v>5</v>
      </c>
      <c r="S8094" s="3" t="n">
        <v>0</v>
      </c>
      <c r="T8094" s="2" t="n">
        <v>32.97</v>
      </c>
      <c r="U8094">
        <f>D8094-C8094</f>
        <v/>
      </c>
      <c r="V8094" s="3">
        <f>IF(Q8094=0,0,T8094/Q8094)</f>
        <v/>
      </c>
    </row>
    <row r="8095">
      <c r="A8095" t="n">
        <v>8094</v>
      </c>
      <c r="B8095" t="inlineStr">
        <is>
          <t>CA-2017-133046</t>
        </is>
      </c>
      <c r="C8095" t="inlineStr">
        <is>
          <t>2017-07-27</t>
        </is>
      </c>
      <c r="D8095" t="inlineStr">
        <is>
          <t>2017-08-01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Staple-based wall hangings</t>
        </is>
      </c>
      <c r="Q8095" s="2" t="n">
        <v>23.88</v>
      </c>
      <c r="R8095" t="n">
        <v>3</v>
      </c>
      <c r="S8095" s="3" t="n">
        <v>0</v>
      </c>
      <c r="T8095" s="2" t="n">
        <v>10.5072</v>
      </c>
      <c r="U8095">
        <f>D8095-C8095</f>
        <v/>
      </c>
      <c r="V8095" s="3">
        <f>IF(Q8095=0,0,T8095/Q8095)</f>
        <v/>
      </c>
    </row>
    <row r="8096">
      <c r="A8096" t="n">
        <v>8095</v>
      </c>
      <c r="B8096" t="inlineStr">
        <is>
          <t>CA-2017-133046</t>
        </is>
      </c>
      <c r="C8096" t="inlineStr">
        <is>
          <t>2017-07-27</t>
        </is>
      </c>
      <c r="D8096" t="inlineStr">
        <is>
          <t>2017-08-01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Message Book, Phone, Wirebound Standard Line Memo, 2 3/4" X 5"</t>
        </is>
      </c>
      <c r="Q8096" s="2" t="n">
        <v>26.2</v>
      </c>
      <c r="R8096" t="n">
        <v>4</v>
      </c>
      <c r="S8096" s="3" t="n">
        <v>0</v>
      </c>
      <c r="T8096" s="2" t="n">
        <v>12.052</v>
      </c>
      <c r="U8096">
        <f>D8096-C8096</f>
        <v/>
      </c>
      <c r="V8096" s="3">
        <f>IF(Q8096=0,0,T8096/Q8096)</f>
        <v/>
      </c>
    </row>
    <row r="8097">
      <c r="A8097" t="n">
        <v>8096</v>
      </c>
      <c r="B8097" t="inlineStr">
        <is>
          <t>CA-2017-133046</t>
        </is>
      </c>
      <c r="C8097" t="inlineStr">
        <is>
          <t>2017-07-27</t>
        </is>
      </c>
      <c r="D8097" t="inlineStr">
        <is>
          <t>2017-08-01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227</t>
        </is>
      </c>
      <c r="Q8097" s="2" t="n">
        <v>12.96</v>
      </c>
      <c r="R8097" t="n">
        <v>2</v>
      </c>
      <c r="S8097" s="3" t="n">
        <v>0</v>
      </c>
      <c r="T8097" s="2" t="n">
        <v>6.2208</v>
      </c>
      <c r="U8097">
        <f>D8097-C8097</f>
        <v/>
      </c>
      <c r="V8097" s="3">
        <f>IF(Q8097=0,0,T8097/Q8097)</f>
        <v/>
      </c>
    </row>
    <row r="8098">
      <c r="A8098" t="n">
        <v>8097</v>
      </c>
      <c r="B8098" t="inlineStr">
        <is>
          <t>CA-2017-133046</t>
        </is>
      </c>
      <c r="C8098" t="inlineStr">
        <is>
          <t>2017-07-27</t>
        </is>
      </c>
      <c r="D8098" t="inlineStr">
        <is>
          <t>2017-08-01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Sony Micro Vault Click 8 GB USB 2.0 Flash Drive</t>
        </is>
      </c>
      <c r="Q8098" s="2" t="n">
        <v>234.95</v>
      </c>
      <c r="R8098" t="n">
        <v>5</v>
      </c>
      <c r="S8098" s="3" t="n">
        <v>0</v>
      </c>
      <c r="T8098" s="2" t="n">
        <v>32.893</v>
      </c>
      <c r="U8098">
        <f>D8098-C8098</f>
        <v/>
      </c>
      <c r="V8098" s="3">
        <f>IF(Q8098=0,0,T8098/Q8098)</f>
        <v/>
      </c>
    </row>
    <row r="8099">
      <c r="A8099" t="n">
        <v>8098</v>
      </c>
      <c r="B8099" t="inlineStr">
        <is>
          <t>CA-2017-122798</t>
        </is>
      </c>
      <c r="C8099" t="inlineStr">
        <is>
          <t>2017-12-28</t>
        </is>
      </c>
      <c r="D8099" t="inlineStr">
        <is>
          <t>2018-01-01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Eldon Mobile Mega Data Cart  Mega Stackable  Add-On Trays</t>
        </is>
      </c>
      <c r="Q8099" s="2" t="n">
        <v>118.25</v>
      </c>
      <c r="R8099" t="n">
        <v>5</v>
      </c>
      <c r="S8099" s="3" t="n">
        <v>0</v>
      </c>
      <c r="T8099" s="2" t="n">
        <v>34.2925</v>
      </c>
      <c r="U8099">
        <f>D8099-C8099</f>
        <v/>
      </c>
      <c r="V8099" s="3">
        <f>IF(Q8099=0,0,T8099/Q8099)</f>
        <v/>
      </c>
    </row>
    <row r="8100">
      <c r="A8100" t="n">
        <v>8099</v>
      </c>
      <c r="B8100" t="inlineStr">
        <is>
          <t>CA-2017-122798</t>
        </is>
      </c>
      <c r="C8100" t="inlineStr">
        <is>
          <t>2017-12-28</t>
        </is>
      </c>
      <c r="D8100" t="inlineStr">
        <is>
          <t>2018-01-01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Office Supplies</t>
        </is>
      </c>
      <c r="O8100" t="inlineStr">
        <is>
          <t>Paper</t>
        </is>
      </c>
      <c r="P8100" t="inlineStr">
        <is>
          <t>Xerox 1953</t>
        </is>
      </c>
      <c r="Q8100" s="2" t="n">
        <v>4.28</v>
      </c>
      <c r="R8100" t="n">
        <v>1</v>
      </c>
      <c r="S8100" s="3" t="n">
        <v>0</v>
      </c>
      <c r="T8100" s="2" t="n">
        <v>1.926</v>
      </c>
      <c r="U8100">
        <f>D8100-C8100</f>
        <v/>
      </c>
      <c r="V8100" s="3">
        <f>IF(Q8100=0,0,T8100/Q8100)</f>
        <v/>
      </c>
    </row>
    <row r="8101">
      <c r="A8101" t="n">
        <v>8100</v>
      </c>
      <c r="B8101" t="inlineStr">
        <is>
          <t>CA-2016-169663</t>
        </is>
      </c>
      <c r="C8101" t="inlineStr">
        <is>
          <t>2016-03-10</t>
        </is>
      </c>
      <c r="D8101" t="inlineStr">
        <is>
          <t>2016-03-13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Kingston Digital DataTraveler 16GB USB 2.0</t>
        </is>
      </c>
      <c r="Q8101" s="2" t="n">
        <v>26.85</v>
      </c>
      <c r="R8101" t="n">
        <v>3</v>
      </c>
      <c r="S8101" s="3" t="n">
        <v>0</v>
      </c>
      <c r="T8101" s="2" t="n">
        <v>5.1015</v>
      </c>
      <c r="U8101">
        <f>D8101-C8101</f>
        <v/>
      </c>
      <c r="V8101" s="3">
        <f>IF(Q8101=0,0,T8101/Q8101)</f>
        <v/>
      </c>
    </row>
    <row r="8102">
      <c r="A8102" t="n">
        <v>8101</v>
      </c>
      <c r="B8102" t="inlineStr">
        <is>
          <t>CA-2016-169663</t>
        </is>
      </c>
      <c r="C8102" t="inlineStr">
        <is>
          <t>2016-03-10</t>
        </is>
      </c>
      <c r="D8102" t="inlineStr">
        <is>
          <t>2016-03-13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Technology</t>
        </is>
      </c>
      <c r="O8102" t="inlineStr">
        <is>
          <t>Machines</t>
        </is>
      </c>
      <c r="P8102" t="inlineStr">
        <is>
          <t>Okidata MB760 Printer</t>
        </is>
      </c>
      <c r="Q8102" s="2" t="n">
        <v>3357.6</v>
      </c>
      <c r="R8102" t="n">
        <v>3</v>
      </c>
      <c r="S8102" s="3" t="n">
        <v>0.2</v>
      </c>
      <c r="T8102" s="2" t="n">
        <v>377.73</v>
      </c>
      <c r="U8102">
        <f>D8102-C8102</f>
        <v/>
      </c>
      <c r="V8102" s="3">
        <f>IF(Q8102=0,0,T8102/Q8102)</f>
        <v/>
      </c>
    </row>
    <row r="8103">
      <c r="A8103" t="n">
        <v>8102</v>
      </c>
      <c r="B8103" t="inlineStr">
        <is>
          <t>CA-2015-149846</t>
        </is>
      </c>
      <c r="C8103" t="inlineStr">
        <is>
          <t>2015-05-22</t>
        </is>
      </c>
      <c r="D8103" t="inlineStr">
        <is>
          <t>2015-05-26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Office Supplies</t>
        </is>
      </c>
      <c r="O8103" t="inlineStr">
        <is>
          <t>Labels</t>
        </is>
      </c>
      <c r="P8103" t="inlineStr">
        <is>
          <t>Avery 476</t>
        </is>
      </c>
      <c r="Q8103" s="2" t="n">
        <v>8.26</v>
      </c>
      <c r="R8103" t="n">
        <v>2</v>
      </c>
      <c r="S8103" s="3" t="n">
        <v>0</v>
      </c>
      <c r="T8103" s="2" t="n">
        <v>3.7996</v>
      </c>
      <c r="U8103">
        <f>D8103-C8103</f>
        <v/>
      </c>
      <c r="V8103" s="3">
        <f>IF(Q8103=0,0,T8103/Q8103)</f>
        <v/>
      </c>
    </row>
    <row r="8104">
      <c r="A8104" t="n">
        <v>8103</v>
      </c>
      <c r="B8104" t="inlineStr">
        <is>
          <t>CA-2015-149846</t>
        </is>
      </c>
      <c r="C8104" t="inlineStr">
        <is>
          <t>2015-05-22</t>
        </is>
      </c>
      <c r="D8104" t="inlineStr">
        <is>
          <t>2015-05-26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Technology</t>
        </is>
      </c>
      <c r="O8104" t="inlineStr">
        <is>
          <t>Machines</t>
        </is>
      </c>
      <c r="P8104" t="inlineStr">
        <is>
          <t>Zebra GX420t Direct Thermal/Thermal Transfer Printer</t>
        </is>
      </c>
      <c r="Q8104" s="2" t="n">
        <v>2973.32</v>
      </c>
      <c r="R8104" t="n">
        <v>7</v>
      </c>
      <c r="S8104" s="3" t="n">
        <v>0.2</v>
      </c>
      <c r="T8104" s="2" t="n">
        <v>334.4985</v>
      </c>
      <c r="U8104">
        <f>D8104-C8104</f>
        <v/>
      </c>
      <c r="V8104" s="3">
        <f>IF(Q8104=0,0,T8104/Q8104)</f>
        <v/>
      </c>
    </row>
    <row r="8105">
      <c r="A8105" t="n">
        <v>8104</v>
      </c>
      <c r="B8105" t="inlineStr">
        <is>
          <t>CA-2015-149846</t>
        </is>
      </c>
      <c r="C8105" t="inlineStr">
        <is>
          <t>2015-05-22</t>
        </is>
      </c>
      <c r="D8105" t="inlineStr">
        <is>
          <t>2015-05-26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Office Supplies</t>
        </is>
      </c>
      <c r="O8105" t="inlineStr">
        <is>
          <t>Storage</t>
        </is>
      </c>
      <c r="P8105" t="inlineStr">
        <is>
          <t>Pizazz Global Quick File</t>
        </is>
      </c>
      <c r="Q8105" s="2" t="n">
        <v>104.79</v>
      </c>
      <c r="R8105" t="n">
        <v>7</v>
      </c>
      <c r="S8105" s="3" t="n">
        <v>0</v>
      </c>
      <c r="T8105" s="2" t="n">
        <v>29.3412</v>
      </c>
      <c r="U8105">
        <f>D8105-C8105</f>
        <v/>
      </c>
      <c r="V8105" s="3">
        <f>IF(Q8105=0,0,T8105/Q8105)</f>
        <v/>
      </c>
    </row>
    <row r="8106">
      <c r="A8106" t="n">
        <v>8105</v>
      </c>
      <c r="B8106" t="inlineStr">
        <is>
          <t>CA-2015-149846</t>
        </is>
      </c>
      <c r="C8106" t="inlineStr">
        <is>
          <t>2015-05-22</t>
        </is>
      </c>
      <c r="D8106" t="inlineStr">
        <is>
          <t>2015-05-26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Aastra 57i VoIP phone</t>
        </is>
      </c>
      <c r="Q8106" s="2" t="n">
        <v>775.728</v>
      </c>
      <c r="R8106" t="n">
        <v>6</v>
      </c>
      <c r="S8106" s="3" t="n">
        <v>0.2</v>
      </c>
      <c r="T8106" s="2" t="n">
        <v>58.1796</v>
      </c>
      <c r="U8106">
        <f>D8106-C8106</f>
        <v/>
      </c>
      <c r="V8106" s="3">
        <f>IF(Q8106=0,0,T8106/Q8106)</f>
        <v/>
      </c>
    </row>
    <row r="8107">
      <c r="A8107" t="n">
        <v>8106</v>
      </c>
      <c r="B8107" t="inlineStr">
        <is>
          <t>CA-2017-159149</t>
        </is>
      </c>
      <c r="C8107" t="inlineStr">
        <is>
          <t>2017-02-17</t>
        </is>
      </c>
      <c r="D8107" t="inlineStr">
        <is>
          <t>2017-02-19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Furniture</t>
        </is>
      </c>
      <c r="O8107" t="inlineStr">
        <is>
          <t>Bookcases</t>
        </is>
      </c>
      <c r="P8107" t="inlineStr">
        <is>
          <t>Sauder Mission Library with Doors, Fruitwood Finish</t>
        </is>
      </c>
      <c r="Q8107" s="2" t="n">
        <v>89.0664</v>
      </c>
      <c r="R8107" t="n">
        <v>1</v>
      </c>
      <c r="S8107" s="3" t="n">
        <v>0.32</v>
      </c>
      <c r="T8107" s="2" t="n">
        <v>-17.0274</v>
      </c>
      <c r="U8107">
        <f>D8107-C8107</f>
        <v/>
      </c>
      <c r="V8107" s="3">
        <f>IF(Q8107=0,0,T8107/Q8107)</f>
        <v/>
      </c>
    </row>
    <row r="8108">
      <c r="A8108" t="n">
        <v>8107</v>
      </c>
      <c r="B8108" t="inlineStr">
        <is>
          <t>CA-2017-159149</t>
        </is>
      </c>
      <c r="C8108" t="inlineStr">
        <is>
          <t>2017-02-17</t>
        </is>
      </c>
      <c r="D8108" t="inlineStr">
        <is>
          <t>2017-02-19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Office Supplies</t>
        </is>
      </c>
      <c r="O8108" t="inlineStr">
        <is>
          <t>Art</t>
        </is>
      </c>
      <c r="P8108" t="inlineStr">
        <is>
          <t>Dixon Ticonderoga Core-Lock Colored Pencils, 48-Color Set</t>
        </is>
      </c>
      <c r="Q8108" s="2" t="n">
        <v>175.44</v>
      </c>
      <c r="R8108" t="n">
        <v>6</v>
      </c>
      <c r="S8108" s="3" t="n">
        <v>0.2</v>
      </c>
      <c r="T8108" s="2" t="n">
        <v>52.632</v>
      </c>
      <c r="U8108">
        <f>D8108-C8108</f>
        <v/>
      </c>
      <c r="V8108" s="3">
        <f>IF(Q8108=0,0,T8108/Q8108)</f>
        <v/>
      </c>
    </row>
    <row r="8109">
      <c r="A8109" t="n">
        <v>8108</v>
      </c>
      <c r="B8109" t="inlineStr">
        <is>
          <t>CA-2017-159149</t>
        </is>
      </c>
      <c r="C8109" t="inlineStr">
        <is>
          <t>2017-02-17</t>
        </is>
      </c>
      <c r="D8109" t="inlineStr">
        <is>
          <t>2017-02-19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Technology</t>
        </is>
      </c>
      <c r="O8109" t="inlineStr">
        <is>
          <t>Phones</t>
        </is>
      </c>
      <c r="P8109" t="inlineStr">
        <is>
          <t>Jawbone MINI JAMBOX Wireless Bluetooth Speaker</t>
        </is>
      </c>
      <c r="Q8109" s="2" t="n">
        <v>438.336</v>
      </c>
      <c r="R8109" t="n">
        <v>4</v>
      </c>
      <c r="S8109" s="3" t="n">
        <v>0.2</v>
      </c>
      <c r="T8109" s="2" t="n">
        <v>-87.66719999999999</v>
      </c>
      <c r="U8109">
        <f>D8109-C8109</f>
        <v/>
      </c>
      <c r="V8109" s="3">
        <f>IF(Q8109=0,0,T8109/Q8109)</f>
        <v/>
      </c>
    </row>
    <row r="8110">
      <c r="A8110" t="n">
        <v>8109</v>
      </c>
      <c r="B8110" t="inlineStr">
        <is>
          <t>US-2017-167570</t>
        </is>
      </c>
      <c r="C8110" t="inlineStr">
        <is>
          <t>2017-12-08</t>
        </is>
      </c>
      <c r="D8110" t="inlineStr">
        <is>
          <t>2017-12-15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Global Deluxe Steno Chair</t>
        </is>
      </c>
      <c r="Q8110" s="2" t="n">
        <v>215.544</v>
      </c>
      <c r="R8110" t="n">
        <v>4</v>
      </c>
      <c r="S8110" s="3" t="n">
        <v>0.3</v>
      </c>
      <c r="T8110" s="2" t="n">
        <v>-58.5048</v>
      </c>
      <c r="U8110">
        <f>D8110-C8110</f>
        <v/>
      </c>
      <c r="V8110" s="3">
        <f>IF(Q8110=0,0,T8110/Q8110)</f>
        <v/>
      </c>
    </row>
    <row r="8111">
      <c r="A8111" t="n">
        <v>8110</v>
      </c>
      <c r="B8111" t="inlineStr">
        <is>
          <t>CA-2017-160122</t>
        </is>
      </c>
      <c r="C8111" t="inlineStr">
        <is>
          <t>2017-11-18</t>
        </is>
      </c>
      <c r="D8111" t="inlineStr">
        <is>
          <t>2017-11-23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Office Supplies</t>
        </is>
      </c>
      <c r="O8111" t="inlineStr">
        <is>
          <t>Envelopes</t>
        </is>
      </c>
      <c r="P8111" t="inlineStr">
        <is>
          <t>Peel &amp; Seel Recycled Catalog Envelopes, Brown</t>
        </is>
      </c>
      <c r="Q8111" s="2" t="n">
        <v>55.584</v>
      </c>
      <c r="R8111" t="n">
        <v>6</v>
      </c>
      <c r="S8111" s="3" t="n">
        <v>0.2</v>
      </c>
      <c r="T8111" s="2" t="n">
        <v>20.844</v>
      </c>
      <c r="U8111">
        <f>D8111-C8111</f>
        <v/>
      </c>
      <c r="V8111" s="3">
        <f>IF(Q8111=0,0,T8111/Q8111)</f>
        <v/>
      </c>
    </row>
    <row r="8112">
      <c r="A8112" t="n">
        <v>8111</v>
      </c>
      <c r="B8112" t="inlineStr">
        <is>
          <t>CA-2017-160122</t>
        </is>
      </c>
      <c r="C8112" t="inlineStr">
        <is>
          <t>2017-11-18</t>
        </is>
      </c>
      <c r="D8112" t="inlineStr">
        <is>
          <t>2017-11-23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Highback Leather Tilter in Burgundy</t>
        </is>
      </c>
      <c r="Q8112" s="2" t="n">
        <v>127.386</v>
      </c>
      <c r="R8112" t="n">
        <v>2</v>
      </c>
      <c r="S8112" s="3" t="n">
        <v>0.3</v>
      </c>
      <c r="T8112" s="2" t="n">
        <v>-25.4772</v>
      </c>
      <c r="U8112">
        <f>D8112-C8112</f>
        <v/>
      </c>
      <c r="V8112" s="3">
        <f>IF(Q8112=0,0,T8112/Q8112)</f>
        <v/>
      </c>
    </row>
    <row r="8113">
      <c r="A8113" t="n">
        <v>8112</v>
      </c>
      <c r="B8113" t="inlineStr">
        <is>
          <t>CA-2016-130393</t>
        </is>
      </c>
      <c r="C8113" t="inlineStr">
        <is>
          <t>2016-12-01</t>
        </is>
      </c>
      <c r="D8113" t="inlineStr">
        <is>
          <t>2016-12-03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Furniture</t>
        </is>
      </c>
      <c r="O8113" t="inlineStr">
        <is>
          <t>Chairs</t>
        </is>
      </c>
      <c r="P8113" t="inlineStr">
        <is>
          <t>Situations Contoured Folding Chairs, 4/Set</t>
        </is>
      </c>
      <c r="Q8113" s="2" t="n">
        <v>248.43</v>
      </c>
      <c r="R8113" t="n">
        <v>5</v>
      </c>
      <c r="S8113" s="3" t="n">
        <v>0.3</v>
      </c>
      <c r="T8113" s="2" t="n">
        <v>-17.745</v>
      </c>
      <c r="U8113">
        <f>D8113-C8113</f>
        <v/>
      </c>
      <c r="V8113" s="3">
        <f>IF(Q8113=0,0,T8113/Q8113)</f>
        <v/>
      </c>
    </row>
    <row r="8114">
      <c r="A8114" t="n">
        <v>8113</v>
      </c>
      <c r="B8114" t="inlineStr">
        <is>
          <t>CA-2016-130393</t>
        </is>
      </c>
      <c r="C8114" t="inlineStr">
        <is>
          <t>2016-12-01</t>
        </is>
      </c>
      <c r="D8114" t="inlineStr">
        <is>
          <t>2016-12-03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Office Supplies</t>
        </is>
      </c>
      <c r="O8114" t="inlineStr">
        <is>
          <t>Appliances</t>
        </is>
      </c>
      <c r="P8114" t="inlineStr">
        <is>
          <t>Acco 6 Outlet Guardian Premium Surge Suppressor</t>
        </is>
      </c>
      <c r="Q8114" s="2" t="n">
        <v>11.648</v>
      </c>
      <c r="R8114" t="n">
        <v>4</v>
      </c>
      <c r="S8114" s="3" t="n">
        <v>0.8</v>
      </c>
      <c r="T8114" s="2" t="n">
        <v>-30.8672</v>
      </c>
      <c r="U8114">
        <f>D8114-C8114</f>
        <v/>
      </c>
      <c r="V8114" s="3">
        <f>IF(Q8114=0,0,T8114/Q8114)</f>
        <v/>
      </c>
    </row>
    <row r="8115">
      <c r="A8115" t="n">
        <v>8114</v>
      </c>
      <c r="B8115" t="inlineStr">
        <is>
          <t>CA-2016-130393</t>
        </is>
      </c>
      <c r="C8115" t="inlineStr">
        <is>
          <t>2016-12-01</t>
        </is>
      </c>
      <c r="D8115" t="inlineStr">
        <is>
          <t>2016-12-03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Furniture</t>
        </is>
      </c>
      <c r="O8115" t="inlineStr">
        <is>
          <t>Chairs</t>
        </is>
      </c>
      <c r="P8115" t="inlineStr">
        <is>
          <t>Global Push Button Manager's Chair, Indigo</t>
        </is>
      </c>
      <c r="Q8115" s="2" t="n">
        <v>85.246</v>
      </c>
      <c r="R8115" t="n">
        <v>2</v>
      </c>
      <c r="S8115" s="3" t="n">
        <v>0.3</v>
      </c>
      <c r="T8115" s="2" t="n">
        <v>-1.2178</v>
      </c>
      <c r="U8115">
        <f>D8115-C8115</f>
        <v/>
      </c>
      <c r="V8115" s="3">
        <f>IF(Q8115=0,0,T8115/Q8115)</f>
        <v/>
      </c>
    </row>
    <row r="8116">
      <c r="A8116" t="n">
        <v>8115</v>
      </c>
      <c r="B8116" t="inlineStr">
        <is>
          <t>CA-2017-144820</t>
        </is>
      </c>
      <c r="C8116" t="inlineStr">
        <is>
          <t>2017-10-03</t>
        </is>
      </c>
      <c r="D8116" t="inlineStr">
        <is>
          <t>2017-10-07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Colorific Watercolor Pencils</t>
        </is>
      </c>
      <c r="Q8116" s="2" t="n">
        <v>20.64</v>
      </c>
      <c r="R8116" t="n">
        <v>5</v>
      </c>
      <c r="S8116" s="3" t="n">
        <v>0.2</v>
      </c>
      <c r="T8116" s="2" t="n">
        <v>2.322</v>
      </c>
      <c r="U8116">
        <f>D8116-C8116</f>
        <v/>
      </c>
      <c r="V8116" s="3">
        <f>IF(Q8116=0,0,T8116/Q8116)</f>
        <v/>
      </c>
    </row>
    <row r="8117">
      <c r="A8117" t="n">
        <v>8116</v>
      </c>
      <c r="B8117" t="inlineStr">
        <is>
          <t>CA-2017-101014</t>
        </is>
      </c>
      <c r="C8117" t="inlineStr">
        <is>
          <t>2017-08-29</t>
        </is>
      </c>
      <c r="D8117" t="inlineStr">
        <is>
          <t>2017-09-04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Electrix Fluorescent Magnifier Lamps &amp; Weighted Base</t>
        </is>
      </c>
      <c r="Q8117" s="2" t="n">
        <v>148.02</v>
      </c>
      <c r="R8117" t="n">
        <v>3</v>
      </c>
      <c r="S8117" s="3" t="n">
        <v>0</v>
      </c>
      <c r="T8117" s="2" t="n">
        <v>41.4456</v>
      </c>
      <c r="U8117">
        <f>D8117-C8117</f>
        <v/>
      </c>
      <c r="V8117" s="3">
        <f>IF(Q8117=0,0,T8117/Q8117)</f>
        <v/>
      </c>
    </row>
    <row r="8118">
      <c r="A8118" t="n">
        <v>8117</v>
      </c>
      <c r="B8118" t="inlineStr">
        <is>
          <t>CA-2017-105543</t>
        </is>
      </c>
      <c r="C8118" t="inlineStr">
        <is>
          <t>2017-11-24</t>
        </is>
      </c>
      <c r="D8118" t="inlineStr">
        <is>
          <t>2017-11-24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Office Supplies</t>
        </is>
      </c>
      <c r="O8118" t="inlineStr">
        <is>
          <t>Storage</t>
        </is>
      </c>
      <c r="P8118" t="inlineStr">
        <is>
          <t>Fellowes Bases and Tops For Staxonsteel/High-Stak Systems</t>
        </is>
      </c>
      <c r="Q8118" s="2" t="n">
        <v>33.29</v>
      </c>
      <c r="R8118" t="n">
        <v>1</v>
      </c>
      <c r="S8118" s="3" t="n">
        <v>0</v>
      </c>
      <c r="T8118" s="2" t="n">
        <v>7.9896</v>
      </c>
      <c r="U8118">
        <f>D8118-C8118</f>
        <v/>
      </c>
      <c r="V8118" s="3">
        <f>IF(Q8118=0,0,T8118/Q8118)</f>
        <v/>
      </c>
    </row>
    <row r="8119">
      <c r="A8119" t="n">
        <v>8118</v>
      </c>
      <c r="B8119" t="inlineStr">
        <is>
          <t>US-2017-113201</t>
        </is>
      </c>
      <c r="C8119" t="inlineStr">
        <is>
          <t>2017-06-30</t>
        </is>
      </c>
      <c r="D8119" t="inlineStr">
        <is>
          <t>2017-07-05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Office Supplies</t>
        </is>
      </c>
      <c r="O8119" t="inlineStr">
        <is>
          <t>Paper</t>
        </is>
      </c>
      <c r="P8119" t="inlineStr">
        <is>
          <t>Xerox 1919</t>
        </is>
      </c>
      <c r="Q8119" s="2" t="n">
        <v>204.95</v>
      </c>
      <c r="R8119" t="n">
        <v>5</v>
      </c>
      <c r="S8119" s="3" t="n">
        <v>0</v>
      </c>
      <c r="T8119" s="2" t="n">
        <v>100.4255</v>
      </c>
      <c r="U8119">
        <f>D8119-C8119</f>
        <v/>
      </c>
      <c r="V8119" s="3">
        <f>IF(Q8119=0,0,T8119/Q8119)</f>
        <v/>
      </c>
    </row>
    <row r="8120">
      <c r="A8120" t="n">
        <v>8119</v>
      </c>
      <c r="B8120" t="inlineStr">
        <is>
          <t>US-2017-106551</t>
        </is>
      </c>
      <c r="C8120" t="inlineStr">
        <is>
          <t>2017-07-22</t>
        </is>
      </c>
      <c r="D8120" t="inlineStr">
        <is>
          <t>2017-07-27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Furniture</t>
        </is>
      </c>
      <c r="O8120" t="inlineStr">
        <is>
          <t>Chairs</t>
        </is>
      </c>
      <c r="P8120" t="inlineStr">
        <is>
          <t>Hon Every-Day Series Multi-Task Chairs</t>
        </is>
      </c>
      <c r="Q8120" s="2" t="n">
        <v>526.3440000000001</v>
      </c>
      <c r="R8120" t="n">
        <v>4</v>
      </c>
      <c r="S8120" s="3" t="n">
        <v>0.3</v>
      </c>
      <c r="T8120" s="2" t="n">
        <v>-75.19199999999999</v>
      </c>
      <c r="U8120">
        <f>D8120-C8120</f>
        <v/>
      </c>
      <c r="V8120" s="3">
        <f>IF(Q8120=0,0,T8120/Q8120)</f>
        <v/>
      </c>
    </row>
    <row r="8121">
      <c r="A8121" t="n">
        <v>8120</v>
      </c>
      <c r="B8121" t="inlineStr">
        <is>
          <t>CA-2016-116722</t>
        </is>
      </c>
      <c r="C8121" t="inlineStr">
        <is>
          <t>2016-11-11</t>
        </is>
      </c>
      <c r="D8121" t="inlineStr">
        <is>
          <t>2016-11-16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Magnifier Swing Arm Lamp</t>
        </is>
      </c>
      <c r="Q8121" s="2" t="n">
        <v>41.96</v>
      </c>
      <c r="R8121" t="n">
        <v>2</v>
      </c>
      <c r="S8121" s="3" t="n">
        <v>0</v>
      </c>
      <c r="T8121" s="2" t="n">
        <v>10.9096</v>
      </c>
      <c r="U8121">
        <f>D8121-C8121</f>
        <v/>
      </c>
      <c r="V8121" s="3">
        <f>IF(Q8121=0,0,T8121/Q8121)</f>
        <v/>
      </c>
    </row>
    <row r="8122">
      <c r="A8122" t="n">
        <v>8121</v>
      </c>
      <c r="B8122" t="inlineStr">
        <is>
          <t>CA-2016-116722</t>
        </is>
      </c>
      <c r="C8122" t="inlineStr">
        <is>
          <t>2016-11-11</t>
        </is>
      </c>
      <c r="D8122" t="inlineStr">
        <is>
          <t>2016-11-16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Hon Every-Day Series Multi-Task Chairs</t>
        </is>
      </c>
      <c r="Q8122" s="2" t="n">
        <v>451.152</v>
      </c>
      <c r="R8122" t="n">
        <v>3</v>
      </c>
      <c r="S8122" s="3" t="n">
        <v>0.2</v>
      </c>
      <c r="T8122" s="2" t="n">
        <v>0</v>
      </c>
      <c r="U8122">
        <f>D8122-C8122</f>
        <v/>
      </c>
      <c r="V8122" s="3">
        <f>IF(Q8122=0,0,T8122/Q8122)</f>
        <v/>
      </c>
    </row>
    <row r="8123">
      <c r="A8123" t="n">
        <v>8122</v>
      </c>
      <c r="B8123" t="inlineStr">
        <is>
          <t>CA-2016-116722</t>
        </is>
      </c>
      <c r="C8123" t="inlineStr">
        <is>
          <t>2016-11-11</t>
        </is>
      </c>
      <c r="D8123" t="inlineStr">
        <is>
          <t>2016-11-16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Avery Poly Binder Pockets</t>
        </is>
      </c>
      <c r="Q8123" s="2" t="n">
        <v>31.504</v>
      </c>
      <c r="R8123" t="n">
        <v>11</v>
      </c>
      <c r="S8123" s="3" t="n">
        <v>0.2</v>
      </c>
      <c r="T8123" s="2" t="n">
        <v>11.0264</v>
      </c>
      <c r="U8123">
        <f>D8123-C8123</f>
        <v/>
      </c>
      <c r="V8123" s="3">
        <f>IF(Q8123=0,0,T8123/Q8123)</f>
        <v/>
      </c>
    </row>
    <row r="8124">
      <c r="A8124" t="n">
        <v>8123</v>
      </c>
      <c r="B8124" t="inlineStr">
        <is>
          <t>CA-2014-138128</t>
        </is>
      </c>
      <c r="C8124" t="inlineStr">
        <is>
          <t>2014-12-09</t>
        </is>
      </c>
      <c r="D8124" t="inlineStr">
        <is>
          <t>2014-12-15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Office Supplies</t>
        </is>
      </c>
      <c r="O8124" t="inlineStr">
        <is>
          <t>Envelopes</t>
        </is>
      </c>
      <c r="P8124" t="inlineStr">
        <is>
          <t>Globe Weis Peel &amp; Seel First Class Envelopes</t>
        </is>
      </c>
      <c r="Q8124" s="2" t="n">
        <v>30.672</v>
      </c>
      <c r="R8124" t="n">
        <v>3</v>
      </c>
      <c r="S8124" s="3" t="n">
        <v>0.2</v>
      </c>
      <c r="T8124" s="2" t="n">
        <v>9.585000000000001</v>
      </c>
      <c r="U8124">
        <f>D8124-C8124</f>
        <v/>
      </c>
      <c r="V8124" s="3">
        <f>IF(Q8124=0,0,T8124/Q8124)</f>
        <v/>
      </c>
    </row>
    <row r="8125">
      <c r="A8125" t="n">
        <v>8124</v>
      </c>
      <c r="B8125" t="inlineStr">
        <is>
          <t>CA-2014-138128</t>
        </is>
      </c>
      <c r="C8125" t="inlineStr">
        <is>
          <t>2014-12-09</t>
        </is>
      </c>
      <c r="D8125" t="inlineStr">
        <is>
          <t>2014-12-15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Technology</t>
        </is>
      </c>
      <c r="O8125" t="inlineStr">
        <is>
          <t>Copiers</t>
        </is>
      </c>
      <c r="P8125" t="inlineStr">
        <is>
          <t>Canon PC940 Copier</t>
        </is>
      </c>
      <c r="Q8125" s="2" t="n">
        <v>1079.976</v>
      </c>
      <c r="R8125" t="n">
        <v>4</v>
      </c>
      <c r="S8125" s="3" t="n">
        <v>0.4</v>
      </c>
      <c r="T8125" s="2" t="n">
        <v>125.9972</v>
      </c>
      <c r="U8125">
        <f>D8125-C8125</f>
        <v/>
      </c>
      <c r="V8125" s="3">
        <f>IF(Q8125=0,0,T8125/Q8125)</f>
        <v/>
      </c>
    </row>
    <row r="8126">
      <c r="A8126" t="n">
        <v>8125</v>
      </c>
      <c r="B8126" t="inlineStr">
        <is>
          <t>US-2017-150070</t>
        </is>
      </c>
      <c r="C8126" t="inlineStr">
        <is>
          <t>2017-09-07</t>
        </is>
      </c>
      <c r="D8126" t="inlineStr">
        <is>
          <t>2017-09-12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Global Low Back Tilter Chair</t>
        </is>
      </c>
      <c r="Q8126" s="2" t="n">
        <v>161.568</v>
      </c>
      <c r="R8126" t="n">
        <v>2</v>
      </c>
      <c r="S8126" s="3" t="n">
        <v>0.2</v>
      </c>
      <c r="T8126" s="2" t="n">
        <v>-28.2744</v>
      </c>
      <c r="U8126">
        <f>D8126-C8126</f>
        <v/>
      </c>
      <c r="V8126" s="3">
        <f>IF(Q8126=0,0,T8126/Q8126)</f>
        <v/>
      </c>
    </row>
    <row r="8127">
      <c r="A8127" t="n">
        <v>8126</v>
      </c>
      <c r="B8127" t="inlineStr">
        <is>
          <t>CA-2015-137064</t>
        </is>
      </c>
      <c r="C8127" t="inlineStr">
        <is>
          <t>2015-02-06</t>
        </is>
      </c>
      <c r="D8127" t="inlineStr">
        <is>
          <t>2015-02-13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Office Supplies</t>
        </is>
      </c>
      <c r="O8127" t="inlineStr">
        <is>
          <t>Binders</t>
        </is>
      </c>
      <c r="P8127" t="inlineStr">
        <is>
          <t>UniKeep View Case Binders</t>
        </is>
      </c>
      <c r="Q8127" s="2" t="n">
        <v>2.934</v>
      </c>
      <c r="R8127" t="n">
        <v>3</v>
      </c>
      <c r="S8127" s="3" t="n">
        <v>0.8</v>
      </c>
      <c r="T8127" s="2" t="n">
        <v>-4.9878</v>
      </c>
      <c r="U8127">
        <f>D8127-C8127</f>
        <v/>
      </c>
      <c r="V8127" s="3">
        <f>IF(Q8127=0,0,T8127/Q8127)</f>
        <v/>
      </c>
    </row>
    <row r="8128">
      <c r="A8128" t="n">
        <v>8127</v>
      </c>
      <c r="B8128" t="inlineStr">
        <is>
          <t>CA-2015-137064</t>
        </is>
      </c>
      <c r="C8128" t="inlineStr">
        <is>
          <t>2015-02-06</t>
        </is>
      </c>
      <c r="D8128" t="inlineStr">
        <is>
          <t>2015-02-13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Memorex Mini Travel Drive 8 GB USB 2.0 Flash Drive</t>
        </is>
      </c>
      <c r="Q8128" s="2" t="n">
        <v>18.528</v>
      </c>
      <c r="R8128" t="n">
        <v>2</v>
      </c>
      <c r="S8128" s="3" t="n">
        <v>0.2</v>
      </c>
      <c r="T8128" s="2" t="n">
        <v>4.4004</v>
      </c>
      <c r="U8128">
        <f>D8128-C8128</f>
        <v/>
      </c>
      <c r="V8128" s="3">
        <f>IF(Q8128=0,0,T8128/Q8128)</f>
        <v/>
      </c>
    </row>
    <row r="8129">
      <c r="A8129" t="n">
        <v>8128</v>
      </c>
      <c r="B8129" t="inlineStr">
        <is>
          <t>CA-2015-137064</t>
        </is>
      </c>
      <c r="C8129" t="inlineStr">
        <is>
          <t>2015-02-06</t>
        </is>
      </c>
      <c r="D8129" t="inlineStr">
        <is>
          <t>2015-02-13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Tennsco Snap-Together Open Shelving Units, Starter Sets and Add-On Units</t>
        </is>
      </c>
      <c r="Q8129" s="2" t="n">
        <v>670.752</v>
      </c>
      <c r="R8129" t="n">
        <v>3</v>
      </c>
      <c r="S8129" s="3" t="n">
        <v>0.2</v>
      </c>
      <c r="T8129" s="2" t="n">
        <v>-125.766</v>
      </c>
      <c r="U8129">
        <f>D8129-C8129</f>
        <v/>
      </c>
      <c r="V8129" s="3">
        <f>IF(Q8129=0,0,T8129/Q8129)</f>
        <v/>
      </c>
    </row>
    <row r="8130">
      <c r="A8130" t="n">
        <v>8129</v>
      </c>
      <c r="B8130" t="inlineStr">
        <is>
          <t>CA-2017-157350</t>
        </is>
      </c>
      <c r="C8130" t="inlineStr">
        <is>
          <t>2017-08-26</t>
        </is>
      </c>
      <c r="D8130" t="inlineStr">
        <is>
          <t>2017-09-01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Furniture</t>
        </is>
      </c>
      <c r="O8130" t="inlineStr">
        <is>
          <t>Furnishings</t>
        </is>
      </c>
      <c r="P8130" t="inlineStr">
        <is>
          <t>Seth Thomas 16" Steel Case Clock</t>
        </is>
      </c>
      <c r="Q8130" s="2" t="n">
        <v>64.95999999999999</v>
      </c>
      <c r="R8130" t="n">
        <v>5</v>
      </c>
      <c r="S8130" s="3" t="n">
        <v>0.6</v>
      </c>
      <c r="T8130" s="2" t="n">
        <v>-43.848</v>
      </c>
      <c r="U8130">
        <f>D8130-C8130</f>
        <v/>
      </c>
      <c r="V8130" s="3">
        <f>IF(Q8130=0,0,T8130/Q8130)</f>
        <v/>
      </c>
    </row>
    <row r="8131">
      <c r="A8131" t="n">
        <v>8130</v>
      </c>
      <c r="B8131" t="inlineStr">
        <is>
          <t>CA-2014-127866</t>
        </is>
      </c>
      <c r="C8131" t="inlineStr">
        <is>
          <t>2014-07-20</t>
        </is>
      </c>
      <c r="D8131" t="inlineStr">
        <is>
          <t>2014-07-23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Maxell 74 Minute CD-R Spindle, 50/Pack</t>
        </is>
      </c>
      <c r="Q8131" s="2" t="n">
        <v>41.94</v>
      </c>
      <c r="R8131" t="n">
        <v>2</v>
      </c>
      <c r="S8131" s="3" t="n">
        <v>0</v>
      </c>
      <c r="T8131" s="2" t="n">
        <v>15.0984</v>
      </c>
      <c r="U8131">
        <f>D8131-C8131</f>
        <v/>
      </c>
      <c r="V8131" s="3">
        <f>IF(Q8131=0,0,T8131/Q8131)</f>
        <v/>
      </c>
    </row>
    <row r="8132">
      <c r="A8132" t="n">
        <v>8131</v>
      </c>
      <c r="B8132" t="inlineStr">
        <is>
          <t>CA-2014-127866</t>
        </is>
      </c>
      <c r="C8132" t="inlineStr">
        <is>
          <t>2014-07-20</t>
        </is>
      </c>
      <c r="D8132" t="inlineStr">
        <is>
          <t>2014-07-23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Office Supplies</t>
        </is>
      </c>
      <c r="O8132" t="inlineStr">
        <is>
          <t>Paper</t>
        </is>
      </c>
      <c r="P8132" t="inlineStr">
        <is>
          <t>Xerox 1965</t>
        </is>
      </c>
      <c r="Q8132" s="2" t="n">
        <v>11.96</v>
      </c>
      <c r="R8132" t="n">
        <v>2</v>
      </c>
      <c r="S8132" s="3" t="n">
        <v>0</v>
      </c>
      <c r="T8132" s="2" t="n">
        <v>5.8604</v>
      </c>
      <c r="U8132">
        <f>D8132-C8132</f>
        <v/>
      </c>
      <c r="V8132" s="3">
        <f>IF(Q8132=0,0,T8132/Q8132)</f>
        <v/>
      </c>
    </row>
    <row r="8133">
      <c r="A8133" t="n">
        <v>8132</v>
      </c>
      <c r="B8133" t="inlineStr">
        <is>
          <t>CA-2014-127866</t>
        </is>
      </c>
      <c r="C8133" t="inlineStr">
        <is>
          <t>2014-07-20</t>
        </is>
      </c>
      <c r="D8133" t="inlineStr">
        <is>
          <t>2014-07-23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348</t>
        </is>
      </c>
      <c r="Q8133" s="2" t="n">
        <v>13.12</v>
      </c>
      <c r="R8133" t="n">
        <v>4</v>
      </c>
      <c r="S8133" s="3" t="n">
        <v>0</v>
      </c>
      <c r="T8133" s="2" t="n">
        <v>3.8048</v>
      </c>
      <c r="U8133">
        <f>D8133-C8133</f>
        <v/>
      </c>
      <c r="V8133" s="3">
        <f>IF(Q8133=0,0,T8133/Q8133)</f>
        <v/>
      </c>
    </row>
    <row r="8134">
      <c r="A8134" t="n">
        <v>8133</v>
      </c>
      <c r="B8134" t="inlineStr">
        <is>
          <t>CA-2014-127866</t>
        </is>
      </c>
      <c r="C8134" t="inlineStr">
        <is>
          <t>2014-07-20</t>
        </is>
      </c>
      <c r="D8134" t="inlineStr">
        <is>
          <t>2014-07-23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Office Supplies</t>
        </is>
      </c>
      <c r="O8134" t="inlineStr">
        <is>
          <t>Storage</t>
        </is>
      </c>
      <c r="P8134" t="inlineStr">
        <is>
          <t>Hot File 7-Pocket, Floor Stand</t>
        </is>
      </c>
      <c r="Q8134" s="2" t="n">
        <v>535.41</v>
      </c>
      <c r="R8134" t="n">
        <v>3</v>
      </c>
      <c r="S8134" s="3" t="n">
        <v>0</v>
      </c>
      <c r="T8134" s="2" t="n">
        <v>160.623</v>
      </c>
      <c r="U8134">
        <f>D8134-C8134</f>
        <v/>
      </c>
      <c r="V8134" s="3">
        <f>IF(Q8134=0,0,T8134/Q8134)</f>
        <v/>
      </c>
    </row>
    <row r="8135">
      <c r="A8135" t="n">
        <v>8134</v>
      </c>
      <c r="B8135" t="inlineStr">
        <is>
          <t>CA-2015-131352</t>
        </is>
      </c>
      <c r="C8135" t="inlineStr">
        <is>
          <t>2015-10-08</t>
        </is>
      </c>
      <c r="D8135" t="inlineStr">
        <is>
          <t>2015-10-13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Furniture</t>
        </is>
      </c>
      <c r="O8135" t="inlineStr">
        <is>
          <t>Furnishings</t>
        </is>
      </c>
      <c r="P8135" t="inlineStr">
        <is>
          <t>Tenex Traditional Chairmats for Medium Pile Carpet, Standard Lip, 36" x 48"</t>
        </is>
      </c>
      <c r="Q8135" s="2" t="n">
        <v>72.78</v>
      </c>
      <c r="R8135" t="n">
        <v>3</v>
      </c>
      <c r="S8135" s="3" t="n">
        <v>0.6</v>
      </c>
      <c r="T8135" s="2" t="n">
        <v>-70.9605</v>
      </c>
      <c r="U8135">
        <f>D8135-C8135</f>
        <v/>
      </c>
      <c r="V8135" s="3">
        <f>IF(Q8135=0,0,T8135/Q8135)</f>
        <v/>
      </c>
    </row>
    <row r="8136">
      <c r="A8136" t="n">
        <v>8135</v>
      </c>
      <c r="B8136" t="inlineStr">
        <is>
          <t>CA-2015-121776</t>
        </is>
      </c>
      <c r="C8136" t="inlineStr">
        <is>
          <t>2015-02-16</t>
        </is>
      </c>
      <c r="D8136" t="inlineStr">
        <is>
          <t>2015-02-21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1881</t>
        </is>
      </c>
      <c r="Q8136" s="2" t="n">
        <v>36.84</v>
      </c>
      <c r="R8136" t="n">
        <v>3</v>
      </c>
      <c r="S8136" s="3" t="n">
        <v>0</v>
      </c>
      <c r="T8136" s="2" t="n">
        <v>17.3148</v>
      </c>
      <c r="U8136">
        <f>D8136-C8136</f>
        <v/>
      </c>
      <c r="V8136" s="3">
        <f>IF(Q8136=0,0,T8136/Q8136)</f>
        <v/>
      </c>
    </row>
    <row r="8137">
      <c r="A8137" t="n">
        <v>8136</v>
      </c>
      <c r="B8137" t="inlineStr">
        <is>
          <t>CA-2015-121776</t>
        </is>
      </c>
      <c r="C8137" t="inlineStr">
        <is>
          <t>2015-02-16</t>
        </is>
      </c>
      <c r="D8137" t="inlineStr">
        <is>
          <t>2015-02-21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Office Supplies</t>
        </is>
      </c>
      <c r="O8137" t="inlineStr">
        <is>
          <t>Labels</t>
        </is>
      </c>
      <c r="P8137" t="inlineStr">
        <is>
          <t>Avery 485</t>
        </is>
      </c>
      <c r="Q8137" s="2" t="n">
        <v>87.70999999999999</v>
      </c>
      <c r="R8137" t="n">
        <v>7</v>
      </c>
      <c r="S8137" s="3" t="n">
        <v>0</v>
      </c>
      <c r="T8137" s="2" t="n">
        <v>41.2237</v>
      </c>
      <c r="U8137">
        <f>D8137-C8137</f>
        <v/>
      </c>
      <c r="V8137" s="3">
        <f>IF(Q8137=0,0,T8137/Q8137)</f>
        <v/>
      </c>
    </row>
    <row r="8138">
      <c r="A8138" t="n">
        <v>8137</v>
      </c>
      <c r="B8138" t="inlineStr">
        <is>
          <t>CA-2016-118073</t>
        </is>
      </c>
      <c r="C8138" t="inlineStr">
        <is>
          <t>2016-08-12</t>
        </is>
      </c>
      <c r="D8138" t="inlineStr">
        <is>
          <t>2016-08-16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BPI Conference Tables</t>
        </is>
      </c>
      <c r="Q8138" s="2" t="n">
        <v>562.2925</v>
      </c>
      <c r="R8138" t="n">
        <v>7</v>
      </c>
      <c r="S8138" s="3" t="n">
        <v>0.45</v>
      </c>
      <c r="T8138" s="2" t="n">
        <v>-255.5875</v>
      </c>
      <c r="U8138">
        <f>D8138-C8138</f>
        <v/>
      </c>
      <c r="V8138" s="3">
        <f>IF(Q8138=0,0,T8138/Q8138)</f>
        <v/>
      </c>
    </row>
    <row r="8139">
      <c r="A8139" t="n">
        <v>8138</v>
      </c>
      <c r="B8139" t="inlineStr">
        <is>
          <t>CA-2014-103219</t>
        </is>
      </c>
      <c r="C8139" t="inlineStr">
        <is>
          <t>2014-11-09</t>
        </is>
      </c>
      <c r="D8139" t="inlineStr">
        <is>
          <t>2014-11-13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Eldon 200 Class Desk Accessories, Black</t>
        </is>
      </c>
      <c r="Q8139" s="2" t="n">
        <v>56.52</v>
      </c>
      <c r="R8139" t="n">
        <v>9</v>
      </c>
      <c r="S8139" s="3" t="n">
        <v>0</v>
      </c>
      <c r="T8139" s="2" t="n">
        <v>21.4776</v>
      </c>
      <c r="U8139">
        <f>D8139-C8139</f>
        <v/>
      </c>
      <c r="V8139" s="3">
        <f>IF(Q8139=0,0,T8139/Q8139)</f>
        <v/>
      </c>
    </row>
    <row r="8140">
      <c r="A8140" t="n">
        <v>8139</v>
      </c>
      <c r="B8140" t="inlineStr">
        <is>
          <t>CA-2016-102561</t>
        </is>
      </c>
      <c r="C8140" t="inlineStr">
        <is>
          <t>2016-07-18</t>
        </is>
      </c>
      <c r="D8140" t="inlineStr">
        <is>
          <t>2016-07-22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Office Supplies</t>
        </is>
      </c>
      <c r="O8140" t="inlineStr">
        <is>
          <t>Art</t>
        </is>
      </c>
      <c r="P8140" t="inlineStr">
        <is>
          <t>Newell 326</t>
        </is>
      </c>
      <c r="Q8140" s="2" t="n">
        <v>11.264</v>
      </c>
      <c r="R8140" t="n">
        <v>8</v>
      </c>
      <c r="S8140" s="3" t="n">
        <v>0.2</v>
      </c>
      <c r="T8140" s="2" t="n">
        <v>1.2672</v>
      </c>
      <c r="U8140">
        <f>D8140-C8140</f>
        <v/>
      </c>
      <c r="V8140" s="3">
        <f>IF(Q8140=0,0,T8140/Q8140)</f>
        <v/>
      </c>
    </row>
    <row r="8141">
      <c r="A8141" t="n">
        <v>8140</v>
      </c>
      <c r="B8141" t="inlineStr">
        <is>
          <t>CA-2016-102561</t>
        </is>
      </c>
      <c r="C8141" t="inlineStr">
        <is>
          <t>2016-07-18</t>
        </is>
      </c>
      <c r="D8141" t="inlineStr">
        <is>
          <t>2016-07-22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Steel Personal Filing/Posting Tote</t>
        </is>
      </c>
      <c r="Q8141" s="2" t="n">
        <v>284.08</v>
      </c>
      <c r="R8141" t="n">
        <v>10</v>
      </c>
      <c r="S8141" s="3" t="n">
        <v>0.2</v>
      </c>
      <c r="T8141" s="2" t="n">
        <v>24.857</v>
      </c>
      <c r="U8141">
        <f>D8141-C8141</f>
        <v/>
      </c>
      <c r="V8141" s="3">
        <f>IF(Q8141=0,0,T8141/Q8141)</f>
        <v/>
      </c>
    </row>
    <row r="8142">
      <c r="A8142" t="n">
        <v>8141</v>
      </c>
      <c r="B8142" t="inlineStr">
        <is>
          <t>CA-2016-102561</t>
        </is>
      </c>
      <c r="C8142" t="inlineStr">
        <is>
          <t>2016-07-18</t>
        </is>
      </c>
      <c r="D8142" t="inlineStr">
        <is>
          <t>2016-07-22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196</t>
        </is>
      </c>
      <c r="Q8142" s="2" t="n">
        <v>18.496</v>
      </c>
      <c r="R8142" t="n">
        <v>4</v>
      </c>
      <c r="S8142" s="3" t="n">
        <v>0.2</v>
      </c>
      <c r="T8142" s="2" t="n">
        <v>6.7048</v>
      </c>
      <c r="U8142">
        <f>D8142-C8142</f>
        <v/>
      </c>
      <c r="V8142" s="3">
        <f>IF(Q8142=0,0,T8142/Q8142)</f>
        <v/>
      </c>
    </row>
    <row r="8143">
      <c r="A8143" t="n">
        <v>8142</v>
      </c>
      <c r="B8143" t="inlineStr">
        <is>
          <t>CA-2016-100993</t>
        </is>
      </c>
      <c r="C8143" t="inlineStr">
        <is>
          <t>2016-02-05</t>
        </is>
      </c>
      <c r="D8143" t="inlineStr">
        <is>
          <t>2016-02-10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Office Supplies</t>
        </is>
      </c>
      <c r="O8143" t="inlineStr">
        <is>
          <t>Labels</t>
        </is>
      </c>
      <c r="P8143" t="inlineStr">
        <is>
          <t>Avery 508</t>
        </is>
      </c>
      <c r="Q8143" s="2" t="n">
        <v>14.73</v>
      </c>
      <c r="R8143" t="n">
        <v>3</v>
      </c>
      <c r="S8143" s="3" t="n">
        <v>0</v>
      </c>
      <c r="T8143" s="2" t="n">
        <v>7.2177</v>
      </c>
      <c r="U8143">
        <f>D8143-C8143</f>
        <v/>
      </c>
      <c r="V8143" s="3">
        <f>IF(Q8143=0,0,T8143/Q8143)</f>
        <v/>
      </c>
    </row>
    <row r="8144">
      <c r="A8144" t="n">
        <v>8143</v>
      </c>
      <c r="B8144" t="inlineStr">
        <is>
          <t>CA-2016-100993</t>
        </is>
      </c>
      <c r="C8144" t="inlineStr">
        <is>
          <t>2016-02-05</t>
        </is>
      </c>
      <c r="D8144" t="inlineStr">
        <is>
          <t>2016-02-10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Office Supplies</t>
        </is>
      </c>
      <c r="O8144" t="inlineStr">
        <is>
          <t>Storage</t>
        </is>
      </c>
      <c r="P8144" t="inlineStr">
        <is>
          <t>Fellowes Mobile File Cart, Black</t>
        </is>
      </c>
      <c r="Q8144" s="2" t="n">
        <v>186.54</v>
      </c>
      <c r="R8144" t="n">
        <v>3</v>
      </c>
      <c r="S8144" s="3" t="n">
        <v>0</v>
      </c>
      <c r="T8144" s="2" t="n">
        <v>50.3658</v>
      </c>
      <c r="U8144">
        <f>D8144-C8144</f>
        <v/>
      </c>
      <c r="V8144" s="3">
        <f>IF(Q8144=0,0,T8144/Q8144)</f>
        <v/>
      </c>
    </row>
    <row r="8145">
      <c r="A8145" t="n">
        <v>8144</v>
      </c>
      <c r="B8145" t="inlineStr">
        <is>
          <t>CA-2016-100993</t>
        </is>
      </c>
      <c r="C8145" t="inlineStr">
        <is>
          <t>2016-02-05</t>
        </is>
      </c>
      <c r="D8145" t="inlineStr">
        <is>
          <t>2016-02-10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Furniture</t>
        </is>
      </c>
      <c r="O8145" t="inlineStr">
        <is>
          <t>Tables</t>
        </is>
      </c>
      <c r="P8145" t="inlineStr">
        <is>
          <t>Chromcraft Round Conference Tables</t>
        </is>
      </c>
      <c r="Q8145" s="2" t="n">
        <v>557.728</v>
      </c>
      <c r="R8145" t="n">
        <v>4</v>
      </c>
      <c r="S8145" s="3" t="n">
        <v>0.2</v>
      </c>
      <c r="T8145" s="2" t="n">
        <v>6.9716</v>
      </c>
      <c r="U8145">
        <f>D8145-C8145</f>
        <v/>
      </c>
      <c r="V8145" s="3">
        <f>IF(Q8145=0,0,T8145/Q8145)</f>
        <v/>
      </c>
    </row>
    <row r="8146">
      <c r="A8146" t="n">
        <v>8145</v>
      </c>
      <c r="B8146" t="inlineStr">
        <is>
          <t>CA-2016-100993</t>
        </is>
      </c>
      <c r="C8146" t="inlineStr">
        <is>
          <t>2016-02-05</t>
        </is>
      </c>
      <c r="D8146" t="inlineStr">
        <is>
          <t>2016-02-10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Anker Astro 15000mAh USB Portable Charger</t>
        </is>
      </c>
      <c r="Q8146" s="2" t="n">
        <v>159.968</v>
      </c>
      <c r="R8146" t="n">
        <v>4</v>
      </c>
      <c r="S8146" s="3" t="n">
        <v>0.2</v>
      </c>
      <c r="T8146" s="2" t="n">
        <v>-31.9936</v>
      </c>
      <c r="U8146">
        <f>D8146-C8146</f>
        <v/>
      </c>
      <c r="V8146" s="3">
        <f>IF(Q8146=0,0,T8146/Q8146)</f>
        <v/>
      </c>
    </row>
    <row r="8147">
      <c r="A8147" t="n">
        <v>8146</v>
      </c>
      <c r="B8147" t="inlineStr">
        <is>
          <t>US-2014-112949</t>
        </is>
      </c>
      <c r="C8147" t="inlineStr">
        <is>
          <t>2014-06-20</t>
        </is>
      </c>
      <c r="D8147" t="inlineStr">
        <is>
          <t>2014-06-27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Office Supplies</t>
        </is>
      </c>
      <c r="O8147" t="inlineStr">
        <is>
          <t>Appliances</t>
        </is>
      </c>
      <c r="P8147" t="inlineStr">
        <is>
          <t>Honeywell Quietcare HEPA Air Cleaner</t>
        </is>
      </c>
      <c r="Q8147" s="2" t="n">
        <v>471.9</v>
      </c>
      <c r="R8147" t="n">
        <v>6</v>
      </c>
      <c r="S8147" s="3" t="n">
        <v>0</v>
      </c>
      <c r="T8147" s="2" t="n">
        <v>155.727</v>
      </c>
      <c r="U8147">
        <f>D8147-C8147</f>
        <v/>
      </c>
      <c r="V8147" s="3">
        <f>IF(Q8147=0,0,T8147/Q8147)</f>
        <v/>
      </c>
    </row>
    <row r="8148">
      <c r="A8148" t="n">
        <v>8147</v>
      </c>
      <c r="B8148" t="inlineStr">
        <is>
          <t>US-2014-112949</t>
        </is>
      </c>
      <c r="C8148" t="inlineStr">
        <is>
          <t>2014-06-20</t>
        </is>
      </c>
      <c r="D8148" t="inlineStr">
        <is>
          <t>2014-06-27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Office Supplies</t>
        </is>
      </c>
      <c r="O8148" t="inlineStr">
        <is>
          <t>Art</t>
        </is>
      </c>
      <c r="P8148" t="inlineStr">
        <is>
          <t>Nontoxic Chalk</t>
        </is>
      </c>
      <c r="Q8148" s="2" t="n">
        <v>3.52</v>
      </c>
      <c r="R8148" t="n">
        <v>2</v>
      </c>
      <c r="S8148" s="3" t="n">
        <v>0</v>
      </c>
      <c r="T8148" s="2" t="n">
        <v>1.6896</v>
      </c>
      <c r="U8148">
        <f>D8148-C8148</f>
        <v/>
      </c>
      <c r="V8148" s="3">
        <f>IF(Q8148=0,0,T8148/Q8148)</f>
        <v/>
      </c>
    </row>
    <row r="8149">
      <c r="A8149" t="n">
        <v>8148</v>
      </c>
      <c r="B8149" t="inlineStr">
        <is>
          <t>US-2017-146822</t>
        </is>
      </c>
      <c r="C8149" t="inlineStr">
        <is>
          <t>2017-06-09</t>
        </is>
      </c>
      <c r="D8149" t="inlineStr">
        <is>
          <t>2017-06-14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Easy-staple paper</t>
        </is>
      </c>
      <c r="Q8149" s="2" t="n">
        <v>49.12</v>
      </c>
      <c r="R8149" t="n">
        <v>4</v>
      </c>
      <c r="S8149" s="3" t="n">
        <v>0</v>
      </c>
      <c r="T8149" s="2" t="n">
        <v>23.0864</v>
      </c>
      <c r="U8149">
        <f>D8149-C8149</f>
        <v/>
      </c>
      <c r="V8149" s="3">
        <f>IF(Q8149=0,0,T8149/Q8149)</f>
        <v/>
      </c>
    </row>
    <row r="8150">
      <c r="A8150" t="n">
        <v>8149</v>
      </c>
      <c r="B8150" t="inlineStr">
        <is>
          <t>US-2016-131058</t>
        </is>
      </c>
      <c r="C8150" t="inlineStr">
        <is>
          <t>2016-12-27</t>
        </is>
      </c>
      <c r="D8150" t="inlineStr">
        <is>
          <t>2016-12-31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Office Supplies</t>
        </is>
      </c>
      <c r="O8150" t="inlineStr">
        <is>
          <t>Labels</t>
        </is>
      </c>
      <c r="P8150" t="inlineStr">
        <is>
          <t>Avery File Folder Labels</t>
        </is>
      </c>
      <c r="Q8150" s="2" t="n">
        <v>20.16</v>
      </c>
      <c r="R8150" t="n">
        <v>7</v>
      </c>
      <c r="S8150" s="3" t="n">
        <v>0</v>
      </c>
      <c r="T8150" s="2" t="n">
        <v>9.878399999999999</v>
      </c>
      <c r="U8150">
        <f>D8150-C8150</f>
        <v/>
      </c>
      <c r="V8150" s="3">
        <f>IF(Q8150=0,0,T8150/Q8150)</f>
        <v/>
      </c>
    </row>
    <row r="8151">
      <c r="A8151" t="n">
        <v>8150</v>
      </c>
      <c r="B8151" t="inlineStr">
        <is>
          <t>CA-2014-167997</t>
        </is>
      </c>
      <c r="C8151" t="inlineStr">
        <is>
          <t>2014-01-26</t>
        </is>
      </c>
      <c r="D8151" t="inlineStr">
        <is>
          <t>2014-01-29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Office Supplies</t>
        </is>
      </c>
      <c r="O8151" t="inlineStr">
        <is>
          <t>Binders</t>
        </is>
      </c>
      <c r="P8151" t="inlineStr">
        <is>
          <t>Wilson Jones 14 Line Acrylic Coated Pressboard Data Binders</t>
        </is>
      </c>
      <c r="Q8151" s="2" t="n">
        <v>10.68</v>
      </c>
      <c r="R8151" t="n">
        <v>2</v>
      </c>
      <c r="S8151" s="3" t="n">
        <v>0</v>
      </c>
      <c r="T8151" s="2" t="n">
        <v>5.0196</v>
      </c>
      <c r="U8151">
        <f>D8151-C8151</f>
        <v/>
      </c>
      <c r="V8151" s="3">
        <f>IF(Q8151=0,0,T8151/Q8151)</f>
        <v/>
      </c>
    </row>
    <row r="8152">
      <c r="A8152" t="n">
        <v>8151</v>
      </c>
      <c r="B8152" t="inlineStr">
        <is>
          <t>CA-2014-167997</t>
        </is>
      </c>
      <c r="C8152" t="inlineStr">
        <is>
          <t>2014-01-26</t>
        </is>
      </c>
      <c r="D8152" t="inlineStr">
        <is>
          <t>2014-01-29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Safco Value Mate Series Steel Bookcases, Baked Enamel Finish on Steel, Gray</t>
        </is>
      </c>
      <c r="Q8152" s="2" t="n">
        <v>141.96</v>
      </c>
      <c r="R8152" t="n">
        <v>2</v>
      </c>
      <c r="S8152" s="3" t="n">
        <v>0</v>
      </c>
      <c r="T8152" s="2" t="n">
        <v>39.7488</v>
      </c>
      <c r="U8152">
        <f>D8152-C8152</f>
        <v/>
      </c>
      <c r="V8152" s="3">
        <f>IF(Q8152=0,0,T8152/Q8152)</f>
        <v/>
      </c>
    </row>
    <row r="8153">
      <c r="A8153" t="n">
        <v>8152</v>
      </c>
      <c r="B8153" t="inlineStr">
        <is>
          <t>CA-2017-140151</t>
        </is>
      </c>
      <c r="C8153" t="inlineStr">
        <is>
          <t>2017-03-23</t>
        </is>
      </c>
      <c r="D8153" t="inlineStr">
        <is>
          <t>2017-03-25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Office Supplies</t>
        </is>
      </c>
      <c r="O8153" t="inlineStr">
        <is>
          <t>Storage</t>
        </is>
      </c>
      <c r="P8153" t="inlineStr">
        <is>
          <t>Acco Perma 4000 Stacking Storage Drawers</t>
        </is>
      </c>
      <c r="Q8153" s="2" t="n">
        <v>32.48</v>
      </c>
      <c r="R8153" t="n">
        <v>2</v>
      </c>
      <c r="S8153" s="3" t="n">
        <v>0</v>
      </c>
      <c r="T8153" s="2" t="n">
        <v>4.872</v>
      </c>
      <c r="U8153">
        <f>D8153-C8153</f>
        <v/>
      </c>
      <c r="V8153" s="3">
        <f>IF(Q8153=0,0,T8153/Q8153)</f>
        <v/>
      </c>
    </row>
    <row r="8154">
      <c r="A8154" t="n">
        <v>8153</v>
      </c>
      <c r="B8154" t="inlineStr">
        <is>
          <t>CA-2017-140151</t>
        </is>
      </c>
      <c r="C8154" t="inlineStr">
        <is>
          <t>2017-03-23</t>
        </is>
      </c>
      <c r="D8154" t="inlineStr">
        <is>
          <t>2017-03-25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1898</t>
        </is>
      </c>
      <c r="Q8154" s="2" t="n">
        <v>20.04</v>
      </c>
      <c r="R8154" t="n">
        <v>3</v>
      </c>
      <c r="S8154" s="3" t="n">
        <v>0</v>
      </c>
      <c r="T8154" s="2" t="n">
        <v>9.619199999999999</v>
      </c>
      <c r="U8154">
        <f>D8154-C8154</f>
        <v/>
      </c>
      <c r="V8154" s="3">
        <f>IF(Q8154=0,0,T8154/Q8154)</f>
        <v/>
      </c>
    </row>
    <row r="8155">
      <c r="A8155" t="n">
        <v>8154</v>
      </c>
      <c r="B8155" t="inlineStr">
        <is>
          <t>CA-2017-140151</t>
        </is>
      </c>
      <c r="C8155" t="inlineStr">
        <is>
          <t>2017-03-23</t>
        </is>
      </c>
      <c r="D8155" t="inlineStr">
        <is>
          <t>2017-03-25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Canon imageCLASS 2200 Advanced Copier</t>
        </is>
      </c>
      <c r="Q8155" s="2" t="n">
        <v>13999.96</v>
      </c>
      <c r="R8155" t="n">
        <v>4</v>
      </c>
      <c r="S8155" s="3" t="n">
        <v>0</v>
      </c>
      <c r="T8155" s="2" t="n">
        <v>6719.9808</v>
      </c>
      <c r="U8155">
        <f>D8155-C8155</f>
        <v/>
      </c>
      <c r="V8155" s="3">
        <f>IF(Q8155=0,0,T8155/Q8155)</f>
        <v/>
      </c>
    </row>
    <row r="8156">
      <c r="A8156" t="n">
        <v>8155</v>
      </c>
      <c r="B8156" t="inlineStr">
        <is>
          <t>US-2017-143770</t>
        </is>
      </c>
      <c r="C8156" t="inlineStr">
        <is>
          <t>2017-03-20</t>
        </is>
      </c>
      <c r="D8156" t="inlineStr">
        <is>
          <t>2017-03-24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s="2" t="n">
        <v>238</v>
      </c>
      <c r="R8156" t="n">
        <v>2</v>
      </c>
      <c r="S8156" s="3" t="n">
        <v>0</v>
      </c>
      <c r="T8156" s="2" t="n">
        <v>38.08</v>
      </c>
      <c r="U8156">
        <f>D8156-C8156</f>
        <v/>
      </c>
      <c r="V8156" s="3">
        <f>IF(Q8156=0,0,T8156/Q8156)</f>
        <v/>
      </c>
    </row>
    <row r="8157">
      <c r="A8157" t="n">
        <v>8156</v>
      </c>
      <c r="B8157" t="inlineStr">
        <is>
          <t>US-2017-143770</t>
        </is>
      </c>
      <c r="C8157" t="inlineStr">
        <is>
          <t>2017-03-20</t>
        </is>
      </c>
      <c r="D8157" t="inlineStr">
        <is>
          <t>2017-03-24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1988</t>
        </is>
      </c>
      <c r="Q8157" s="2" t="n">
        <v>61.96</v>
      </c>
      <c r="R8157" t="n">
        <v>2</v>
      </c>
      <c r="S8157" s="3" t="n">
        <v>0</v>
      </c>
      <c r="T8157" s="2" t="n">
        <v>27.882</v>
      </c>
      <c r="U8157">
        <f>D8157-C8157</f>
        <v/>
      </c>
      <c r="V8157" s="3">
        <f>IF(Q8157=0,0,T8157/Q8157)</f>
        <v/>
      </c>
    </row>
    <row r="8158">
      <c r="A8158" t="n">
        <v>8157</v>
      </c>
      <c r="B8158" t="inlineStr">
        <is>
          <t>CA-2016-131296</t>
        </is>
      </c>
      <c r="C8158" t="inlineStr">
        <is>
          <t>2016-10-04</t>
        </is>
      </c>
      <c r="D8158" t="inlineStr">
        <is>
          <t>2016-10-09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Furniture</t>
        </is>
      </c>
      <c r="O8158" t="inlineStr">
        <is>
          <t>Tables</t>
        </is>
      </c>
      <c r="P8158" t="inlineStr">
        <is>
          <t>Bush Andora Conference Table, Maple/Graphite Gray Finish</t>
        </is>
      </c>
      <c r="Q8158" s="2" t="n">
        <v>239.372</v>
      </c>
      <c r="R8158" t="n">
        <v>2</v>
      </c>
      <c r="S8158" s="3" t="n">
        <v>0.3</v>
      </c>
      <c r="T8158" s="2" t="n">
        <v>-23.9372</v>
      </c>
      <c r="U8158">
        <f>D8158-C8158</f>
        <v/>
      </c>
      <c r="V8158" s="3">
        <f>IF(Q8158=0,0,T8158/Q8158)</f>
        <v/>
      </c>
    </row>
    <row r="8159">
      <c r="A8159" t="n">
        <v>8158</v>
      </c>
      <c r="B8159" t="inlineStr">
        <is>
          <t>CA-2016-103464</t>
        </is>
      </c>
      <c r="C8159" t="inlineStr">
        <is>
          <t>2016-11-18</t>
        </is>
      </c>
      <c r="D8159" t="inlineStr">
        <is>
          <t>2016-11-22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Technology</t>
        </is>
      </c>
      <c r="O8159" t="inlineStr">
        <is>
          <t>Accessories</t>
        </is>
      </c>
      <c r="P8159" t="inlineStr">
        <is>
          <t>WD My Passport Ultra 2TB Portable External Hard Drive</t>
        </is>
      </c>
      <c r="Q8159" s="2" t="n">
        <v>595</v>
      </c>
      <c r="R8159" t="n">
        <v>5</v>
      </c>
      <c r="S8159" s="3" t="n">
        <v>0</v>
      </c>
      <c r="T8159" s="2" t="n">
        <v>95.2</v>
      </c>
      <c r="U8159">
        <f>D8159-C8159</f>
        <v/>
      </c>
      <c r="V8159" s="3">
        <f>IF(Q8159=0,0,T8159/Q8159)</f>
        <v/>
      </c>
    </row>
    <row r="8160">
      <c r="A8160" t="n">
        <v>8159</v>
      </c>
      <c r="B8160" t="inlineStr">
        <is>
          <t>CA-2017-136238</t>
        </is>
      </c>
      <c r="C8160" t="inlineStr">
        <is>
          <t>2017-12-26</t>
        </is>
      </c>
      <c r="D8160" t="inlineStr">
        <is>
          <t>2018-01-01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Xerox 1959</t>
        </is>
      </c>
      <c r="Q8160" s="2" t="n">
        <v>16.032</v>
      </c>
      <c r="R8160" t="n">
        <v>3</v>
      </c>
      <c r="S8160" s="3" t="n">
        <v>0.2</v>
      </c>
      <c r="T8160" s="2" t="n">
        <v>5.6112</v>
      </c>
      <c r="U8160">
        <f>D8160-C8160</f>
        <v/>
      </c>
      <c r="V8160" s="3">
        <f>IF(Q8160=0,0,T8160/Q8160)</f>
        <v/>
      </c>
    </row>
    <row r="8161">
      <c r="A8161" t="n">
        <v>8160</v>
      </c>
      <c r="B8161" t="inlineStr">
        <is>
          <t>CA-2016-120803</t>
        </is>
      </c>
      <c r="C8161" t="inlineStr">
        <is>
          <t>2016-03-09</t>
        </is>
      </c>
      <c r="D8161" t="inlineStr">
        <is>
          <t>2016-03-13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Technology</t>
        </is>
      </c>
      <c r="O8161" t="inlineStr">
        <is>
          <t>Accessories</t>
        </is>
      </c>
      <c r="P8161" t="inlineStr">
        <is>
          <t>Microsoft Sculpt Comfort Mouse</t>
        </is>
      </c>
      <c r="Q8161" s="2" t="n">
        <v>199.75</v>
      </c>
      <c r="R8161" t="n">
        <v>5</v>
      </c>
      <c r="S8161" s="3" t="n">
        <v>0</v>
      </c>
      <c r="T8161" s="2" t="n">
        <v>87.89</v>
      </c>
      <c r="U8161">
        <f>D8161-C8161</f>
        <v/>
      </c>
      <c r="V8161" s="3">
        <f>IF(Q8161=0,0,T8161/Q8161)</f>
        <v/>
      </c>
    </row>
    <row r="8162">
      <c r="A8162" t="n">
        <v>8161</v>
      </c>
      <c r="B8162" t="inlineStr">
        <is>
          <t>CA-2016-134138</t>
        </is>
      </c>
      <c r="C8162" t="inlineStr">
        <is>
          <t>2016-02-16</t>
        </is>
      </c>
      <c r="D8162" t="inlineStr">
        <is>
          <t>2016-02-20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Furniture</t>
        </is>
      </c>
      <c r="O8162" t="inlineStr">
        <is>
          <t>Chairs</t>
        </is>
      </c>
      <c r="P8162" t="inlineStr">
        <is>
          <t>Hon Comfortask Task/Swivel Chairs</t>
        </is>
      </c>
      <c r="Q8162" s="2" t="n">
        <v>227.96</v>
      </c>
      <c r="R8162" t="n">
        <v>2</v>
      </c>
      <c r="S8162" s="3" t="n">
        <v>0</v>
      </c>
      <c r="T8162" s="2" t="n">
        <v>36.4736</v>
      </c>
      <c r="U8162">
        <f>D8162-C8162</f>
        <v/>
      </c>
      <c r="V8162" s="3">
        <f>IF(Q8162=0,0,T8162/Q8162)</f>
        <v/>
      </c>
    </row>
    <row r="8163">
      <c r="A8163" t="n">
        <v>8162</v>
      </c>
      <c r="B8163" t="inlineStr">
        <is>
          <t>CA-2015-120915</t>
        </is>
      </c>
      <c r="C8163" t="inlineStr">
        <is>
          <t>2015-09-28</t>
        </is>
      </c>
      <c r="D8163" t="inlineStr">
        <is>
          <t>2015-10-03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Fellowes Premier Superior Surge Suppressor, 10-Outlet, With Phone and Remote</t>
        </is>
      </c>
      <c r="Q8163" s="2" t="n">
        <v>293.52</v>
      </c>
      <c r="R8163" t="n">
        <v>6</v>
      </c>
      <c r="S8163" s="3" t="n">
        <v>0</v>
      </c>
      <c r="T8163" s="2" t="n">
        <v>76.3152</v>
      </c>
      <c r="U8163">
        <f>D8163-C8163</f>
        <v/>
      </c>
      <c r="V8163" s="3">
        <f>IF(Q8163=0,0,T8163/Q8163)</f>
        <v/>
      </c>
    </row>
    <row r="8164">
      <c r="A8164" t="n">
        <v>8163</v>
      </c>
      <c r="B8164" t="inlineStr">
        <is>
          <t>CA-2015-120915</t>
        </is>
      </c>
      <c r="C8164" t="inlineStr">
        <is>
          <t>2015-09-28</t>
        </is>
      </c>
      <c r="D8164" t="inlineStr">
        <is>
          <t>2015-10-03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Nortel Meridian M3904 Professional Digital phone</t>
        </is>
      </c>
      <c r="Q8164" s="2" t="n">
        <v>307.98</v>
      </c>
      <c r="R8164" t="n">
        <v>2</v>
      </c>
      <c r="S8164" s="3" t="n">
        <v>0</v>
      </c>
      <c r="T8164" s="2" t="n">
        <v>89.3142</v>
      </c>
      <c r="U8164">
        <f>D8164-C8164</f>
        <v/>
      </c>
      <c r="V8164" s="3">
        <f>IF(Q8164=0,0,T8164/Q8164)</f>
        <v/>
      </c>
    </row>
    <row r="8165">
      <c r="A8165" t="n">
        <v>8164</v>
      </c>
      <c r="B8165" t="inlineStr">
        <is>
          <t>CA-2015-168207</t>
        </is>
      </c>
      <c r="C8165" t="inlineStr">
        <is>
          <t>2015-11-02</t>
        </is>
      </c>
      <c r="D8165" t="inlineStr">
        <is>
          <t>2015-11-06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Furniture</t>
        </is>
      </c>
      <c r="O8165" t="inlineStr">
        <is>
          <t>Furnishings</t>
        </is>
      </c>
      <c r="P8165" t="inlineStr">
        <is>
          <t>Contemporary Wood/Metal Frame</t>
        </is>
      </c>
      <c r="Q8165" s="2" t="n">
        <v>96.95999999999999</v>
      </c>
      <c r="R8165" t="n">
        <v>6</v>
      </c>
      <c r="S8165" s="3" t="n">
        <v>0</v>
      </c>
      <c r="T8165" s="2" t="n">
        <v>33.936</v>
      </c>
      <c r="U8165">
        <f>D8165-C8165</f>
        <v/>
      </c>
      <c r="V8165" s="3">
        <f>IF(Q8165=0,0,T8165/Q8165)</f>
        <v/>
      </c>
    </row>
    <row r="8166">
      <c r="A8166" t="n">
        <v>8165</v>
      </c>
      <c r="B8166" t="inlineStr">
        <is>
          <t>CA-2015-168207</t>
        </is>
      </c>
      <c r="C8166" t="inlineStr">
        <is>
          <t>2015-11-02</t>
        </is>
      </c>
      <c r="D8166" t="inlineStr">
        <is>
          <t>2015-11-06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GBC Premium Transparent Covers with Diagonal Lined Pattern</t>
        </is>
      </c>
      <c r="Q8166" s="2" t="n">
        <v>117.488</v>
      </c>
      <c r="R8166" t="n">
        <v>7</v>
      </c>
      <c r="S8166" s="3" t="n">
        <v>0.2</v>
      </c>
      <c r="T8166" s="2" t="n">
        <v>41.1208</v>
      </c>
      <c r="U8166">
        <f>D8166-C8166</f>
        <v/>
      </c>
      <c r="V8166" s="3">
        <f>IF(Q8166=0,0,T8166/Q8166)</f>
        <v/>
      </c>
    </row>
    <row r="8167">
      <c r="A8167" t="n">
        <v>8166</v>
      </c>
      <c r="B8167" t="inlineStr">
        <is>
          <t>CA-2015-168207</t>
        </is>
      </c>
      <c r="C8167" t="inlineStr">
        <is>
          <t>2015-11-02</t>
        </is>
      </c>
      <c r="D8167" t="inlineStr">
        <is>
          <t>2015-11-06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Cardinal Holdit Business Card Pockets</t>
        </is>
      </c>
      <c r="Q8167" s="2" t="n">
        <v>11.952</v>
      </c>
      <c r="R8167" t="n">
        <v>3</v>
      </c>
      <c r="S8167" s="3" t="n">
        <v>0.2</v>
      </c>
      <c r="T8167" s="2" t="n">
        <v>4.1832</v>
      </c>
      <c r="U8167">
        <f>D8167-C8167</f>
        <v/>
      </c>
      <c r="V8167" s="3">
        <f>IF(Q8167=0,0,T8167/Q8167)</f>
        <v/>
      </c>
    </row>
    <row r="8168">
      <c r="A8168" t="n">
        <v>8167</v>
      </c>
      <c r="B8168" t="inlineStr">
        <is>
          <t>CA-2015-168207</t>
        </is>
      </c>
      <c r="C8168" t="inlineStr">
        <is>
          <t>2015-11-02</t>
        </is>
      </c>
      <c r="D8168" t="inlineStr">
        <is>
          <t>2015-11-06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Furniture</t>
        </is>
      </c>
      <c r="O8168" t="inlineStr">
        <is>
          <t>Bookcases</t>
        </is>
      </c>
      <c r="P8168" t="inlineStr">
        <is>
          <t>O'Sullivan Living Dimensions 3-Shelf Bookcases</t>
        </is>
      </c>
      <c r="Q8168" s="2" t="n">
        <v>512.499</v>
      </c>
      <c r="R8168" t="n">
        <v>3</v>
      </c>
      <c r="S8168" s="3" t="n">
        <v>0.15</v>
      </c>
      <c r="T8168" s="2" t="n">
        <v>-30.147</v>
      </c>
      <c r="U8168">
        <f>D8168-C8168</f>
        <v/>
      </c>
      <c r="V8168" s="3">
        <f>IF(Q8168=0,0,T8168/Q8168)</f>
        <v/>
      </c>
    </row>
    <row r="8169">
      <c r="A8169" t="n">
        <v>8168</v>
      </c>
      <c r="B8169" t="inlineStr">
        <is>
          <t>CA-2016-144148</t>
        </is>
      </c>
      <c r="C8169" t="inlineStr">
        <is>
          <t>2016-07-31</t>
        </is>
      </c>
      <c r="D8169" t="inlineStr">
        <is>
          <t>2016-08-05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Laminate Occasional Tables</t>
        </is>
      </c>
      <c r="Q8169" s="2" t="n">
        <v>863.128</v>
      </c>
      <c r="R8169" t="n">
        <v>7</v>
      </c>
      <c r="S8169" s="3" t="n">
        <v>0.2</v>
      </c>
      <c r="T8169" s="2" t="n">
        <v>-32.3673</v>
      </c>
      <c r="U8169">
        <f>D8169-C8169</f>
        <v/>
      </c>
      <c r="V8169" s="3">
        <f>IF(Q8169=0,0,T8169/Q8169)</f>
        <v/>
      </c>
    </row>
    <row r="8170">
      <c r="A8170" t="n">
        <v>8169</v>
      </c>
      <c r="B8170" t="inlineStr">
        <is>
          <t>CA-2017-107174</t>
        </is>
      </c>
      <c r="C8170" t="inlineStr">
        <is>
          <t>2017-11-06</t>
        </is>
      </c>
      <c r="D8170" t="inlineStr">
        <is>
          <t>2017-11-13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Furniture</t>
        </is>
      </c>
      <c r="O8170" t="inlineStr">
        <is>
          <t>Tables</t>
        </is>
      </c>
      <c r="P8170" t="inlineStr">
        <is>
          <t>Hon 5100 Series Wood Tables</t>
        </is>
      </c>
      <c r="Q8170" s="2" t="n">
        <v>2036.86</v>
      </c>
      <c r="R8170" t="n">
        <v>7</v>
      </c>
      <c r="S8170" s="3" t="n">
        <v>0</v>
      </c>
      <c r="T8170" s="2" t="n">
        <v>366.6348</v>
      </c>
      <c r="U8170">
        <f>D8170-C8170</f>
        <v/>
      </c>
      <c r="V8170" s="3">
        <f>IF(Q8170=0,0,T8170/Q8170)</f>
        <v/>
      </c>
    </row>
    <row r="8171">
      <c r="A8171" t="n">
        <v>8170</v>
      </c>
      <c r="B8171" t="inlineStr">
        <is>
          <t>CA-2017-107174</t>
        </is>
      </c>
      <c r="C8171" t="inlineStr">
        <is>
          <t>2017-11-06</t>
        </is>
      </c>
      <c r="D8171" t="inlineStr">
        <is>
          <t>2017-11-13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Furniture</t>
        </is>
      </c>
      <c r="O8171" t="inlineStr">
        <is>
          <t>Chairs</t>
        </is>
      </c>
      <c r="P8171" t="inlineStr">
        <is>
          <t>Hon 2090 “Pillow Soft” Series Mid Back Swivel/Tilt Chairs</t>
        </is>
      </c>
      <c r="Q8171" s="2" t="n">
        <v>449.568</v>
      </c>
      <c r="R8171" t="n">
        <v>2</v>
      </c>
      <c r="S8171" s="3" t="n">
        <v>0.2</v>
      </c>
      <c r="T8171" s="2" t="n">
        <v>-73.0548</v>
      </c>
      <c r="U8171">
        <f>D8171-C8171</f>
        <v/>
      </c>
      <c r="V8171" s="3">
        <f>IF(Q8171=0,0,T8171/Q8171)</f>
        <v/>
      </c>
    </row>
    <row r="8172">
      <c r="A8172" t="n">
        <v>8171</v>
      </c>
      <c r="B8172" t="inlineStr">
        <is>
          <t>CA-2017-107174</t>
        </is>
      </c>
      <c r="C8172" t="inlineStr">
        <is>
          <t>2017-11-06</t>
        </is>
      </c>
      <c r="D8172" t="inlineStr">
        <is>
          <t>2017-11-13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Technology</t>
        </is>
      </c>
      <c r="O8172" t="inlineStr">
        <is>
          <t>Accessories</t>
        </is>
      </c>
      <c r="P8172" t="inlineStr">
        <is>
          <t>SanDisk Cruzer 64 GB USB Flash Drive</t>
        </is>
      </c>
      <c r="Q8172" s="2" t="n">
        <v>108.96</v>
      </c>
      <c r="R8172" t="n">
        <v>3</v>
      </c>
      <c r="S8172" s="3" t="n">
        <v>0</v>
      </c>
      <c r="T8172" s="2" t="n">
        <v>32.688</v>
      </c>
      <c r="U8172">
        <f>D8172-C8172</f>
        <v/>
      </c>
      <c r="V8172" s="3">
        <f>IF(Q8172=0,0,T8172/Q8172)</f>
        <v/>
      </c>
    </row>
    <row r="8173">
      <c r="A8173" t="n">
        <v>8172</v>
      </c>
      <c r="B8173" t="inlineStr">
        <is>
          <t>CA-2016-146150</t>
        </is>
      </c>
      <c r="C8173" t="inlineStr">
        <is>
          <t>2016-02-14</t>
        </is>
      </c>
      <c r="D8173" t="inlineStr">
        <is>
          <t>2016-02-19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Panasonic KP-150 Electric Pencil Sharpener</t>
        </is>
      </c>
      <c r="Q8173" s="2" t="n">
        <v>264.18</v>
      </c>
      <c r="R8173" t="n">
        <v>7</v>
      </c>
      <c r="S8173" s="3" t="n">
        <v>0</v>
      </c>
      <c r="T8173" s="2" t="n">
        <v>68.68680000000001</v>
      </c>
      <c r="U8173">
        <f>D8173-C8173</f>
        <v/>
      </c>
      <c r="V8173" s="3">
        <f>IF(Q8173=0,0,T8173/Q8173)</f>
        <v/>
      </c>
    </row>
    <row r="8174">
      <c r="A8174" t="n">
        <v>8173</v>
      </c>
      <c r="B8174" t="inlineStr">
        <is>
          <t>CA-2014-114125</t>
        </is>
      </c>
      <c r="C8174" t="inlineStr">
        <is>
          <t>2014-07-09</t>
        </is>
      </c>
      <c r="D8174" t="inlineStr">
        <is>
          <t>2014-07-13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Office Supplies</t>
        </is>
      </c>
      <c r="O8174" t="inlineStr">
        <is>
          <t>Labels</t>
        </is>
      </c>
      <c r="P8174" t="inlineStr">
        <is>
          <t>Avery 49</t>
        </is>
      </c>
      <c r="Q8174" s="2" t="n">
        <v>2.88</v>
      </c>
      <c r="R8174" t="n">
        <v>1</v>
      </c>
      <c r="S8174" s="3" t="n">
        <v>0</v>
      </c>
      <c r="T8174" s="2" t="n">
        <v>1.4112</v>
      </c>
      <c r="U8174">
        <f>D8174-C8174</f>
        <v/>
      </c>
      <c r="V8174" s="3">
        <f>IF(Q8174=0,0,T8174/Q8174)</f>
        <v/>
      </c>
    </row>
    <row r="8175">
      <c r="A8175" t="n">
        <v>8174</v>
      </c>
      <c r="B8175" t="inlineStr">
        <is>
          <t>CA-2014-114125</t>
        </is>
      </c>
      <c r="C8175" t="inlineStr">
        <is>
          <t>2014-07-09</t>
        </is>
      </c>
      <c r="D8175" t="inlineStr">
        <is>
          <t>2014-07-13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Wilson Jones Leather-Like Binders with DublLock Round Rings</t>
        </is>
      </c>
      <c r="Q8175" s="2" t="n">
        <v>41.904</v>
      </c>
      <c r="R8175" t="n">
        <v>6</v>
      </c>
      <c r="S8175" s="3" t="n">
        <v>0.2</v>
      </c>
      <c r="T8175" s="2" t="n">
        <v>14.1426</v>
      </c>
      <c r="U8175">
        <f>D8175-C8175</f>
        <v/>
      </c>
      <c r="V8175" s="3">
        <f>IF(Q8175=0,0,T8175/Q8175)</f>
        <v/>
      </c>
    </row>
    <row r="8176">
      <c r="A8176" t="n">
        <v>8175</v>
      </c>
      <c r="B8176" t="inlineStr">
        <is>
          <t>CA-2014-114125</t>
        </is>
      </c>
      <c r="C8176" t="inlineStr">
        <is>
          <t>2014-07-09</t>
        </is>
      </c>
      <c r="D8176" t="inlineStr">
        <is>
          <t>2014-07-13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Office Supplies</t>
        </is>
      </c>
      <c r="O8176" t="inlineStr">
        <is>
          <t>Storage</t>
        </is>
      </c>
      <c r="P8176" t="inlineStr">
        <is>
          <t>Perma STOR-ALL Hanging File Box, 13 1/8"W x 12 1/4"D x 10 1/2"H</t>
        </is>
      </c>
      <c r="Q8176" s="2" t="n">
        <v>23.92</v>
      </c>
      <c r="R8176" t="n">
        <v>4</v>
      </c>
      <c r="S8176" s="3" t="n">
        <v>0</v>
      </c>
      <c r="T8176" s="2" t="n">
        <v>4.0664</v>
      </c>
      <c r="U8176">
        <f>D8176-C8176</f>
        <v/>
      </c>
      <c r="V8176" s="3">
        <f>IF(Q8176=0,0,T8176/Q8176)</f>
        <v/>
      </c>
    </row>
    <row r="8177">
      <c r="A8177" t="n">
        <v>8176</v>
      </c>
      <c r="B8177" t="inlineStr">
        <is>
          <t>CA-2016-114944</t>
        </is>
      </c>
      <c r="C8177" t="inlineStr">
        <is>
          <t>2016-01-30</t>
        </is>
      </c>
      <c r="D8177" t="inlineStr">
        <is>
          <t>2016-02-04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Office Supplies</t>
        </is>
      </c>
      <c r="O8177" t="inlineStr">
        <is>
          <t>Paper</t>
        </is>
      </c>
      <c r="P8177" t="inlineStr">
        <is>
          <t>Xerox 1943</t>
        </is>
      </c>
      <c r="Q8177" s="2" t="n">
        <v>156.512</v>
      </c>
      <c r="R8177" t="n">
        <v>4</v>
      </c>
      <c r="S8177" s="3" t="n">
        <v>0.2</v>
      </c>
      <c r="T8177" s="2" t="n">
        <v>52.8228</v>
      </c>
      <c r="U8177">
        <f>D8177-C8177</f>
        <v/>
      </c>
      <c r="V8177" s="3">
        <f>IF(Q8177=0,0,T8177/Q8177)</f>
        <v/>
      </c>
    </row>
    <row r="8178">
      <c r="A8178" t="n">
        <v>8177</v>
      </c>
      <c r="B8178" t="inlineStr">
        <is>
          <t>CA-2016-135965</t>
        </is>
      </c>
      <c r="C8178" t="inlineStr">
        <is>
          <t>2016-09-22</t>
        </is>
      </c>
      <c r="D8178" t="inlineStr">
        <is>
          <t>2016-09-25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Sortfiler Multipurpose Personal File Organizer, Black</t>
        </is>
      </c>
      <c r="Q8178" s="2" t="n">
        <v>128.34</v>
      </c>
      <c r="R8178" t="n">
        <v>6</v>
      </c>
      <c r="S8178" s="3" t="n">
        <v>0</v>
      </c>
      <c r="T8178" s="2" t="n">
        <v>37.2186</v>
      </c>
      <c r="U8178">
        <f>D8178-C8178</f>
        <v/>
      </c>
      <c r="V8178" s="3">
        <f>IF(Q8178=0,0,T8178/Q8178)</f>
        <v/>
      </c>
    </row>
    <row r="8179">
      <c r="A8179" t="n">
        <v>8178</v>
      </c>
      <c r="B8179" t="inlineStr">
        <is>
          <t>CA-2017-149699</t>
        </is>
      </c>
      <c r="C8179" t="inlineStr">
        <is>
          <t>2017-12-22</t>
        </is>
      </c>
      <c r="D8179" t="inlineStr">
        <is>
          <t>2017-12-24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Technology</t>
        </is>
      </c>
      <c r="O8179" t="inlineStr">
        <is>
          <t>Accessories</t>
        </is>
      </c>
      <c r="P8179" t="inlineStr">
        <is>
          <t>Kensington Expert Mouse Optical USB Trackball for PC or Mac</t>
        </is>
      </c>
      <c r="Q8179" s="2" t="n">
        <v>474.95</v>
      </c>
      <c r="R8179" t="n">
        <v>5</v>
      </c>
      <c r="S8179" s="3" t="n">
        <v>0</v>
      </c>
      <c r="T8179" s="2" t="n">
        <v>142.485</v>
      </c>
      <c r="U8179">
        <f>D8179-C8179</f>
        <v/>
      </c>
      <c r="V8179" s="3">
        <f>IF(Q8179=0,0,T8179/Q8179)</f>
        <v/>
      </c>
    </row>
    <row r="8180">
      <c r="A8180" t="n">
        <v>8179</v>
      </c>
      <c r="B8180" t="inlineStr">
        <is>
          <t>CA-2016-166429</t>
        </is>
      </c>
      <c r="C8180" t="inlineStr">
        <is>
          <t>2016-09-02</t>
        </is>
      </c>
      <c r="D8180" t="inlineStr">
        <is>
          <t>2016-09-08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Technology</t>
        </is>
      </c>
      <c r="O8180" t="inlineStr">
        <is>
          <t>Copiers</t>
        </is>
      </c>
      <c r="P8180" t="inlineStr">
        <is>
          <t>Hewlett Packard 610 Color Digital Copier / Printer</t>
        </is>
      </c>
      <c r="Q8180" s="2" t="n">
        <v>999.98</v>
      </c>
      <c r="R8180" t="n">
        <v>2</v>
      </c>
      <c r="S8180" s="3" t="n">
        <v>0</v>
      </c>
      <c r="T8180" s="2" t="n">
        <v>449.991</v>
      </c>
      <c r="U8180">
        <f>D8180-C8180</f>
        <v/>
      </c>
      <c r="V8180" s="3">
        <f>IF(Q8180=0,0,T8180/Q8180)</f>
        <v/>
      </c>
    </row>
    <row r="8181">
      <c r="A8181" t="n">
        <v>8180</v>
      </c>
      <c r="B8181" t="inlineStr">
        <is>
          <t>CA-2015-112767</t>
        </is>
      </c>
      <c r="C8181" t="inlineStr">
        <is>
          <t>2015-08-02</t>
        </is>
      </c>
      <c r="D8181" t="inlineStr">
        <is>
          <t>2015-08-06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Balt Split Level Computer Training Table</t>
        </is>
      </c>
      <c r="Q8181" s="2" t="n">
        <v>277.5</v>
      </c>
      <c r="R8181" t="n">
        <v>4</v>
      </c>
      <c r="S8181" s="3" t="n">
        <v>0.5</v>
      </c>
      <c r="T8181" s="2" t="n">
        <v>-188.7</v>
      </c>
      <c r="U8181">
        <f>D8181-C8181</f>
        <v/>
      </c>
      <c r="V8181" s="3">
        <f>IF(Q8181=0,0,T8181/Q8181)</f>
        <v/>
      </c>
    </row>
    <row r="8182">
      <c r="A8182" t="n">
        <v>8181</v>
      </c>
      <c r="B8182" t="inlineStr">
        <is>
          <t>CA-2015-119879</t>
        </is>
      </c>
      <c r="C8182" t="inlineStr">
        <is>
          <t>2015-11-21</t>
        </is>
      </c>
      <c r="D8182" t="inlineStr">
        <is>
          <t>2015-11-25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Furniture</t>
        </is>
      </c>
      <c r="O8182" t="inlineStr">
        <is>
          <t>Tables</t>
        </is>
      </c>
      <c r="P8182" t="inlineStr">
        <is>
          <t>Bevis Oval Conference Table, Walnut</t>
        </is>
      </c>
      <c r="Q8182" s="2" t="n">
        <v>1252.704</v>
      </c>
      <c r="R8182" t="n">
        <v>8</v>
      </c>
      <c r="S8182" s="3" t="n">
        <v>0.4</v>
      </c>
      <c r="T8182" s="2" t="n">
        <v>-480.2032</v>
      </c>
      <c r="U8182">
        <f>D8182-C8182</f>
        <v/>
      </c>
      <c r="V8182" s="3">
        <f>IF(Q8182=0,0,T8182/Q8182)</f>
        <v/>
      </c>
    </row>
    <row r="8183">
      <c r="A8183" t="n">
        <v>8182</v>
      </c>
      <c r="B8183" t="inlineStr">
        <is>
          <t>CA-2015-119879</t>
        </is>
      </c>
      <c r="C8183" t="inlineStr">
        <is>
          <t>2015-11-21</t>
        </is>
      </c>
      <c r="D8183" t="inlineStr">
        <is>
          <t>2015-11-25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Logitech B530 USB Headset - headset - Full size, Binaural</t>
        </is>
      </c>
      <c r="Q8183" s="2" t="n">
        <v>110.97</v>
      </c>
      <c r="R8183" t="n">
        <v>5</v>
      </c>
      <c r="S8183" s="3" t="n">
        <v>0.4</v>
      </c>
      <c r="T8183" s="2" t="n">
        <v>-24.0435</v>
      </c>
      <c r="U8183">
        <f>D8183-C8183</f>
        <v/>
      </c>
      <c r="V8183" s="3">
        <f>IF(Q8183=0,0,T8183/Q8183)</f>
        <v/>
      </c>
    </row>
    <row r="8184">
      <c r="A8184" t="n">
        <v>8183</v>
      </c>
      <c r="B8184" t="inlineStr">
        <is>
          <t>CA-2017-155642</t>
        </is>
      </c>
      <c r="C8184" t="inlineStr">
        <is>
          <t>2017-05-18</t>
        </is>
      </c>
      <c r="D8184" t="inlineStr">
        <is>
          <t>2017-05-22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Flat Face Poster Frame</t>
        </is>
      </c>
      <c r="Q8184" s="2" t="n">
        <v>22.608</v>
      </c>
      <c r="R8184" t="n">
        <v>3</v>
      </c>
      <c r="S8184" s="3" t="n">
        <v>0.6</v>
      </c>
      <c r="T8184" s="2" t="n">
        <v>-10.1736</v>
      </c>
      <c r="U8184">
        <f>D8184-C8184</f>
        <v/>
      </c>
      <c r="V8184" s="3">
        <f>IF(Q8184=0,0,T8184/Q8184)</f>
        <v/>
      </c>
    </row>
    <row r="8185">
      <c r="A8185" t="n">
        <v>8184</v>
      </c>
      <c r="B8185" t="inlineStr">
        <is>
          <t>CA-2017-155642</t>
        </is>
      </c>
      <c r="C8185" t="inlineStr">
        <is>
          <t>2017-05-18</t>
        </is>
      </c>
      <c r="D8185" t="inlineStr">
        <is>
          <t>2017-05-22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Furniture</t>
        </is>
      </c>
      <c r="O8185" t="inlineStr">
        <is>
          <t>Furnishings</t>
        </is>
      </c>
      <c r="P8185" t="inlineStr">
        <is>
          <t>C-Line Cubicle Keepers Polyproplyene Holder With Velcro Backings</t>
        </is>
      </c>
      <c r="Q8185" s="2" t="n">
        <v>1.892</v>
      </c>
      <c r="R8185" t="n">
        <v>1</v>
      </c>
      <c r="S8185" s="3" t="n">
        <v>0.6</v>
      </c>
      <c r="T8185" s="2" t="n">
        <v>-0.9933</v>
      </c>
      <c r="U8185">
        <f>D8185-C8185</f>
        <v/>
      </c>
      <c r="V8185" s="3">
        <f>IF(Q8185=0,0,T8185/Q8185)</f>
        <v/>
      </c>
    </row>
    <row r="8186">
      <c r="A8186" t="n">
        <v>8185</v>
      </c>
      <c r="B8186" t="inlineStr">
        <is>
          <t>US-2017-101721</t>
        </is>
      </c>
      <c r="C8186" t="inlineStr">
        <is>
          <t>2017-07-23</t>
        </is>
      </c>
      <c r="D8186" t="inlineStr">
        <is>
          <t>2017-07-27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1909</t>
        </is>
      </c>
      <c r="Q8186" s="2" t="n">
        <v>63.312</v>
      </c>
      <c r="R8186" t="n">
        <v>3</v>
      </c>
      <c r="S8186" s="3" t="n">
        <v>0.2</v>
      </c>
      <c r="T8186" s="2" t="n">
        <v>20.5764</v>
      </c>
      <c r="U8186">
        <f>D8186-C8186</f>
        <v/>
      </c>
      <c r="V8186" s="3">
        <f>IF(Q8186=0,0,T8186/Q8186)</f>
        <v/>
      </c>
    </row>
    <row r="8187">
      <c r="A8187" t="n">
        <v>8186</v>
      </c>
      <c r="B8187" t="inlineStr">
        <is>
          <t>CA-2015-136728</t>
        </is>
      </c>
      <c r="C8187" t="inlineStr">
        <is>
          <t>2015-09-13</t>
        </is>
      </c>
      <c r="D8187" t="inlineStr">
        <is>
          <t>2015-09-17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Office Supplies</t>
        </is>
      </c>
      <c r="O8187" t="inlineStr">
        <is>
          <t>Envelopes</t>
        </is>
      </c>
      <c r="P8187" t="inlineStr">
        <is>
          <t>Staple envelope</t>
        </is>
      </c>
      <c r="Q8187" s="2" t="n">
        <v>7.824</v>
      </c>
      <c r="R8187" t="n">
        <v>1</v>
      </c>
      <c r="S8187" s="3" t="n">
        <v>0.2</v>
      </c>
      <c r="T8187" s="2" t="n">
        <v>2.934</v>
      </c>
      <c r="U8187">
        <f>D8187-C8187</f>
        <v/>
      </c>
      <c r="V8187" s="3">
        <f>IF(Q8187=0,0,T8187/Q8187)</f>
        <v/>
      </c>
    </row>
    <row r="8188">
      <c r="A8188" t="n">
        <v>8187</v>
      </c>
      <c r="B8188" t="inlineStr">
        <is>
          <t>CA-2015-136728</t>
        </is>
      </c>
      <c r="C8188" t="inlineStr">
        <is>
          <t>2015-09-13</t>
        </is>
      </c>
      <c r="D8188" t="inlineStr">
        <is>
          <t>2015-09-17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Global Value Steno Chair, Gray</t>
        </is>
      </c>
      <c r="Q8188" s="2" t="n">
        <v>170.072</v>
      </c>
      <c r="R8188" t="n">
        <v>4</v>
      </c>
      <c r="S8188" s="3" t="n">
        <v>0.3</v>
      </c>
      <c r="T8188" s="2" t="n">
        <v>-12.148</v>
      </c>
      <c r="U8188">
        <f>D8188-C8188</f>
        <v/>
      </c>
      <c r="V8188" s="3">
        <f>IF(Q8188=0,0,T8188/Q8188)</f>
        <v/>
      </c>
    </row>
    <row r="8189">
      <c r="A8189" t="n">
        <v>8188</v>
      </c>
      <c r="B8189" t="inlineStr">
        <is>
          <t>CA-2016-127194</t>
        </is>
      </c>
      <c r="C8189" t="inlineStr">
        <is>
          <t>2016-12-10</t>
        </is>
      </c>
      <c r="D8189" t="inlineStr">
        <is>
          <t>2016-12-16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Adams Phone Message Book, Professional, 400 Message Capacity, 5 3/6” x 11”</t>
        </is>
      </c>
      <c r="Q8189" s="2" t="n">
        <v>62.82</v>
      </c>
      <c r="R8189" t="n">
        <v>9</v>
      </c>
      <c r="S8189" s="3" t="n">
        <v>0</v>
      </c>
      <c r="T8189" s="2" t="n">
        <v>29.5254</v>
      </c>
      <c r="U8189">
        <f>D8189-C8189</f>
        <v/>
      </c>
      <c r="V8189" s="3">
        <f>IF(Q8189=0,0,T8189/Q8189)</f>
        <v/>
      </c>
    </row>
    <row r="8190">
      <c r="A8190" t="n">
        <v>8189</v>
      </c>
      <c r="B8190" t="inlineStr">
        <is>
          <t>CA-2015-140375</t>
        </is>
      </c>
      <c r="C8190" t="inlineStr">
        <is>
          <t>2015-10-02</t>
        </is>
      </c>
      <c r="D8190" t="inlineStr">
        <is>
          <t>2015-10-05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202</t>
        </is>
      </c>
      <c r="Q8190" s="2" t="n">
        <v>19.44</v>
      </c>
      <c r="R8190" t="n">
        <v>3</v>
      </c>
      <c r="S8190" s="3" t="n">
        <v>0</v>
      </c>
      <c r="T8190" s="2" t="n">
        <v>9.331200000000001</v>
      </c>
      <c r="U8190">
        <f>D8190-C8190</f>
        <v/>
      </c>
      <c r="V8190" s="3">
        <f>IF(Q8190=0,0,T8190/Q8190)</f>
        <v/>
      </c>
    </row>
    <row r="8191">
      <c r="A8191" t="n">
        <v>8190</v>
      </c>
      <c r="B8191" t="inlineStr">
        <is>
          <t>CA-2015-140375</t>
        </is>
      </c>
      <c r="C8191" t="inlineStr">
        <is>
          <t>2015-10-02</t>
        </is>
      </c>
      <c r="D8191" t="inlineStr">
        <is>
          <t>2015-10-05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GBC Plastic Binding Combs</t>
        </is>
      </c>
      <c r="Q8191" s="2" t="n">
        <v>7.38</v>
      </c>
      <c r="R8191" t="n">
        <v>1</v>
      </c>
      <c r="S8191" s="3" t="n">
        <v>0</v>
      </c>
      <c r="T8191" s="2" t="n">
        <v>3.6162</v>
      </c>
      <c r="U8191">
        <f>D8191-C8191</f>
        <v/>
      </c>
      <c r="V8191" s="3">
        <f>IF(Q8191=0,0,T8191/Q8191)</f>
        <v/>
      </c>
    </row>
    <row r="8192">
      <c r="A8192" t="n">
        <v>8191</v>
      </c>
      <c r="B8192" t="inlineStr">
        <is>
          <t>US-2017-155866</t>
        </is>
      </c>
      <c r="C8192" t="inlineStr">
        <is>
          <t>2017-11-17</t>
        </is>
      </c>
      <c r="D8192" t="inlineStr">
        <is>
          <t>2017-11-21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Xerox 1905</t>
        </is>
      </c>
      <c r="Q8192" s="2" t="n">
        <v>38.88</v>
      </c>
      <c r="R8192" t="n">
        <v>6</v>
      </c>
      <c r="S8192" s="3" t="n">
        <v>0</v>
      </c>
      <c r="T8192" s="2" t="n">
        <v>18.6624</v>
      </c>
      <c r="U8192">
        <f>D8192-C8192</f>
        <v/>
      </c>
      <c r="V8192" s="3">
        <f>IF(Q8192=0,0,T8192/Q8192)</f>
        <v/>
      </c>
    </row>
    <row r="8193">
      <c r="A8193" t="n">
        <v>8192</v>
      </c>
      <c r="B8193" t="inlineStr">
        <is>
          <t>US-2017-155866</t>
        </is>
      </c>
      <c r="C8193" t="inlineStr">
        <is>
          <t>2017-11-17</t>
        </is>
      </c>
      <c r="D8193" t="inlineStr">
        <is>
          <t>2017-11-21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Howard Miller 13" Diameter Goldtone Round Wall Clock</t>
        </is>
      </c>
      <c r="Q8193" s="2" t="n">
        <v>187.76</v>
      </c>
      <c r="R8193" t="n">
        <v>4</v>
      </c>
      <c r="S8193" s="3" t="n">
        <v>0</v>
      </c>
      <c r="T8193" s="2" t="n">
        <v>76.9816</v>
      </c>
      <c r="U8193">
        <f>D8193-C8193</f>
        <v/>
      </c>
      <c r="V8193" s="3">
        <f>IF(Q8193=0,0,T8193/Q8193)</f>
        <v/>
      </c>
    </row>
    <row r="8194">
      <c r="A8194" t="n">
        <v>8193</v>
      </c>
      <c r="B8194" t="inlineStr">
        <is>
          <t>CA-2015-141327</t>
        </is>
      </c>
      <c r="C8194" t="inlineStr">
        <is>
          <t>2015-11-30</t>
        </is>
      </c>
      <c r="D8194" t="inlineStr">
        <is>
          <t>2015-12-03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Avery Durable Binders</t>
        </is>
      </c>
      <c r="Q8194" s="2" t="n">
        <v>6.048</v>
      </c>
      <c r="R8194" t="n">
        <v>7</v>
      </c>
      <c r="S8194" s="3" t="n">
        <v>0.7</v>
      </c>
      <c r="T8194" s="2" t="n">
        <v>-4.2336</v>
      </c>
      <c r="U8194">
        <f>D8194-C8194</f>
        <v/>
      </c>
      <c r="V8194" s="3">
        <f>IF(Q8194=0,0,T8194/Q8194)</f>
        <v/>
      </c>
    </row>
    <row r="8195">
      <c r="A8195" t="n">
        <v>8194</v>
      </c>
      <c r="B8195" t="inlineStr">
        <is>
          <t>CA-2015-141327</t>
        </is>
      </c>
      <c r="C8195" t="inlineStr">
        <is>
          <t>2015-11-30</t>
        </is>
      </c>
      <c r="D8195" t="inlineStr">
        <is>
          <t>2015-12-03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8 Outlet Surge Protector</t>
        </is>
      </c>
      <c r="Q8195" s="2" t="n">
        <v>98.352</v>
      </c>
      <c r="R8195" t="n">
        <v>3</v>
      </c>
      <c r="S8195" s="3" t="n">
        <v>0.2</v>
      </c>
      <c r="T8195" s="2" t="n">
        <v>9.8352</v>
      </c>
      <c r="U8195">
        <f>D8195-C8195</f>
        <v/>
      </c>
      <c r="V8195" s="3">
        <f>IF(Q8195=0,0,T8195/Q8195)</f>
        <v/>
      </c>
    </row>
    <row r="8196">
      <c r="A8196" t="n">
        <v>8195</v>
      </c>
      <c r="B8196" t="inlineStr">
        <is>
          <t>CA-2015-141327</t>
        </is>
      </c>
      <c r="C8196" t="inlineStr">
        <is>
          <t>2015-11-30</t>
        </is>
      </c>
      <c r="D8196" t="inlineStr">
        <is>
          <t>2015-12-03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Furniture</t>
        </is>
      </c>
      <c r="O8196" t="inlineStr">
        <is>
          <t>Furnishings</t>
        </is>
      </c>
      <c r="P8196" t="inlineStr">
        <is>
          <t>Luxo Professional Fluorescent Magnifier Lamp with Clamp-Mount Base</t>
        </is>
      </c>
      <c r="Q8196" s="2" t="n">
        <v>335.744</v>
      </c>
      <c r="R8196" t="n">
        <v>2</v>
      </c>
      <c r="S8196" s="3" t="n">
        <v>0.2</v>
      </c>
      <c r="T8196" s="2" t="n">
        <v>25.1808</v>
      </c>
      <c r="U8196">
        <f>D8196-C8196</f>
        <v/>
      </c>
      <c r="V8196" s="3">
        <f>IF(Q8196=0,0,T8196/Q8196)</f>
        <v/>
      </c>
    </row>
    <row r="8197">
      <c r="A8197" t="n">
        <v>8196</v>
      </c>
      <c r="B8197" t="inlineStr">
        <is>
          <t>CA-2015-136700</t>
        </is>
      </c>
      <c r="C8197" t="inlineStr">
        <is>
          <t>2015-12-06</t>
        </is>
      </c>
      <c r="D8197" t="inlineStr">
        <is>
          <t>2015-12-11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Spiral Phone Message Books with Labels by Adams</t>
        </is>
      </c>
      <c r="Q8197" s="2" t="n">
        <v>8.960000000000001</v>
      </c>
      <c r="R8197" t="n">
        <v>2</v>
      </c>
      <c r="S8197" s="3" t="n">
        <v>0</v>
      </c>
      <c r="T8197" s="2" t="n">
        <v>4.3904</v>
      </c>
      <c r="U8197">
        <f>D8197-C8197</f>
        <v/>
      </c>
      <c r="V8197" s="3">
        <f>IF(Q8197=0,0,T8197/Q8197)</f>
        <v/>
      </c>
    </row>
    <row r="8198">
      <c r="A8198" t="n">
        <v>8197</v>
      </c>
      <c r="B8198" t="inlineStr">
        <is>
          <t>CA-2017-102736</t>
        </is>
      </c>
      <c r="C8198" t="inlineStr">
        <is>
          <t>2017-09-05</t>
        </is>
      </c>
      <c r="D8198" t="inlineStr">
        <is>
          <t>2017-09-09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Technology</t>
        </is>
      </c>
      <c r="O8198" t="inlineStr">
        <is>
          <t>Accessories</t>
        </is>
      </c>
      <c r="P8198" t="inlineStr">
        <is>
          <t>Maxell LTO Ultrium - 800 GB</t>
        </is>
      </c>
      <c r="Q8198" s="2" t="n">
        <v>89.568</v>
      </c>
      <c r="R8198" t="n">
        <v>4</v>
      </c>
      <c r="S8198" s="3" t="n">
        <v>0.2</v>
      </c>
      <c r="T8198" s="2" t="n">
        <v>-1.1196</v>
      </c>
      <c r="U8198">
        <f>D8198-C8198</f>
        <v/>
      </c>
      <c r="V8198" s="3">
        <f>IF(Q8198=0,0,T8198/Q8198)</f>
        <v/>
      </c>
    </row>
    <row r="8199">
      <c r="A8199" t="n">
        <v>8198</v>
      </c>
      <c r="B8199" t="inlineStr">
        <is>
          <t>CA-2017-102736</t>
        </is>
      </c>
      <c r="C8199" t="inlineStr">
        <is>
          <t>2017-09-05</t>
        </is>
      </c>
      <c r="D8199" t="inlineStr">
        <is>
          <t>2017-09-09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Office Supplies</t>
        </is>
      </c>
      <c r="O8199" t="inlineStr">
        <is>
          <t>Art</t>
        </is>
      </c>
      <c r="P8199" t="inlineStr">
        <is>
          <t>Model L Table or Wall-Mount Pencil Sharpener</t>
        </is>
      </c>
      <c r="Q8199" s="2" t="n">
        <v>71.95999999999999</v>
      </c>
      <c r="R8199" t="n">
        <v>5</v>
      </c>
      <c r="S8199" s="3" t="n">
        <v>0.2</v>
      </c>
      <c r="T8199" s="2" t="n">
        <v>7.196</v>
      </c>
      <c r="U8199">
        <f>D8199-C8199</f>
        <v/>
      </c>
      <c r="V8199" s="3">
        <f>IF(Q8199=0,0,T8199/Q8199)</f>
        <v/>
      </c>
    </row>
    <row r="8200">
      <c r="A8200" t="n">
        <v>8199</v>
      </c>
      <c r="B8200" t="inlineStr">
        <is>
          <t>CA-2017-102736</t>
        </is>
      </c>
      <c r="C8200" t="inlineStr">
        <is>
          <t>2017-09-05</t>
        </is>
      </c>
      <c r="D8200" t="inlineStr">
        <is>
          <t>2017-09-09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220</t>
        </is>
      </c>
      <c r="Q8200" s="2" t="n">
        <v>15.552</v>
      </c>
      <c r="R8200" t="n">
        <v>3</v>
      </c>
      <c r="S8200" s="3" t="n">
        <v>0.2</v>
      </c>
      <c r="T8200" s="2" t="n">
        <v>5.4432</v>
      </c>
      <c r="U8200">
        <f>D8200-C8200</f>
        <v/>
      </c>
      <c r="V8200" s="3">
        <f>IF(Q8200=0,0,T8200/Q8200)</f>
        <v/>
      </c>
    </row>
    <row r="8201">
      <c r="A8201" t="n">
        <v>8200</v>
      </c>
      <c r="B8201" t="inlineStr">
        <is>
          <t>CA-2017-125269</t>
        </is>
      </c>
      <c r="C8201" t="inlineStr">
        <is>
          <t>2017-04-24</t>
        </is>
      </c>
      <c r="D8201" t="inlineStr">
        <is>
          <t>2017-04-30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Acco Data Flex Cable Posts For Top &amp; Bottom Load Binders, 6" Capacity</t>
        </is>
      </c>
      <c r="Q8201" s="2" t="n">
        <v>10.43</v>
      </c>
      <c r="R8201" t="n">
        <v>5</v>
      </c>
      <c r="S8201" s="3" t="n">
        <v>0.8</v>
      </c>
      <c r="T8201" s="2" t="n">
        <v>-18.2525</v>
      </c>
      <c r="U8201">
        <f>D8201-C8201</f>
        <v/>
      </c>
      <c r="V8201" s="3">
        <f>IF(Q8201=0,0,T8201/Q8201)</f>
        <v/>
      </c>
    </row>
    <row r="8202">
      <c r="A8202" t="n">
        <v>8201</v>
      </c>
      <c r="B8202" t="inlineStr">
        <is>
          <t>CA-2017-125269</t>
        </is>
      </c>
      <c r="C8202" t="inlineStr">
        <is>
          <t>2017-04-24</t>
        </is>
      </c>
      <c r="D8202" t="inlineStr">
        <is>
          <t>2017-04-30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Safco Industrial Wire Shelving System</t>
        </is>
      </c>
      <c r="Q8202" s="2" t="n">
        <v>72.78400000000001</v>
      </c>
      <c r="R8202" t="n">
        <v>1</v>
      </c>
      <c r="S8202" s="3" t="n">
        <v>0.2</v>
      </c>
      <c r="T8202" s="2" t="n">
        <v>-18.196</v>
      </c>
      <c r="U8202">
        <f>D8202-C8202</f>
        <v/>
      </c>
      <c r="V8202" s="3">
        <f>IF(Q8202=0,0,T8202/Q8202)</f>
        <v/>
      </c>
    </row>
    <row r="8203">
      <c r="A8203" t="n">
        <v>8202</v>
      </c>
      <c r="B8203" t="inlineStr">
        <is>
          <t>CA-2015-114811</t>
        </is>
      </c>
      <c r="C8203" t="inlineStr">
        <is>
          <t>2015-11-08</t>
        </is>
      </c>
      <c r="D8203" t="inlineStr">
        <is>
          <t>2015-11-08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Fellowes Desktop Hanging File Manager</t>
        </is>
      </c>
      <c r="Q8203" s="2" t="n">
        <v>67.15000000000001</v>
      </c>
      <c r="R8203" t="n">
        <v>5</v>
      </c>
      <c r="S8203" s="3" t="n">
        <v>0</v>
      </c>
      <c r="T8203" s="2" t="n">
        <v>16.7875</v>
      </c>
      <c r="U8203">
        <f>D8203-C8203</f>
        <v/>
      </c>
      <c r="V8203" s="3">
        <f>IF(Q8203=0,0,T8203/Q8203)</f>
        <v/>
      </c>
    </row>
    <row r="8204">
      <c r="A8204" t="n">
        <v>8203</v>
      </c>
      <c r="B8204" t="inlineStr">
        <is>
          <t>CA-2015-114811</t>
        </is>
      </c>
      <c r="C8204" t="inlineStr">
        <is>
          <t>2015-11-08</t>
        </is>
      </c>
      <c r="D8204" t="inlineStr">
        <is>
          <t>2015-11-08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Technology</t>
        </is>
      </c>
      <c r="O8204" t="inlineStr">
        <is>
          <t>Phones</t>
        </is>
      </c>
      <c r="P8204" t="inlineStr">
        <is>
          <t>Mitel MiVoice 5330e IP Phone</t>
        </is>
      </c>
      <c r="Q8204" s="2" t="n">
        <v>549.98</v>
      </c>
      <c r="R8204" t="n">
        <v>2</v>
      </c>
      <c r="S8204" s="3" t="n">
        <v>0</v>
      </c>
      <c r="T8204" s="2" t="n">
        <v>142.9948</v>
      </c>
      <c r="U8204">
        <f>D8204-C8204</f>
        <v/>
      </c>
      <c r="V8204" s="3">
        <f>IF(Q8204=0,0,T8204/Q8204)</f>
        <v/>
      </c>
    </row>
    <row r="8205">
      <c r="A8205" t="n">
        <v>8204</v>
      </c>
      <c r="B8205" t="inlineStr">
        <is>
          <t>CA-2015-114811</t>
        </is>
      </c>
      <c r="C8205" t="inlineStr">
        <is>
          <t>2015-11-08</t>
        </is>
      </c>
      <c r="D8205" t="inlineStr">
        <is>
          <t>2015-11-08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Furniture</t>
        </is>
      </c>
      <c r="O8205" t="inlineStr">
        <is>
          <t>Furnishings</t>
        </is>
      </c>
      <c r="P8205" t="inlineStr">
        <is>
          <t>Nu-Dell EZ-Mount Plastic Wall Frames</t>
        </is>
      </c>
      <c r="Q8205" s="2" t="n">
        <v>11.82</v>
      </c>
      <c r="R8205" t="n">
        <v>3</v>
      </c>
      <c r="S8205" s="3" t="n">
        <v>0</v>
      </c>
      <c r="T8205" s="2" t="n">
        <v>4.728</v>
      </c>
      <c r="U8205">
        <f>D8205-C8205</f>
        <v/>
      </c>
      <c r="V8205" s="3">
        <f>IF(Q8205=0,0,T8205/Q8205)</f>
        <v/>
      </c>
    </row>
    <row r="8206">
      <c r="A8206" t="n">
        <v>8205</v>
      </c>
      <c r="B8206" t="inlineStr">
        <is>
          <t>CA-2015-114811</t>
        </is>
      </c>
      <c r="C8206" t="inlineStr">
        <is>
          <t>2015-11-08</t>
        </is>
      </c>
      <c r="D8206" t="inlineStr">
        <is>
          <t>2015-11-08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Technology</t>
        </is>
      </c>
      <c r="O8206" t="inlineStr">
        <is>
          <t>Machines</t>
        </is>
      </c>
      <c r="P8206" t="inlineStr">
        <is>
          <t>Zebra ZM400 Thermal Label Printer</t>
        </is>
      </c>
      <c r="Q8206" s="2" t="n">
        <v>4643.8</v>
      </c>
      <c r="R8206" t="n">
        <v>4</v>
      </c>
      <c r="S8206" s="3" t="n">
        <v>0</v>
      </c>
      <c r="T8206" s="2" t="n">
        <v>2229.024</v>
      </c>
      <c r="U8206">
        <f>D8206-C8206</f>
        <v/>
      </c>
      <c r="V8206" s="3">
        <f>IF(Q8206=0,0,T8206/Q8206)</f>
        <v/>
      </c>
    </row>
    <row r="8207">
      <c r="A8207" t="n">
        <v>8206</v>
      </c>
      <c r="B8207" t="inlineStr">
        <is>
          <t>CA-2015-114811</t>
        </is>
      </c>
      <c r="C8207" t="inlineStr">
        <is>
          <t>2015-11-08</t>
        </is>
      </c>
      <c r="D8207" t="inlineStr">
        <is>
          <t>2015-11-08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Hon 4070 Series Pagoda Round Back Stacking Chairs</t>
        </is>
      </c>
      <c r="Q8207" s="2" t="n">
        <v>577.764</v>
      </c>
      <c r="R8207" t="n">
        <v>2</v>
      </c>
      <c r="S8207" s="3" t="n">
        <v>0.1</v>
      </c>
      <c r="T8207" s="2" t="n">
        <v>115.5528</v>
      </c>
      <c r="U8207">
        <f>D8207-C8207</f>
        <v/>
      </c>
      <c r="V8207" s="3">
        <f>IF(Q8207=0,0,T8207/Q8207)</f>
        <v/>
      </c>
    </row>
    <row r="8208">
      <c r="A8208" t="n">
        <v>8207</v>
      </c>
      <c r="B8208" t="inlineStr">
        <is>
          <t>CA-2015-122266</t>
        </is>
      </c>
      <c r="C8208" t="inlineStr">
        <is>
          <t>2015-04-26</t>
        </is>
      </c>
      <c r="D8208" t="inlineStr">
        <is>
          <t>2015-04-30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Bretford CR4500 Series Slim Rectangular Table</t>
        </is>
      </c>
      <c r="Q8208" s="2" t="n">
        <v>191.5155</v>
      </c>
      <c r="R8208" t="n">
        <v>1</v>
      </c>
      <c r="S8208" s="3" t="n">
        <v>0.45</v>
      </c>
      <c r="T8208" s="2" t="n">
        <v>-76.6062</v>
      </c>
      <c r="U8208">
        <f>D8208-C8208</f>
        <v/>
      </c>
      <c r="V8208" s="3">
        <f>IF(Q8208=0,0,T8208/Q8208)</f>
        <v/>
      </c>
    </row>
    <row r="8209">
      <c r="A8209" t="n">
        <v>8208</v>
      </c>
      <c r="B8209" t="inlineStr">
        <is>
          <t>CA-2015-122266</t>
        </is>
      </c>
      <c r="C8209" t="inlineStr">
        <is>
          <t>2015-04-26</t>
        </is>
      </c>
      <c r="D8209" t="inlineStr">
        <is>
          <t>2015-04-30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Office Supplies</t>
        </is>
      </c>
      <c r="O8209" t="inlineStr">
        <is>
          <t>Art</t>
        </is>
      </c>
      <c r="P8209" t="inlineStr">
        <is>
          <t>Crayola Colored Pencils</t>
        </is>
      </c>
      <c r="Q8209" s="2" t="n">
        <v>2.624</v>
      </c>
      <c r="R8209" t="n">
        <v>1</v>
      </c>
      <c r="S8209" s="3" t="n">
        <v>0.2</v>
      </c>
      <c r="T8209" s="2" t="n">
        <v>0.4264</v>
      </c>
      <c r="U8209">
        <f>D8209-C8209</f>
        <v/>
      </c>
      <c r="V8209" s="3">
        <f>IF(Q8209=0,0,T8209/Q8209)</f>
        <v/>
      </c>
    </row>
    <row r="8210">
      <c r="A8210" t="n">
        <v>8209</v>
      </c>
      <c r="B8210" t="inlineStr">
        <is>
          <t>CA-2015-141565</t>
        </is>
      </c>
      <c r="C8210" t="inlineStr">
        <is>
          <t>2015-09-20</t>
        </is>
      </c>
      <c r="D8210" t="inlineStr">
        <is>
          <t>2015-09-24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GBC Ibimaster 500 Manual ProClick Binding System</t>
        </is>
      </c>
      <c r="Q8210" s="2" t="n">
        <v>1369.764</v>
      </c>
      <c r="R8210" t="n">
        <v>6</v>
      </c>
      <c r="S8210" s="3" t="n">
        <v>0.7</v>
      </c>
      <c r="T8210" s="2" t="n">
        <v>-913.176</v>
      </c>
      <c r="U8210">
        <f>D8210-C8210</f>
        <v/>
      </c>
      <c r="V8210" s="3">
        <f>IF(Q8210=0,0,T8210/Q8210)</f>
        <v/>
      </c>
    </row>
    <row r="8211">
      <c r="A8211" t="n">
        <v>8210</v>
      </c>
      <c r="B8211" t="inlineStr">
        <is>
          <t>CA-2015-141565</t>
        </is>
      </c>
      <c r="C8211" t="inlineStr">
        <is>
          <t>2015-09-20</t>
        </is>
      </c>
      <c r="D8211" t="inlineStr">
        <is>
          <t>2015-09-24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Gould Plastics 18-Pocket Panel Bin, 34w x 5-1/4d x 20-1/2h</t>
        </is>
      </c>
      <c r="Q8211" s="2" t="n">
        <v>294.368</v>
      </c>
      <c r="R8211" t="n">
        <v>4</v>
      </c>
      <c r="S8211" s="3" t="n">
        <v>0.2</v>
      </c>
      <c r="T8211" s="2" t="n">
        <v>-58.8736</v>
      </c>
      <c r="U8211">
        <f>D8211-C8211</f>
        <v/>
      </c>
      <c r="V8211" s="3">
        <f>IF(Q8211=0,0,T8211/Q8211)</f>
        <v/>
      </c>
    </row>
    <row r="8212">
      <c r="A8212" t="n">
        <v>8211</v>
      </c>
      <c r="B8212" t="inlineStr">
        <is>
          <t>CA-2017-128769</t>
        </is>
      </c>
      <c r="C8212" t="inlineStr">
        <is>
          <t>2017-09-07</t>
        </is>
      </c>
      <c r="D8212" t="inlineStr">
        <is>
          <t>2017-09-12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Office Supplies</t>
        </is>
      </c>
      <c r="O8212" t="inlineStr">
        <is>
          <t>Appliances</t>
        </is>
      </c>
      <c r="P8212" t="inlineStr">
        <is>
          <t>Eureka The Boss Cordless Rechargeable Stick Vac</t>
        </is>
      </c>
      <c r="Q8212" s="2" t="n">
        <v>81.568</v>
      </c>
      <c r="R8212" t="n">
        <v>2</v>
      </c>
      <c r="S8212" s="3" t="n">
        <v>0.2</v>
      </c>
      <c r="T8212" s="2" t="n">
        <v>7.1372</v>
      </c>
      <c r="U8212">
        <f>D8212-C8212</f>
        <v/>
      </c>
      <c r="V8212" s="3">
        <f>IF(Q8212=0,0,T8212/Q8212)</f>
        <v/>
      </c>
    </row>
    <row r="8213">
      <c r="A8213" t="n">
        <v>8212</v>
      </c>
      <c r="B8213" t="inlineStr">
        <is>
          <t>CA-2016-116337</t>
        </is>
      </c>
      <c r="C8213" t="inlineStr">
        <is>
          <t>2016-11-07</t>
        </is>
      </c>
      <c r="D8213" t="inlineStr">
        <is>
          <t>2016-11-12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Executive Impressions 14" Contract Wall Clock with Quartz Movement</t>
        </is>
      </c>
      <c r="Q8213" s="2" t="n">
        <v>44.46</v>
      </c>
      <c r="R8213" t="n">
        <v>5</v>
      </c>
      <c r="S8213" s="3" t="n">
        <v>0.6</v>
      </c>
      <c r="T8213" s="2" t="n">
        <v>-17.784</v>
      </c>
      <c r="U8213">
        <f>D8213-C8213</f>
        <v/>
      </c>
      <c r="V8213" s="3">
        <f>IF(Q8213=0,0,T8213/Q8213)</f>
        <v/>
      </c>
    </row>
    <row r="8214">
      <c r="A8214" t="n">
        <v>8213</v>
      </c>
      <c r="B8214" t="inlineStr">
        <is>
          <t>CA-2016-116337</t>
        </is>
      </c>
      <c r="C8214" t="inlineStr">
        <is>
          <t>2016-11-07</t>
        </is>
      </c>
      <c r="D8214" t="inlineStr">
        <is>
          <t>2016-11-12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Office Supplies</t>
        </is>
      </c>
      <c r="O8214" t="inlineStr">
        <is>
          <t>Storage</t>
        </is>
      </c>
      <c r="P8214" t="inlineStr">
        <is>
          <t>Mini 13-1/2 Capacity Data Binder Rack, Pearl</t>
        </is>
      </c>
      <c r="Q8214" s="2" t="n">
        <v>314.088</v>
      </c>
      <c r="R8214" t="n">
        <v>3</v>
      </c>
      <c r="S8214" s="3" t="n">
        <v>0.2</v>
      </c>
      <c r="T8214" s="2" t="n">
        <v>19.6305</v>
      </c>
      <c r="U8214">
        <f>D8214-C8214</f>
        <v/>
      </c>
      <c r="V8214" s="3">
        <f>IF(Q8214=0,0,T8214/Q8214)</f>
        <v/>
      </c>
    </row>
    <row r="8215">
      <c r="A8215" t="n">
        <v>8214</v>
      </c>
      <c r="B8215" t="inlineStr">
        <is>
          <t>CA-2015-120845</t>
        </is>
      </c>
      <c r="C8215" t="inlineStr">
        <is>
          <t>2015-09-25</t>
        </is>
      </c>
      <c r="D8215" t="inlineStr">
        <is>
          <t>2015-10-02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1" Hanging DublLock Ring Binders</t>
        </is>
      </c>
      <c r="Q8215" s="2" t="n">
        <v>6.336</v>
      </c>
      <c r="R8215" t="n">
        <v>4</v>
      </c>
      <c r="S8215" s="3" t="n">
        <v>0.7</v>
      </c>
      <c r="T8215" s="2" t="n">
        <v>-4.6464</v>
      </c>
      <c r="U8215">
        <f>D8215-C8215</f>
        <v/>
      </c>
      <c r="V8215" s="3">
        <f>IF(Q8215=0,0,T8215/Q8215)</f>
        <v/>
      </c>
    </row>
    <row r="8216">
      <c r="A8216" t="n">
        <v>8215</v>
      </c>
      <c r="B8216" t="inlineStr">
        <is>
          <t>CA-2015-120845</t>
        </is>
      </c>
      <c r="C8216" t="inlineStr">
        <is>
          <t>2015-09-25</t>
        </is>
      </c>
      <c r="D8216" t="inlineStr">
        <is>
          <t>2015-10-02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Office Supplies</t>
        </is>
      </c>
      <c r="O8216" t="inlineStr">
        <is>
          <t>Paper</t>
        </is>
      </c>
      <c r="P8216" t="inlineStr">
        <is>
          <t>Advantus Motivational Note Cards</t>
        </is>
      </c>
      <c r="Q8216" s="2" t="n">
        <v>10.48</v>
      </c>
      <c r="R8216" t="n">
        <v>1</v>
      </c>
      <c r="S8216" s="3" t="n">
        <v>0.2</v>
      </c>
      <c r="T8216" s="2" t="n">
        <v>3.799</v>
      </c>
      <c r="U8216">
        <f>D8216-C8216</f>
        <v/>
      </c>
      <c r="V8216" s="3">
        <f>IF(Q8216=0,0,T8216/Q8216)</f>
        <v/>
      </c>
    </row>
    <row r="8217">
      <c r="A8217" t="n">
        <v>8216</v>
      </c>
      <c r="B8217" t="inlineStr">
        <is>
          <t>CA-2015-120845</t>
        </is>
      </c>
      <c r="C8217" t="inlineStr">
        <is>
          <t>2015-09-25</t>
        </is>
      </c>
      <c r="D8217" t="inlineStr">
        <is>
          <t>2015-10-02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data.warehouse D-Ring Binders with DublLock</t>
        </is>
      </c>
      <c r="Q8217" s="2" t="n">
        <v>2.469</v>
      </c>
      <c r="R8217" t="n">
        <v>1</v>
      </c>
      <c r="S8217" s="3" t="n">
        <v>0.7</v>
      </c>
      <c r="T8217" s="2" t="n">
        <v>-1.8106</v>
      </c>
      <c r="U8217">
        <f>D8217-C8217</f>
        <v/>
      </c>
      <c r="V8217" s="3">
        <f>IF(Q8217=0,0,T8217/Q8217)</f>
        <v/>
      </c>
    </row>
    <row r="8218">
      <c r="A8218" t="n">
        <v>8217</v>
      </c>
      <c r="B8218" t="inlineStr">
        <is>
          <t>CA-2015-120845</t>
        </is>
      </c>
      <c r="C8218" t="inlineStr">
        <is>
          <t>2015-09-25</t>
        </is>
      </c>
      <c r="D8218" t="inlineStr">
        <is>
          <t>2015-10-02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Office Supplies</t>
        </is>
      </c>
      <c r="O8218" t="inlineStr">
        <is>
          <t>Binders</t>
        </is>
      </c>
      <c r="P8218" t="inlineStr">
        <is>
          <t>Wilson Jones Custom Binder Spines &amp; Labels</t>
        </is>
      </c>
      <c r="Q8218" s="2" t="n">
        <v>3.264</v>
      </c>
      <c r="R8218" t="n">
        <v>2</v>
      </c>
      <c r="S8218" s="3" t="n">
        <v>0.7</v>
      </c>
      <c r="T8218" s="2" t="n">
        <v>-2.2848</v>
      </c>
      <c r="U8218">
        <f>D8218-C8218</f>
        <v/>
      </c>
      <c r="V8218" s="3">
        <f>IF(Q8218=0,0,T8218/Q8218)</f>
        <v/>
      </c>
    </row>
    <row r="8219">
      <c r="A8219" t="n">
        <v>8218</v>
      </c>
      <c r="B8219" t="inlineStr">
        <is>
          <t>CA-2014-120775</t>
        </is>
      </c>
      <c r="C8219" t="inlineStr">
        <is>
          <t>2014-10-03</t>
        </is>
      </c>
      <c r="D8219" t="inlineStr">
        <is>
          <t>2014-10-07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Colored Push Pins</t>
        </is>
      </c>
      <c r="Q8219" s="2" t="n">
        <v>4.344</v>
      </c>
      <c r="R8219" t="n">
        <v>3</v>
      </c>
      <c r="S8219" s="3" t="n">
        <v>0.2</v>
      </c>
      <c r="T8219" s="2" t="n">
        <v>0.8688</v>
      </c>
      <c r="U8219">
        <f>D8219-C8219</f>
        <v/>
      </c>
      <c r="V8219" s="3">
        <f>IF(Q8219=0,0,T8219/Q8219)</f>
        <v/>
      </c>
    </row>
    <row r="8220">
      <c r="A8220" t="n">
        <v>8219</v>
      </c>
      <c r="B8220" t="inlineStr">
        <is>
          <t>CA-2014-120775</t>
        </is>
      </c>
      <c r="C8220" t="inlineStr">
        <is>
          <t>2014-10-03</t>
        </is>
      </c>
      <c r="D8220" t="inlineStr">
        <is>
          <t>2014-10-07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Natural Wood-Tone Poster Frame</t>
        </is>
      </c>
      <c r="Q8220" s="2" t="n">
        <v>31.776</v>
      </c>
      <c r="R8220" t="n">
        <v>3</v>
      </c>
      <c r="S8220" s="3" t="n">
        <v>0.6</v>
      </c>
      <c r="T8220" s="2" t="n">
        <v>-19.0656</v>
      </c>
      <c r="U8220">
        <f>D8220-C8220</f>
        <v/>
      </c>
      <c r="V8220" s="3">
        <f>IF(Q8220=0,0,T8220/Q8220)</f>
        <v/>
      </c>
    </row>
    <row r="8221">
      <c r="A8221" t="n">
        <v>8220</v>
      </c>
      <c r="B8221" t="inlineStr">
        <is>
          <t>CA-2014-120775</t>
        </is>
      </c>
      <c r="C8221" t="inlineStr">
        <is>
          <t>2014-10-03</t>
        </is>
      </c>
      <c r="D8221" t="inlineStr">
        <is>
          <t>2014-10-07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Office Supplies</t>
        </is>
      </c>
      <c r="O8221" t="inlineStr">
        <is>
          <t>Labels</t>
        </is>
      </c>
      <c r="P8221" t="inlineStr">
        <is>
          <t>Smead Alpha-Z Color-Coded Second Alphabetical Labels and Starter Set</t>
        </is>
      </c>
      <c r="Q8221" s="2" t="n">
        <v>4.928</v>
      </c>
      <c r="R8221" t="n">
        <v>2</v>
      </c>
      <c r="S8221" s="3" t="n">
        <v>0.2</v>
      </c>
      <c r="T8221" s="2" t="n">
        <v>1.7248</v>
      </c>
      <c r="U8221">
        <f>D8221-C8221</f>
        <v/>
      </c>
      <c r="V8221" s="3">
        <f>IF(Q8221=0,0,T8221/Q8221)</f>
        <v/>
      </c>
    </row>
    <row r="8222">
      <c r="A8222" t="n">
        <v>8221</v>
      </c>
      <c r="B8222" t="inlineStr">
        <is>
          <t>CA-2014-120775</t>
        </is>
      </c>
      <c r="C8222" t="inlineStr">
        <is>
          <t>2014-10-03</t>
        </is>
      </c>
      <c r="D8222" t="inlineStr">
        <is>
          <t>2014-10-07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Avery Hidden Tab Dividers for Binding Systems</t>
        </is>
      </c>
      <c r="Q8222" s="2" t="n">
        <v>1.788</v>
      </c>
      <c r="R8222" t="n">
        <v>3</v>
      </c>
      <c r="S8222" s="3" t="n">
        <v>0.8</v>
      </c>
      <c r="T8222" s="2" t="n">
        <v>-3.0396</v>
      </c>
      <c r="U8222">
        <f>D8222-C8222</f>
        <v/>
      </c>
      <c r="V8222" s="3">
        <f>IF(Q8222=0,0,T8222/Q8222)</f>
        <v/>
      </c>
    </row>
    <row r="8223">
      <c r="A8223" t="n">
        <v>8222</v>
      </c>
      <c r="B8223" t="inlineStr">
        <is>
          <t>CA-2014-120775</t>
        </is>
      </c>
      <c r="C8223" t="inlineStr">
        <is>
          <t>2014-10-03</t>
        </is>
      </c>
      <c r="D8223" t="inlineStr">
        <is>
          <t>2014-10-07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Office Supplies</t>
        </is>
      </c>
      <c r="O8223" t="inlineStr">
        <is>
          <t>Fasteners</t>
        </is>
      </c>
      <c r="P8223" t="inlineStr">
        <is>
          <t>Sterling Rubber Bands by Alliance</t>
        </is>
      </c>
      <c r="Q8223" s="2" t="n">
        <v>15.072</v>
      </c>
      <c r="R8223" t="n">
        <v>4</v>
      </c>
      <c r="S8223" s="3" t="n">
        <v>0.2</v>
      </c>
      <c r="T8223" s="2" t="n">
        <v>-3.768</v>
      </c>
      <c r="U8223">
        <f>D8223-C8223</f>
        <v/>
      </c>
      <c r="V8223" s="3">
        <f>IF(Q8223=0,0,T8223/Q8223)</f>
        <v/>
      </c>
    </row>
    <row r="8224">
      <c r="A8224" t="n">
        <v>8223</v>
      </c>
      <c r="B8224" t="inlineStr">
        <is>
          <t>CA-2014-152905</t>
        </is>
      </c>
      <c r="C8224" t="inlineStr">
        <is>
          <t>2014-02-18</t>
        </is>
      </c>
      <c r="D8224" t="inlineStr">
        <is>
          <t>2014-02-24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Office Supplies</t>
        </is>
      </c>
      <c r="O8224" t="inlineStr">
        <is>
          <t>Storage</t>
        </is>
      </c>
      <c r="P8224" t="inlineStr">
        <is>
          <t>Akro Stacking Bins</t>
        </is>
      </c>
      <c r="Q8224" s="2" t="n">
        <v>12.624</v>
      </c>
      <c r="R8224" t="n">
        <v>2</v>
      </c>
      <c r="S8224" s="3" t="n">
        <v>0.2</v>
      </c>
      <c r="T8224" s="2" t="n">
        <v>-2.5248</v>
      </c>
      <c r="U8224">
        <f>D8224-C8224</f>
        <v/>
      </c>
      <c r="V8224" s="3">
        <f>IF(Q8224=0,0,T8224/Q8224)</f>
        <v/>
      </c>
    </row>
    <row r="8225">
      <c r="A8225" t="n">
        <v>8224</v>
      </c>
      <c r="B8225" t="inlineStr">
        <is>
          <t>CA-2016-104633</t>
        </is>
      </c>
      <c r="C8225" t="inlineStr">
        <is>
          <t>2016-06-12</t>
        </is>
      </c>
      <c r="D8225" t="inlineStr">
        <is>
          <t>2016-06-16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IBM Multi-Purpose Copy Paper, 8 1/2 x 11", Case</t>
        </is>
      </c>
      <c r="Q8225" s="2" t="n">
        <v>185.88</v>
      </c>
      <c r="R8225" t="n">
        <v>6</v>
      </c>
      <c r="S8225" s="3" t="n">
        <v>0</v>
      </c>
      <c r="T8225" s="2" t="n">
        <v>83.646</v>
      </c>
      <c r="U8225">
        <f>D8225-C8225</f>
        <v/>
      </c>
      <c r="V8225" s="3">
        <f>IF(Q8225=0,0,T8225/Q8225)</f>
        <v/>
      </c>
    </row>
    <row r="8226">
      <c r="A8226" t="n">
        <v>8225</v>
      </c>
      <c r="B8226" t="inlineStr">
        <is>
          <t>CA-2016-104633</t>
        </is>
      </c>
      <c r="C8226" t="inlineStr">
        <is>
          <t>2016-06-12</t>
        </is>
      </c>
      <c r="D8226" t="inlineStr">
        <is>
          <t>2016-06-16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228</t>
        </is>
      </c>
      <c r="Q8226" s="2" t="n">
        <v>12.96</v>
      </c>
      <c r="R8226" t="n">
        <v>2</v>
      </c>
      <c r="S8226" s="3" t="n">
        <v>0</v>
      </c>
      <c r="T8226" s="2" t="n">
        <v>6.2208</v>
      </c>
      <c r="U8226">
        <f>D8226-C8226</f>
        <v/>
      </c>
      <c r="V8226" s="3">
        <f>IF(Q8226=0,0,T8226/Q8226)</f>
        <v/>
      </c>
    </row>
    <row r="8227">
      <c r="A8227" t="n">
        <v>8226</v>
      </c>
      <c r="B8227" t="inlineStr">
        <is>
          <t>CA-2017-104136</t>
        </is>
      </c>
      <c r="C8227" t="inlineStr">
        <is>
          <t>2017-11-01</t>
        </is>
      </c>
      <c r="D8227" t="inlineStr">
        <is>
          <t>2017-11-04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1939</t>
        </is>
      </c>
      <c r="Q8227" s="2" t="n">
        <v>189.7</v>
      </c>
      <c r="R8227" t="n">
        <v>10</v>
      </c>
      <c r="S8227" s="3" t="n">
        <v>0</v>
      </c>
      <c r="T8227" s="2" t="n">
        <v>91.056</v>
      </c>
      <c r="U8227">
        <f>D8227-C8227</f>
        <v/>
      </c>
      <c r="V8227" s="3">
        <f>IF(Q8227=0,0,T8227/Q8227)</f>
        <v/>
      </c>
    </row>
    <row r="8228">
      <c r="A8228" t="n">
        <v>8227</v>
      </c>
      <c r="B8228" t="inlineStr">
        <is>
          <t>CA-2017-104136</t>
        </is>
      </c>
      <c r="C8228" t="inlineStr">
        <is>
          <t>2017-11-01</t>
        </is>
      </c>
      <c r="D8228" t="inlineStr">
        <is>
          <t>2017-11-04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Xerox 1893</t>
        </is>
      </c>
      <c r="Q8228" s="2" t="n">
        <v>40.99</v>
      </c>
      <c r="R8228" t="n">
        <v>1</v>
      </c>
      <c r="S8228" s="3" t="n">
        <v>0</v>
      </c>
      <c r="T8228" s="2" t="n">
        <v>20.0851</v>
      </c>
      <c r="U8228">
        <f>D8228-C8228</f>
        <v/>
      </c>
      <c r="V8228" s="3">
        <f>IF(Q8228=0,0,T8228/Q8228)</f>
        <v/>
      </c>
    </row>
    <row r="8229">
      <c r="A8229" t="n">
        <v>8228</v>
      </c>
      <c r="B8229" t="inlineStr">
        <is>
          <t>CA-2016-123050</t>
        </is>
      </c>
      <c r="C8229" t="inlineStr">
        <is>
          <t>2016-04-04</t>
        </is>
      </c>
      <c r="D8229" t="inlineStr">
        <is>
          <t>2016-04-08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EconoMat Studded, No Bevel Mat for Low Pile Carpeting</t>
        </is>
      </c>
      <c r="Q8229" s="2" t="n">
        <v>82.64</v>
      </c>
      <c r="R8229" t="n">
        <v>2</v>
      </c>
      <c r="S8229" s="3" t="n">
        <v>0</v>
      </c>
      <c r="T8229" s="2" t="n">
        <v>7.4376</v>
      </c>
      <c r="U8229">
        <f>D8229-C8229</f>
        <v/>
      </c>
      <c r="V8229" s="3">
        <f>IF(Q8229=0,0,T8229/Q8229)</f>
        <v/>
      </c>
    </row>
    <row r="8230">
      <c r="A8230" t="n">
        <v>8229</v>
      </c>
      <c r="B8230" t="inlineStr">
        <is>
          <t>CA-2016-123050</t>
        </is>
      </c>
      <c r="C8230" t="inlineStr">
        <is>
          <t>2016-04-04</t>
        </is>
      </c>
      <c r="D8230" t="inlineStr">
        <is>
          <t>2016-04-08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Office Supplies</t>
        </is>
      </c>
      <c r="O8230" t="inlineStr">
        <is>
          <t>Storage</t>
        </is>
      </c>
      <c r="P8230" t="inlineStr">
        <is>
          <t>Tenex File Box, Personal Filing Tote with Lid, Black</t>
        </is>
      </c>
      <c r="Q8230" s="2" t="n">
        <v>31.02</v>
      </c>
      <c r="R8230" t="n">
        <v>2</v>
      </c>
      <c r="S8230" s="3" t="n">
        <v>0</v>
      </c>
      <c r="T8230" s="2" t="n">
        <v>8.065200000000001</v>
      </c>
      <c r="U8230">
        <f>D8230-C8230</f>
        <v/>
      </c>
      <c r="V8230" s="3">
        <f>IF(Q8230=0,0,T8230/Q8230)</f>
        <v/>
      </c>
    </row>
    <row r="8231">
      <c r="A8231" t="n">
        <v>8230</v>
      </c>
      <c r="B8231" t="inlineStr">
        <is>
          <t>CA-2016-123050</t>
        </is>
      </c>
      <c r="C8231" t="inlineStr">
        <is>
          <t>2016-04-04</t>
        </is>
      </c>
      <c r="D8231" t="inlineStr">
        <is>
          <t>2016-04-08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Logitech Trackman Marble Mouse</t>
        </is>
      </c>
      <c r="Q8231" s="2" t="n">
        <v>89.97</v>
      </c>
      <c r="R8231" t="n">
        <v>3</v>
      </c>
      <c r="S8231" s="3" t="n">
        <v>0</v>
      </c>
      <c r="T8231" s="2" t="n">
        <v>37.7874</v>
      </c>
      <c r="U8231">
        <f>D8231-C8231</f>
        <v/>
      </c>
      <c r="V8231" s="3">
        <f>IF(Q8231=0,0,T8231/Q8231)</f>
        <v/>
      </c>
    </row>
    <row r="8232">
      <c r="A8232" t="n">
        <v>8231</v>
      </c>
      <c r="B8232" t="inlineStr">
        <is>
          <t>CA-2016-162355</t>
        </is>
      </c>
      <c r="C8232" t="inlineStr">
        <is>
          <t>2016-06-30</t>
        </is>
      </c>
      <c r="D8232" t="inlineStr">
        <is>
          <t>2016-07-02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Bulldog Vacuum Base Pencil Sharpener</t>
        </is>
      </c>
      <c r="Q8232" s="2" t="n">
        <v>35.97</v>
      </c>
      <c r="R8232" t="n">
        <v>3</v>
      </c>
      <c r="S8232" s="3" t="n">
        <v>0</v>
      </c>
      <c r="T8232" s="2" t="n">
        <v>9.7119</v>
      </c>
      <c r="U8232">
        <f>D8232-C8232</f>
        <v/>
      </c>
      <c r="V8232" s="3">
        <f>IF(Q8232=0,0,T8232/Q8232)</f>
        <v/>
      </c>
    </row>
    <row r="8233">
      <c r="A8233" t="n">
        <v>8232</v>
      </c>
      <c r="B8233" t="inlineStr">
        <is>
          <t>CA-2016-162355</t>
        </is>
      </c>
      <c r="C8233" t="inlineStr">
        <is>
          <t>2016-06-30</t>
        </is>
      </c>
      <c r="D8233" t="inlineStr">
        <is>
          <t>2016-07-02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Furniture</t>
        </is>
      </c>
      <c r="O8233" t="inlineStr">
        <is>
          <t>Bookcases</t>
        </is>
      </c>
      <c r="P8233" t="inlineStr">
        <is>
          <t>O'Sullivan 2-Door Barrister Bookcase in Odessa Pine</t>
        </is>
      </c>
      <c r="Q8233" s="2" t="n">
        <v>1266.86</v>
      </c>
      <c r="R8233" t="n">
        <v>7</v>
      </c>
      <c r="S8233" s="3" t="n">
        <v>0</v>
      </c>
      <c r="T8233" s="2" t="n">
        <v>291.3778</v>
      </c>
      <c r="U8233">
        <f>D8233-C8233</f>
        <v/>
      </c>
      <c r="V8233" s="3">
        <f>IF(Q8233=0,0,T8233/Q8233)</f>
        <v/>
      </c>
    </row>
    <row r="8234">
      <c r="A8234" t="n">
        <v>8233</v>
      </c>
      <c r="B8234" t="inlineStr">
        <is>
          <t>CA-2014-158225</t>
        </is>
      </c>
      <c r="C8234" t="inlineStr">
        <is>
          <t>2014-09-22</t>
        </is>
      </c>
      <c r="D8234" t="inlineStr">
        <is>
          <t>2014-09-28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File Shuttle II and Handi-File, Black</t>
        </is>
      </c>
      <c r="Q8234" s="2" t="n">
        <v>169.45</v>
      </c>
      <c r="R8234" t="n">
        <v>5</v>
      </c>
      <c r="S8234" s="3" t="n">
        <v>0</v>
      </c>
      <c r="T8234" s="2" t="n">
        <v>42.3625</v>
      </c>
      <c r="U8234">
        <f>D8234-C8234</f>
        <v/>
      </c>
      <c r="V8234" s="3">
        <f>IF(Q8234=0,0,T8234/Q8234)</f>
        <v/>
      </c>
    </row>
    <row r="8235">
      <c r="A8235" t="n">
        <v>8234</v>
      </c>
      <c r="B8235" t="inlineStr">
        <is>
          <t>CA-2014-158225</t>
        </is>
      </c>
      <c r="C8235" t="inlineStr">
        <is>
          <t>2014-09-22</t>
        </is>
      </c>
      <c r="D8235" t="inlineStr">
        <is>
          <t>2014-09-28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Office Supplies</t>
        </is>
      </c>
      <c r="O8235" t="inlineStr">
        <is>
          <t>Storage</t>
        </is>
      </c>
      <c r="P8235" t="inlineStr">
        <is>
          <t>Tennsco Commercial Shelving</t>
        </is>
      </c>
      <c r="Q8235" s="2" t="n">
        <v>40.68</v>
      </c>
      <c r="R8235" t="n">
        <v>2</v>
      </c>
      <c r="S8235" s="3" t="n">
        <v>0</v>
      </c>
      <c r="T8235" s="2" t="n">
        <v>0.4068</v>
      </c>
      <c r="U8235">
        <f>D8235-C8235</f>
        <v/>
      </c>
      <c r="V8235" s="3">
        <f>IF(Q8235=0,0,T8235/Q8235)</f>
        <v/>
      </c>
    </row>
    <row r="8236">
      <c r="A8236" t="n">
        <v>8235</v>
      </c>
      <c r="B8236" t="inlineStr">
        <is>
          <t>CA-2017-102204</t>
        </is>
      </c>
      <c r="C8236" t="inlineStr">
        <is>
          <t>2017-05-01</t>
        </is>
      </c>
      <c r="D8236" t="inlineStr">
        <is>
          <t>2017-05-06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Office Supplies</t>
        </is>
      </c>
      <c r="O8236" t="inlineStr">
        <is>
          <t>Supplies</t>
        </is>
      </c>
      <c r="P8236" t="inlineStr">
        <is>
          <t>Kleencut Forged Office Shears by Acme United Corporation</t>
        </is>
      </c>
      <c r="Q8236" s="2" t="n">
        <v>3.328</v>
      </c>
      <c r="R8236" t="n">
        <v>2</v>
      </c>
      <c r="S8236" s="3" t="n">
        <v>0.2</v>
      </c>
      <c r="T8236" s="2" t="n">
        <v>0.416</v>
      </c>
      <c r="U8236">
        <f>D8236-C8236</f>
        <v/>
      </c>
      <c r="V8236" s="3">
        <f>IF(Q8236=0,0,T8236/Q8236)</f>
        <v/>
      </c>
    </row>
    <row r="8237">
      <c r="A8237" t="n">
        <v>8236</v>
      </c>
      <c r="B8237" t="inlineStr">
        <is>
          <t>CA-2017-102204</t>
        </is>
      </c>
      <c r="C8237" t="inlineStr">
        <is>
          <t>2017-05-01</t>
        </is>
      </c>
      <c r="D8237" t="inlineStr">
        <is>
          <t>2017-05-06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Bush Advantage Collection Racetrack Conference Table</t>
        </is>
      </c>
      <c r="Q8237" s="2" t="n">
        <v>933.2619999999999</v>
      </c>
      <c r="R8237" t="n">
        <v>4</v>
      </c>
      <c r="S8237" s="3" t="n">
        <v>0.45</v>
      </c>
      <c r="T8237" s="2" t="n">
        <v>-458.1468</v>
      </c>
      <c r="U8237">
        <f>D8237-C8237</f>
        <v/>
      </c>
      <c r="V8237" s="3">
        <f>IF(Q8237=0,0,T8237/Q8237)</f>
        <v/>
      </c>
    </row>
    <row r="8238">
      <c r="A8238" t="n">
        <v>8237</v>
      </c>
      <c r="B8238" t="inlineStr">
        <is>
          <t>CA-2017-102204</t>
        </is>
      </c>
      <c r="C8238" t="inlineStr">
        <is>
          <t>2017-05-01</t>
        </is>
      </c>
      <c r="D8238" t="inlineStr">
        <is>
          <t>2017-05-06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HON 5400 Series Task Chairs for Big and Tall</t>
        </is>
      </c>
      <c r="Q8238" s="2" t="n">
        <v>2803.92</v>
      </c>
      <c r="R8238" t="n">
        <v>5</v>
      </c>
      <c r="S8238" s="3" t="n">
        <v>0.2</v>
      </c>
      <c r="T8238" s="2" t="n">
        <v>0</v>
      </c>
      <c r="U8238">
        <f>D8238-C8238</f>
        <v/>
      </c>
      <c r="V8238" s="3">
        <f>IF(Q8238=0,0,T8238/Q8238)</f>
        <v/>
      </c>
    </row>
    <row r="8239">
      <c r="A8239" t="n">
        <v>8238</v>
      </c>
      <c r="B8239" t="inlineStr">
        <is>
          <t>CA-2017-103065</t>
        </is>
      </c>
      <c r="C8239" t="inlineStr">
        <is>
          <t>2017-10-20</t>
        </is>
      </c>
      <c r="D8239" t="inlineStr">
        <is>
          <t>2017-10-20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Woodgrain Magazine Files by Perma</t>
        </is>
      </c>
      <c r="Q8239" s="2" t="n">
        <v>4.768</v>
      </c>
      <c r="R8239" t="n">
        <v>2</v>
      </c>
      <c r="S8239" s="3" t="n">
        <v>0.2</v>
      </c>
      <c r="T8239" s="2" t="n">
        <v>-0.7748</v>
      </c>
      <c r="U8239">
        <f>D8239-C8239</f>
        <v/>
      </c>
      <c r="V8239" s="3">
        <f>IF(Q8239=0,0,T8239/Q8239)</f>
        <v/>
      </c>
    </row>
    <row r="8240">
      <c r="A8240" t="n">
        <v>8239</v>
      </c>
      <c r="B8240" t="inlineStr">
        <is>
          <t>CA-2017-103065</t>
        </is>
      </c>
      <c r="C8240" t="inlineStr">
        <is>
          <t>2017-10-20</t>
        </is>
      </c>
      <c r="D8240" t="inlineStr">
        <is>
          <t>2017-10-20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Office Supplies</t>
        </is>
      </c>
      <c r="O8240" t="inlineStr">
        <is>
          <t>Paper</t>
        </is>
      </c>
      <c r="P8240" t="inlineStr">
        <is>
          <t>REDIFORM Incoming/Outgoing Call Register, 11" X 8 1/2", 100 Messages</t>
        </is>
      </c>
      <c r="Q8240" s="2" t="n">
        <v>6.672</v>
      </c>
      <c r="R8240" t="n">
        <v>1</v>
      </c>
      <c r="S8240" s="3" t="n">
        <v>0.2</v>
      </c>
      <c r="T8240" s="2" t="n">
        <v>2.502</v>
      </c>
      <c r="U8240">
        <f>D8240-C8240</f>
        <v/>
      </c>
      <c r="V8240" s="3">
        <f>IF(Q8240=0,0,T8240/Q8240)</f>
        <v/>
      </c>
    </row>
    <row r="8241">
      <c r="A8241" t="n">
        <v>8240</v>
      </c>
      <c r="B8241" t="inlineStr">
        <is>
          <t>CA-2017-103065</t>
        </is>
      </c>
      <c r="C8241" t="inlineStr">
        <is>
          <t>2017-10-20</t>
        </is>
      </c>
      <c r="D8241" t="inlineStr">
        <is>
          <t>2017-10-20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Office Supplies</t>
        </is>
      </c>
      <c r="O8241" t="inlineStr">
        <is>
          <t>Art</t>
        </is>
      </c>
      <c r="P8241" t="inlineStr">
        <is>
          <t>Prang Drawing Pencil Set</t>
        </is>
      </c>
      <c r="Q8241" s="2" t="n">
        <v>4.448</v>
      </c>
      <c r="R8241" t="n">
        <v>2</v>
      </c>
      <c r="S8241" s="3" t="n">
        <v>0.2</v>
      </c>
      <c r="T8241" s="2" t="n">
        <v>1.112</v>
      </c>
      <c r="U8241">
        <f>D8241-C8241</f>
        <v/>
      </c>
      <c r="V8241" s="3">
        <f>IF(Q8241=0,0,T8241/Q8241)</f>
        <v/>
      </c>
    </row>
    <row r="8242">
      <c r="A8242" t="n">
        <v>8241</v>
      </c>
      <c r="B8242" t="inlineStr">
        <is>
          <t>CA-2017-103065</t>
        </is>
      </c>
      <c r="C8242" t="inlineStr">
        <is>
          <t>2017-10-20</t>
        </is>
      </c>
      <c r="D8242" t="inlineStr">
        <is>
          <t>2017-10-20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Furniture</t>
        </is>
      </c>
      <c r="O8242" t="inlineStr">
        <is>
          <t>Furnishings</t>
        </is>
      </c>
      <c r="P8242" t="inlineStr">
        <is>
          <t>DAX Wood Document Frame.</t>
        </is>
      </c>
      <c r="Q8242" s="2" t="n">
        <v>43.936</v>
      </c>
      <c r="R8242" t="n">
        <v>4</v>
      </c>
      <c r="S8242" s="3" t="n">
        <v>0.2</v>
      </c>
      <c r="T8242" s="2" t="n">
        <v>6.0412</v>
      </c>
      <c r="U8242">
        <f>D8242-C8242</f>
        <v/>
      </c>
      <c r="V8242" s="3">
        <f>IF(Q8242=0,0,T8242/Q8242)</f>
        <v/>
      </c>
    </row>
    <row r="8243">
      <c r="A8243" t="n">
        <v>8242</v>
      </c>
      <c r="B8243" t="inlineStr">
        <is>
          <t>CA-2014-109855</t>
        </is>
      </c>
      <c r="C8243" t="inlineStr">
        <is>
          <t>2014-09-01</t>
        </is>
      </c>
      <c r="D8243" t="inlineStr">
        <is>
          <t>2014-09-05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Office Supplies</t>
        </is>
      </c>
      <c r="O8243" t="inlineStr">
        <is>
          <t>Binders</t>
        </is>
      </c>
      <c r="P8243" t="inlineStr">
        <is>
          <t>Wilson Jones Hanging Recycled Pressboard Data Binders</t>
        </is>
      </c>
      <c r="Q8243" s="2" t="n">
        <v>23.744</v>
      </c>
      <c r="R8243" t="n">
        <v>2</v>
      </c>
      <c r="S8243" s="3" t="n">
        <v>0.2</v>
      </c>
      <c r="T8243" s="2" t="n">
        <v>8.3104</v>
      </c>
      <c r="U8243">
        <f>D8243-C8243</f>
        <v/>
      </c>
      <c r="V8243" s="3">
        <f>IF(Q8243=0,0,T8243/Q8243)</f>
        <v/>
      </c>
    </row>
    <row r="8244">
      <c r="A8244" t="n">
        <v>8243</v>
      </c>
      <c r="B8244" t="inlineStr">
        <is>
          <t>CA-2014-109855</t>
        </is>
      </c>
      <c r="C8244" t="inlineStr">
        <is>
          <t>2014-09-01</t>
        </is>
      </c>
      <c r="D8244" t="inlineStr">
        <is>
          <t>2014-09-05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Technology</t>
        </is>
      </c>
      <c r="O8244" t="inlineStr">
        <is>
          <t>Accessories</t>
        </is>
      </c>
      <c r="P8244" t="inlineStr">
        <is>
          <t>WD My Passport Ultra 2TB Portable External Hard Drive</t>
        </is>
      </c>
      <c r="Q8244" s="2" t="n">
        <v>357</v>
      </c>
      <c r="R8244" t="n">
        <v>3</v>
      </c>
      <c r="S8244" s="3" t="n">
        <v>0</v>
      </c>
      <c r="T8244" s="2" t="n">
        <v>57.12</v>
      </c>
      <c r="U8244">
        <f>D8244-C8244</f>
        <v/>
      </c>
      <c r="V8244" s="3">
        <f>IF(Q8244=0,0,T8244/Q8244)</f>
        <v/>
      </c>
    </row>
    <row r="8245">
      <c r="A8245" t="n">
        <v>8244</v>
      </c>
      <c r="B8245" t="inlineStr">
        <is>
          <t>CA-2014-109897</t>
        </is>
      </c>
      <c r="C8245" t="inlineStr">
        <is>
          <t>2014-08-12</t>
        </is>
      </c>
      <c r="D8245" t="inlineStr">
        <is>
          <t>2014-08-16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Technology</t>
        </is>
      </c>
      <c r="O8245" t="inlineStr">
        <is>
          <t>Phones</t>
        </is>
      </c>
      <c r="P8245" t="inlineStr">
        <is>
          <t>BlackBerry Q10</t>
        </is>
      </c>
      <c r="Q8245" s="2" t="n">
        <v>806.336</v>
      </c>
      <c r="R8245" t="n">
        <v>8</v>
      </c>
      <c r="S8245" s="3" t="n">
        <v>0.2</v>
      </c>
      <c r="T8245" s="2" t="n">
        <v>50.396</v>
      </c>
      <c r="U8245">
        <f>D8245-C8245</f>
        <v/>
      </c>
      <c r="V8245" s="3">
        <f>IF(Q8245=0,0,T8245/Q8245)</f>
        <v/>
      </c>
    </row>
    <row r="8246">
      <c r="A8246" t="n">
        <v>8245</v>
      </c>
      <c r="B8246" t="inlineStr">
        <is>
          <t>CA-2014-109897</t>
        </is>
      </c>
      <c r="C8246" t="inlineStr">
        <is>
          <t>2014-08-12</t>
        </is>
      </c>
      <c r="D8246" t="inlineStr">
        <is>
          <t>2014-08-16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Seth Thomas 14" Day/Date Wall Clock</t>
        </is>
      </c>
      <c r="Q8246" s="2" t="n">
        <v>85.44</v>
      </c>
      <c r="R8246" t="n">
        <v>3</v>
      </c>
      <c r="S8246" s="3" t="n">
        <v>0</v>
      </c>
      <c r="T8246" s="2" t="n">
        <v>31.6128</v>
      </c>
      <c r="U8246">
        <f>D8246-C8246</f>
        <v/>
      </c>
      <c r="V8246" s="3">
        <f>IF(Q8246=0,0,T8246/Q8246)</f>
        <v/>
      </c>
    </row>
    <row r="8247">
      <c r="A8247" t="n">
        <v>8246</v>
      </c>
      <c r="B8247" t="inlineStr">
        <is>
          <t>US-2014-143581</t>
        </is>
      </c>
      <c r="C8247" t="inlineStr">
        <is>
          <t>2014-08-19</t>
        </is>
      </c>
      <c r="D8247" t="inlineStr">
        <is>
          <t>2014-08-23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Office Supplies</t>
        </is>
      </c>
      <c r="O8247" t="inlineStr">
        <is>
          <t>Storage</t>
        </is>
      </c>
      <c r="P8247" t="inlineStr">
        <is>
          <t>Space Solutions HD Industrial Steel Shelving.</t>
        </is>
      </c>
      <c r="Q8247" s="2" t="n">
        <v>344.91</v>
      </c>
      <c r="R8247" t="n">
        <v>3</v>
      </c>
      <c r="S8247" s="3" t="n">
        <v>0</v>
      </c>
      <c r="T8247" s="2" t="n">
        <v>10.3473</v>
      </c>
      <c r="U8247">
        <f>D8247-C8247</f>
        <v/>
      </c>
      <c r="V8247" s="3">
        <f>IF(Q8247=0,0,T8247/Q8247)</f>
        <v/>
      </c>
    </row>
    <row r="8248">
      <c r="A8248" t="n">
        <v>8247</v>
      </c>
      <c r="B8248" t="inlineStr">
        <is>
          <t>CA-2015-129217</t>
        </is>
      </c>
      <c r="C8248" t="inlineStr">
        <is>
          <t>2015-05-10</t>
        </is>
      </c>
      <c r="D8248" t="inlineStr">
        <is>
          <t>2015-05-10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Office Supplies</t>
        </is>
      </c>
      <c r="O8248" t="inlineStr">
        <is>
          <t>Appliances</t>
        </is>
      </c>
      <c r="P8248" t="inlineStr">
        <is>
          <t>Tripp Lite Isotel 8 Ultra 8 Outlet Metal Surge</t>
        </is>
      </c>
      <c r="Q8248" s="2" t="n">
        <v>70.97</v>
      </c>
      <c r="R8248" t="n">
        <v>5</v>
      </c>
      <c r="S8248" s="3" t="n">
        <v>0.8</v>
      </c>
      <c r="T8248" s="2" t="n">
        <v>-191.619</v>
      </c>
      <c r="U8248">
        <f>D8248-C8248</f>
        <v/>
      </c>
      <c r="V8248" s="3">
        <f>IF(Q8248=0,0,T8248/Q8248)</f>
        <v/>
      </c>
    </row>
    <row r="8249">
      <c r="A8249" t="n">
        <v>8248</v>
      </c>
      <c r="B8249" t="inlineStr">
        <is>
          <t>CA-2015-129217</t>
        </is>
      </c>
      <c r="C8249" t="inlineStr">
        <is>
          <t>2015-05-10</t>
        </is>
      </c>
      <c r="D8249" t="inlineStr">
        <is>
          <t>2015-05-10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Office Supplies</t>
        </is>
      </c>
      <c r="O8249" t="inlineStr">
        <is>
          <t>Art</t>
        </is>
      </c>
      <c r="P8249" t="inlineStr">
        <is>
          <t>Boston KS Multi-Size Manual Pencil Sharpener</t>
        </is>
      </c>
      <c r="Q8249" s="2" t="n">
        <v>36.784</v>
      </c>
      <c r="R8249" t="n">
        <v>2</v>
      </c>
      <c r="S8249" s="3" t="n">
        <v>0.2</v>
      </c>
      <c r="T8249" s="2" t="n">
        <v>3.6784</v>
      </c>
      <c r="U8249">
        <f>D8249-C8249</f>
        <v/>
      </c>
      <c r="V8249" s="3">
        <f>IF(Q8249=0,0,T8249/Q8249)</f>
        <v/>
      </c>
    </row>
    <row r="8250">
      <c r="A8250" t="n">
        <v>8249</v>
      </c>
      <c r="B8250" t="inlineStr">
        <is>
          <t>CA-2016-133816</t>
        </is>
      </c>
      <c r="C8250" t="inlineStr">
        <is>
          <t>2016-05-10</t>
        </is>
      </c>
      <c r="D8250" t="inlineStr">
        <is>
          <t>2016-05-13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ClearOne CHATAttach 160 - speaker phone</t>
        </is>
      </c>
      <c r="Q8250" s="2" t="n">
        <v>743.9880000000001</v>
      </c>
      <c r="R8250" t="n">
        <v>2</v>
      </c>
      <c r="S8250" s="3" t="n">
        <v>0.4</v>
      </c>
      <c r="T8250" s="2" t="n">
        <v>-123.998</v>
      </c>
      <c r="U8250">
        <f>D8250-C8250</f>
        <v/>
      </c>
      <c r="V8250" s="3">
        <f>IF(Q8250=0,0,T8250/Q8250)</f>
        <v/>
      </c>
    </row>
    <row r="8251">
      <c r="A8251" t="n">
        <v>8250</v>
      </c>
      <c r="B8251" t="inlineStr">
        <is>
          <t>CA-2015-140221</t>
        </is>
      </c>
      <c r="C8251" t="inlineStr">
        <is>
          <t>2015-03-05</t>
        </is>
      </c>
      <c r="D8251" t="inlineStr">
        <is>
          <t>2015-03-09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Performers Binder/Pad Holder, Black</t>
        </is>
      </c>
      <c r="Q8251" s="2" t="n">
        <v>11.212</v>
      </c>
      <c r="R8251" t="n">
        <v>2</v>
      </c>
      <c r="S8251" s="3" t="n">
        <v>0.8</v>
      </c>
      <c r="T8251" s="2" t="n">
        <v>-16.818</v>
      </c>
      <c r="U8251">
        <f>D8251-C8251</f>
        <v/>
      </c>
      <c r="V8251" s="3">
        <f>IF(Q8251=0,0,T8251/Q8251)</f>
        <v/>
      </c>
    </row>
    <row r="8252">
      <c r="A8252" t="n">
        <v>8251</v>
      </c>
      <c r="B8252" t="inlineStr">
        <is>
          <t>CA-2015-140221</t>
        </is>
      </c>
      <c r="C8252" t="inlineStr">
        <is>
          <t>2015-03-05</t>
        </is>
      </c>
      <c r="D8252" t="inlineStr">
        <is>
          <t>2015-03-09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Furniture</t>
        </is>
      </c>
      <c r="O8252" t="inlineStr">
        <is>
          <t>Furnishings</t>
        </is>
      </c>
      <c r="P8252" t="inlineStr">
        <is>
          <t>Eldon Wave Desk Accessories</t>
        </is>
      </c>
      <c r="Q8252" s="2" t="n">
        <v>4.712</v>
      </c>
      <c r="R8252" t="n">
        <v>2</v>
      </c>
      <c r="S8252" s="3" t="n">
        <v>0.6</v>
      </c>
      <c r="T8252" s="2" t="n">
        <v>-1.8848</v>
      </c>
      <c r="U8252">
        <f>D8252-C8252</f>
        <v/>
      </c>
      <c r="V8252" s="3">
        <f>IF(Q8252=0,0,T8252/Q8252)</f>
        <v/>
      </c>
    </row>
    <row r="8253">
      <c r="A8253" t="n">
        <v>8252</v>
      </c>
      <c r="B8253" t="inlineStr">
        <is>
          <t>CA-2015-140221</t>
        </is>
      </c>
      <c r="C8253" t="inlineStr">
        <is>
          <t>2015-03-05</t>
        </is>
      </c>
      <c r="D8253" t="inlineStr">
        <is>
          <t>2015-03-09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Office Supplies</t>
        </is>
      </c>
      <c r="O8253" t="inlineStr">
        <is>
          <t>Appliances</t>
        </is>
      </c>
      <c r="P8253" t="inlineStr">
        <is>
          <t>Avanti 4.4 Cu. Ft. Refrigerator</t>
        </is>
      </c>
      <c r="Q8253" s="2" t="n">
        <v>180.98</v>
      </c>
      <c r="R8253" t="n">
        <v>5</v>
      </c>
      <c r="S8253" s="3" t="n">
        <v>0.8</v>
      </c>
      <c r="T8253" s="2" t="n">
        <v>-470.548</v>
      </c>
      <c r="U8253">
        <f>D8253-C8253</f>
        <v/>
      </c>
      <c r="V8253" s="3">
        <f>IF(Q8253=0,0,T8253/Q8253)</f>
        <v/>
      </c>
    </row>
    <row r="8254">
      <c r="A8254" t="n">
        <v>8253</v>
      </c>
      <c r="B8254" t="inlineStr">
        <is>
          <t>CA-2015-140221</t>
        </is>
      </c>
      <c r="C8254" t="inlineStr">
        <is>
          <t>2015-03-05</t>
        </is>
      </c>
      <c r="D8254" t="inlineStr">
        <is>
          <t>2015-03-09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Companion Letter/Legal File, Black</t>
        </is>
      </c>
      <c r="Q8254" s="2" t="n">
        <v>60.416</v>
      </c>
      <c r="R8254" t="n">
        <v>2</v>
      </c>
      <c r="S8254" s="3" t="n">
        <v>0.2</v>
      </c>
      <c r="T8254" s="2" t="n">
        <v>6.0416</v>
      </c>
      <c r="U8254">
        <f>D8254-C8254</f>
        <v/>
      </c>
      <c r="V8254" s="3">
        <f>IF(Q8254=0,0,T8254/Q8254)</f>
        <v/>
      </c>
    </row>
    <row r="8255">
      <c r="A8255" t="n">
        <v>8254</v>
      </c>
      <c r="B8255" t="inlineStr">
        <is>
          <t>CA-2017-152310</t>
        </is>
      </c>
      <c r="C8255" t="inlineStr">
        <is>
          <t>2017-08-12</t>
        </is>
      </c>
      <c r="D8255" t="inlineStr">
        <is>
          <t>2017-08-19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Technology</t>
        </is>
      </c>
      <c r="O8255" t="inlineStr">
        <is>
          <t>Copiers</t>
        </is>
      </c>
      <c r="P8255" t="inlineStr">
        <is>
          <t>Hewlett Packard 310 Color Digital Copier</t>
        </is>
      </c>
      <c r="Q8255" s="2" t="n">
        <v>299.99</v>
      </c>
      <c r="R8255" t="n">
        <v>1</v>
      </c>
      <c r="S8255" s="3" t="n">
        <v>0</v>
      </c>
      <c r="T8255" s="2" t="n">
        <v>89.997</v>
      </c>
      <c r="U8255">
        <f>D8255-C8255</f>
        <v/>
      </c>
      <c r="V8255" s="3">
        <f>IF(Q8255=0,0,T8255/Q8255)</f>
        <v/>
      </c>
    </row>
    <row r="8256">
      <c r="A8256" t="n">
        <v>8255</v>
      </c>
      <c r="B8256" t="inlineStr">
        <is>
          <t>CA-2017-152310</t>
        </is>
      </c>
      <c r="C8256" t="inlineStr">
        <is>
          <t>2017-08-12</t>
        </is>
      </c>
      <c r="D8256" t="inlineStr">
        <is>
          <t>2017-08-19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1937</t>
        </is>
      </c>
      <c r="Q8256" s="2" t="n">
        <v>192.16</v>
      </c>
      <c r="R8256" t="n">
        <v>4</v>
      </c>
      <c r="S8256" s="3" t="n">
        <v>0</v>
      </c>
      <c r="T8256" s="2" t="n">
        <v>92.2368</v>
      </c>
      <c r="U8256">
        <f>D8256-C8256</f>
        <v/>
      </c>
      <c r="V8256" s="3">
        <f>IF(Q8256=0,0,T8256/Q8256)</f>
        <v/>
      </c>
    </row>
    <row r="8257">
      <c r="A8257" t="n">
        <v>8256</v>
      </c>
      <c r="B8257" t="inlineStr">
        <is>
          <t>CA-2017-152310</t>
        </is>
      </c>
      <c r="C8257" t="inlineStr">
        <is>
          <t>2017-08-12</t>
        </is>
      </c>
      <c r="D8257" t="inlineStr">
        <is>
          <t>2017-08-19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Grandstream GXP1160 VoIP phone</t>
        </is>
      </c>
      <c r="Q8257" s="2" t="n">
        <v>242.624</v>
      </c>
      <c r="R8257" t="n">
        <v>8</v>
      </c>
      <c r="S8257" s="3" t="n">
        <v>0.2</v>
      </c>
      <c r="T8257" s="2" t="n">
        <v>27.2952</v>
      </c>
      <c r="U8257">
        <f>D8257-C8257</f>
        <v/>
      </c>
      <c r="V8257" s="3">
        <f>IF(Q8257=0,0,T8257/Q8257)</f>
        <v/>
      </c>
    </row>
    <row r="8258">
      <c r="A8258" t="n">
        <v>8257</v>
      </c>
      <c r="B8258" t="inlineStr">
        <is>
          <t>CA-2017-152310</t>
        </is>
      </c>
      <c r="C8258" t="inlineStr">
        <is>
          <t>2017-08-12</t>
        </is>
      </c>
      <c r="D8258" t="inlineStr">
        <is>
          <t>2017-08-19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Office Supplies</t>
        </is>
      </c>
      <c r="O8258" t="inlineStr">
        <is>
          <t>Storage</t>
        </is>
      </c>
      <c r="P8258" t="inlineStr">
        <is>
          <t>Personal File Boxes with Fold-Down Carry Handle</t>
        </is>
      </c>
      <c r="Q8258" s="2" t="n">
        <v>46.74</v>
      </c>
      <c r="R8258" t="n">
        <v>3</v>
      </c>
      <c r="S8258" s="3" t="n">
        <v>0</v>
      </c>
      <c r="T8258" s="2" t="n">
        <v>11.685</v>
      </c>
      <c r="U8258">
        <f>D8258-C8258</f>
        <v/>
      </c>
      <c r="V8258" s="3">
        <f>IF(Q8258=0,0,T8258/Q8258)</f>
        <v/>
      </c>
    </row>
    <row r="8259">
      <c r="A8259" t="n">
        <v>8258</v>
      </c>
      <c r="B8259" t="inlineStr">
        <is>
          <t>CA-2017-152310</t>
        </is>
      </c>
      <c r="C8259" t="inlineStr">
        <is>
          <t>2017-08-12</t>
        </is>
      </c>
      <c r="D8259" t="inlineStr">
        <is>
          <t>2017-08-19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Perixx PERIBOARD-512B, Ergonomic Split Keyboard</t>
        </is>
      </c>
      <c r="Q8259" s="2" t="n">
        <v>174.95</v>
      </c>
      <c r="R8259" t="n">
        <v>5</v>
      </c>
      <c r="S8259" s="3" t="n">
        <v>0</v>
      </c>
      <c r="T8259" s="2" t="n">
        <v>12.2465</v>
      </c>
      <c r="U8259">
        <f>D8259-C8259</f>
        <v/>
      </c>
      <c r="V8259" s="3">
        <f>IF(Q8259=0,0,T8259/Q8259)</f>
        <v/>
      </c>
    </row>
    <row r="8260">
      <c r="A8260" t="n">
        <v>8259</v>
      </c>
      <c r="B8260" t="inlineStr">
        <is>
          <t>CA-2017-152310</t>
        </is>
      </c>
      <c r="C8260" t="inlineStr">
        <is>
          <t>2017-08-12</t>
        </is>
      </c>
      <c r="D8260" t="inlineStr">
        <is>
          <t>2017-08-19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Office Supplies</t>
        </is>
      </c>
      <c r="O8260" t="inlineStr">
        <is>
          <t>Binders</t>
        </is>
      </c>
      <c r="P8260" t="inlineStr">
        <is>
          <t>Avery Legal 4-Ring Binder</t>
        </is>
      </c>
      <c r="Q8260" s="2" t="n">
        <v>100.704</v>
      </c>
      <c r="R8260" t="n">
        <v>6</v>
      </c>
      <c r="S8260" s="3" t="n">
        <v>0.2</v>
      </c>
      <c r="T8260" s="2" t="n">
        <v>37.764</v>
      </c>
      <c r="U8260">
        <f>D8260-C8260</f>
        <v/>
      </c>
      <c r="V8260" s="3">
        <f>IF(Q8260=0,0,T8260/Q8260)</f>
        <v/>
      </c>
    </row>
    <row r="8261">
      <c r="A8261" t="n">
        <v>8260</v>
      </c>
      <c r="B8261" t="inlineStr">
        <is>
          <t>CA-2016-118101</t>
        </is>
      </c>
      <c r="C8261" t="inlineStr">
        <is>
          <t>2016-06-26</t>
        </is>
      </c>
      <c r="D8261" t="inlineStr">
        <is>
          <t>2016-06-26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White Dual Perf Computer Printout Paper, 2700 Sheets, 1 Part, Heavyweight, 20 lbs., 14 7/8 x 11</t>
        </is>
      </c>
      <c r="Q8261" s="2" t="n">
        <v>368.91</v>
      </c>
      <c r="R8261" t="n">
        <v>9</v>
      </c>
      <c r="S8261" s="3" t="n">
        <v>0</v>
      </c>
      <c r="T8261" s="2" t="n">
        <v>180.7659</v>
      </c>
      <c r="U8261">
        <f>D8261-C8261</f>
        <v/>
      </c>
      <c r="V8261" s="3">
        <f>IF(Q8261=0,0,T8261/Q8261)</f>
        <v/>
      </c>
    </row>
    <row r="8262">
      <c r="A8262" t="n">
        <v>8261</v>
      </c>
      <c r="B8262" t="inlineStr">
        <is>
          <t>CA-2016-118101</t>
        </is>
      </c>
      <c r="C8262" t="inlineStr">
        <is>
          <t>2016-06-26</t>
        </is>
      </c>
      <c r="D8262" t="inlineStr">
        <is>
          <t>2016-06-26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Insertable Tab Post Binder Dividers</t>
        </is>
      </c>
      <c r="Q8262" s="2" t="n">
        <v>8.02</v>
      </c>
      <c r="R8262" t="n">
        <v>1</v>
      </c>
      <c r="S8262" s="3" t="n">
        <v>0</v>
      </c>
      <c r="T8262" s="2" t="n">
        <v>3.7694</v>
      </c>
      <c r="U8262">
        <f>D8262-C8262</f>
        <v/>
      </c>
      <c r="V8262" s="3">
        <f>IF(Q8262=0,0,T8262/Q8262)</f>
        <v/>
      </c>
    </row>
    <row r="8263">
      <c r="A8263" t="n">
        <v>8262</v>
      </c>
      <c r="B8263" t="inlineStr">
        <is>
          <t>CA-2016-118101</t>
        </is>
      </c>
      <c r="C8263" t="inlineStr">
        <is>
          <t>2016-06-26</t>
        </is>
      </c>
      <c r="D8263" t="inlineStr">
        <is>
          <t>2016-06-26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Office Supplies</t>
        </is>
      </c>
      <c r="O8263" t="inlineStr">
        <is>
          <t>Storage</t>
        </is>
      </c>
      <c r="P8263" t="inlineStr">
        <is>
          <t>SAFCO Mobile Desk Side File, Wire Frame</t>
        </is>
      </c>
      <c r="Q8263" s="2" t="n">
        <v>171.04</v>
      </c>
      <c r="R8263" t="n">
        <v>4</v>
      </c>
      <c r="S8263" s="3" t="n">
        <v>0</v>
      </c>
      <c r="T8263" s="2" t="n">
        <v>44.4704</v>
      </c>
      <c r="U8263">
        <f>D8263-C8263</f>
        <v/>
      </c>
      <c r="V8263" s="3">
        <f>IF(Q8263=0,0,T8263/Q8263)</f>
        <v/>
      </c>
    </row>
    <row r="8264">
      <c r="A8264" t="n">
        <v>8263</v>
      </c>
      <c r="B8264" t="inlineStr">
        <is>
          <t>CA-2016-100307</t>
        </is>
      </c>
      <c r="C8264" t="inlineStr">
        <is>
          <t>2016-12-15</t>
        </is>
      </c>
      <c r="D8264" t="inlineStr">
        <is>
          <t>2016-12-19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Xerox 1958</t>
        </is>
      </c>
      <c r="Q8264" s="2" t="n">
        <v>19.44</v>
      </c>
      <c r="R8264" t="n">
        <v>3</v>
      </c>
      <c r="S8264" s="3" t="n">
        <v>0</v>
      </c>
      <c r="T8264" s="2" t="n">
        <v>9.331200000000001</v>
      </c>
      <c r="U8264">
        <f>D8264-C8264</f>
        <v/>
      </c>
      <c r="V8264" s="3">
        <f>IF(Q8264=0,0,T8264/Q8264)</f>
        <v/>
      </c>
    </row>
    <row r="8265">
      <c r="A8265" t="n">
        <v>8264</v>
      </c>
      <c r="B8265" t="inlineStr">
        <is>
          <t>CA-2015-138457</t>
        </is>
      </c>
      <c r="C8265" t="inlineStr">
        <is>
          <t>2015-09-13</t>
        </is>
      </c>
      <c r="D8265" t="inlineStr">
        <is>
          <t>2015-09-17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Office Supplies</t>
        </is>
      </c>
      <c r="O8265" t="inlineStr">
        <is>
          <t>Binders</t>
        </is>
      </c>
      <c r="P8265" t="inlineStr">
        <is>
          <t>Heavy-Duty E-Z-D Binders</t>
        </is>
      </c>
      <c r="Q8265" s="2" t="n">
        <v>13.092</v>
      </c>
      <c r="R8265" t="n">
        <v>4</v>
      </c>
      <c r="S8265" s="3" t="n">
        <v>0.7</v>
      </c>
      <c r="T8265" s="2" t="n">
        <v>-10.0372</v>
      </c>
      <c r="U8265">
        <f>D8265-C8265</f>
        <v/>
      </c>
      <c r="V8265" s="3">
        <f>IF(Q8265=0,0,T8265/Q8265)</f>
        <v/>
      </c>
    </row>
    <row r="8266">
      <c r="A8266" t="n">
        <v>8265</v>
      </c>
      <c r="B8266" t="inlineStr">
        <is>
          <t>CA-2014-131800</t>
        </is>
      </c>
      <c r="C8266" t="inlineStr">
        <is>
          <t>2014-12-30</t>
        </is>
      </c>
      <c r="D8266" t="inlineStr">
        <is>
          <t>2015-01-04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Office Supplies</t>
        </is>
      </c>
      <c r="O8266" t="inlineStr">
        <is>
          <t>Appliances</t>
        </is>
      </c>
      <c r="P8266" t="inlineStr">
        <is>
          <t>Kensington 6 Outlet SmartSocket Surge Protector</t>
        </is>
      </c>
      <c r="Q8266" s="2" t="n">
        <v>122.94</v>
      </c>
      <c r="R8266" t="n">
        <v>3</v>
      </c>
      <c r="S8266" s="3" t="n">
        <v>0</v>
      </c>
      <c r="T8266" s="2" t="n">
        <v>30.735</v>
      </c>
      <c r="U8266">
        <f>D8266-C8266</f>
        <v/>
      </c>
      <c r="V8266" s="3">
        <f>IF(Q8266=0,0,T8266/Q8266)</f>
        <v/>
      </c>
    </row>
    <row r="8267">
      <c r="A8267" t="n">
        <v>8266</v>
      </c>
      <c r="B8267" t="inlineStr">
        <is>
          <t>CA-2014-131800</t>
        </is>
      </c>
      <c r="C8267" t="inlineStr">
        <is>
          <t>2014-12-30</t>
        </is>
      </c>
      <c r="D8267" t="inlineStr">
        <is>
          <t>2015-01-04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Cardinal HOLDit! Binder Insert Strips,Extra Strips</t>
        </is>
      </c>
      <c r="Q8267" s="2" t="n">
        <v>35.448</v>
      </c>
      <c r="R8267" t="n">
        <v>7</v>
      </c>
      <c r="S8267" s="3" t="n">
        <v>0.2</v>
      </c>
      <c r="T8267" s="2" t="n">
        <v>12.8499</v>
      </c>
      <c r="U8267">
        <f>D8267-C8267</f>
        <v/>
      </c>
      <c r="V8267" s="3">
        <f>IF(Q8267=0,0,T8267/Q8267)</f>
        <v/>
      </c>
    </row>
    <row r="8268">
      <c r="A8268" t="n">
        <v>8267</v>
      </c>
      <c r="B8268" t="inlineStr">
        <is>
          <t>CA-2014-118304</t>
        </is>
      </c>
      <c r="C8268" t="inlineStr">
        <is>
          <t>2014-04-29</t>
        </is>
      </c>
      <c r="D8268" t="inlineStr">
        <is>
          <t>2014-05-04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Square Credit Card Reader</t>
        </is>
      </c>
      <c r="Q8268" s="2" t="n">
        <v>19.98</v>
      </c>
      <c r="R8268" t="n">
        <v>2</v>
      </c>
      <c r="S8268" s="3" t="n">
        <v>0</v>
      </c>
      <c r="T8268" s="2" t="n">
        <v>5.1948</v>
      </c>
      <c r="U8268">
        <f>D8268-C8268</f>
        <v/>
      </c>
      <c r="V8268" s="3">
        <f>IF(Q8268=0,0,T8268/Q8268)</f>
        <v/>
      </c>
    </row>
    <row r="8269">
      <c r="A8269" t="n">
        <v>8268</v>
      </c>
      <c r="B8269" t="inlineStr">
        <is>
          <t>CA-2017-121790</t>
        </is>
      </c>
      <c r="C8269" t="inlineStr">
        <is>
          <t>2017-01-30</t>
        </is>
      </c>
      <c r="D8269" t="inlineStr">
        <is>
          <t>2017-02-06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Furniture</t>
        </is>
      </c>
      <c r="O8269" t="inlineStr">
        <is>
          <t>Tables</t>
        </is>
      </c>
      <c r="P8269" t="inlineStr">
        <is>
          <t>Balt Split Level Computer Training Table</t>
        </is>
      </c>
      <c r="Q8269" s="2" t="n">
        <v>69.375</v>
      </c>
      <c r="R8269" t="n">
        <v>1</v>
      </c>
      <c r="S8269" s="3" t="n">
        <v>0.5</v>
      </c>
      <c r="T8269" s="2" t="n">
        <v>-47.175</v>
      </c>
      <c r="U8269">
        <f>D8269-C8269</f>
        <v/>
      </c>
      <c r="V8269" s="3">
        <f>IF(Q8269=0,0,T8269/Q8269)</f>
        <v/>
      </c>
    </row>
    <row r="8270">
      <c r="A8270" t="n">
        <v>8269</v>
      </c>
      <c r="B8270" t="inlineStr">
        <is>
          <t>CA-2017-121790</t>
        </is>
      </c>
      <c r="C8270" t="inlineStr">
        <is>
          <t>2017-01-30</t>
        </is>
      </c>
      <c r="D8270" t="inlineStr">
        <is>
          <t>2017-02-06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Office Supplies</t>
        </is>
      </c>
      <c r="O8270" t="inlineStr">
        <is>
          <t>Supplies</t>
        </is>
      </c>
      <c r="P8270" t="inlineStr">
        <is>
          <t>Acme Tagit Stainless Steel Antibacterial Scissors</t>
        </is>
      </c>
      <c r="Q8270" s="2" t="n">
        <v>31.68</v>
      </c>
      <c r="R8270" t="n">
        <v>4</v>
      </c>
      <c r="S8270" s="3" t="n">
        <v>0.2</v>
      </c>
      <c r="T8270" s="2" t="n">
        <v>2.772</v>
      </c>
      <c r="U8270">
        <f>D8270-C8270</f>
        <v/>
      </c>
      <c r="V8270" s="3">
        <f>IF(Q8270=0,0,T8270/Q8270)</f>
        <v/>
      </c>
    </row>
    <row r="8271">
      <c r="A8271" t="n">
        <v>8270</v>
      </c>
      <c r="B8271" t="inlineStr">
        <is>
          <t>CA-2017-121790</t>
        </is>
      </c>
      <c r="C8271" t="inlineStr">
        <is>
          <t>2017-01-30</t>
        </is>
      </c>
      <c r="D8271" t="inlineStr">
        <is>
          <t>2017-02-06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Technology</t>
        </is>
      </c>
      <c r="O8271" t="inlineStr">
        <is>
          <t>Phones</t>
        </is>
      </c>
      <c r="P8271" t="inlineStr">
        <is>
          <t>Samsung Galaxy S4</t>
        </is>
      </c>
      <c r="Q8271" s="2" t="n">
        <v>2003.168</v>
      </c>
      <c r="R8271" t="n">
        <v>4</v>
      </c>
      <c r="S8271" s="3" t="n">
        <v>0.2</v>
      </c>
      <c r="T8271" s="2" t="n">
        <v>250.396</v>
      </c>
      <c r="U8271">
        <f>D8271-C8271</f>
        <v/>
      </c>
      <c r="V8271" s="3">
        <f>IF(Q8271=0,0,T8271/Q8271)</f>
        <v/>
      </c>
    </row>
    <row r="8272">
      <c r="A8272" t="n">
        <v>8271</v>
      </c>
      <c r="B8272" t="inlineStr">
        <is>
          <t>CA-2017-121790</t>
        </is>
      </c>
      <c r="C8272" t="inlineStr">
        <is>
          <t>2017-01-30</t>
        </is>
      </c>
      <c r="D8272" t="inlineStr">
        <is>
          <t>2017-02-06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Quartet Omega Colored Chalk, 12/Pack</t>
        </is>
      </c>
      <c r="Q8272" s="2" t="n">
        <v>9.343999999999999</v>
      </c>
      <c r="R8272" t="n">
        <v>2</v>
      </c>
      <c r="S8272" s="3" t="n">
        <v>0.2</v>
      </c>
      <c r="T8272" s="2" t="n">
        <v>3.1536</v>
      </c>
      <c r="U8272">
        <f>D8272-C8272</f>
        <v/>
      </c>
      <c r="V8272" s="3">
        <f>IF(Q8272=0,0,T8272/Q8272)</f>
        <v/>
      </c>
    </row>
    <row r="8273">
      <c r="A8273" t="n">
        <v>8272</v>
      </c>
      <c r="B8273" t="inlineStr">
        <is>
          <t>CA-2016-169670</t>
        </is>
      </c>
      <c r="C8273" t="inlineStr">
        <is>
          <t>2016-12-25</t>
        </is>
      </c>
      <c r="D8273" t="inlineStr">
        <is>
          <t>2016-12-31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4700 Series Mobuis Mid-Back Task Chairs with Adjustable Arms</t>
        </is>
      </c>
      <c r="Q8273" s="2" t="n">
        <v>2563.056</v>
      </c>
      <c r="R8273" t="n">
        <v>8</v>
      </c>
      <c r="S8273" s="3" t="n">
        <v>0.1</v>
      </c>
      <c r="T8273" s="2" t="n">
        <v>313.2624</v>
      </c>
      <c r="U8273">
        <f>D8273-C8273</f>
        <v/>
      </c>
      <c r="V8273" s="3">
        <f>IF(Q8273=0,0,T8273/Q8273)</f>
        <v/>
      </c>
    </row>
    <row r="8274">
      <c r="A8274" t="n">
        <v>8273</v>
      </c>
      <c r="B8274" t="inlineStr">
        <is>
          <t>CA-2016-139549</t>
        </is>
      </c>
      <c r="C8274" t="inlineStr">
        <is>
          <t>2016-10-20</t>
        </is>
      </c>
      <c r="D8274" t="inlineStr">
        <is>
          <t>2016-10-25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Furniture</t>
        </is>
      </c>
      <c r="O8274" t="inlineStr">
        <is>
          <t>Chairs</t>
        </is>
      </c>
      <c r="P8274" t="inlineStr">
        <is>
          <t>Hon Every-Day Chair Series Swivel Task Chairs</t>
        </is>
      </c>
      <c r="Q8274" s="2" t="n">
        <v>387.136</v>
      </c>
      <c r="R8274" t="n">
        <v>4</v>
      </c>
      <c r="S8274" s="3" t="n">
        <v>0.2</v>
      </c>
      <c r="T8274" s="2" t="n">
        <v>4.8392</v>
      </c>
      <c r="U8274">
        <f>D8274-C8274</f>
        <v/>
      </c>
      <c r="V8274" s="3">
        <f>IF(Q8274=0,0,T8274/Q8274)</f>
        <v/>
      </c>
    </row>
    <row r="8275">
      <c r="A8275" t="n">
        <v>8274</v>
      </c>
      <c r="B8275" t="inlineStr">
        <is>
          <t>CA-2015-104059</t>
        </is>
      </c>
      <c r="C8275" t="inlineStr">
        <is>
          <t>2015-06-13</t>
        </is>
      </c>
      <c r="D8275" t="inlineStr">
        <is>
          <t>2015-06-15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Newell 320</t>
        </is>
      </c>
      <c r="Q8275" s="2" t="n">
        <v>3.424</v>
      </c>
      <c r="R8275" t="n">
        <v>1</v>
      </c>
      <c r="S8275" s="3" t="n">
        <v>0.2</v>
      </c>
      <c r="T8275" s="2" t="n">
        <v>0.2996</v>
      </c>
      <c r="U8275">
        <f>D8275-C8275</f>
        <v/>
      </c>
      <c r="V8275" s="3">
        <f>IF(Q8275=0,0,T8275/Q8275)</f>
        <v/>
      </c>
    </row>
    <row r="8276">
      <c r="A8276" t="n">
        <v>8275</v>
      </c>
      <c r="B8276" t="inlineStr">
        <is>
          <t>CA-2017-164112</t>
        </is>
      </c>
      <c r="C8276" t="inlineStr">
        <is>
          <t>2017-06-30</t>
        </is>
      </c>
      <c r="D8276" t="inlineStr">
        <is>
          <t>2017-07-04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Office Supplies</t>
        </is>
      </c>
      <c r="O8276" t="inlineStr">
        <is>
          <t>Storage</t>
        </is>
      </c>
      <c r="P8276" t="inlineStr">
        <is>
          <t>Dual Level, Single-Width Filing Carts</t>
        </is>
      </c>
      <c r="Q8276" s="2" t="n">
        <v>1085.42</v>
      </c>
      <c r="R8276" t="n">
        <v>7</v>
      </c>
      <c r="S8276" s="3" t="n">
        <v>0</v>
      </c>
      <c r="T8276" s="2" t="n">
        <v>282.2092</v>
      </c>
      <c r="U8276">
        <f>D8276-C8276</f>
        <v/>
      </c>
      <c r="V8276" s="3">
        <f>IF(Q8276=0,0,T8276/Q8276)</f>
        <v/>
      </c>
    </row>
    <row r="8277">
      <c r="A8277" t="n">
        <v>8276</v>
      </c>
      <c r="B8277" t="inlineStr">
        <is>
          <t>CA-2015-143882</t>
        </is>
      </c>
      <c r="C8277" t="inlineStr">
        <is>
          <t>2015-06-26</t>
        </is>
      </c>
      <c r="D8277" t="inlineStr">
        <is>
          <t>2015-06-30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Office Supplies</t>
        </is>
      </c>
      <c r="O8277" t="inlineStr">
        <is>
          <t>Paper</t>
        </is>
      </c>
      <c r="P8277" t="inlineStr">
        <is>
          <t>Universal Premium White Copier/Laser Paper (20Lb. and 87 Bright)</t>
        </is>
      </c>
      <c r="Q8277" s="2" t="n">
        <v>43.056</v>
      </c>
      <c r="R8277" t="n">
        <v>9</v>
      </c>
      <c r="S8277" s="3" t="n">
        <v>0.2</v>
      </c>
      <c r="T8277" s="2" t="n">
        <v>15.6078</v>
      </c>
      <c r="U8277">
        <f>D8277-C8277</f>
        <v/>
      </c>
      <c r="V8277" s="3">
        <f>IF(Q8277=0,0,T8277/Q8277)</f>
        <v/>
      </c>
    </row>
    <row r="8278">
      <c r="A8278" t="n">
        <v>8277</v>
      </c>
      <c r="B8278" t="inlineStr">
        <is>
          <t>US-2016-139262</t>
        </is>
      </c>
      <c r="C8278" t="inlineStr">
        <is>
          <t>2016-02-21</t>
        </is>
      </c>
      <c r="D8278" t="inlineStr">
        <is>
          <t>2016-02-25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Durable Slant Ring Binders With Label Holder</t>
        </is>
      </c>
      <c r="Q8278" s="2" t="n">
        <v>3.762</v>
      </c>
      <c r="R8278" t="n">
        <v>3</v>
      </c>
      <c r="S8278" s="3" t="n">
        <v>0.7</v>
      </c>
      <c r="T8278" s="2" t="n">
        <v>-2.7588</v>
      </c>
      <c r="U8278">
        <f>D8278-C8278</f>
        <v/>
      </c>
      <c r="V8278" s="3">
        <f>IF(Q8278=0,0,T8278/Q8278)</f>
        <v/>
      </c>
    </row>
    <row r="8279">
      <c r="A8279" t="n">
        <v>8278</v>
      </c>
      <c r="B8279" t="inlineStr">
        <is>
          <t>US-2016-139262</t>
        </is>
      </c>
      <c r="C8279" t="inlineStr">
        <is>
          <t>2016-02-21</t>
        </is>
      </c>
      <c r="D8279" t="inlineStr">
        <is>
          <t>2016-02-25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Office Supplies</t>
        </is>
      </c>
      <c r="O8279" t="inlineStr">
        <is>
          <t>Binders</t>
        </is>
      </c>
      <c r="P8279" t="inlineStr">
        <is>
          <t>Avery Arch Ring Binders</t>
        </is>
      </c>
      <c r="Q8279" s="2" t="n">
        <v>34.86</v>
      </c>
      <c r="R8279" t="n">
        <v>2</v>
      </c>
      <c r="S8279" s="3" t="n">
        <v>0.7</v>
      </c>
      <c r="T8279" s="2" t="n">
        <v>-26.726</v>
      </c>
      <c r="U8279">
        <f>D8279-C8279</f>
        <v/>
      </c>
      <c r="V8279" s="3">
        <f>IF(Q8279=0,0,T8279/Q8279)</f>
        <v/>
      </c>
    </row>
    <row r="8280">
      <c r="A8280" t="n">
        <v>8279</v>
      </c>
      <c r="B8280" t="inlineStr">
        <is>
          <t>US-2016-139262</t>
        </is>
      </c>
      <c r="C8280" t="inlineStr">
        <is>
          <t>2016-02-21</t>
        </is>
      </c>
      <c r="D8280" t="inlineStr">
        <is>
          <t>2016-02-25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Standard Rollaway File with Lock</t>
        </is>
      </c>
      <c r="Q8280" s="2" t="n">
        <v>432.456</v>
      </c>
      <c r="R8280" t="n">
        <v>3</v>
      </c>
      <c r="S8280" s="3" t="n">
        <v>0.2</v>
      </c>
      <c r="T8280" s="2" t="n">
        <v>32.4342</v>
      </c>
      <c r="U8280">
        <f>D8280-C8280</f>
        <v/>
      </c>
      <c r="V8280" s="3">
        <f>IF(Q8280=0,0,T8280/Q8280)</f>
        <v/>
      </c>
    </row>
    <row r="8281">
      <c r="A8281" t="n">
        <v>8280</v>
      </c>
      <c r="B8281" t="inlineStr">
        <is>
          <t>CA-2017-146192</t>
        </is>
      </c>
      <c r="C8281" t="inlineStr">
        <is>
          <t>2017-04-22</t>
        </is>
      </c>
      <c r="D8281" t="inlineStr">
        <is>
          <t>2017-04-26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Office Supplies</t>
        </is>
      </c>
      <c r="O8281" t="inlineStr">
        <is>
          <t>Storage</t>
        </is>
      </c>
      <c r="P8281" t="inlineStr">
        <is>
          <t>Tennsco Double-Tier Lockers</t>
        </is>
      </c>
      <c r="Q8281" s="2" t="n">
        <v>675.0599999999999</v>
      </c>
      <c r="R8281" t="n">
        <v>3</v>
      </c>
      <c r="S8281" s="3" t="n">
        <v>0</v>
      </c>
      <c r="T8281" s="2" t="n">
        <v>87.7578</v>
      </c>
      <c r="U8281">
        <f>D8281-C8281</f>
        <v/>
      </c>
      <c r="V8281" s="3">
        <f>IF(Q8281=0,0,T8281/Q8281)</f>
        <v/>
      </c>
    </row>
    <row r="8282">
      <c r="A8282" t="n">
        <v>8281</v>
      </c>
      <c r="B8282" t="inlineStr">
        <is>
          <t>CA-2017-134810</t>
        </is>
      </c>
      <c r="C8282" t="inlineStr">
        <is>
          <t>2017-05-09</t>
        </is>
      </c>
      <c r="D8282" t="inlineStr">
        <is>
          <t>2017-05-10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Tyvek  Top-Opening Peel &amp; Seel Envelopes, Plain White</t>
        </is>
      </c>
      <c r="Q8282" s="2" t="n">
        <v>65.232</v>
      </c>
      <c r="R8282" t="n">
        <v>3</v>
      </c>
      <c r="S8282" s="3" t="n">
        <v>0.2</v>
      </c>
      <c r="T8282" s="2" t="n">
        <v>22.0158</v>
      </c>
      <c r="U8282">
        <f>D8282-C8282</f>
        <v/>
      </c>
      <c r="V8282" s="3">
        <f>IF(Q8282=0,0,T8282/Q8282)</f>
        <v/>
      </c>
    </row>
    <row r="8283">
      <c r="A8283" t="n">
        <v>8282</v>
      </c>
      <c r="B8283" t="inlineStr">
        <is>
          <t>CA-2017-134810</t>
        </is>
      </c>
      <c r="C8283" t="inlineStr">
        <is>
          <t>2017-05-09</t>
        </is>
      </c>
      <c r="D8283" t="inlineStr">
        <is>
          <t>2017-05-10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Harbour Creations Steel Folding Chair</t>
        </is>
      </c>
      <c r="Q8283" s="2" t="n">
        <v>207</v>
      </c>
      <c r="R8283" t="n">
        <v>3</v>
      </c>
      <c r="S8283" s="3" t="n">
        <v>0.2</v>
      </c>
      <c r="T8283" s="2" t="n">
        <v>25.875</v>
      </c>
      <c r="U8283">
        <f>D8283-C8283</f>
        <v/>
      </c>
      <c r="V8283" s="3">
        <f>IF(Q8283=0,0,T8283/Q8283)</f>
        <v/>
      </c>
    </row>
    <row r="8284">
      <c r="A8284" t="n">
        <v>8283</v>
      </c>
      <c r="B8284" t="inlineStr">
        <is>
          <t>CA-2015-154284</t>
        </is>
      </c>
      <c r="C8284" t="inlineStr">
        <is>
          <t>2015-12-21</t>
        </is>
      </c>
      <c r="D8284" t="inlineStr">
        <is>
          <t>2015-12-26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Technology</t>
        </is>
      </c>
      <c r="O8284" t="inlineStr">
        <is>
          <t>Machines</t>
        </is>
      </c>
      <c r="P8284" t="inlineStr">
        <is>
          <t>Star Micronics TSP800 TSP847IIU Receipt Printer</t>
        </is>
      </c>
      <c r="Q8284" s="2" t="n">
        <v>600.53</v>
      </c>
      <c r="R8284" t="n">
        <v>2</v>
      </c>
      <c r="S8284" s="3" t="n">
        <v>0.3</v>
      </c>
      <c r="T8284" s="2" t="n">
        <v>137.264</v>
      </c>
      <c r="U8284">
        <f>D8284-C8284</f>
        <v/>
      </c>
      <c r="V8284" s="3">
        <f>IF(Q8284=0,0,T8284/Q8284)</f>
        <v/>
      </c>
    </row>
    <row r="8285">
      <c r="A8285" t="n">
        <v>8284</v>
      </c>
      <c r="B8285" t="inlineStr">
        <is>
          <t>CA-2015-154284</t>
        </is>
      </c>
      <c r="C8285" t="inlineStr">
        <is>
          <t>2015-12-21</t>
        </is>
      </c>
      <c r="D8285" t="inlineStr">
        <is>
          <t>2015-12-26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Office Supplies</t>
        </is>
      </c>
      <c r="O8285" t="inlineStr">
        <is>
          <t>Art</t>
        </is>
      </c>
      <c r="P8285" t="inlineStr">
        <is>
          <t>Sanford Prismacolor Professional Thick Lead Art Pencils, 36-Color Set</t>
        </is>
      </c>
      <c r="Q8285" s="2" t="n">
        <v>59.904</v>
      </c>
      <c r="R8285" t="n">
        <v>2</v>
      </c>
      <c r="S8285" s="3" t="n">
        <v>0.2</v>
      </c>
      <c r="T8285" s="2" t="n">
        <v>14.2272</v>
      </c>
      <c r="U8285">
        <f>D8285-C8285</f>
        <v/>
      </c>
      <c r="V8285" s="3">
        <f>IF(Q8285=0,0,T8285/Q8285)</f>
        <v/>
      </c>
    </row>
    <row r="8286">
      <c r="A8286" t="n">
        <v>8285</v>
      </c>
      <c r="B8286" t="inlineStr">
        <is>
          <t>CA-2015-154284</t>
        </is>
      </c>
      <c r="C8286" t="inlineStr">
        <is>
          <t>2015-12-21</t>
        </is>
      </c>
      <c r="D8286" t="inlineStr">
        <is>
          <t>2015-12-26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Enermax Acrylux Wireless Keyboard</t>
        </is>
      </c>
      <c r="Q8286" s="2" t="n">
        <v>637.4400000000001</v>
      </c>
      <c r="R8286" t="n">
        <v>8</v>
      </c>
      <c r="S8286" s="3" t="n">
        <v>0.2</v>
      </c>
      <c r="T8286" s="2" t="n">
        <v>135.456</v>
      </c>
      <c r="U8286">
        <f>D8286-C8286</f>
        <v/>
      </c>
      <c r="V8286" s="3">
        <f>IF(Q8286=0,0,T8286/Q8286)</f>
        <v/>
      </c>
    </row>
    <row r="8287">
      <c r="A8287" t="n">
        <v>8286</v>
      </c>
      <c r="B8287" t="inlineStr">
        <is>
          <t>CA-2015-154284</t>
        </is>
      </c>
      <c r="C8287" t="inlineStr">
        <is>
          <t>2015-12-21</t>
        </is>
      </c>
      <c r="D8287" t="inlineStr">
        <is>
          <t>2015-12-26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Furniture</t>
        </is>
      </c>
      <c r="O8287" t="inlineStr">
        <is>
          <t>Furnishings</t>
        </is>
      </c>
      <c r="P8287" t="inlineStr">
        <is>
          <t>Howard Miller 11-1/2" Diameter Grantwood Wall Clock</t>
        </is>
      </c>
      <c r="Q8287" s="2" t="n">
        <v>51.756</v>
      </c>
      <c r="R8287" t="n">
        <v>3</v>
      </c>
      <c r="S8287" s="3" t="n">
        <v>0.6</v>
      </c>
      <c r="T8287" s="2" t="n">
        <v>-33.6414</v>
      </c>
      <c r="U8287">
        <f>D8287-C8287</f>
        <v/>
      </c>
      <c r="V8287" s="3">
        <f>IF(Q8287=0,0,T8287/Q8287)</f>
        <v/>
      </c>
    </row>
    <row r="8288">
      <c r="A8288" t="n">
        <v>8287</v>
      </c>
      <c r="B8288" t="inlineStr">
        <is>
          <t>CA-2014-156244</t>
        </is>
      </c>
      <c r="C8288" t="inlineStr">
        <is>
          <t>2014-08-12</t>
        </is>
      </c>
      <c r="D8288" t="inlineStr">
        <is>
          <t>2014-08-16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Office Supplies</t>
        </is>
      </c>
      <c r="O8288" t="inlineStr">
        <is>
          <t>Paper</t>
        </is>
      </c>
      <c r="P8288" t="inlineStr">
        <is>
          <t>Xerox 229</t>
        </is>
      </c>
      <c r="Q8288" s="2" t="n">
        <v>31.104</v>
      </c>
      <c r="R8288" t="n">
        <v>6</v>
      </c>
      <c r="S8288" s="3" t="n">
        <v>0.2</v>
      </c>
      <c r="T8288" s="2" t="n">
        <v>10.8864</v>
      </c>
      <c r="U8288">
        <f>D8288-C8288</f>
        <v/>
      </c>
      <c r="V8288" s="3">
        <f>IF(Q8288=0,0,T8288/Q8288)</f>
        <v/>
      </c>
    </row>
    <row r="8289">
      <c r="A8289" t="n">
        <v>8288</v>
      </c>
      <c r="B8289" t="inlineStr">
        <is>
          <t>CA-2014-156244</t>
        </is>
      </c>
      <c r="C8289" t="inlineStr">
        <is>
          <t>2014-08-12</t>
        </is>
      </c>
      <c r="D8289" t="inlineStr">
        <is>
          <t>2014-08-16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Office Supplies</t>
        </is>
      </c>
      <c r="O8289" t="inlineStr">
        <is>
          <t>Art</t>
        </is>
      </c>
      <c r="P8289" t="inlineStr">
        <is>
          <t>Bulldog Vacuum Base Pencil Sharpener</t>
        </is>
      </c>
      <c r="Q8289" s="2" t="n">
        <v>47.96</v>
      </c>
      <c r="R8289" t="n">
        <v>5</v>
      </c>
      <c r="S8289" s="3" t="n">
        <v>0.2</v>
      </c>
      <c r="T8289" s="2" t="n">
        <v>4.1965</v>
      </c>
      <c r="U8289">
        <f>D8289-C8289</f>
        <v/>
      </c>
      <c r="V8289" s="3">
        <f>IF(Q8289=0,0,T8289/Q8289)</f>
        <v/>
      </c>
    </row>
    <row r="8290">
      <c r="A8290" t="n">
        <v>8289</v>
      </c>
      <c r="B8290" t="inlineStr">
        <is>
          <t>CA-2014-156244</t>
        </is>
      </c>
      <c r="C8290" t="inlineStr">
        <is>
          <t>2014-08-12</t>
        </is>
      </c>
      <c r="D8290" t="inlineStr">
        <is>
          <t>2014-08-16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Technology</t>
        </is>
      </c>
      <c r="O8290" t="inlineStr">
        <is>
          <t>Accessories</t>
        </is>
      </c>
      <c r="P8290" t="inlineStr">
        <is>
          <t>Maxell 4.7GB DVD-R</t>
        </is>
      </c>
      <c r="Q8290" s="2" t="n">
        <v>158.928</v>
      </c>
      <c r="R8290" t="n">
        <v>7</v>
      </c>
      <c r="S8290" s="3" t="n">
        <v>0.2</v>
      </c>
      <c r="T8290" s="2" t="n">
        <v>41.7186</v>
      </c>
      <c r="U8290">
        <f>D8290-C8290</f>
        <v/>
      </c>
      <c r="V8290" s="3">
        <f>IF(Q8290=0,0,T8290/Q8290)</f>
        <v/>
      </c>
    </row>
    <row r="8291">
      <c r="A8291" t="n">
        <v>8290</v>
      </c>
      <c r="B8291" t="inlineStr">
        <is>
          <t>CA-2014-156244</t>
        </is>
      </c>
      <c r="C8291" t="inlineStr">
        <is>
          <t>2014-08-12</t>
        </is>
      </c>
      <c r="D8291" t="inlineStr">
        <is>
          <t>2014-08-16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Office Supplies</t>
        </is>
      </c>
      <c r="O8291" t="inlineStr">
        <is>
          <t>Appliances</t>
        </is>
      </c>
      <c r="P8291" t="inlineStr">
        <is>
          <t>Acco Smartsocket Color-Coded Six-Outlet AC Adapter Model Surge Protectors</t>
        </is>
      </c>
      <c r="Q8291" s="2" t="n">
        <v>211.248</v>
      </c>
      <c r="R8291" t="n">
        <v>6</v>
      </c>
      <c r="S8291" s="3" t="n">
        <v>0.2</v>
      </c>
      <c r="T8291" s="2" t="n">
        <v>15.8436</v>
      </c>
      <c r="U8291">
        <f>D8291-C8291</f>
        <v/>
      </c>
      <c r="V8291" s="3">
        <f>IF(Q8291=0,0,T8291/Q8291)</f>
        <v/>
      </c>
    </row>
    <row r="8292">
      <c r="A8292" t="n">
        <v>8291</v>
      </c>
      <c r="B8292" t="inlineStr">
        <is>
          <t>CA-2014-156244</t>
        </is>
      </c>
      <c r="C8292" t="inlineStr">
        <is>
          <t>2014-08-12</t>
        </is>
      </c>
      <c r="D8292" t="inlineStr">
        <is>
          <t>2014-08-16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Office Supplies</t>
        </is>
      </c>
      <c r="O8292" t="inlineStr">
        <is>
          <t>Supplies</t>
        </is>
      </c>
      <c r="P8292" t="inlineStr">
        <is>
          <t>Acco Side-Punched Conventional Columnar Pads</t>
        </is>
      </c>
      <c r="Q8292" s="2" t="n">
        <v>5.552</v>
      </c>
      <c r="R8292" t="n">
        <v>2</v>
      </c>
      <c r="S8292" s="3" t="n">
        <v>0.2</v>
      </c>
      <c r="T8292" s="2" t="n">
        <v>-1.041</v>
      </c>
      <c r="U8292">
        <f>D8292-C8292</f>
        <v/>
      </c>
      <c r="V8292" s="3">
        <f>IF(Q8292=0,0,T8292/Q8292)</f>
        <v/>
      </c>
    </row>
    <row r="8293">
      <c r="A8293" t="n">
        <v>8292</v>
      </c>
      <c r="B8293" t="inlineStr">
        <is>
          <t>CA-2014-156244</t>
        </is>
      </c>
      <c r="C8293" t="inlineStr">
        <is>
          <t>2014-08-12</t>
        </is>
      </c>
      <c r="D8293" t="inlineStr">
        <is>
          <t>2014-08-16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Office Supplies</t>
        </is>
      </c>
      <c r="O8293" t="inlineStr">
        <is>
          <t>Labels</t>
        </is>
      </c>
      <c r="P8293" t="inlineStr">
        <is>
          <t>Avery 501</t>
        </is>
      </c>
      <c r="Q8293" s="2" t="n">
        <v>2.952</v>
      </c>
      <c r="R8293" t="n">
        <v>1</v>
      </c>
      <c r="S8293" s="3" t="n">
        <v>0.2</v>
      </c>
      <c r="T8293" s="2" t="n">
        <v>0.9963</v>
      </c>
      <c r="U8293">
        <f>D8293-C8293</f>
        <v/>
      </c>
      <c r="V8293" s="3">
        <f>IF(Q8293=0,0,T8293/Q8293)</f>
        <v/>
      </c>
    </row>
    <row r="8294">
      <c r="A8294" t="n">
        <v>8293</v>
      </c>
      <c r="B8294" t="inlineStr">
        <is>
          <t>CA-2015-106362</t>
        </is>
      </c>
      <c r="C8294" t="inlineStr">
        <is>
          <t>2015-12-11</t>
        </is>
      </c>
      <c r="D8294" t="inlineStr">
        <is>
          <t>2015-12-15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Plasticlear Binding Covers</t>
        </is>
      </c>
      <c r="Q8294" s="2" t="n">
        <v>10.332</v>
      </c>
      <c r="R8294" t="n">
        <v>3</v>
      </c>
      <c r="S8294" s="3" t="n">
        <v>0.7</v>
      </c>
      <c r="T8294" s="2" t="n">
        <v>-7.5768</v>
      </c>
      <c r="U8294">
        <f>D8294-C8294</f>
        <v/>
      </c>
      <c r="V8294" s="3">
        <f>IF(Q8294=0,0,T8294/Q8294)</f>
        <v/>
      </c>
    </row>
    <row r="8295">
      <c r="A8295" t="n">
        <v>8294</v>
      </c>
      <c r="B8295" t="inlineStr">
        <is>
          <t>US-2017-168802</t>
        </is>
      </c>
      <c r="C8295" t="inlineStr">
        <is>
          <t>2017-11-03</t>
        </is>
      </c>
      <c r="D8295" t="inlineStr">
        <is>
          <t>2017-11-07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Office Supplies</t>
        </is>
      </c>
      <c r="O8295" t="inlineStr">
        <is>
          <t>Binders</t>
        </is>
      </c>
      <c r="P8295" t="inlineStr">
        <is>
          <t>Binder Posts</t>
        </is>
      </c>
      <c r="Q8295" s="2" t="n">
        <v>18.368</v>
      </c>
      <c r="R8295" t="n">
        <v>4</v>
      </c>
      <c r="S8295" s="3" t="n">
        <v>0.2</v>
      </c>
      <c r="T8295" s="2" t="n">
        <v>5.9696</v>
      </c>
      <c r="U8295">
        <f>D8295-C8295</f>
        <v/>
      </c>
      <c r="V8295" s="3">
        <f>IF(Q8295=0,0,T8295/Q8295)</f>
        <v/>
      </c>
    </row>
    <row r="8296">
      <c r="A8296" t="n">
        <v>8295</v>
      </c>
      <c r="B8296" t="inlineStr">
        <is>
          <t>US-2017-146906</t>
        </is>
      </c>
      <c r="C8296" t="inlineStr">
        <is>
          <t>2017-03-13</t>
        </is>
      </c>
      <c r="D8296" t="inlineStr">
        <is>
          <t>2017-03-17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Technology</t>
        </is>
      </c>
      <c r="O8296" t="inlineStr">
        <is>
          <t>Phones</t>
        </is>
      </c>
      <c r="P8296" t="inlineStr">
        <is>
          <t>Panasonic KX T7736-B Digital phone</t>
        </is>
      </c>
      <c r="Q8296" s="2" t="n">
        <v>299.9</v>
      </c>
      <c r="R8296" t="n">
        <v>2</v>
      </c>
      <c r="S8296" s="3" t="n">
        <v>0</v>
      </c>
      <c r="T8296" s="2" t="n">
        <v>74.97499999999999</v>
      </c>
      <c r="U8296">
        <f>D8296-C8296</f>
        <v/>
      </c>
      <c r="V8296" s="3">
        <f>IF(Q8296=0,0,T8296/Q8296)</f>
        <v/>
      </c>
    </row>
    <row r="8297">
      <c r="A8297" t="n">
        <v>8296</v>
      </c>
      <c r="B8297" t="inlineStr">
        <is>
          <t>CA-2016-166380</t>
        </is>
      </c>
      <c r="C8297" t="inlineStr">
        <is>
          <t>2016-05-30</t>
        </is>
      </c>
      <c r="D8297" t="inlineStr">
        <is>
          <t>2016-06-03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Office Supplies</t>
        </is>
      </c>
      <c r="O8297" t="inlineStr">
        <is>
          <t>Envelopes</t>
        </is>
      </c>
      <c r="P8297" t="inlineStr">
        <is>
          <t>Redi-Strip #10 Envelopes, 4 1/8 x 9 1/2</t>
        </is>
      </c>
      <c r="Q8297" s="2" t="n">
        <v>26.55</v>
      </c>
      <c r="R8297" t="n">
        <v>9</v>
      </c>
      <c r="S8297" s="3" t="n">
        <v>0</v>
      </c>
      <c r="T8297" s="2" t="n">
        <v>12.744</v>
      </c>
      <c r="U8297">
        <f>D8297-C8297</f>
        <v/>
      </c>
      <c r="V8297" s="3">
        <f>IF(Q8297=0,0,T8297/Q8297)</f>
        <v/>
      </c>
    </row>
    <row r="8298">
      <c r="A8298" t="n">
        <v>8297</v>
      </c>
      <c r="B8298" t="inlineStr">
        <is>
          <t>CA-2016-166380</t>
        </is>
      </c>
      <c r="C8298" t="inlineStr">
        <is>
          <t>2016-05-30</t>
        </is>
      </c>
      <c r="D8298" t="inlineStr">
        <is>
          <t>2016-06-03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Sony Micro Vault Click 16 GB USB 2.0 Flash Drive</t>
        </is>
      </c>
      <c r="Q8298" s="2" t="n">
        <v>111.98</v>
      </c>
      <c r="R8298" t="n">
        <v>2</v>
      </c>
      <c r="S8298" s="3" t="n">
        <v>0</v>
      </c>
      <c r="T8298" s="2" t="n">
        <v>26.8752</v>
      </c>
      <c r="U8298">
        <f>D8298-C8298</f>
        <v/>
      </c>
      <c r="V8298" s="3">
        <f>IF(Q8298=0,0,T8298/Q8298)</f>
        <v/>
      </c>
    </row>
    <row r="8299">
      <c r="A8299" t="n">
        <v>8298</v>
      </c>
      <c r="B8299" t="inlineStr">
        <is>
          <t>US-2015-158911</t>
        </is>
      </c>
      <c r="C8299" t="inlineStr">
        <is>
          <t>2015-07-05</t>
        </is>
      </c>
      <c r="D8299" t="inlineStr">
        <is>
          <t>2015-07-11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Furniture</t>
        </is>
      </c>
      <c r="O8299" t="inlineStr">
        <is>
          <t>Furnishings</t>
        </is>
      </c>
      <c r="P8299" t="inlineStr">
        <is>
          <t>Stackable Trays</t>
        </is>
      </c>
      <c r="Q8299" s="2" t="n">
        <v>4.928</v>
      </c>
      <c r="R8299" t="n">
        <v>2</v>
      </c>
      <c r="S8299" s="3" t="n">
        <v>0.2</v>
      </c>
      <c r="T8299" s="2" t="n">
        <v>0.7392</v>
      </c>
      <c r="U8299">
        <f>D8299-C8299</f>
        <v/>
      </c>
      <c r="V8299" s="3">
        <f>IF(Q8299=0,0,T8299/Q8299)</f>
        <v/>
      </c>
    </row>
    <row r="8300">
      <c r="A8300" t="n">
        <v>8299</v>
      </c>
      <c r="B8300" t="inlineStr">
        <is>
          <t>US-2015-158911</t>
        </is>
      </c>
      <c r="C8300" t="inlineStr">
        <is>
          <t>2015-07-05</t>
        </is>
      </c>
      <c r="D8300" t="inlineStr">
        <is>
          <t>2015-07-11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Office Supplies</t>
        </is>
      </c>
      <c r="O8300" t="inlineStr">
        <is>
          <t>Labels</t>
        </is>
      </c>
      <c r="P8300" t="inlineStr">
        <is>
          <t>Avery 508</t>
        </is>
      </c>
      <c r="Q8300" s="2" t="n">
        <v>11.784</v>
      </c>
      <c r="R8300" t="n">
        <v>3</v>
      </c>
      <c r="S8300" s="3" t="n">
        <v>0.2</v>
      </c>
      <c r="T8300" s="2" t="n">
        <v>4.2717</v>
      </c>
      <c r="U8300">
        <f>D8300-C8300</f>
        <v/>
      </c>
      <c r="V8300" s="3">
        <f>IF(Q8300=0,0,T8300/Q8300)</f>
        <v/>
      </c>
    </row>
    <row r="8301">
      <c r="A8301" t="n">
        <v>8300</v>
      </c>
      <c r="B8301" t="inlineStr">
        <is>
          <t>US-2014-103338</t>
        </is>
      </c>
      <c r="C8301" t="inlineStr">
        <is>
          <t>2014-03-11</t>
        </is>
      </c>
      <c r="D8301" t="inlineStr">
        <is>
          <t>2014-03-15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Economy #2 Pencils</t>
        </is>
      </c>
      <c r="Q8301" s="2" t="n">
        <v>7.98</v>
      </c>
      <c r="R8301" t="n">
        <v>3</v>
      </c>
      <c r="S8301" s="3" t="n">
        <v>0</v>
      </c>
      <c r="T8301" s="2" t="n">
        <v>2.0748</v>
      </c>
      <c r="U8301">
        <f>D8301-C8301</f>
        <v/>
      </c>
      <c r="V8301" s="3">
        <f>IF(Q8301=0,0,T8301/Q8301)</f>
        <v/>
      </c>
    </row>
    <row r="8302">
      <c r="A8302" t="n">
        <v>8301</v>
      </c>
      <c r="B8302" t="inlineStr">
        <is>
          <t>CA-2015-109169</t>
        </is>
      </c>
      <c r="C8302" t="inlineStr">
        <is>
          <t>2015-04-20</t>
        </is>
      </c>
      <c r="D8302" t="inlineStr">
        <is>
          <t>2015-04-24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Office Supplies</t>
        </is>
      </c>
      <c r="O8302" t="inlineStr">
        <is>
          <t>Envelopes</t>
        </is>
      </c>
      <c r="P8302" t="inlineStr">
        <is>
          <t>Tyvek Side-Opening Peel &amp; Seel Expanding Envelopes</t>
        </is>
      </c>
      <c r="Q8302" s="2" t="n">
        <v>180.96</v>
      </c>
      <c r="R8302" t="n">
        <v>2</v>
      </c>
      <c r="S8302" s="3" t="n">
        <v>0</v>
      </c>
      <c r="T8302" s="2" t="n">
        <v>81.432</v>
      </c>
      <c r="U8302">
        <f>D8302-C8302</f>
        <v/>
      </c>
      <c r="V8302" s="3">
        <f>IF(Q8302=0,0,T8302/Q8302)</f>
        <v/>
      </c>
    </row>
    <row r="8303">
      <c r="A8303" t="n">
        <v>8302</v>
      </c>
      <c r="B8303" t="inlineStr">
        <is>
          <t>US-2017-167318</t>
        </is>
      </c>
      <c r="C8303" t="inlineStr">
        <is>
          <t>2017-07-26</t>
        </is>
      </c>
      <c r="D8303" t="inlineStr">
        <is>
          <t>2017-08-01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Technology</t>
        </is>
      </c>
      <c r="O8303" t="inlineStr">
        <is>
          <t>Accessories</t>
        </is>
      </c>
      <c r="P8303" t="inlineStr">
        <is>
          <t>Logitech Z-906 Speaker sys - home theater - 5.1-CH</t>
        </is>
      </c>
      <c r="Q8303" s="2" t="n">
        <v>1649.95</v>
      </c>
      <c r="R8303" t="n">
        <v>5</v>
      </c>
      <c r="S8303" s="3" t="n">
        <v>0</v>
      </c>
      <c r="T8303" s="2" t="n">
        <v>659.98</v>
      </c>
      <c r="U8303">
        <f>D8303-C8303</f>
        <v/>
      </c>
      <c r="V8303" s="3">
        <f>IF(Q8303=0,0,T8303/Q8303)</f>
        <v/>
      </c>
    </row>
    <row r="8304">
      <c r="A8304" t="n">
        <v>8303</v>
      </c>
      <c r="B8304" t="inlineStr">
        <is>
          <t>US-2017-167318</t>
        </is>
      </c>
      <c r="C8304" t="inlineStr">
        <is>
          <t>2017-07-26</t>
        </is>
      </c>
      <c r="D8304" t="inlineStr">
        <is>
          <t>2017-08-01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Global Airflow Leather Mesh Back Chair, Black</t>
        </is>
      </c>
      <c r="Q8304" s="2" t="n">
        <v>362.352</v>
      </c>
      <c r="R8304" t="n">
        <v>3</v>
      </c>
      <c r="S8304" s="3" t="n">
        <v>0.2</v>
      </c>
      <c r="T8304" s="2" t="n">
        <v>45.294</v>
      </c>
      <c r="U8304">
        <f>D8304-C8304</f>
        <v/>
      </c>
      <c r="V8304" s="3">
        <f>IF(Q8304=0,0,T8304/Q8304)</f>
        <v/>
      </c>
    </row>
    <row r="8305">
      <c r="A8305" t="n">
        <v>8304</v>
      </c>
      <c r="B8305" t="inlineStr">
        <is>
          <t>US-2014-120313</t>
        </is>
      </c>
      <c r="C8305" t="inlineStr">
        <is>
          <t>2014-10-31</t>
        </is>
      </c>
      <c r="D8305" t="inlineStr">
        <is>
          <t>2014-11-02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Technology</t>
        </is>
      </c>
      <c r="O8305" t="inlineStr">
        <is>
          <t>Phones</t>
        </is>
      </c>
      <c r="P8305" t="inlineStr">
        <is>
          <t>Motorola L804</t>
        </is>
      </c>
      <c r="Q8305" s="2" t="n">
        <v>73.584</v>
      </c>
      <c r="R8305" t="n">
        <v>2</v>
      </c>
      <c r="S8305" s="3" t="n">
        <v>0.2</v>
      </c>
      <c r="T8305" s="2" t="n">
        <v>8.2782</v>
      </c>
      <c r="U8305">
        <f>D8305-C8305</f>
        <v/>
      </c>
      <c r="V8305" s="3">
        <f>IF(Q8305=0,0,T8305/Q8305)</f>
        <v/>
      </c>
    </row>
    <row r="8306">
      <c r="A8306" t="n">
        <v>8305</v>
      </c>
      <c r="B8306" t="inlineStr">
        <is>
          <t>CA-2017-135419</t>
        </is>
      </c>
      <c r="C8306" t="inlineStr">
        <is>
          <t>2017-11-03</t>
        </is>
      </c>
      <c r="D8306" t="inlineStr">
        <is>
          <t>2017-11-09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Furniture</t>
        </is>
      </c>
      <c r="O8306" t="inlineStr">
        <is>
          <t>Tables</t>
        </is>
      </c>
      <c r="P8306" t="inlineStr">
        <is>
          <t>SAFCO PlanMaster Boards, 60w x 37-1/2d, White Melamine</t>
        </is>
      </c>
      <c r="Q8306" s="2" t="n">
        <v>486.368</v>
      </c>
      <c r="R8306" t="n">
        <v>4</v>
      </c>
      <c r="S8306" s="3" t="n">
        <v>0.2</v>
      </c>
      <c r="T8306" s="2" t="n">
        <v>36.4776</v>
      </c>
      <c r="U8306">
        <f>D8306-C8306</f>
        <v/>
      </c>
      <c r="V8306" s="3">
        <f>IF(Q8306=0,0,T8306/Q8306)</f>
        <v/>
      </c>
    </row>
    <row r="8307">
      <c r="A8307" t="n">
        <v>8306</v>
      </c>
      <c r="B8307" t="inlineStr">
        <is>
          <t>CA-2016-128671</t>
        </is>
      </c>
      <c r="C8307" t="inlineStr">
        <is>
          <t>2016-08-11</t>
        </is>
      </c>
      <c r="D8307" t="inlineStr">
        <is>
          <t>2016-08-16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Xerox 202</t>
        </is>
      </c>
      <c r="Q8307" s="2" t="n">
        <v>32.4</v>
      </c>
      <c r="R8307" t="n">
        <v>5</v>
      </c>
      <c r="S8307" s="3" t="n">
        <v>0</v>
      </c>
      <c r="T8307" s="2" t="n">
        <v>15.552</v>
      </c>
      <c r="U8307">
        <f>D8307-C8307</f>
        <v/>
      </c>
      <c r="V8307" s="3">
        <f>IF(Q8307=0,0,T8307/Q8307)</f>
        <v/>
      </c>
    </row>
    <row r="8308">
      <c r="A8308" t="n">
        <v>8307</v>
      </c>
      <c r="B8308" t="inlineStr">
        <is>
          <t>CA-2016-128671</t>
        </is>
      </c>
      <c r="C8308" t="inlineStr">
        <is>
          <t>2016-08-11</t>
        </is>
      </c>
      <c r="D8308" t="inlineStr">
        <is>
          <t>2016-08-16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Avery Hanging File Binders</t>
        </is>
      </c>
      <c r="Q8308" s="2" t="n">
        <v>41.86</v>
      </c>
      <c r="R8308" t="n">
        <v>7</v>
      </c>
      <c r="S8308" s="3" t="n">
        <v>0</v>
      </c>
      <c r="T8308" s="2" t="n">
        <v>19.2556</v>
      </c>
      <c r="U8308">
        <f>D8308-C8308</f>
        <v/>
      </c>
      <c r="V8308" s="3">
        <f>IF(Q8308=0,0,T8308/Q8308)</f>
        <v/>
      </c>
    </row>
    <row r="8309">
      <c r="A8309" t="n">
        <v>8308</v>
      </c>
      <c r="B8309" t="inlineStr">
        <is>
          <t>CA-2016-128671</t>
        </is>
      </c>
      <c r="C8309" t="inlineStr">
        <is>
          <t>2016-08-11</t>
        </is>
      </c>
      <c r="D8309" t="inlineStr">
        <is>
          <t>2016-08-16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Premium Transparent Presentation Covers, No Pattern/Clear, 8 1/2" x 11"</t>
        </is>
      </c>
      <c r="Q8309" s="2" t="n">
        <v>77.56</v>
      </c>
      <c r="R8309" t="n">
        <v>2</v>
      </c>
      <c r="S8309" s="3" t="n">
        <v>0</v>
      </c>
      <c r="T8309" s="2" t="n">
        <v>35.6776</v>
      </c>
      <c r="U8309">
        <f>D8309-C8309</f>
        <v/>
      </c>
      <c r="V8309" s="3">
        <f>IF(Q8309=0,0,T8309/Q8309)</f>
        <v/>
      </c>
    </row>
    <row r="8310">
      <c r="A8310" t="n">
        <v>8309</v>
      </c>
      <c r="B8310" t="inlineStr">
        <is>
          <t>CA-2016-149335</t>
        </is>
      </c>
      <c r="C8310" t="inlineStr">
        <is>
          <t>2016-07-25</t>
        </is>
      </c>
      <c r="D8310" t="inlineStr">
        <is>
          <t>2016-07-25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Office Supplies</t>
        </is>
      </c>
      <c r="O8310" t="inlineStr">
        <is>
          <t>Art</t>
        </is>
      </c>
      <c r="P8310" t="inlineStr">
        <is>
          <t>Newell 325</t>
        </is>
      </c>
      <c r="Q8310" s="2" t="n">
        <v>37.17</v>
      </c>
      <c r="R8310" t="n">
        <v>9</v>
      </c>
      <c r="S8310" s="3" t="n">
        <v>0</v>
      </c>
      <c r="T8310" s="2" t="n">
        <v>11.151</v>
      </c>
      <c r="U8310">
        <f>D8310-C8310</f>
        <v/>
      </c>
      <c r="V8310" s="3">
        <f>IF(Q8310=0,0,T8310/Q8310)</f>
        <v/>
      </c>
    </row>
    <row r="8311">
      <c r="A8311" t="n">
        <v>8310</v>
      </c>
      <c r="B8311" t="inlineStr">
        <is>
          <t>CA-2014-168312</t>
        </is>
      </c>
      <c r="C8311" t="inlineStr">
        <is>
          <t>2014-03-01</t>
        </is>
      </c>
      <c r="D8311" t="inlineStr">
        <is>
          <t>2014-03-07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Recycled Steel Personal File for Hanging File Folders</t>
        </is>
      </c>
      <c r="Q8311" s="2" t="n">
        <v>137.352</v>
      </c>
      <c r="R8311" t="n">
        <v>3</v>
      </c>
      <c r="S8311" s="3" t="n">
        <v>0.2</v>
      </c>
      <c r="T8311" s="2" t="n">
        <v>8.5845</v>
      </c>
      <c r="U8311">
        <f>D8311-C8311</f>
        <v/>
      </c>
      <c r="V8311" s="3">
        <f>IF(Q8311=0,0,T8311/Q8311)</f>
        <v/>
      </c>
    </row>
    <row r="8312">
      <c r="A8312" t="n">
        <v>8311</v>
      </c>
      <c r="B8312" t="inlineStr">
        <is>
          <t>CA-2014-168312</t>
        </is>
      </c>
      <c r="C8312" t="inlineStr">
        <is>
          <t>2014-03-01</t>
        </is>
      </c>
      <c r="D8312" t="inlineStr">
        <is>
          <t>2014-03-07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Furniture</t>
        </is>
      </c>
      <c r="O8312" t="inlineStr">
        <is>
          <t>Tables</t>
        </is>
      </c>
      <c r="P8312" t="inlineStr">
        <is>
          <t>Bevis Round Conference Room Tables and Bases</t>
        </is>
      </c>
      <c r="Q8312" s="2" t="n">
        <v>376.509</v>
      </c>
      <c r="R8312" t="n">
        <v>3</v>
      </c>
      <c r="S8312" s="3" t="n">
        <v>0.3</v>
      </c>
      <c r="T8312" s="2" t="n">
        <v>-43.0296</v>
      </c>
      <c r="U8312">
        <f>D8312-C8312</f>
        <v/>
      </c>
      <c r="V8312" s="3">
        <f>IF(Q8312=0,0,T8312/Q8312)</f>
        <v/>
      </c>
    </row>
    <row r="8313">
      <c r="A8313" t="n">
        <v>8312</v>
      </c>
      <c r="B8313" t="inlineStr">
        <is>
          <t>US-2017-105935</t>
        </is>
      </c>
      <c r="C8313" t="inlineStr">
        <is>
          <t>2017-01-26</t>
        </is>
      </c>
      <c r="D8313" t="inlineStr">
        <is>
          <t>2017-01-31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Furniture</t>
        </is>
      </c>
      <c r="O8313" t="inlineStr">
        <is>
          <t>Furnishings</t>
        </is>
      </c>
      <c r="P8313" t="inlineStr">
        <is>
          <t>Artistic Insta-Plaque</t>
        </is>
      </c>
      <c r="Q8313" s="2" t="n">
        <v>62.72</v>
      </c>
      <c r="R8313" t="n">
        <v>4</v>
      </c>
      <c r="S8313" s="3" t="n">
        <v>0</v>
      </c>
      <c r="T8313" s="2" t="n">
        <v>24.4608</v>
      </c>
      <c r="U8313">
        <f>D8313-C8313</f>
        <v/>
      </c>
      <c r="V8313" s="3">
        <f>IF(Q8313=0,0,T8313/Q8313)</f>
        <v/>
      </c>
    </row>
    <row r="8314">
      <c r="A8314" t="n">
        <v>8313</v>
      </c>
      <c r="B8314" t="inlineStr">
        <is>
          <t>US-2017-105935</t>
        </is>
      </c>
      <c r="C8314" t="inlineStr">
        <is>
          <t>2017-01-26</t>
        </is>
      </c>
      <c r="D8314" t="inlineStr">
        <is>
          <t>2017-01-31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Technology</t>
        </is>
      </c>
      <c r="O8314" t="inlineStr">
        <is>
          <t>Phones</t>
        </is>
      </c>
      <c r="P8314" t="inlineStr">
        <is>
          <t>Samsung Galaxy Mega 6.3</t>
        </is>
      </c>
      <c r="Q8314" s="2" t="n">
        <v>2939.93</v>
      </c>
      <c r="R8314" t="n">
        <v>7</v>
      </c>
      <c r="S8314" s="3" t="n">
        <v>0</v>
      </c>
      <c r="T8314" s="2" t="n">
        <v>764.3818</v>
      </c>
      <c r="U8314">
        <f>D8314-C8314</f>
        <v/>
      </c>
      <c r="V8314" s="3">
        <f>IF(Q8314=0,0,T8314/Q8314)</f>
        <v/>
      </c>
    </row>
    <row r="8315">
      <c r="A8315" t="n">
        <v>8314</v>
      </c>
      <c r="B8315" t="inlineStr">
        <is>
          <t>CA-2014-161508</t>
        </is>
      </c>
      <c r="C8315" t="inlineStr">
        <is>
          <t>2014-07-12</t>
        </is>
      </c>
      <c r="D8315" t="inlineStr">
        <is>
          <t>2014-07-16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Furniture</t>
        </is>
      </c>
      <c r="O8315" t="inlineStr">
        <is>
          <t>Chairs</t>
        </is>
      </c>
      <c r="P8315" t="inlineStr">
        <is>
          <t>Hon Deluxe Fabric Upholstered Stacking Chairs</t>
        </is>
      </c>
      <c r="Q8315" s="2" t="n">
        <v>512.3579999999999</v>
      </c>
      <c r="R8315" t="n">
        <v>3</v>
      </c>
      <c r="S8315" s="3" t="n">
        <v>0.3</v>
      </c>
      <c r="T8315" s="2" t="n">
        <v>-14.6388</v>
      </c>
      <c r="U8315">
        <f>D8315-C8315</f>
        <v/>
      </c>
      <c r="V8315" s="3">
        <f>IF(Q8315=0,0,T8315/Q8315)</f>
        <v/>
      </c>
    </row>
    <row r="8316">
      <c r="A8316" t="n">
        <v>8315</v>
      </c>
      <c r="B8316" t="inlineStr">
        <is>
          <t>CA-2014-161508</t>
        </is>
      </c>
      <c r="C8316" t="inlineStr">
        <is>
          <t>2014-07-12</t>
        </is>
      </c>
      <c r="D8316" t="inlineStr">
        <is>
          <t>2014-07-16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Office Supplies</t>
        </is>
      </c>
      <c r="O8316" t="inlineStr">
        <is>
          <t>Fasteners</t>
        </is>
      </c>
      <c r="P8316" t="inlineStr">
        <is>
          <t>Stockwell Push Pins</t>
        </is>
      </c>
      <c r="Q8316" s="2" t="n">
        <v>3.488</v>
      </c>
      <c r="R8316" t="n">
        <v>2</v>
      </c>
      <c r="S8316" s="3" t="n">
        <v>0.2</v>
      </c>
      <c r="T8316" s="2" t="n">
        <v>0.5668</v>
      </c>
      <c r="U8316">
        <f>D8316-C8316</f>
        <v/>
      </c>
      <c r="V8316" s="3">
        <f>IF(Q8316=0,0,T8316/Q8316)</f>
        <v/>
      </c>
    </row>
    <row r="8317">
      <c r="A8317" t="n">
        <v>8316</v>
      </c>
      <c r="B8317" t="inlineStr">
        <is>
          <t>CA-2014-161508</t>
        </is>
      </c>
      <c r="C8317" t="inlineStr">
        <is>
          <t>2014-07-12</t>
        </is>
      </c>
      <c r="D8317" t="inlineStr">
        <is>
          <t>2014-07-16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Fluorescent Highlighters by Dixon</t>
        </is>
      </c>
      <c r="Q8317" s="2" t="n">
        <v>22.288</v>
      </c>
      <c r="R8317" t="n">
        <v>7</v>
      </c>
      <c r="S8317" s="3" t="n">
        <v>0.2</v>
      </c>
      <c r="T8317" s="2" t="n">
        <v>3.9004</v>
      </c>
      <c r="U8317">
        <f>D8317-C8317</f>
        <v/>
      </c>
      <c r="V8317" s="3">
        <f>IF(Q8317=0,0,T8317/Q8317)</f>
        <v/>
      </c>
    </row>
    <row r="8318">
      <c r="A8318" t="n">
        <v>8317</v>
      </c>
      <c r="B8318" t="inlineStr">
        <is>
          <t>CA-2014-161508</t>
        </is>
      </c>
      <c r="C8318" t="inlineStr">
        <is>
          <t>2014-07-12</t>
        </is>
      </c>
      <c r="D8318" t="inlineStr">
        <is>
          <t>2014-07-16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Office Supplies</t>
        </is>
      </c>
      <c r="O8318" t="inlineStr">
        <is>
          <t>Paper</t>
        </is>
      </c>
      <c r="P8318" t="inlineStr">
        <is>
          <t>Xerox 195</t>
        </is>
      </c>
      <c r="Q8318" s="2" t="n">
        <v>16.032</v>
      </c>
      <c r="R8318" t="n">
        <v>3</v>
      </c>
      <c r="S8318" s="3" t="n">
        <v>0.2</v>
      </c>
      <c r="T8318" s="2" t="n">
        <v>5.6112</v>
      </c>
      <c r="U8318">
        <f>D8318-C8318</f>
        <v/>
      </c>
      <c r="V8318" s="3">
        <f>IF(Q8318=0,0,T8318/Q8318)</f>
        <v/>
      </c>
    </row>
    <row r="8319">
      <c r="A8319" t="n">
        <v>8318</v>
      </c>
      <c r="B8319" t="inlineStr">
        <is>
          <t>CA-2017-130904</t>
        </is>
      </c>
      <c r="C8319" t="inlineStr">
        <is>
          <t>2017-04-11</t>
        </is>
      </c>
      <c r="D8319" t="inlineStr">
        <is>
          <t>2017-04-16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Pencil and Crayon Sharpener</t>
        </is>
      </c>
      <c r="Q8319" s="2" t="n">
        <v>1.752</v>
      </c>
      <c r="R8319" t="n">
        <v>1</v>
      </c>
      <c r="S8319" s="3" t="n">
        <v>0.2</v>
      </c>
      <c r="T8319" s="2" t="n">
        <v>0.1533</v>
      </c>
      <c r="U8319">
        <f>D8319-C8319</f>
        <v/>
      </c>
      <c r="V8319" s="3">
        <f>IF(Q8319=0,0,T8319/Q8319)</f>
        <v/>
      </c>
    </row>
    <row r="8320">
      <c r="A8320" t="n">
        <v>8319</v>
      </c>
      <c r="B8320" t="inlineStr">
        <is>
          <t>CA-2017-130904</t>
        </is>
      </c>
      <c r="C8320" t="inlineStr">
        <is>
          <t>2017-04-11</t>
        </is>
      </c>
      <c r="D8320" t="inlineStr">
        <is>
          <t>2017-04-16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Office Supplies</t>
        </is>
      </c>
      <c r="O8320" t="inlineStr">
        <is>
          <t>Art</t>
        </is>
      </c>
      <c r="P8320" t="inlineStr">
        <is>
          <t>Newell 321</t>
        </is>
      </c>
      <c r="Q8320" s="2" t="n">
        <v>20.992</v>
      </c>
      <c r="R8320" t="n">
        <v>8</v>
      </c>
      <c r="S8320" s="3" t="n">
        <v>0.2</v>
      </c>
      <c r="T8320" s="2" t="n">
        <v>2.3616</v>
      </c>
      <c r="U8320">
        <f>D8320-C8320</f>
        <v/>
      </c>
      <c r="V8320" s="3">
        <f>IF(Q8320=0,0,T8320/Q8320)</f>
        <v/>
      </c>
    </row>
    <row r="8321">
      <c r="A8321" t="n">
        <v>8320</v>
      </c>
      <c r="B8321" t="inlineStr">
        <is>
          <t>CA-2017-133620</t>
        </is>
      </c>
      <c r="C8321" t="inlineStr">
        <is>
          <t>2017-11-13</t>
        </is>
      </c>
      <c r="D8321" t="inlineStr">
        <is>
          <t>2017-11-18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Folder Holder, Ebony</t>
        </is>
      </c>
      <c r="Q8321" s="2" t="n">
        <v>11.21</v>
      </c>
      <c r="R8321" t="n">
        <v>1</v>
      </c>
      <c r="S8321" s="3" t="n">
        <v>0</v>
      </c>
      <c r="T8321" s="2" t="n">
        <v>3.363</v>
      </c>
      <c r="U8321">
        <f>D8321-C8321</f>
        <v/>
      </c>
      <c r="V8321" s="3">
        <f>IF(Q8321=0,0,T8321/Q8321)</f>
        <v/>
      </c>
    </row>
    <row r="8322">
      <c r="A8322" t="n">
        <v>8321</v>
      </c>
      <c r="B8322" t="inlineStr">
        <is>
          <t>CA-2015-142937</t>
        </is>
      </c>
      <c r="C8322" t="inlineStr">
        <is>
          <t>2015-12-05</t>
        </is>
      </c>
      <c r="D8322" t="inlineStr">
        <is>
          <t>2015-12-06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Office Supplies</t>
        </is>
      </c>
      <c r="O8322" t="inlineStr">
        <is>
          <t>Art</t>
        </is>
      </c>
      <c r="P8322" t="inlineStr">
        <is>
          <t>Boston Electric Pencil Sharpener, Model 1818, Charcoal Black</t>
        </is>
      </c>
      <c r="Q8322" s="2" t="n">
        <v>45.04</v>
      </c>
      <c r="R8322" t="n">
        <v>2</v>
      </c>
      <c r="S8322" s="3" t="n">
        <v>0.2</v>
      </c>
      <c r="T8322" s="2" t="n">
        <v>4.504</v>
      </c>
      <c r="U8322">
        <f>D8322-C8322</f>
        <v/>
      </c>
      <c r="V8322" s="3">
        <f>IF(Q8322=0,0,T8322/Q8322)</f>
        <v/>
      </c>
    </row>
    <row r="8323">
      <c r="A8323" t="n">
        <v>8322</v>
      </c>
      <c r="B8323" t="inlineStr">
        <is>
          <t>US-2016-149790</t>
        </is>
      </c>
      <c r="C8323" t="inlineStr">
        <is>
          <t>2016-09-26</t>
        </is>
      </c>
      <c r="D8323" t="inlineStr">
        <is>
          <t>2016-10-01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Ibico Recycled Linen-Style Covers</t>
        </is>
      </c>
      <c r="Q8323" s="2" t="n">
        <v>15.624</v>
      </c>
      <c r="R8323" t="n">
        <v>2</v>
      </c>
      <c r="S8323" s="3" t="n">
        <v>0.8</v>
      </c>
      <c r="T8323" s="2" t="n">
        <v>-24.9984</v>
      </c>
      <c r="U8323">
        <f>D8323-C8323</f>
        <v/>
      </c>
      <c r="V8323" s="3">
        <f>IF(Q8323=0,0,T8323/Q8323)</f>
        <v/>
      </c>
    </row>
    <row r="8324">
      <c r="A8324" t="n">
        <v>8323</v>
      </c>
      <c r="B8324" t="inlineStr">
        <is>
          <t>CA-2016-130778</t>
        </is>
      </c>
      <c r="C8324" t="inlineStr">
        <is>
          <t>2016-11-19</t>
        </is>
      </c>
      <c r="D8324" t="inlineStr">
        <is>
          <t>2016-11-25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Office Supplies</t>
        </is>
      </c>
      <c r="O8324" t="inlineStr">
        <is>
          <t>Appliances</t>
        </is>
      </c>
      <c r="P8324" t="inlineStr">
        <is>
          <t>Disposable Triple-Filter Dust Bags</t>
        </is>
      </c>
      <c r="Q8324" s="2" t="n">
        <v>8.74</v>
      </c>
      <c r="R8324" t="n">
        <v>2</v>
      </c>
      <c r="S8324" s="3" t="n">
        <v>0</v>
      </c>
      <c r="T8324" s="2" t="n">
        <v>2.2724</v>
      </c>
      <c r="U8324">
        <f>D8324-C8324</f>
        <v/>
      </c>
      <c r="V8324" s="3">
        <f>IF(Q8324=0,0,T8324/Q8324)</f>
        <v/>
      </c>
    </row>
    <row r="8325">
      <c r="A8325" t="n">
        <v>8324</v>
      </c>
      <c r="B8325" t="inlineStr">
        <is>
          <t>CA-2016-130778</t>
        </is>
      </c>
      <c r="C8325" t="inlineStr">
        <is>
          <t>2016-11-19</t>
        </is>
      </c>
      <c r="D8325" t="inlineStr">
        <is>
          <t>2016-11-25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Recycled Desk Saver Line "While You Were Out" Book, 5 1/2" X 4"</t>
        </is>
      </c>
      <c r="Q8325" s="2" t="n">
        <v>44.75</v>
      </c>
      <c r="R8325" t="n">
        <v>5</v>
      </c>
      <c r="S8325" s="3" t="n">
        <v>0</v>
      </c>
      <c r="T8325" s="2" t="n">
        <v>20.585</v>
      </c>
      <c r="U8325">
        <f>D8325-C8325</f>
        <v/>
      </c>
      <c r="V8325" s="3">
        <f>IF(Q8325=0,0,T8325/Q8325)</f>
        <v/>
      </c>
    </row>
    <row r="8326">
      <c r="A8326" t="n">
        <v>8325</v>
      </c>
      <c r="B8326" t="inlineStr">
        <is>
          <t>CA-2017-144456</t>
        </is>
      </c>
      <c r="C8326" t="inlineStr">
        <is>
          <t>2017-09-08</t>
        </is>
      </c>
      <c r="D8326" t="inlineStr">
        <is>
          <t>2017-09-09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Decoflex Hanging Personal Folder File, Blue</t>
        </is>
      </c>
      <c r="Q8326" s="2" t="n">
        <v>61.68</v>
      </c>
      <c r="R8326" t="n">
        <v>5</v>
      </c>
      <c r="S8326" s="3" t="n">
        <v>0.2</v>
      </c>
      <c r="T8326" s="2" t="n">
        <v>5.397</v>
      </c>
      <c r="U8326">
        <f>D8326-C8326</f>
        <v/>
      </c>
      <c r="V8326" s="3">
        <f>IF(Q8326=0,0,T8326/Q8326)</f>
        <v/>
      </c>
    </row>
    <row r="8327">
      <c r="A8327" t="n">
        <v>8326</v>
      </c>
      <c r="B8327" t="inlineStr">
        <is>
          <t>CA-2017-144456</t>
        </is>
      </c>
      <c r="C8327" t="inlineStr">
        <is>
          <t>2017-09-08</t>
        </is>
      </c>
      <c r="D8327" t="inlineStr">
        <is>
          <t>2017-09-09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Technology</t>
        </is>
      </c>
      <c r="O8327" t="inlineStr">
        <is>
          <t>Phones</t>
        </is>
      </c>
      <c r="P8327" t="inlineStr">
        <is>
          <t>Samsung Rugby III</t>
        </is>
      </c>
      <c r="Q8327" s="2" t="n">
        <v>158.376</v>
      </c>
      <c r="R8327" t="n">
        <v>3</v>
      </c>
      <c r="S8327" s="3" t="n">
        <v>0.2</v>
      </c>
      <c r="T8327" s="2" t="n">
        <v>13.8579</v>
      </c>
      <c r="U8327">
        <f>D8327-C8327</f>
        <v/>
      </c>
      <c r="V8327" s="3">
        <f>IF(Q8327=0,0,T8327/Q8327)</f>
        <v/>
      </c>
    </row>
    <row r="8328">
      <c r="A8328" t="n">
        <v>8327</v>
      </c>
      <c r="B8328" t="inlineStr">
        <is>
          <t>CA-2017-103478</t>
        </is>
      </c>
      <c r="C8328" t="inlineStr">
        <is>
          <t>2017-07-21</t>
        </is>
      </c>
      <c r="D8328" t="inlineStr">
        <is>
          <t>2017-07-24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Avery Poly Binder Pockets</t>
        </is>
      </c>
      <c r="Q8328" s="2" t="n">
        <v>2.864</v>
      </c>
      <c r="R8328" t="n">
        <v>4</v>
      </c>
      <c r="S8328" s="3" t="n">
        <v>0.8</v>
      </c>
      <c r="T8328" s="2" t="n">
        <v>-4.5824</v>
      </c>
      <c r="U8328">
        <f>D8328-C8328</f>
        <v/>
      </c>
      <c r="V8328" s="3">
        <f>IF(Q8328=0,0,T8328/Q8328)</f>
        <v/>
      </c>
    </row>
    <row r="8329">
      <c r="A8329" t="n">
        <v>8328</v>
      </c>
      <c r="B8329" t="inlineStr">
        <is>
          <t>CA-2017-103478</t>
        </is>
      </c>
      <c r="C8329" t="inlineStr">
        <is>
          <t>2017-07-21</t>
        </is>
      </c>
      <c r="D8329" t="inlineStr">
        <is>
          <t>2017-07-24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Office Supplies</t>
        </is>
      </c>
      <c r="O8329" t="inlineStr">
        <is>
          <t>Binders</t>
        </is>
      </c>
      <c r="P8329" t="inlineStr">
        <is>
          <t>Catalog Binders with Expanding Posts</t>
        </is>
      </c>
      <c r="Q8329" s="2" t="n">
        <v>94.19199999999999</v>
      </c>
      <c r="R8329" t="n">
        <v>7</v>
      </c>
      <c r="S8329" s="3" t="n">
        <v>0.8</v>
      </c>
      <c r="T8329" s="2" t="n">
        <v>-164.836</v>
      </c>
      <c r="U8329">
        <f>D8329-C8329</f>
        <v/>
      </c>
      <c r="V8329" s="3">
        <f>IF(Q8329=0,0,T8329/Q8329)</f>
        <v/>
      </c>
    </row>
    <row r="8330">
      <c r="A8330" t="n">
        <v>8329</v>
      </c>
      <c r="B8330" t="inlineStr">
        <is>
          <t>CA-2017-118577</t>
        </is>
      </c>
      <c r="C8330" t="inlineStr">
        <is>
          <t>2017-10-06</t>
        </is>
      </c>
      <c r="D8330" t="inlineStr">
        <is>
          <t>2017-10-11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1886</t>
        </is>
      </c>
      <c r="Q8330" s="2" t="n">
        <v>143.7</v>
      </c>
      <c r="R8330" t="n">
        <v>3</v>
      </c>
      <c r="S8330" s="3" t="n">
        <v>0</v>
      </c>
      <c r="T8330" s="2" t="n">
        <v>68.976</v>
      </c>
      <c r="U8330">
        <f>D8330-C8330</f>
        <v/>
      </c>
      <c r="V8330" s="3">
        <f>IF(Q8330=0,0,T8330/Q8330)</f>
        <v/>
      </c>
    </row>
    <row r="8331">
      <c r="A8331" t="n">
        <v>8330</v>
      </c>
      <c r="B8331" t="inlineStr">
        <is>
          <t>CA-2017-118577</t>
        </is>
      </c>
      <c r="C8331" t="inlineStr">
        <is>
          <t>2017-10-06</t>
        </is>
      </c>
      <c r="D8331" t="inlineStr">
        <is>
          <t>2017-10-11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217</t>
        </is>
      </c>
      <c r="Q8331" s="2" t="n">
        <v>6.48</v>
      </c>
      <c r="R8331" t="n">
        <v>1</v>
      </c>
      <c r="S8331" s="3" t="n">
        <v>0</v>
      </c>
      <c r="T8331" s="2" t="n">
        <v>3.1104</v>
      </c>
      <c r="U8331">
        <f>D8331-C8331</f>
        <v/>
      </c>
      <c r="V8331" s="3">
        <f>IF(Q8331=0,0,T8331/Q8331)</f>
        <v/>
      </c>
    </row>
    <row r="8332">
      <c r="A8332" t="n">
        <v>8331</v>
      </c>
      <c r="B8332" t="inlineStr">
        <is>
          <t>CA-2017-113572</t>
        </is>
      </c>
      <c r="C8332" t="inlineStr">
        <is>
          <t>2017-11-07</t>
        </is>
      </c>
      <c r="D8332" t="inlineStr">
        <is>
          <t>2017-11-11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 CD-R Discs</t>
        </is>
      </c>
      <c r="Q8332" s="2" t="n">
        <v>7.88</v>
      </c>
      <c r="R8332" t="n">
        <v>4</v>
      </c>
      <c r="S8332" s="3" t="n">
        <v>0</v>
      </c>
      <c r="T8332" s="2" t="n">
        <v>2.5216</v>
      </c>
      <c r="U8332">
        <f>D8332-C8332</f>
        <v/>
      </c>
      <c r="V8332" s="3">
        <f>IF(Q8332=0,0,T8332/Q8332)</f>
        <v/>
      </c>
    </row>
    <row r="8333">
      <c r="A8333" t="n">
        <v>8332</v>
      </c>
      <c r="B8333" t="inlineStr">
        <is>
          <t>CA-2016-153269</t>
        </is>
      </c>
      <c r="C8333" t="inlineStr">
        <is>
          <t>2016-03-09</t>
        </is>
      </c>
      <c r="D8333" t="inlineStr">
        <is>
          <t>2016-03-12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Office Supplies</t>
        </is>
      </c>
      <c r="O8333" t="inlineStr">
        <is>
          <t>Storage</t>
        </is>
      </c>
      <c r="P8333" t="inlineStr">
        <is>
          <t>Personal Folder Holder, Ebony</t>
        </is>
      </c>
      <c r="Q8333" s="2" t="n">
        <v>11.21</v>
      </c>
      <c r="R8333" t="n">
        <v>1</v>
      </c>
      <c r="S8333" s="3" t="n">
        <v>0</v>
      </c>
      <c r="T8333" s="2" t="n">
        <v>3.363</v>
      </c>
      <c r="U8333">
        <f>D8333-C8333</f>
        <v/>
      </c>
      <c r="V8333" s="3">
        <f>IF(Q8333=0,0,T8333/Q8333)</f>
        <v/>
      </c>
    </row>
    <row r="8334">
      <c r="A8334" t="n">
        <v>8333</v>
      </c>
      <c r="B8334" t="inlineStr">
        <is>
          <t>CA-2016-153269</t>
        </is>
      </c>
      <c r="C8334" t="inlineStr">
        <is>
          <t>2016-03-09</t>
        </is>
      </c>
      <c r="D8334" t="inlineStr">
        <is>
          <t>2016-03-12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Furniture</t>
        </is>
      </c>
      <c r="O8334" t="inlineStr">
        <is>
          <t>Chairs</t>
        </is>
      </c>
      <c r="P8334" t="inlineStr">
        <is>
          <t>Situations Contoured Folding Chairs, 4/Set</t>
        </is>
      </c>
      <c r="Q8334" s="2" t="n">
        <v>354.9</v>
      </c>
      <c r="R8334" t="n">
        <v>5</v>
      </c>
      <c r="S8334" s="3" t="n">
        <v>0</v>
      </c>
      <c r="T8334" s="2" t="n">
        <v>88.72499999999999</v>
      </c>
      <c r="U8334">
        <f>D8334-C8334</f>
        <v/>
      </c>
      <c r="V8334" s="3">
        <f>IF(Q8334=0,0,T8334/Q8334)</f>
        <v/>
      </c>
    </row>
    <row r="8335">
      <c r="A8335" t="n">
        <v>8334</v>
      </c>
      <c r="B8335" t="inlineStr">
        <is>
          <t>CA-2016-153269</t>
        </is>
      </c>
      <c r="C8335" t="inlineStr">
        <is>
          <t>2016-03-09</t>
        </is>
      </c>
      <c r="D8335" t="inlineStr">
        <is>
          <t>2016-03-12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Office Supplies</t>
        </is>
      </c>
      <c r="O8335" t="inlineStr">
        <is>
          <t>Paper</t>
        </is>
      </c>
      <c r="P8335" t="inlineStr">
        <is>
          <t>Xerox 193</t>
        </is>
      </c>
      <c r="Q8335" s="2" t="n">
        <v>17.94</v>
      </c>
      <c r="R8335" t="n">
        <v>3</v>
      </c>
      <c r="S8335" s="3" t="n">
        <v>0</v>
      </c>
      <c r="T8335" s="2" t="n">
        <v>8.7906</v>
      </c>
      <c r="U8335">
        <f>D8335-C8335</f>
        <v/>
      </c>
      <c r="V8335" s="3">
        <f>IF(Q8335=0,0,T8335/Q8335)</f>
        <v/>
      </c>
    </row>
    <row r="8336">
      <c r="A8336" t="n">
        <v>8335</v>
      </c>
      <c r="B8336" t="inlineStr">
        <is>
          <t>CA-2016-153269</t>
        </is>
      </c>
      <c r="C8336" t="inlineStr">
        <is>
          <t>2016-03-09</t>
        </is>
      </c>
      <c r="D8336" t="inlineStr">
        <is>
          <t>2016-03-12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Binding covers</t>
        </is>
      </c>
      <c r="Q8336" s="2" t="n">
        <v>51.8</v>
      </c>
      <c r="R8336" t="n">
        <v>4</v>
      </c>
      <c r="S8336" s="3" t="n">
        <v>0</v>
      </c>
      <c r="T8336" s="2" t="n">
        <v>23.31</v>
      </c>
      <c r="U8336">
        <f>D8336-C8336</f>
        <v/>
      </c>
      <c r="V8336" s="3">
        <f>IF(Q8336=0,0,T8336/Q8336)</f>
        <v/>
      </c>
    </row>
    <row r="8337">
      <c r="A8337" t="n">
        <v>8336</v>
      </c>
      <c r="B8337" t="inlineStr">
        <is>
          <t>CA-2017-161655</t>
        </is>
      </c>
      <c r="C8337" t="inlineStr">
        <is>
          <t>2017-05-13</t>
        </is>
      </c>
      <c r="D8337" t="inlineStr">
        <is>
          <t>2017-05-18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Twin Loop Wire Binding Elements</t>
        </is>
      </c>
      <c r="Q8337" s="2" t="n">
        <v>299.52</v>
      </c>
      <c r="R8337" t="n">
        <v>9</v>
      </c>
      <c r="S8337" s="3" t="n">
        <v>0</v>
      </c>
      <c r="T8337" s="2" t="n">
        <v>149.76</v>
      </c>
      <c r="U8337">
        <f>D8337-C8337</f>
        <v/>
      </c>
      <c r="V8337" s="3">
        <f>IF(Q8337=0,0,T8337/Q8337)</f>
        <v/>
      </c>
    </row>
    <row r="8338">
      <c r="A8338" t="n">
        <v>8337</v>
      </c>
      <c r="B8338" t="inlineStr">
        <is>
          <t>CA-2016-101469</t>
        </is>
      </c>
      <c r="C8338" t="inlineStr">
        <is>
          <t>2016-07-02</t>
        </is>
      </c>
      <c r="D8338" t="inlineStr">
        <is>
          <t>2016-07-08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Office Supplies</t>
        </is>
      </c>
      <c r="O8338" t="inlineStr">
        <is>
          <t>Art</t>
        </is>
      </c>
      <c r="P8338" t="inlineStr">
        <is>
          <t>Avery Hi-Liter Pen Style Six-Color Fluorescent Set</t>
        </is>
      </c>
      <c r="Q8338" s="2" t="n">
        <v>7.7</v>
      </c>
      <c r="R8338" t="n">
        <v>2</v>
      </c>
      <c r="S8338" s="3" t="n">
        <v>0</v>
      </c>
      <c r="T8338" s="2" t="n">
        <v>3.157</v>
      </c>
      <c r="U8338">
        <f>D8338-C8338</f>
        <v/>
      </c>
      <c r="V8338" s="3">
        <f>IF(Q8338=0,0,T8338/Q8338)</f>
        <v/>
      </c>
    </row>
    <row r="8339">
      <c r="A8339" t="n">
        <v>8338</v>
      </c>
      <c r="B8339" t="inlineStr">
        <is>
          <t>CA-2014-153087</t>
        </is>
      </c>
      <c r="C8339" t="inlineStr">
        <is>
          <t>2014-12-27</t>
        </is>
      </c>
      <c r="D8339" t="inlineStr">
        <is>
          <t>2015-01-03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1983</t>
        </is>
      </c>
      <c r="Q8339" s="2" t="n">
        <v>23.92</v>
      </c>
      <c r="R8339" t="n">
        <v>4</v>
      </c>
      <c r="S8339" s="3" t="n">
        <v>0</v>
      </c>
      <c r="T8339" s="2" t="n">
        <v>11.7208</v>
      </c>
      <c r="U8339">
        <f>D8339-C8339</f>
        <v/>
      </c>
      <c r="V8339" s="3">
        <f>IF(Q8339=0,0,T8339/Q8339)</f>
        <v/>
      </c>
    </row>
    <row r="8340">
      <c r="A8340" t="n">
        <v>8339</v>
      </c>
      <c r="B8340" t="inlineStr">
        <is>
          <t>CA-2014-153087</t>
        </is>
      </c>
      <c r="C8340" t="inlineStr">
        <is>
          <t>2014-12-27</t>
        </is>
      </c>
      <c r="D8340" t="inlineStr">
        <is>
          <t>2015-01-03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Technology</t>
        </is>
      </c>
      <c r="O8340" t="inlineStr">
        <is>
          <t>Accessories</t>
        </is>
      </c>
      <c r="P8340" t="inlineStr">
        <is>
          <t>Enermax Acrylux Wireless Keyboard</t>
        </is>
      </c>
      <c r="Q8340" s="2" t="n">
        <v>498</v>
      </c>
      <c r="R8340" t="n">
        <v>5</v>
      </c>
      <c r="S8340" s="3" t="n">
        <v>0</v>
      </c>
      <c r="T8340" s="2" t="n">
        <v>184.26</v>
      </c>
      <c r="U8340">
        <f>D8340-C8340</f>
        <v/>
      </c>
      <c r="V8340" s="3">
        <f>IF(Q8340=0,0,T8340/Q8340)</f>
        <v/>
      </c>
    </row>
    <row r="8341">
      <c r="A8341" t="n">
        <v>8340</v>
      </c>
      <c r="B8341" t="inlineStr">
        <is>
          <t>CA-2017-135076</t>
        </is>
      </c>
      <c r="C8341" t="inlineStr">
        <is>
          <t>2017-04-13</t>
        </is>
      </c>
      <c r="D8341" t="inlineStr">
        <is>
          <t>2017-04-17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Furniture</t>
        </is>
      </c>
      <c r="O8341" t="inlineStr">
        <is>
          <t>Chairs</t>
        </is>
      </c>
      <c r="P8341" t="inlineStr">
        <is>
          <t>Global Wood Trimmed Manager's Task Chair, Khaki</t>
        </is>
      </c>
      <c r="Q8341" s="2" t="n">
        <v>436.704</v>
      </c>
      <c r="R8341" t="n">
        <v>6</v>
      </c>
      <c r="S8341" s="3" t="n">
        <v>0.2</v>
      </c>
      <c r="T8341" s="2" t="n">
        <v>-38.2116</v>
      </c>
      <c r="U8341">
        <f>D8341-C8341</f>
        <v/>
      </c>
      <c r="V8341" s="3">
        <f>IF(Q8341=0,0,T8341/Q8341)</f>
        <v/>
      </c>
    </row>
    <row r="8342">
      <c r="A8342" t="n">
        <v>8341</v>
      </c>
      <c r="B8342" t="inlineStr">
        <is>
          <t>CA-2014-161634</t>
        </is>
      </c>
      <c r="C8342" t="inlineStr">
        <is>
          <t>2014-11-14</t>
        </is>
      </c>
      <c r="D8342" t="inlineStr">
        <is>
          <t>2014-11-20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Xerox 192</t>
        </is>
      </c>
      <c r="Q8342" s="2" t="n">
        <v>32.4</v>
      </c>
      <c r="R8342" t="n">
        <v>5</v>
      </c>
      <c r="S8342" s="3" t="n">
        <v>0</v>
      </c>
      <c r="T8342" s="2" t="n">
        <v>15.552</v>
      </c>
      <c r="U8342">
        <f>D8342-C8342</f>
        <v/>
      </c>
      <c r="V8342" s="3">
        <f>IF(Q8342=0,0,T8342/Q8342)</f>
        <v/>
      </c>
    </row>
    <row r="8343">
      <c r="A8343" t="n">
        <v>8342</v>
      </c>
      <c r="B8343" t="inlineStr">
        <is>
          <t>CA-2017-141481</t>
        </is>
      </c>
      <c r="C8343" t="inlineStr">
        <is>
          <t>2017-06-11</t>
        </is>
      </c>
      <c r="D8343" t="inlineStr">
        <is>
          <t>2017-06-14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Kensington 6 Outlet Guardian Standard Surge Protector</t>
        </is>
      </c>
      <c r="Q8343" s="2" t="n">
        <v>61.44</v>
      </c>
      <c r="R8343" t="n">
        <v>3</v>
      </c>
      <c r="S8343" s="3" t="n">
        <v>0</v>
      </c>
      <c r="T8343" s="2" t="n">
        <v>16.5888</v>
      </c>
      <c r="U8343">
        <f>D8343-C8343</f>
        <v/>
      </c>
      <c r="V8343" s="3">
        <f>IF(Q8343=0,0,T8343/Q8343)</f>
        <v/>
      </c>
    </row>
    <row r="8344">
      <c r="A8344" t="n">
        <v>8343</v>
      </c>
      <c r="B8344" t="inlineStr">
        <is>
          <t>CA-2016-132549</t>
        </is>
      </c>
      <c r="C8344" t="inlineStr">
        <is>
          <t>2016-11-25</t>
        </is>
      </c>
      <c r="D8344" t="inlineStr">
        <is>
          <t>2016-11-30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Office Supplies</t>
        </is>
      </c>
      <c r="O8344" t="inlineStr">
        <is>
          <t>Storage</t>
        </is>
      </c>
      <c r="P8344" t="inlineStr">
        <is>
          <t>Sterilite Officeware Hinged File Box</t>
        </is>
      </c>
      <c r="Q8344" s="2" t="n">
        <v>73.36</v>
      </c>
      <c r="R8344" t="n">
        <v>7</v>
      </c>
      <c r="S8344" s="3" t="n">
        <v>0</v>
      </c>
      <c r="T8344" s="2" t="n">
        <v>19.8072</v>
      </c>
      <c r="U8344">
        <f>D8344-C8344</f>
        <v/>
      </c>
      <c r="V8344" s="3">
        <f>IF(Q8344=0,0,T8344/Q8344)</f>
        <v/>
      </c>
    </row>
    <row r="8345">
      <c r="A8345" t="n">
        <v>8344</v>
      </c>
      <c r="B8345" t="inlineStr">
        <is>
          <t>US-2014-155544</t>
        </is>
      </c>
      <c r="C8345" t="inlineStr">
        <is>
          <t>2014-03-21</t>
        </is>
      </c>
      <c r="D8345" t="inlineStr">
        <is>
          <t>2014-03-25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Office Supplies</t>
        </is>
      </c>
      <c r="O8345" t="inlineStr">
        <is>
          <t>Labels</t>
        </is>
      </c>
      <c r="P8345" t="inlineStr">
        <is>
          <t>Avery 505</t>
        </is>
      </c>
      <c r="Q8345" s="2" t="n">
        <v>59.2</v>
      </c>
      <c r="R8345" t="n">
        <v>5</v>
      </c>
      <c r="S8345" s="3" t="n">
        <v>0.2</v>
      </c>
      <c r="T8345" s="2" t="n">
        <v>22.2</v>
      </c>
      <c r="U8345">
        <f>D8345-C8345</f>
        <v/>
      </c>
      <c r="V8345" s="3">
        <f>IF(Q8345=0,0,T8345/Q8345)</f>
        <v/>
      </c>
    </row>
    <row r="8346">
      <c r="A8346" t="n">
        <v>8345</v>
      </c>
      <c r="B8346" t="inlineStr">
        <is>
          <t>US-2014-155544</t>
        </is>
      </c>
      <c r="C8346" t="inlineStr">
        <is>
          <t>2014-03-21</t>
        </is>
      </c>
      <c r="D8346" t="inlineStr">
        <is>
          <t>2014-03-25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Wood Document Frame</t>
        </is>
      </c>
      <c r="Q8346" s="2" t="n">
        <v>32.952</v>
      </c>
      <c r="R8346" t="n">
        <v>3</v>
      </c>
      <c r="S8346" s="3" t="n">
        <v>0.2</v>
      </c>
      <c r="T8346" s="2" t="n">
        <v>6.5904</v>
      </c>
      <c r="U8346">
        <f>D8346-C8346</f>
        <v/>
      </c>
      <c r="V8346" s="3">
        <f>IF(Q8346=0,0,T8346/Q8346)</f>
        <v/>
      </c>
    </row>
    <row r="8347">
      <c r="A8347" t="n">
        <v>8346</v>
      </c>
      <c r="B8347" t="inlineStr">
        <is>
          <t>US-2014-155544</t>
        </is>
      </c>
      <c r="C8347" t="inlineStr">
        <is>
          <t>2014-03-21</t>
        </is>
      </c>
      <c r="D8347" t="inlineStr">
        <is>
          <t>2014-03-25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Global Highback Leather Tilter in Burgundy</t>
        </is>
      </c>
      <c r="Q8347" s="2" t="n">
        <v>218.376</v>
      </c>
      <c r="R8347" t="n">
        <v>3</v>
      </c>
      <c r="S8347" s="3" t="n">
        <v>0.2</v>
      </c>
      <c r="T8347" s="2" t="n">
        <v>-10.9188</v>
      </c>
      <c r="U8347">
        <f>D8347-C8347</f>
        <v/>
      </c>
      <c r="V8347" s="3">
        <f>IF(Q8347=0,0,T8347/Q8347)</f>
        <v/>
      </c>
    </row>
    <row r="8348">
      <c r="A8348" t="n">
        <v>8347</v>
      </c>
      <c r="B8348" t="inlineStr">
        <is>
          <t>US-2015-115238</t>
        </is>
      </c>
      <c r="C8348" t="inlineStr">
        <is>
          <t>2015-04-30</t>
        </is>
      </c>
      <c r="D8348" t="inlineStr">
        <is>
          <t>2015-05-04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200 Class Desk Accessories, Burgundy</t>
        </is>
      </c>
      <c r="Q8348" s="2" t="n">
        <v>31.4</v>
      </c>
      <c r="R8348" t="n">
        <v>5</v>
      </c>
      <c r="S8348" s="3" t="n">
        <v>0</v>
      </c>
      <c r="T8348" s="2" t="n">
        <v>13.188</v>
      </c>
      <c r="U8348">
        <f>D8348-C8348</f>
        <v/>
      </c>
      <c r="V8348" s="3">
        <f>IF(Q8348=0,0,T8348/Q8348)</f>
        <v/>
      </c>
    </row>
    <row r="8349">
      <c r="A8349" t="n">
        <v>8348</v>
      </c>
      <c r="B8349" t="inlineStr">
        <is>
          <t>US-2015-115238</t>
        </is>
      </c>
      <c r="C8349" t="inlineStr">
        <is>
          <t>2015-04-30</t>
        </is>
      </c>
      <c r="D8349" t="inlineStr">
        <is>
          <t>2015-05-04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DAX Two-Tone Rosewood/Black Document Frame, Desktop, 5 x 7</t>
        </is>
      </c>
      <c r="Q8349" s="2" t="n">
        <v>9.48</v>
      </c>
      <c r="R8349" t="n">
        <v>1</v>
      </c>
      <c r="S8349" s="3" t="n">
        <v>0</v>
      </c>
      <c r="T8349" s="2" t="n">
        <v>3.792</v>
      </c>
      <c r="U8349">
        <f>D8349-C8349</f>
        <v/>
      </c>
      <c r="V8349" s="3">
        <f>IF(Q8349=0,0,T8349/Q8349)</f>
        <v/>
      </c>
    </row>
    <row r="8350">
      <c r="A8350" t="n">
        <v>8349</v>
      </c>
      <c r="B8350" t="inlineStr">
        <is>
          <t>US-2015-115238</t>
        </is>
      </c>
      <c r="C8350" t="inlineStr">
        <is>
          <t>2015-04-30</t>
        </is>
      </c>
      <c r="D8350" t="inlineStr">
        <is>
          <t>2015-05-04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Technology</t>
        </is>
      </c>
      <c r="O8350" t="inlineStr">
        <is>
          <t>Phones</t>
        </is>
      </c>
      <c r="P8350" t="inlineStr">
        <is>
          <t>iKross Bluetooth Portable Keyboard + Cell Phone Stand Holder + Brush for Apple iPhone 5S 5C 5, 4S 4</t>
        </is>
      </c>
      <c r="Q8350" s="2" t="n">
        <v>209.5</v>
      </c>
      <c r="R8350" t="n">
        <v>10</v>
      </c>
      <c r="S8350" s="3" t="n">
        <v>0</v>
      </c>
      <c r="T8350" s="2" t="n">
        <v>58.66</v>
      </c>
      <c r="U8350">
        <f>D8350-C8350</f>
        <v/>
      </c>
      <c r="V8350" s="3">
        <f>IF(Q8350=0,0,T8350/Q8350)</f>
        <v/>
      </c>
    </row>
    <row r="8351">
      <c r="A8351" t="n">
        <v>8350</v>
      </c>
      <c r="B8351" t="inlineStr">
        <is>
          <t>US-2015-115238</t>
        </is>
      </c>
      <c r="C8351" t="inlineStr">
        <is>
          <t>2015-04-30</t>
        </is>
      </c>
      <c r="D8351" t="inlineStr">
        <is>
          <t>2015-05-04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Furniture</t>
        </is>
      </c>
      <c r="O8351" t="inlineStr">
        <is>
          <t>Furnishings</t>
        </is>
      </c>
      <c r="P8351" t="inlineStr">
        <is>
          <t>Eldon Imàge Series Desk Accessories, Clear</t>
        </is>
      </c>
      <c r="Q8351" s="2" t="n">
        <v>24.3</v>
      </c>
      <c r="R8351" t="n">
        <v>5</v>
      </c>
      <c r="S8351" s="3" t="n">
        <v>0</v>
      </c>
      <c r="T8351" s="2" t="n">
        <v>10.449</v>
      </c>
      <c r="U8351">
        <f>D8351-C8351</f>
        <v/>
      </c>
      <c r="V8351" s="3">
        <f>IF(Q8351=0,0,T8351/Q8351)</f>
        <v/>
      </c>
    </row>
    <row r="8352">
      <c r="A8352" t="n">
        <v>8351</v>
      </c>
      <c r="B8352" t="inlineStr">
        <is>
          <t>US-2015-115238</t>
        </is>
      </c>
      <c r="C8352" t="inlineStr">
        <is>
          <t>2015-04-30</t>
        </is>
      </c>
      <c r="D8352" t="inlineStr">
        <is>
          <t>2015-05-04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Weyerhaeuser First Choice Laser/Copy Paper (20Lb. and 88 Bright)</t>
        </is>
      </c>
      <c r="Q8352" s="2" t="n">
        <v>6.48</v>
      </c>
      <c r="R8352" t="n">
        <v>1</v>
      </c>
      <c r="S8352" s="3" t="n">
        <v>0</v>
      </c>
      <c r="T8352" s="2" t="n">
        <v>3.1104</v>
      </c>
      <c r="U8352">
        <f>D8352-C8352</f>
        <v/>
      </c>
      <c r="V8352" s="3">
        <f>IF(Q8352=0,0,T8352/Q8352)</f>
        <v/>
      </c>
    </row>
    <row r="8353">
      <c r="A8353" t="n">
        <v>8352</v>
      </c>
      <c r="B8353" t="inlineStr">
        <is>
          <t>CA-2017-132199</t>
        </is>
      </c>
      <c r="C8353" t="inlineStr">
        <is>
          <t>2017-05-03</t>
        </is>
      </c>
      <c r="D8353" t="inlineStr">
        <is>
          <t>2017-05-08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Furniture</t>
        </is>
      </c>
      <c r="O8353" t="inlineStr">
        <is>
          <t>Furnishings</t>
        </is>
      </c>
      <c r="P8353" t="inlineStr">
        <is>
          <t>Career Cubicle Clock, 8 1/4", Black</t>
        </is>
      </c>
      <c r="Q8353" s="2" t="n">
        <v>32.448</v>
      </c>
      <c r="R8353" t="n">
        <v>2</v>
      </c>
      <c r="S8353" s="3" t="n">
        <v>0.2</v>
      </c>
      <c r="T8353" s="2" t="n">
        <v>7.3008</v>
      </c>
      <c r="U8353">
        <f>D8353-C8353</f>
        <v/>
      </c>
      <c r="V8353" s="3">
        <f>IF(Q8353=0,0,T8353/Q8353)</f>
        <v/>
      </c>
    </row>
    <row r="8354">
      <c r="A8354" t="n">
        <v>8353</v>
      </c>
      <c r="B8354" t="inlineStr">
        <is>
          <t>CA-2017-132199</t>
        </is>
      </c>
      <c r="C8354" t="inlineStr">
        <is>
          <t>2017-05-03</t>
        </is>
      </c>
      <c r="D8354" t="inlineStr">
        <is>
          <t>2017-05-08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Wilson Jones Legal Size Ring Binders</t>
        </is>
      </c>
      <c r="Q8354" s="2" t="n">
        <v>26.388</v>
      </c>
      <c r="R8354" t="n">
        <v>4</v>
      </c>
      <c r="S8354" s="3" t="n">
        <v>0.7</v>
      </c>
      <c r="T8354" s="2" t="n">
        <v>-17.592</v>
      </c>
      <c r="U8354">
        <f>D8354-C8354</f>
        <v/>
      </c>
      <c r="V8354" s="3">
        <f>IF(Q8354=0,0,T8354/Q8354)</f>
        <v/>
      </c>
    </row>
    <row r="8355">
      <c r="A8355" t="n">
        <v>8354</v>
      </c>
      <c r="B8355" t="inlineStr">
        <is>
          <t>CA-2017-132199</t>
        </is>
      </c>
      <c r="C8355" t="inlineStr">
        <is>
          <t>2017-05-03</t>
        </is>
      </c>
      <c r="D8355" t="inlineStr">
        <is>
          <t>2017-05-08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Furniture</t>
        </is>
      </c>
      <c r="O8355" t="inlineStr">
        <is>
          <t>Tables</t>
        </is>
      </c>
      <c r="P8355" t="inlineStr">
        <is>
          <t>Bevis 36 x 72 Conference Tables</t>
        </is>
      </c>
      <c r="Q8355" s="2" t="n">
        <v>373.47</v>
      </c>
      <c r="R8355" t="n">
        <v>5</v>
      </c>
      <c r="S8355" s="3" t="n">
        <v>0.4</v>
      </c>
      <c r="T8355" s="2" t="n">
        <v>-112.041</v>
      </c>
      <c r="U8355">
        <f>D8355-C8355</f>
        <v/>
      </c>
      <c r="V8355" s="3">
        <f>IF(Q8355=0,0,T8355/Q8355)</f>
        <v/>
      </c>
    </row>
    <row r="8356">
      <c r="A8356" t="n">
        <v>8355</v>
      </c>
      <c r="B8356" t="inlineStr">
        <is>
          <t>CA-2017-132199</t>
        </is>
      </c>
      <c r="C8356" t="inlineStr">
        <is>
          <t>2017-05-03</t>
        </is>
      </c>
      <c r="D8356" t="inlineStr">
        <is>
          <t>2017-05-08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Wilson Jones Elliptical Ring 3 1/2" Capacity Binders, 800 sheets</t>
        </is>
      </c>
      <c r="Q8356" s="2" t="n">
        <v>64.2</v>
      </c>
      <c r="R8356" t="n">
        <v>5</v>
      </c>
      <c r="S8356" s="3" t="n">
        <v>0.7</v>
      </c>
      <c r="T8356" s="2" t="n">
        <v>-44.94</v>
      </c>
      <c r="U8356">
        <f>D8356-C8356</f>
        <v/>
      </c>
      <c r="V8356" s="3">
        <f>IF(Q8356=0,0,T8356/Q8356)</f>
        <v/>
      </c>
    </row>
    <row r="8357">
      <c r="A8357" t="n">
        <v>8356</v>
      </c>
      <c r="B8357" t="inlineStr">
        <is>
          <t>CA-2017-132199</t>
        </is>
      </c>
      <c r="C8357" t="inlineStr">
        <is>
          <t>2017-05-03</t>
        </is>
      </c>
      <c r="D8357" t="inlineStr">
        <is>
          <t>2017-05-08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Office Supplies</t>
        </is>
      </c>
      <c r="O8357" t="inlineStr">
        <is>
          <t>Fasteners</t>
        </is>
      </c>
      <c r="P8357" t="inlineStr">
        <is>
          <t>Advantus Plastic Paper Clips</t>
        </is>
      </c>
      <c r="Q8357" s="2" t="n">
        <v>8</v>
      </c>
      <c r="R8357" t="n">
        <v>2</v>
      </c>
      <c r="S8357" s="3" t="n">
        <v>0.2</v>
      </c>
      <c r="T8357" s="2" t="n">
        <v>2.8</v>
      </c>
      <c r="U8357">
        <f>D8357-C8357</f>
        <v/>
      </c>
      <c r="V8357" s="3">
        <f>IF(Q8357=0,0,T8357/Q8357)</f>
        <v/>
      </c>
    </row>
    <row r="8358">
      <c r="A8358" t="n">
        <v>8357</v>
      </c>
      <c r="B8358" t="inlineStr">
        <is>
          <t>CA-2016-163174</t>
        </is>
      </c>
      <c r="C8358" t="inlineStr">
        <is>
          <t>2016-08-26</t>
        </is>
      </c>
      <c r="D8358" t="inlineStr">
        <is>
          <t>2016-08-30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Furniture</t>
        </is>
      </c>
      <c r="O8358" t="inlineStr">
        <is>
          <t>Furnishings</t>
        </is>
      </c>
      <c r="P8358" t="inlineStr">
        <is>
          <t>Deflect-o Glass Clear Studded Chair Mats</t>
        </is>
      </c>
      <c r="Q8358" s="2" t="n">
        <v>186.54</v>
      </c>
      <c r="R8358" t="n">
        <v>3</v>
      </c>
      <c r="S8358" s="3" t="n">
        <v>0</v>
      </c>
      <c r="T8358" s="2" t="n">
        <v>41.0388</v>
      </c>
      <c r="U8358">
        <f>D8358-C8358</f>
        <v/>
      </c>
      <c r="V8358" s="3">
        <f>IF(Q8358=0,0,T8358/Q8358)</f>
        <v/>
      </c>
    </row>
    <row r="8359">
      <c r="A8359" t="n">
        <v>8358</v>
      </c>
      <c r="B8359" t="inlineStr">
        <is>
          <t>CA-2014-110555</t>
        </is>
      </c>
      <c r="C8359" t="inlineStr">
        <is>
          <t>2014-04-11</t>
        </is>
      </c>
      <c r="D8359" t="inlineStr">
        <is>
          <t>2014-04-18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Eldon Simplefile Box Office</t>
        </is>
      </c>
      <c r="Q8359" s="2" t="n">
        <v>87.08</v>
      </c>
      <c r="R8359" t="n">
        <v>7</v>
      </c>
      <c r="S8359" s="3" t="n">
        <v>0</v>
      </c>
      <c r="T8359" s="2" t="n">
        <v>24.3824</v>
      </c>
      <c r="U8359">
        <f>D8359-C8359</f>
        <v/>
      </c>
      <c r="V8359" s="3">
        <f>IF(Q8359=0,0,T8359/Q8359)</f>
        <v/>
      </c>
    </row>
    <row r="8360">
      <c r="A8360" t="n">
        <v>8359</v>
      </c>
      <c r="B8360" t="inlineStr">
        <is>
          <t>CA-2014-110555</t>
        </is>
      </c>
      <c r="C8360" t="inlineStr">
        <is>
          <t>2014-04-11</t>
        </is>
      </c>
      <c r="D8360" t="inlineStr">
        <is>
          <t>2014-04-18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Technology</t>
        </is>
      </c>
      <c r="O8360" t="inlineStr">
        <is>
          <t>Phones</t>
        </is>
      </c>
      <c r="P8360" t="inlineStr">
        <is>
          <t>AT&amp;T SB67148 SynJ</t>
        </is>
      </c>
      <c r="Q8360" s="2" t="n">
        <v>105.584</v>
      </c>
      <c r="R8360" t="n">
        <v>2</v>
      </c>
      <c r="S8360" s="3" t="n">
        <v>0.2</v>
      </c>
      <c r="T8360" s="2" t="n">
        <v>9.2386</v>
      </c>
      <c r="U8360">
        <f>D8360-C8360</f>
        <v/>
      </c>
      <c r="V8360" s="3">
        <f>IF(Q8360=0,0,T8360/Q8360)</f>
        <v/>
      </c>
    </row>
    <row r="8361">
      <c r="A8361" t="n">
        <v>8360</v>
      </c>
      <c r="B8361" t="inlineStr">
        <is>
          <t>CA-2014-110555</t>
        </is>
      </c>
      <c r="C8361" t="inlineStr">
        <is>
          <t>2014-04-11</t>
        </is>
      </c>
      <c r="D8361" t="inlineStr">
        <is>
          <t>2014-04-18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Memorex Mini Travel Drive 64 GB USB 2.0 Flash Drive</t>
        </is>
      </c>
      <c r="Q8361" s="2" t="n">
        <v>217.44</v>
      </c>
      <c r="R8361" t="n">
        <v>6</v>
      </c>
      <c r="S8361" s="3" t="n">
        <v>0</v>
      </c>
      <c r="T8361" s="2" t="n">
        <v>91.3248</v>
      </c>
      <c r="U8361">
        <f>D8361-C8361</f>
        <v/>
      </c>
      <c r="V8361" s="3">
        <f>IF(Q8361=0,0,T8361/Q8361)</f>
        <v/>
      </c>
    </row>
    <row r="8362">
      <c r="A8362" t="n">
        <v>8361</v>
      </c>
      <c r="B8362" t="inlineStr">
        <is>
          <t>CA-2017-147207</t>
        </is>
      </c>
      <c r="C8362" t="inlineStr">
        <is>
          <t>2017-01-02</t>
        </is>
      </c>
      <c r="D8362" t="inlineStr">
        <is>
          <t>2017-01-04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Office Supplies</t>
        </is>
      </c>
      <c r="O8362" t="inlineStr">
        <is>
          <t>Art</t>
        </is>
      </c>
      <c r="P8362" t="inlineStr">
        <is>
          <t>Newell 319</t>
        </is>
      </c>
      <c r="Q8362" s="2" t="n">
        <v>31.744</v>
      </c>
      <c r="R8362" t="n">
        <v>2</v>
      </c>
      <c r="S8362" s="3" t="n">
        <v>0.2</v>
      </c>
      <c r="T8362" s="2" t="n">
        <v>3.968</v>
      </c>
      <c r="U8362">
        <f>D8362-C8362</f>
        <v/>
      </c>
      <c r="V8362" s="3">
        <f>IF(Q8362=0,0,T8362/Q8362)</f>
        <v/>
      </c>
    </row>
    <row r="8363">
      <c r="A8363" t="n">
        <v>8362</v>
      </c>
      <c r="B8363" t="inlineStr">
        <is>
          <t>CA-2017-147207</t>
        </is>
      </c>
      <c r="C8363" t="inlineStr">
        <is>
          <t>2017-01-02</t>
        </is>
      </c>
      <c r="D8363" t="inlineStr">
        <is>
          <t>2017-01-04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Office Supplies</t>
        </is>
      </c>
      <c r="O8363" t="inlineStr">
        <is>
          <t>Appliances</t>
        </is>
      </c>
      <c r="P8363" t="inlineStr">
        <is>
          <t>Hoover Commercial SteamVac</t>
        </is>
      </c>
      <c r="Q8363" s="2" t="n">
        <v>5.432</v>
      </c>
      <c r="R8363" t="n">
        <v>2</v>
      </c>
      <c r="S8363" s="3" t="n">
        <v>0.8</v>
      </c>
      <c r="T8363" s="2" t="n">
        <v>-13.58</v>
      </c>
      <c r="U8363">
        <f>D8363-C8363</f>
        <v/>
      </c>
      <c r="V8363" s="3">
        <f>IF(Q8363=0,0,T8363/Q8363)</f>
        <v/>
      </c>
    </row>
    <row r="8364">
      <c r="A8364" t="n">
        <v>8363</v>
      </c>
      <c r="B8364" t="inlineStr">
        <is>
          <t>CA-2017-147207</t>
        </is>
      </c>
      <c r="C8364" t="inlineStr">
        <is>
          <t>2017-01-02</t>
        </is>
      </c>
      <c r="D8364" t="inlineStr">
        <is>
          <t>2017-01-04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Furniture</t>
        </is>
      </c>
      <c r="O8364" t="inlineStr">
        <is>
          <t>Tables</t>
        </is>
      </c>
      <c r="P8364" t="inlineStr">
        <is>
          <t>Bevis Oval Conference Table, Walnut</t>
        </is>
      </c>
      <c r="Q8364" s="2" t="n">
        <v>913.4299999999999</v>
      </c>
      <c r="R8364" t="n">
        <v>5</v>
      </c>
      <c r="S8364" s="3" t="n">
        <v>0.3</v>
      </c>
      <c r="T8364" s="2" t="n">
        <v>-169.637</v>
      </c>
      <c r="U8364">
        <f>D8364-C8364</f>
        <v/>
      </c>
      <c r="V8364" s="3">
        <f>IF(Q8364=0,0,T8364/Q8364)</f>
        <v/>
      </c>
    </row>
    <row r="8365">
      <c r="A8365" t="n">
        <v>8364</v>
      </c>
      <c r="B8365" t="inlineStr">
        <is>
          <t>CA-2017-147207</t>
        </is>
      </c>
      <c r="C8365" t="inlineStr">
        <is>
          <t>2017-01-02</t>
        </is>
      </c>
      <c r="D8365" t="inlineStr">
        <is>
          <t>2017-01-04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Office Supplies</t>
        </is>
      </c>
      <c r="O8365" t="inlineStr">
        <is>
          <t>Storage</t>
        </is>
      </c>
      <c r="P8365" t="inlineStr">
        <is>
          <t>Dual Level, Single-Width Filing Carts</t>
        </is>
      </c>
      <c r="Q8365" s="2" t="n">
        <v>372.144</v>
      </c>
      <c r="R8365" t="n">
        <v>3</v>
      </c>
      <c r="S8365" s="3" t="n">
        <v>0.2</v>
      </c>
      <c r="T8365" s="2" t="n">
        <v>27.9108</v>
      </c>
      <c r="U8365">
        <f>D8365-C8365</f>
        <v/>
      </c>
      <c r="V8365" s="3">
        <f>IF(Q8365=0,0,T8365/Q8365)</f>
        <v/>
      </c>
    </row>
    <row r="8366">
      <c r="A8366" t="n">
        <v>8365</v>
      </c>
      <c r="B8366" t="inlineStr">
        <is>
          <t>CA-2017-137631</t>
        </is>
      </c>
      <c r="C8366" t="inlineStr">
        <is>
          <t>2017-04-28</t>
        </is>
      </c>
      <c r="D8366" t="inlineStr">
        <is>
          <t>2017-05-02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Samsung Galaxy S4 Mini</t>
        </is>
      </c>
      <c r="Q8366" s="2" t="n">
        <v>751.984</v>
      </c>
      <c r="R8366" t="n">
        <v>2</v>
      </c>
      <c r="S8366" s="3" t="n">
        <v>0.2</v>
      </c>
      <c r="T8366" s="2" t="n">
        <v>84.59820000000001</v>
      </c>
      <c r="U8366">
        <f>D8366-C8366</f>
        <v/>
      </c>
      <c r="V8366" s="3">
        <f>IF(Q8366=0,0,T8366/Q8366)</f>
        <v/>
      </c>
    </row>
    <row r="8367">
      <c r="A8367" t="n">
        <v>8366</v>
      </c>
      <c r="B8367" t="inlineStr">
        <is>
          <t>CA-2017-157273</t>
        </is>
      </c>
      <c r="C8367" t="inlineStr">
        <is>
          <t>2017-01-30</t>
        </is>
      </c>
      <c r="D8367" t="inlineStr">
        <is>
          <t>2017-02-02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Mitel 5320 IP Phone VoIP phone</t>
        </is>
      </c>
      <c r="Q8367" s="2" t="n">
        <v>604.768</v>
      </c>
      <c r="R8367" t="n">
        <v>4</v>
      </c>
      <c r="S8367" s="3" t="n">
        <v>0.2</v>
      </c>
      <c r="T8367" s="2" t="n">
        <v>60.4768</v>
      </c>
      <c r="U8367">
        <f>D8367-C8367</f>
        <v/>
      </c>
      <c r="V8367" s="3">
        <f>IF(Q8367=0,0,T8367/Q8367)</f>
        <v/>
      </c>
    </row>
    <row r="8368">
      <c r="A8368" t="n">
        <v>8367</v>
      </c>
      <c r="B8368" t="inlineStr">
        <is>
          <t>CA-2014-109918</t>
        </is>
      </c>
      <c r="C8368" t="inlineStr">
        <is>
          <t>2014-09-07</t>
        </is>
      </c>
      <c r="D8368" t="inlineStr">
        <is>
          <t>2014-09-12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Office Supplies</t>
        </is>
      </c>
      <c r="O8368" t="inlineStr">
        <is>
          <t>Supplies</t>
        </is>
      </c>
      <c r="P8368" t="inlineStr">
        <is>
          <t>Acme Design Line 8" Stainless Steel Bent Scissors w/Champagne Handles, 3-1/8" Cut</t>
        </is>
      </c>
      <c r="Q8368" s="2" t="n">
        <v>27.36</v>
      </c>
      <c r="R8368" t="n">
        <v>4</v>
      </c>
      <c r="S8368" s="3" t="n">
        <v>0</v>
      </c>
      <c r="T8368" s="2" t="n">
        <v>7.3872</v>
      </c>
      <c r="U8368">
        <f>D8368-C8368</f>
        <v/>
      </c>
      <c r="V8368" s="3">
        <f>IF(Q8368=0,0,T8368/Q8368)</f>
        <v/>
      </c>
    </row>
    <row r="8369">
      <c r="A8369" t="n">
        <v>8368</v>
      </c>
      <c r="B8369" t="inlineStr">
        <is>
          <t>CA-2014-109918</t>
        </is>
      </c>
      <c r="C8369" t="inlineStr">
        <is>
          <t>2014-09-07</t>
        </is>
      </c>
      <c r="D8369" t="inlineStr">
        <is>
          <t>2014-09-12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Message Book, Wirebound, Four 5 1/2" X 4" Forms/Pg., 200 Dupl. Sets/Book</t>
        </is>
      </c>
      <c r="Q8369" s="2" t="n">
        <v>20.56</v>
      </c>
      <c r="R8369" t="n">
        <v>2</v>
      </c>
      <c r="S8369" s="3" t="n">
        <v>0</v>
      </c>
      <c r="T8369" s="2" t="n">
        <v>9.6632</v>
      </c>
      <c r="U8369">
        <f>D8369-C8369</f>
        <v/>
      </c>
      <c r="V8369" s="3">
        <f>IF(Q8369=0,0,T8369/Q8369)</f>
        <v/>
      </c>
    </row>
    <row r="8370">
      <c r="A8370" t="n">
        <v>8369</v>
      </c>
      <c r="B8370" t="inlineStr">
        <is>
          <t>CA-2014-109918</t>
        </is>
      </c>
      <c r="C8370" t="inlineStr">
        <is>
          <t>2014-09-07</t>
        </is>
      </c>
      <c r="D8370" t="inlineStr">
        <is>
          <t>2014-09-12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Avery Legal 4-Ring Binder</t>
        </is>
      </c>
      <c r="Q8370" s="2" t="n">
        <v>83.92</v>
      </c>
      <c r="R8370" t="n">
        <v>5</v>
      </c>
      <c r="S8370" s="3" t="n">
        <v>0.2</v>
      </c>
      <c r="T8370" s="2" t="n">
        <v>31.47</v>
      </c>
      <c r="U8370">
        <f>D8370-C8370</f>
        <v/>
      </c>
      <c r="V8370" s="3">
        <f>IF(Q8370=0,0,T8370/Q8370)</f>
        <v/>
      </c>
    </row>
    <row r="8371">
      <c r="A8371" t="n">
        <v>8370</v>
      </c>
      <c r="B8371" t="inlineStr">
        <is>
          <t>CA-2016-118745</t>
        </is>
      </c>
      <c r="C8371" t="inlineStr">
        <is>
          <t>2016-06-11</t>
        </is>
      </c>
      <c r="D8371" t="inlineStr">
        <is>
          <t>2016-06-16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Bretford Rectangular Conference Table Tops</t>
        </is>
      </c>
      <c r="Q8371" s="2" t="n">
        <v>902.712</v>
      </c>
      <c r="R8371" t="n">
        <v>3</v>
      </c>
      <c r="S8371" s="3" t="n">
        <v>0.2</v>
      </c>
      <c r="T8371" s="2" t="n">
        <v>33.8517</v>
      </c>
      <c r="U8371">
        <f>D8371-C8371</f>
        <v/>
      </c>
      <c r="V8371" s="3">
        <f>IF(Q8371=0,0,T8371/Q8371)</f>
        <v/>
      </c>
    </row>
    <row r="8372">
      <c r="A8372" t="n">
        <v>8371</v>
      </c>
      <c r="B8372" t="inlineStr">
        <is>
          <t>CA-2016-163972</t>
        </is>
      </c>
      <c r="C8372" t="inlineStr">
        <is>
          <t>2016-10-17</t>
        </is>
      </c>
      <c r="D8372" t="inlineStr">
        <is>
          <t>2016-10-21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Furniture</t>
        </is>
      </c>
      <c r="O8372" t="inlineStr">
        <is>
          <t>Bookcases</t>
        </is>
      </c>
      <c r="P8372" t="inlineStr">
        <is>
          <t>Safco Value Mate Steel Bookcase, Baked Enamel Finish on Steel, Black</t>
        </is>
      </c>
      <c r="Q8372" s="2" t="n">
        <v>120.666</v>
      </c>
      <c r="R8372" t="n">
        <v>2</v>
      </c>
      <c r="S8372" s="3" t="n">
        <v>0.15</v>
      </c>
      <c r="T8372" s="2" t="n">
        <v>21.294</v>
      </c>
      <c r="U8372">
        <f>D8372-C8372</f>
        <v/>
      </c>
      <c r="V8372" s="3">
        <f>IF(Q8372=0,0,T8372/Q8372)</f>
        <v/>
      </c>
    </row>
    <row r="8373">
      <c r="A8373" t="n">
        <v>8372</v>
      </c>
      <c r="B8373" t="inlineStr">
        <is>
          <t>CA-2014-165393</t>
        </is>
      </c>
      <c r="C8373" t="inlineStr">
        <is>
          <t>2014-12-27</t>
        </is>
      </c>
      <c r="D8373" t="inlineStr">
        <is>
          <t>2014-12-30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GBC Standard Therm-A-Bind Covers</t>
        </is>
      </c>
      <c r="Q8373" s="2" t="n">
        <v>4.984</v>
      </c>
      <c r="R8373" t="n">
        <v>1</v>
      </c>
      <c r="S8373" s="3" t="n">
        <v>0.8</v>
      </c>
      <c r="T8373" s="2" t="n">
        <v>-8.472799999999999</v>
      </c>
      <c r="U8373">
        <f>D8373-C8373</f>
        <v/>
      </c>
      <c r="V8373" s="3">
        <f>IF(Q8373=0,0,T8373/Q8373)</f>
        <v/>
      </c>
    </row>
    <row r="8374">
      <c r="A8374" t="n">
        <v>8373</v>
      </c>
      <c r="B8374" t="inlineStr">
        <is>
          <t>CA-2016-113726</t>
        </is>
      </c>
      <c r="C8374" t="inlineStr">
        <is>
          <t>2016-11-24</t>
        </is>
      </c>
      <c r="D8374" t="inlineStr">
        <is>
          <t>2016-12-01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Howard Miller Distant Time Traveler Alarm Clock</t>
        </is>
      </c>
      <c r="Q8374" s="2" t="n">
        <v>82.26000000000001</v>
      </c>
      <c r="R8374" t="n">
        <v>3</v>
      </c>
      <c r="S8374" s="3" t="n">
        <v>0</v>
      </c>
      <c r="T8374" s="2" t="n">
        <v>33.7266</v>
      </c>
      <c r="U8374">
        <f>D8374-C8374</f>
        <v/>
      </c>
      <c r="V8374" s="3">
        <f>IF(Q8374=0,0,T8374/Q8374)</f>
        <v/>
      </c>
    </row>
    <row r="8375">
      <c r="A8375" t="n">
        <v>8374</v>
      </c>
      <c r="B8375" t="inlineStr">
        <is>
          <t>CA-2016-152940</t>
        </is>
      </c>
      <c r="C8375" t="inlineStr">
        <is>
          <t>2016-11-10</t>
        </is>
      </c>
      <c r="D8375" t="inlineStr">
        <is>
          <t>2016-11-13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Acco Perma 2700 Stacking Storage Drawers</t>
        </is>
      </c>
      <c r="Q8375" s="2" t="n">
        <v>29.74</v>
      </c>
      <c r="R8375" t="n">
        <v>1</v>
      </c>
      <c r="S8375" s="3" t="n">
        <v>0</v>
      </c>
      <c r="T8375" s="2" t="n">
        <v>4.461</v>
      </c>
      <c r="U8375">
        <f>D8375-C8375</f>
        <v/>
      </c>
      <c r="V8375" s="3">
        <f>IF(Q8375=0,0,T8375/Q8375)</f>
        <v/>
      </c>
    </row>
    <row r="8376">
      <c r="A8376" t="n">
        <v>8375</v>
      </c>
      <c r="B8376" t="inlineStr">
        <is>
          <t>CA-2015-158701</t>
        </is>
      </c>
      <c r="C8376" t="inlineStr">
        <is>
          <t>2015-01-05</t>
        </is>
      </c>
      <c r="D8376" t="inlineStr">
        <is>
          <t>2015-01-10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Office Supplies</t>
        </is>
      </c>
      <c r="O8376" t="inlineStr">
        <is>
          <t>Appliances</t>
        </is>
      </c>
      <c r="P8376" t="inlineStr">
        <is>
          <t>Acco 6 Outlet Guardian Premium Surge Suppressor</t>
        </is>
      </c>
      <c r="Q8376" s="2" t="n">
        <v>87.36</v>
      </c>
      <c r="R8376" t="n">
        <v>6</v>
      </c>
      <c r="S8376" s="3" t="n">
        <v>0</v>
      </c>
      <c r="T8376" s="2" t="n">
        <v>23.5872</v>
      </c>
      <c r="U8376">
        <f>D8376-C8376</f>
        <v/>
      </c>
      <c r="V8376" s="3">
        <f>IF(Q8376=0,0,T8376/Q8376)</f>
        <v/>
      </c>
    </row>
    <row r="8377">
      <c r="A8377" t="n">
        <v>8376</v>
      </c>
      <c r="B8377" t="inlineStr">
        <is>
          <t>CA-2015-158701</t>
        </is>
      </c>
      <c r="C8377" t="inlineStr">
        <is>
          <t>2015-01-05</t>
        </is>
      </c>
      <c r="D8377" t="inlineStr">
        <is>
          <t>2015-01-10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Fellowes Binding Cases</t>
        </is>
      </c>
      <c r="Q8377" s="2" t="n">
        <v>56.16</v>
      </c>
      <c r="R8377" t="n">
        <v>6</v>
      </c>
      <c r="S8377" s="3" t="n">
        <v>0.2</v>
      </c>
      <c r="T8377" s="2" t="n">
        <v>17.55</v>
      </c>
      <c r="U8377">
        <f>D8377-C8377</f>
        <v/>
      </c>
      <c r="V8377" s="3">
        <f>IF(Q8377=0,0,T8377/Q8377)</f>
        <v/>
      </c>
    </row>
    <row r="8378">
      <c r="A8378" t="n">
        <v>8377</v>
      </c>
      <c r="B8378" t="inlineStr">
        <is>
          <t>CA-2017-156272</t>
        </is>
      </c>
      <c r="C8378" t="inlineStr">
        <is>
          <t>2017-03-21</t>
        </is>
      </c>
      <c r="D8378" t="inlineStr">
        <is>
          <t>2017-03-27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APC 7 Outlet Network SurgeArrest Surge Protector</t>
        </is>
      </c>
      <c r="Q8378" s="2" t="n">
        <v>64.384</v>
      </c>
      <c r="R8378" t="n">
        <v>1</v>
      </c>
      <c r="S8378" s="3" t="n">
        <v>0.2</v>
      </c>
      <c r="T8378" s="2" t="n">
        <v>8.048</v>
      </c>
      <c r="U8378">
        <f>D8378-C8378</f>
        <v/>
      </c>
      <c r="V8378" s="3">
        <f>IF(Q8378=0,0,T8378/Q8378)</f>
        <v/>
      </c>
    </row>
    <row r="8379">
      <c r="A8379" t="n">
        <v>8378</v>
      </c>
      <c r="B8379" t="inlineStr">
        <is>
          <t>CA-2015-162964</t>
        </is>
      </c>
      <c r="C8379" t="inlineStr">
        <is>
          <t>2015-11-12</t>
        </is>
      </c>
      <c r="D8379" t="inlineStr">
        <is>
          <t>2015-11-18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Carina 42"Hx23 3/4"W Media Storage Unit</t>
        </is>
      </c>
      <c r="Q8379" s="2" t="n">
        <v>64.78400000000001</v>
      </c>
      <c r="R8379" t="n">
        <v>1</v>
      </c>
      <c r="S8379" s="3" t="n">
        <v>0.2</v>
      </c>
      <c r="T8379" s="2" t="n">
        <v>-14.5764</v>
      </c>
      <c r="U8379">
        <f>D8379-C8379</f>
        <v/>
      </c>
      <c r="V8379" s="3">
        <f>IF(Q8379=0,0,T8379/Q8379)</f>
        <v/>
      </c>
    </row>
    <row r="8380">
      <c r="A8380" t="n">
        <v>8379</v>
      </c>
      <c r="B8380" t="inlineStr">
        <is>
          <t>CA-2015-162964</t>
        </is>
      </c>
      <c r="C8380" t="inlineStr">
        <is>
          <t>2015-11-12</t>
        </is>
      </c>
      <c r="D8380" t="inlineStr">
        <is>
          <t>2015-11-18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Xerox 1957</t>
        </is>
      </c>
      <c r="Q8380" s="2" t="n">
        <v>15.552</v>
      </c>
      <c r="R8380" t="n">
        <v>3</v>
      </c>
      <c r="S8380" s="3" t="n">
        <v>0.2</v>
      </c>
      <c r="T8380" s="2" t="n">
        <v>5.6376</v>
      </c>
      <c r="U8380">
        <f>D8380-C8380</f>
        <v/>
      </c>
      <c r="V8380" s="3">
        <f>IF(Q8380=0,0,T8380/Q8380)</f>
        <v/>
      </c>
    </row>
    <row r="8381">
      <c r="A8381" t="n">
        <v>8380</v>
      </c>
      <c r="B8381" t="inlineStr">
        <is>
          <t>CA-2015-162964</t>
        </is>
      </c>
      <c r="C8381" t="inlineStr">
        <is>
          <t>2015-11-12</t>
        </is>
      </c>
      <c r="D8381" t="inlineStr">
        <is>
          <t>2015-11-18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Office Supplies</t>
        </is>
      </c>
      <c r="O8381" t="inlineStr">
        <is>
          <t>Envelopes</t>
        </is>
      </c>
      <c r="P8381" t="inlineStr">
        <is>
          <t>Blue String-Tie &amp; Button Interoffice Envelopes, 10 x 13</t>
        </is>
      </c>
      <c r="Q8381" s="2" t="n">
        <v>223.888</v>
      </c>
      <c r="R8381" t="n">
        <v>7</v>
      </c>
      <c r="S8381" s="3" t="n">
        <v>0.2</v>
      </c>
      <c r="T8381" s="2" t="n">
        <v>69.965</v>
      </c>
      <c r="U8381">
        <f>D8381-C8381</f>
        <v/>
      </c>
      <c r="V8381" s="3">
        <f>IF(Q8381=0,0,T8381/Q8381)</f>
        <v/>
      </c>
    </row>
    <row r="8382">
      <c r="A8382" t="n">
        <v>8381</v>
      </c>
      <c r="B8382" t="inlineStr">
        <is>
          <t>CA-2014-103527</t>
        </is>
      </c>
      <c r="C8382" t="inlineStr">
        <is>
          <t>2014-09-09</t>
        </is>
      </c>
      <c r="D8382" t="inlineStr">
        <is>
          <t>2014-09-14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Office Supplies</t>
        </is>
      </c>
      <c r="O8382" t="inlineStr">
        <is>
          <t>Paper</t>
        </is>
      </c>
      <c r="P8382" t="inlineStr">
        <is>
          <t>Ampad Poly Cover Wirebound Steno Book, 6" x 9" Assorted Colors, Gregg Ruled</t>
        </is>
      </c>
      <c r="Q8382" s="2" t="n">
        <v>10.896</v>
      </c>
      <c r="R8382" t="n">
        <v>3</v>
      </c>
      <c r="S8382" s="3" t="n">
        <v>0.2</v>
      </c>
      <c r="T8382" s="2" t="n">
        <v>3.405</v>
      </c>
      <c r="U8382">
        <f>D8382-C8382</f>
        <v/>
      </c>
      <c r="V8382" s="3">
        <f>IF(Q8382=0,0,T8382/Q8382)</f>
        <v/>
      </c>
    </row>
    <row r="8383">
      <c r="A8383" t="n">
        <v>8382</v>
      </c>
      <c r="B8383" t="inlineStr">
        <is>
          <t>CA-2016-134544</t>
        </is>
      </c>
      <c r="C8383" t="inlineStr">
        <is>
          <t>2016-03-17</t>
        </is>
      </c>
      <c r="D8383" t="inlineStr">
        <is>
          <t>2016-03-19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Technology</t>
        </is>
      </c>
      <c r="O8383" t="inlineStr">
        <is>
          <t>Phones</t>
        </is>
      </c>
      <c r="P8383" t="inlineStr">
        <is>
          <t>i.Sound Portable Power - 8000 mAh</t>
        </is>
      </c>
      <c r="Q8383" s="2" t="n">
        <v>84.78400000000001</v>
      </c>
      <c r="R8383" t="n">
        <v>2</v>
      </c>
      <c r="S8383" s="3" t="n">
        <v>0.2</v>
      </c>
      <c r="T8383" s="2" t="n">
        <v>-20.1362</v>
      </c>
      <c r="U8383">
        <f>D8383-C8383</f>
        <v/>
      </c>
      <c r="V8383" s="3">
        <f>IF(Q8383=0,0,T8383/Q8383)</f>
        <v/>
      </c>
    </row>
    <row r="8384">
      <c r="A8384" t="n">
        <v>8383</v>
      </c>
      <c r="B8384" t="inlineStr">
        <is>
          <t>CA-2016-163048</t>
        </is>
      </c>
      <c r="C8384" t="inlineStr">
        <is>
          <t>2016-02-08</t>
        </is>
      </c>
      <c r="D8384" t="inlineStr">
        <is>
          <t>2016-02-15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Furniture</t>
        </is>
      </c>
      <c r="O8384" t="inlineStr">
        <is>
          <t>Chairs</t>
        </is>
      </c>
      <c r="P8384" t="inlineStr">
        <is>
          <t>Harbour Creations Steel Folding Chair</t>
        </is>
      </c>
      <c r="Q8384" s="2" t="n">
        <v>241.5</v>
      </c>
      <c r="R8384" t="n">
        <v>4</v>
      </c>
      <c r="S8384" s="3" t="n">
        <v>0.3</v>
      </c>
      <c r="T8384" s="2" t="n">
        <v>0</v>
      </c>
      <c r="U8384">
        <f>D8384-C8384</f>
        <v/>
      </c>
      <c r="V8384" s="3">
        <f>IF(Q8384=0,0,T8384/Q8384)</f>
        <v/>
      </c>
    </row>
    <row r="8385">
      <c r="A8385" t="n">
        <v>8384</v>
      </c>
      <c r="B8385" t="inlineStr">
        <is>
          <t>CA-2016-145135</t>
        </is>
      </c>
      <c r="C8385" t="inlineStr">
        <is>
          <t>2016-11-26</t>
        </is>
      </c>
      <c r="D8385" t="inlineStr">
        <is>
          <t>2016-11-28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Technology</t>
        </is>
      </c>
      <c r="O8385" t="inlineStr">
        <is>
          <t>Accessories</t>
        </is>
      </c>
      <c r="P8385" t="inlineStr">
        <is>
          <t>Micropad Numeric Keypads</t>
        </is>
      </c>
      <c r="Q8385" s="2" t="n">
        <v>59.97</v>
      </c>
      <c r="R8385" t="n">
        <v>3</v>
      </c>
      <c r="S8385" s="3" t="n">
        <v>0</v>
      </c>
      <c r="T8385" s="2" t="n">
        <v>14.9925</v>
      </c>
      <c r="U8385">
        <f>D8385-C8385</f>
        <v/>
      </c>
      <c r="V8385" s="3">
        <f>IF(Q8385=0,0,T8385/Q8385)</f>
        <v/>
      </c>
    </row>
    <row r="8386">
      <c r="A8386" t="n">
        <v>8385</v>
      </c>
      <c r="B8386" t="inlineStr">
        <is>
          <t>CA-2016-145135</t>
        </is>
      </c>
      <c r="C8386" t="inlineStr">
        <is>
          <t>2016-11-26</t>
        </is>
      </c>
      <c r="D8386" t="inlineStr">
        <is>
          <t>2016-11-28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Xerox 1959</t>
        </is>
      </c>
      <c r="Q8386" s="2" t="n">
        <v>13.36</v>
      </c>
      <c r="R8386" t="n">
        <v>2</v>
      </c>
      <c r="S8386" s="3" t="n">
        <v>0</v>
      </c>
      <c r="T8386" s="2" t="n">
        <v>6.4128</v>
      </c>
      <c r="U8386">
        <f>D8386-C8386</f>
        <v/>
      </c>
      <c r="V8386" s="3">
        <f>IF(Q8386=0,0,T8386/Q8386)</f>
        <v/>
      </c>
    </row>
    <row r="8387">
      <c r="A8387" t="n">
        <v>8386</v>
      </c>
      <c r="B8387" t="inlineStr">
        <is>
          <t>CA-2017-137582</t>
        </is>
      </c>
      <c r="C8387" t="inlineStr">
        <is>
          <t>2017-09-04</t>
        </is>
      </c>
      <c r="D8387" t="inlineStr">
        <is>
          <t>2017-09-08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Office Supplies</t>
        </is>
      </c>
      <c r="O8387" t="inlineStr">
        <is>
          <t>Binders</t>
        </is>
      </c>
      <c r="P8387" t="inlineStr">
        <is>
          <t>Pressboard Hanging Data Binders for Unburst Sheets</t>
        </is>
      </c>
      <c r="Q8387" s="2" t="n">
        <v>11.808</v>
      </c>
      <c r="R8387" t="n">
        <v>3</v>
      </c>
      <c r="S8387" s="3" t="n">
        <v>0.2</v>
      </c>
      <c r="T8387" s="2" t="n">
        <v>4.1328</v>
      </c>
      <c r="U8387">
        <f>D8387-C8387</f>
        <v/>
      </c>
      <c r="V8387" s="3">
        <f>IF(Q8387=0,0,T8387/Q8387)</f>
        <v/>
      </c>
    </row>
    <row r="8388">
      <c r="A8388" t="n">
        <v>8387</v>
      </c>
      <c r="B8388" t="inlineStr">
        <is>
          <t>CA-2015-149601</t>
        </is>
      </c>
      <c r="C8388" t="inlineStr">
        <is>
          <t>2015-05-28</t>
        </is>
      </c>
      <c r="D8388" t="inlineStr">
        <is>
          <t>2015-06-03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Acco Perma 4000 Stacking Storage Drawers</t>
        </is>
      </c>
      <c r="Q8388" s="2" t="n">
        <v>16.24</v>
      </c>
      <c r="R8388" t="n">
        <v>1</v>
      </c>
      <c r="S8388" s="3" t="n">
        <v>0</v>
      </c>
      <c r="T8388" s="2" t="n">
        <v>2.436</v>
      </c>
      <c r="U8388">
        <f>D8388-C8388</f>
        <v/>
      </c>
      <c r="V8388" s="3">
        <f>IF(Q8388=0,0,T8388/Q8388)</f>
        <v/>
      </c>
    </row>
    <row r="8389">
      <c r="A8389" t="n">
        <v>8388</v>
      </c>
      <c r="B8389" t="inlineStr">
        <is>
          <t>CA-2015-149601</t>
        </is>
      </c>
      <c r="C8389" t="inlineStr">
        <is>
          <t>2015-05-28</t>
        </is>
      </c>
      <c r="D8389" t="inlineStr">
        <is>
          <t>2015-06-03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Personal Filing Tote with Lid, Black/Gray</t>
        </is>
      </c>
      <c r="Q8389" s="2" t="n">
        <v>77.55</v>
      </c>
      <c r="R8389" t="n">
        <v>5</v>
      </c>
      <c r="S8389" s="3" t="n">
        <v>0</v>
      </c>
      <c r="T8389" s="2" t="n">
        <v>21.714</v>
      </c>
      <c r="U8389">
        <f>D8389-C8389</f>
        <v/>
      </c>
      <c r="V8389" s="3">
        <f>IF(Q8389=0,0,T8389/Q8389)</f>
        <v/>
      </c>
    </row>
    <row r="8390">
      <c r="A8390" t="n">
        <v>8389</v>
      </c>
      <c r="B8390" t="inlineStr">
        <is>
          <t>CA-2014-139423</t>
        </is>
      </c>
      <c r="C8390" t="inlineStr">
        <is>
          <t>2014-11-01</t>
        </is>
      </c>
      <c r="D8390" t="inlineStr">
        <is>
          <t>2014-11-05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Office Supplies</t>
        </is>
      </c>
      <c r="O8390" t="inlineStr">
        <is>
          <t>Appliances</t>
        </is>
      </c>
      <c r="P8390" t="inlineStr">
        <is>
          <t>Fellowes Superior 10 Outlet Split Surge Protector</t>
        </is>
      </c>
      <c r="Q8390" s="2" t="n">
        <v>76.12</v>
      </c>
      <c r="R8390" t="n">
        <v>2</v>
      </c>
      <c r="S8390" s="3" t="n">
        <v>0</v>
      </c>
      <c r="T8390" s="2" t="n">
        <v>22.0748</v>
      </c>
      <c r="U8390">
        <f>D8390-C8390</f>
        <v/>
      </c>
      <c r="V8390" s="3">
        <f>IF(Q8390=0,0,T8390/Q8390)</f>
        <v/>
      </c>
    </row>
    <row r="8391">
      <c r="A8391" t="n">
        <v>8390</v>
      </c>
      <c r="B8391" t="inlineStr">
        <is>
          <t>CA-2016-102596</t>
        </is>
      </c>
      <c r="C8391" t="inlineStr">
        <is>
          <t>2016-12-27</t>
        </is>
      </c>
      <c r="D8391" t="inlineStr">
        <is>
          <t>2016-12-30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Office Supplies</t>
        </is>
      </c>
      <c r="O8391" t="inlineStr">
        <is>
          <t>Fasteners</t>
        </is>
      </c>
      <c r="P8391" t="inlineStr">
        <is>
          <t>OIC Colored Binder Clips, Assorted Sizes</t>
        </is>
      </c>
      <c r="Q8391" s="2" t="n">
        <v>17.184</v>
      </c>
      <c r="R8391" t="n">
        <v>6</v>
      </c>
      <c r="S8391" s="3" t="n">
        <v>0.2</v>
      </c>
      <c r="T8391" s="2" t="n">
        <v>6.2292</v>
      </c>
      <c r="U8391">
        <f>D8391-C8391</f>
        <v/>
      </c>
      <c r="V8391" s="3">
        <f>IF(Q8391=0,0,T8391/Q8391)</f>
        <v/>
      </c>
    </row>
    <row r="8392">
      <c r="A8392" t="n">
        <v>8391</v>
      </c>
      <c r="B8392" t="inlineStr">
        <is>
          <t>CA-2017-153227</t>
        </is>
      </c>
      <c r="C8392" t="inlineStr">
        <is>
          <t>2017-12-04</t>
        </is>
      </c>
      <c r="D8392" t="inlineStr">
        <is>
          <t>2017-12-06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Adams Telephone Message Book W/Dividers/Space For Phone Numbers, 5 1/4"X8 1/2", 300/Messages</t>
        </is>
      </c>
      <c r="Q8392" s="2" t="n">
        <v>11.76</v>
      </c>
      <c r="R8392" t="n">
        <v>2</v>
      </c>
      <c r="S8392" s="3" t="n">
        <v>0</v>
      </c>
      <c r="T8392" s="2" t="n">
        <v>5.7624</v>
      </c>
      <c r="U8392">
        <f>D8392-C8392</f>
        <v/>
      </c>
      <c r="V8392" s="3">
        <f>IF(Q8392=0,0,T8392/Q8392)</f>
        <v/>
      </c>
    </row>
    <row r="8393">
      <c r="A8393" t="n">
        <v>8392</v>
      </c>
      <c r="B8393" t="inlineStr">
        <is>
          <t>CA-2017-110625</t>
        </is>
      </c>
      <c r="C8393" t="inlineStr">
        <is>
          <t>2017-12-23</t>
        </is>
      </c>
      <c r="D8393" t="inlineStr">
        <is>
          <t>2017-12-30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Furniture</t>
        </is>
      </c>
      <c r="O8393" t="inlineStr">
        <is>
          <t>Furnishings</t>
        </is>
      </c>
      <c r="P8393" t="inlineStr">
        <is>
          <t>DAX Wood Document Frame</t>
        </is>
      </c>
      <c r="Q8393" s="2" t="n">
        <v>27.46</v>
      </c>
      <c r="R8393" t="n">
        <v>2</v>
      </c>
      <c r="S8393" s="3" t="n">
        <v>0</v>
      </c>
      <c r="T8393" s="2" t="n">
        <v>9.8856</v>
      </c>
      <c r="U8393">
        <f>D8393-C8393</f>
        <v/>
      </c>
      <c r="V8393" s="3">
        <f>IF(Q8393=0,0,T8393/Q8393)</f>
        <v/>
      </c>
    </row>
    <row r="8394">
      <c r="A8394" t="n">
        <v>8393</v>
      </c>
      <c r="B8394" t="inlineStr">
        <is>
          <t>CA-2016-142594</t>
        </is>
      </c>
      <c r="C8394" t="inlineStr">
        <is>
          <t>2016-12-01</t>
        </is>
      </c>
      <c r="D8394" t="inlineStr">
        <is>
          <t>2016-12-06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Technology</t>
        </is>
      </c>
      <c r="O8394" t="inlineStr">
        <is>
          <t>Phones</t>
        </is>
      </c>
      <c r="P8394" t="inlineStr">
        <is>
          <t>Jensen SMPS-640 - speaker phone</t>
        </is>
      </c>
      <c r="Q8394" s="2" t="n">
        <v>137.94</v>
      </c>
      <c r="R8394" t="n">
        <v>3</v>
      </c>
      <c r="S8394" s="3" t="n">
        <v>0</v>
      </c>
      <c r="T8394" s="2" t="n">
        <v>35.8644</v>
      </c>
      <c r="U8394">
        <f>D8394-C8394</f>
        <v/>
      </c>
      <c r="V8394" s="3">
        <f>IF(Q8394=0,0,T8394/Q8394)</f>
        <v/>
      </c>
    </row>
    <row r="8395">
      <c r="A8395" t="n">
        <v>8394</v>
      </c>
      <c r="B8395" t="inlineStr">
        <is>
          <t>CA-2016-142594</t>
        </is>
      </c>
      <c r="C8395" t="inlineStr">
        <is>
          <t>2016-12-01</t>
        </is>
      </c>
      <c r="D8395" t="inlineStr">
        <is>
          <t>2016-12-06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Executive Impressions 14"</t>
        </is>
      </c>
      <c r="Q8395" s="2" t="n">
        <v>111.15</v>
      </c>
      <c r="R8395" t="n">
        <v>5</v>
      </c>
      <c r="S8395" s="3" t="n">
        <v>0</v>
      </c>
      <c r="T8395" s="2" t="n">
        <v>48.906</v>
      </c>
      <c r="U8395">
        <f>D8395-C8395</f>
        <v/>
      </c>
      <c r="V8395" s="3">
        <f>IF(Q8395=0,0,T8395/Q8395)</f>
        <v/>
      </c>
    </row>
    <row r="8396">
      <c r="A8396" t="n">
        <v>8395</v>
      </c>
      <c r="B8396" t="inlineStr">
        <is>
          <t>CA-2016-142594</t>
        </is>
      </c>
      <c r="C8396" t="inlineStr">
        <is>
          <t>2016-12-01</t>
        </is>
      </c>
      <c r="D8396" t="inlineStr">
        <is>
          <t>2016-12-06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Office Supplies</t>
        </is>
      </c>
      <c r="O8396" t="inlineStr">
        <is>
          <t>Appliances</t>
        </is>
      </c>
      <c r="P8396" t="inlineStr">
        <is>
          <t>Honeywell Enviracaire Portable HEPA Air Cleaner for 17' x 22' Room</t>
        </is>
      </c>
      <c r="Q8396" s="2" t="n">
        <v>901.95</v>
      </c>
      <c r="R8396" t="n">
        <v>3</v>
      </c>
      <c r="S8396" s="3" t="n">
        <v>0</v>
      </c>
      <c r="T8396" s="2" t="n">
        <v>297.6435</v>
      </c>
      <c r="U8396">
        <f>D8396-C8396</f>
        <v/>
      </c>
      <c r="V8396" s="3">
        <f>IF(Q8396=0,0,T8396/Q8396)</f>
        <v/>
      </c>
    </row>
    <row r="8397">
      <c r="A8397" t="n">
        <v>8396</v>
      </c>
      <c r="B8397" t="inlineStr">
        <is>
          <t>CA-2016-142594</t>
        </is>
      </c>
      <c r="C8397" t="inlineStr">
        <is>
          <t>2016-12-01</t>
        </is>
      </c>
      <c r="D8397" t="inlineStr">
        <is>
          <t>2016-12-06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Furniture</t>
        </is>
      </c>
      <c r="O8397" t="inlineStr">
        <is>
          <t>Tables</t>
        </is>
      </c>
      <c r="P8397" t="inlineStr">
        <is>
          <t>Chromcraft Round Conference Tables</t>
        </is>
      </c>
      <c r="Q8397" s="2" t="n">
        <v>366.009</v>
      </c>
      <c r="R8397" t="n">
        <v>3</v>
      </c>
      <c r="S8397" s="3" t="n">
        <v>0.3</v>
      </c>
      <c r="T8397" s="2" t="n">
        <v>-47.0583</v>
      </c>
      <c r="U8397">
        <f>D8397-C8397</f>
        <v/>
      </c>
      <c r="V8397" s="3">
        <f>IF(Q8397=0,0,T8397/Q8397)</f>
        <v/>
      </c>
    </row>
    <row r="8398">
      <c r="A8398" t="n">
        <v>8397</v>
      </c>
      <c r="B8398" t="inlineStr">
        <is>
          <t>CA-2014-152254</t>
        </is>
      </c>
      <c r="C8398" t="inlineStr">
        <is>
          <t>2014-06-30</t>
        </is>
      </c>
      <c r="D8398" t="inlineStr">
        <is>
          <t>2014-06-30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1913</t>
        </is>
      </c>
      <c r="Q8398" s="2" t="n">
        <v>310.688</v>
      </c>
      <c r="R8398" t="n">
        <v>7</v>
      </c>
      <c r="S8398" s="3" t="n">
        <v>0.2</v>
      </c>
      <c r="T8398" s="2" t="n">
        <v>108.7408</v>
      </c>
      <c r="U8398">
        <f>D8398-C8398</f>
        <v/>
      </c>
      <c r="V8398" s="3">
        <f>IF(Q8398=0,0,T8398/Q8398)</f>
        <v/>
      </c>
    </row>
    <row r="8399">
      <c r="A8399" t="n">
        <v>8398</v>
      </c>
      <c r="B8399" t="inlineStr">
        <is>
          <t>US-2014-120236</t>
        </is>
      </c>
      <c r="C8399" t="inlineStr">
        <is>
          <t>2014-09-03</t>
        </is>
      </c>
      <c r="D8399" t="inlineStr">
        <is>
          <t>2014-09-04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GBC VeloBinder Strips</t>
        </is>
      </c>
      <c r="Q8399" s="2" t="n">
        <v>7.68</v>
      </c>
      <c r="R8399" t="n">
        <v>5</v>
      </c>
      <c r="S8399" s="3" t="n">
        <v>0.8</v>
      </c>
      <c r="T8399" s="2" t="n">
        <v>-11.52</v>
      </c>
      <c r="U8399">
        <f>D8399-C8399</f>
        <v/>
      </c>
      <c r="V8399" s="3">
        <f>IF(Q8399=0,0,T8399/Q8399)</f>
        <v/>
      </c>
    </row>
    <row r="8400">
      <c r="A8400" t="n">
        <v>8399</v>
      </c>
      <c r="B8400" t="inlineStr">
        <is>
          <t>CA-2017-120061</t>
        </is>
      </c>
      <c r="C8400" t="inlineStr">
        <is>
          <t>2017-11-02</t>
        </is>
      </c>
      <c r="D8400" t="inlineStr">
        <is>
          <t>2017-11-07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Office Star Flex Back Scooter Chair with White Frame</t>
        </is>
      </c>
      <c r="Q8400" s="2" t="n">
        <v>155.372</v>
      </c>
      <c r="R8400" t="n">
        <v>2</v>
      </c>
      <c r="S8400" s="3" t="n">
        <v>0.3</v>
      </c>
      <c r="T8400" s="2" t="n">
        <v>-35.5136</v>
      </c>
      <c r="U8400">
        <f>D8400-C8400</f>
        <v/>
      </c>
      <c r="V8400" s="3">
        <f>IF(Q8400=0,0,T8400/Q8400)</f>
        <v/>
      </c>
    </row>
    <row r="8401">
      <c r="A8401" t="n">
        <v>8400</v>
      </c>
      <c r="B8401" t="inlineStr">
        <is>
          <t>CA-2015-133837</t>
        </is>
      </c>
      <c r="C8401" t="inlineStr">
        <is>
          <t>2015-04-13</t>
        </is>
      </c>
      <c r="D8401" t="inlineStr">
        <is>
          <t>2015-04-18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Neat Ideas Personal Hanging Folder Files, Black</t>
        </is>
      </c>
      <c r="Q8401" s="2" t="n">
        <v>10.744</v>
      </c>
      <c r="R8401" t="n">
        <v>1</v>
      </c>
      <c r="S8401" s="3" t="n">
        <v>0.2</v>
      </c>
      <c r="T8401" s="2" t="n">
        <v>0.8058</v>
      </c>
      <c r="U8401">
        <f>D8401-C8401</f>
        <v/>
      </c>
      <c r="V8401" s="3">
        <f>IF(Q8401=0,0,T8401/Q8401)</f>
        <v/>
      </c>
    </row>
    <row r="8402">
      <c r="A8402" t="n">
        <v>8401</v>
      </c>
      <c r="B8402" t="inlineStr">
        <is>
          <t>CA-2015-110814</t>
        </is>
      </c>
      <c r="C8402" t="inlineStr">
        <is>
          <t>2015-12-05</t>
        </is>
      </c>
      <c r="D8402" t="inlineStr">
        <is>
          <t>2015-12-09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Avery Arch Ring Binders</t>
        </is>
      </c>
      <c r="Q8402" s="2" t="n">
        <v>232.4</v>
      </c>
      <c r="R8402" t="n">
        <v>5</v>
      </c>
      <c r="S8402" s="3" t="n">
        <v>0.2</v>
      </c>
      <c r="T8402" s="2" t="n">
        <v>78.435</v>
      </c>
      <c r="U8402">
        <f>D8402-C8402</f>
        <v/>
      </c>
      <c r="V8402" s="3">
        <f>IF(Q8402=0,0,T8402/Q8402)</f>
        <v/>
      </c>
    </row>
    <row r="8403">
      <c r="A8403" t="n">
        <v>8402</v>
      </c>
      <c r="B8403" t="inlineStr">
        <is>
          <t>CA-2015-110814</t>
        </is>
      </c>
      <c r="C8403" t="inlineStr">
        <is>
          <t>2015-12-05</t>
        </is>
      </c>
      <c r="D8403" t="inlineStr">
        <is>
          <t>2015-12-09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Furniture</t>
        </is>
      </c>
      <c r="O8403" t="inlineStr">
        <is>
          <t>Chairs</t>
        </is>
      </c>
      <c r="P8403" t="inlineStr">
        <is>
          <t>Global Armless Task Chair, Royal Blue</t>
        </is>
      </c>
      <c r="Q8403" s="2" t="n">
        <v>164.646</v>
      </c>
      <c r="R8403" t="n">
        <v>3</v>
      </c>
      <c r="S8403" s="3" t="n">
        <v>0.1</v>
      </c>
      <c r="T8403" s="2" t="n">
        <v>12.8058</v>
      </c>
      <c r="U8403">
        <f>D8403-C8403</f>
        <v/>
      </c>
      <c r="V8403" s="3">
        <f>IF(Q8403=0,0,T8403/Q8403)</f>
        <v/>
      </c>
    </row>
    <row r="8404">
      <c r="A8404" t="n">
        <v>8403</v>
      </c>
      <c r="B8404" t="inlineStr">
        <is>
          <t>CA-2015-110814</t>
        </is>
      </c>
      <c r="C8404" t="inlineStr">
        <is>
          <t>2015-12-05</t>
        </is>
      </c>
      <c r="D8404" t="inlineStr">
        <is>
          <t>2015-12-09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</t>
        </is>
      </c>
      <c r="Q8404" s="2" t="n">
        <v>22.68</v>
      </c>
      <c r="R8404" t="n">
        <v>2</v>
      </c>
      <c r="S8404" s="3" t="n">
        <v>0</v>
      </c>
      <c r="T8404" s="2" t="n">
        <v>11.1132</v>
      </c>
      <c r="U8404">
        <f>D8404-C8404</f>
        <v/>
      </c>
      <c r="V8404" s="3">
        <f>IF(Q8404=0,0,T8404/Q8404)</f>
        <v/>
      </c>
    </row>
    <row r="8405">
      <c r="A8405" t="n">
        <v>8404</v>
      </c>
      <c r="B8405" t="inlineStr">
        <is>
          <t>CA-2016-154067</t>
        </is>
      </c>
      <c r="C8405" t="inlineStr">
        <is>
          <t>2016-02-01</t>
        </is>
      </c>
      <c r="D8405" t="inlineStr">
        <is>
          <t>2016-02-07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1883</t>
        </is>
      </c>
      <c r="Q8405" s="2" t="n">
        <v>105.52</v>
      </c>
      <c r="R8405" t="n">
        <v>4</v>
      </c>
      <c r="S8405" s="3" t="n">
        <v>0</v>
      </c>
      <c r="T8405" s="2" t="n">
        <v>48.5392</v>
      </c>
      <c r="U8405">
        <f>D8405-C8405</f>
        <v/>
      </c>
      <c r="V8405" s="3">
        <f>IF(Q8405=0,0,T8405/Q8405)</f>
        <v/>
      </c>
    </row>
    <row r="8406">
      <c r="A8406" t="n">
        <v>8405</v>
      </c>
      <c r="B8406" t="inlineStr">
        <is>
          <t>CA-2017-140480</t>
        </is>
      </c>
      <c r="C8406" t="inlineStr">
        <is>
          <t>2017-07-08</t>
        </is>
      </c>
      <c r="D8406" t="inlineStr">
        <is>
          <t>2017-07-12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Furniture</t>
        </is>
      </c>
      <c r="O8406" t="inlineStr">
        <is>
          <t>Furnishings</t>
        </is>
      </c>
      <c r="P8406" t="inlineStr">
        <is>
          <t>36X48 HARDFLOOR CHAIRMAT</t>
        </is>
      </c>
      <c r="Q8406" s="2" t="n">
        <v>83.92</v>
      </c>
      <c r="R8406" t="n">
        <v>4</v>
      </c>
      <c r="S8406" s="3" t="n">
        <v>0</v>
      </c>
      <c r="T8406" s="2" t="n">
        <v>5.8744</v>
      </c>
      <c r="U8406">
        <f>D8406-C8406</f>
        <v/>
      </c>
      <c r="V8406" s="3">
        <f>IF(Q8406=0,0,T8406/Q8406)</f>
        <v/>
      </c>
    </row>
    <row r="8407">
      <c r="A8407" t="n">
        <v>8406</v>
      </c>
      <c r="B8407" t="inlineStr">
        <is>
          <t>CA-2017-140480</t>
        </is>
      </c>
      <c r="C8407" t="inlineStr">
        <is>
          <t>2017-07-08</t>
        </is>
      </c>
      <c r="D8407" t="inlineStr">
        <is>
          <t>2017-07-12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Technology</t>
        </is>
      </c>
      <c r="O8407" t="inlineStr">
        <is>
          <t>Accessories</t>
        </is>
      </c>
      <c r="P8407" t="inlineStr">
        <is>
          <t>Maxell 4.7GB DVD-R</t>
        </is>
      </c>
      <c r="Q8407" s="2" t="n">
        <v>141.9</v>
      </c>
      <c r="R8407" t="n">
        <v>5</v>
      </c>
      <c r="S8407" s="3" t="n">
        <v>0</v>
      </c>
      <c r="T8407" s="2" t="n">
        <v>58.179</v>
      </c>
      <c r="U8407">
        <f>D8407-C8407</f>
        <v/>
      </c>
      <c r="V8407" s="3">
        <f>IF(Q8407=0,0,T8407/Q8407)</f>
        <v/>
      </c>
    </row>
    <row r="8408">
      <c r="A8408" t="n">
        <v>8407</v>
      </c>
      <c r="B8408" t="inlineStr">
        <is>
          <t>CA-2017-140480</t>
        </is>
      </c>
      <c r="C8408" t="inlineStr">
        <is>
          <t>2017-07-08</t>
        </is>
      </c>
      <c r="D8408" t="inlineStr">
        <is>
          <t>2017-07-12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Furniture</t>
        </is>
      </c>
      <c r="O8408" t="inlineStr">
        <is>
          <t>Furnishings</t>
        </is>
      </c>
      <c r="P8408" t="inlineStr">
        <is>
          <t>Tensor Track Tree Floor Lamp</t>
        </is>
      </c>
      <c r="Q8408" s="2" t="n">
        <v>39.98</v>
      </c>
      <c r="R8408" t="n">
        <v>2</v>
      </c>
      <c r="S8408" s="3" t="n">
        <v>0</v>
      </c>
      <c r="T8408" s="2" t="n">
        <v>9.195399999999999</v>
      </c>
      <c r="U8408">
        <f>D8408-C8408</f>
        <v/>
      </c>
      <c r="V8408" s="3">
        <f>IF(Q8408=0,0,T8408/Q8408)</f>
        <v/>
      </c>
    </row>
    <row r="8409">
      <c r="A8409" t="n">
        <v>8408</v>
      </c>
      <c r="B8409" t="inlineStr">
        <is>
          <t>CA-2017-140480</t>
        </is>
      </c>
      <c r="C8409" t="inlineStr">
        <is>
          <t>2017-07-08</t>
        </is>
      </c>
      <c r="D8409" t="inlineStr">
        <is>
          <t>2017-07-12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Newell 325</t>
        </is>
      </c>
      <c r="Q8409" s="2" t="n">
        <v>28.91</v>
      </c>
      <c r="R8409" t="n">
        <v>7</v>
      </c>
      <c r="S8409" s="3" t="n">
        <v>0</v>
      </c>
      <c r="T8409" s="2" t="n">
        <v>8.673</v>
      </c>
      <c r="U8409">
        <f>D8409-C8409</f>
        <v/>
      </c>
      <c r="V8409" s="3">
        <f>IF(Q8409=0,0,T8409/Q8409)</f>
        <v/>
      </c>
    </row>
    <row r="8410">
      <c r="A8410" t="n">
        <v>8409</v>
      </c>
      <c r="B8410" t="inlineStr">
        <is>
          <t>CA-2017-140480</t>
        </is>
      </c>
      <c r="C8410" t="inlineStr">
        <is>
          <t>2017-07-08</t>
        </is>
      </c>
      <c r="D8410" t="inlineStr">
        <is>
          <t>2017-07-12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Hunt Boston Vacuum Mount KS Pencil Sharpener</t>
        </is>
      </c>
      <c r="Q8410" s="2" t="n">
        <v>174.95</v>
      </c>
      <c r="R8410" t="n">
        <v>5</v>
      </c>
      <c r="S8410" s="3" t="n">
        <v>0</v>
      </c>
      <c r="T8410" s="2" t="n">
        <v>45.487</v>
      </c>
      <c r="U8410">
        <f>D8410-C8410</f>
        <v/>
      </c>
      <c r="V8410" s="3">
        <f>IF(Q8410=0,0,T8410/Q8410)</f>
        <v/>
      </c>
    </row>
    <row r="8411">
      <c r="A8411" t="n">
        <v>8410</v>
      </c>
      <c r="B8411" t="inlineStr">
        <is>
          <t>CA-2015-134082</t>
        </is>
      </c>
      <c r="C8411" t="inlineStr">
        <is>
          <t>2015-12-11</t>
        </is>
      </c>
      <c r="D8411" t="inlineStr">
        <is>
          <t>2015-12-17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Office Supplies</t>
        </is>
      </c>
      <c r="O8411" t="inlineStr">
        <is>
          <t>Binders</t>
        </is>
      </c>
      <c r="P8411" t="inlineStr">
        <is>
          <t>GBC Recycled Grain Textured Covers</t>
        </is>
      </c>
      <c r="Q8411" s="2" t="n">
        <v>110.528</v>
      </c>
      <c r="R8411" t="n">
        <v>4</v>
      </c>
      <c r="S8411" s="3" t="n">
        <v>0.2</v>
      </c>
      <c r="T8411" s="2" t="n">
        <v>38.6848</v>
      </c>
      <c r="U8411">
        <f>D8411-C8411</f>
        <v/>
      </c>
      <c r="V8411" s="3">
        <f>IF(Q8411=0,0,T8411/Q8411)</f>
        <v/>
      </c>
    </row>
    <row r="8412">
      <c r="A8412" t="n">
        <v>8411</v>
      </c>
      <c r="B8412" t="inlineStr">
        <is>
          <t>CA-2016-130820</t>
        </is>
      </c>
      <c r="C8412" t="inlineStr">
        <is>
          <t>2016-11-15</t>
        </is>
      </c>
      <c r="D8412" t="inlineStr">
        <is>
          <t>2016-11-15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Furniture</t>
        </is>
      </c>
      <c r="O8412" t="inlineStr">
        <is>
          <t>Tables</t>
        </is>
      </c>
      <c r="P8412" t="inlineStr">
        <is>
          <t>Hon Racetrack Conference Tables</t>
        </is>
      </c>
      <c r="Q8412" s="2" t="n">
        <v>630.024</v>
      </c>
      <c r="R8412" t="n">
        <v>4</v>
      </c>
      <c r="S8412" s="3" t="n">
        <v>0.4</v>
      </c>
      <c r="T8412" s="2" t="n">
        <v>-199.5076</v>
      </c>
      <c r="U8412">
        <f>D8412-C8412</f>
        <v/>
      </c>
      <c r="V8412" s="3">
        <f>IF(Q8412=0,0,T8412/Q8412)</f>
        <v/>
      </c>
    </row>
    <row r="8413">
      <c r="A8413" t="n">
        <v>8412</v>
      </c>
      <c r="B8413" t="inlineStr">
        <is>
          <t>CA-2016-159765</t>
        </is>
      </c>
      <c r="C8413" t="inlineStr">
        <is>
          <t>2016-05-09</t>
        </is>
      </c>
      <c r="D8413" t="inlineStr">
        <is>
          <t>2016-05-12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Office Supplies</t>
        </is>
      </c>
      <c r="O8413" t="inlineStr">
        <is>
          <t>Art</t>
        </is>
      </c>
      <c r="P8413" t="inlineStr">
        <is>
          <t>4009 Highlighters by Sanford</t>
        </is>
      </c>
      <c r="Q8413" s="2" t="n">
        <v>27.86</v>
      </c>
      <c r="R8413" t="n">
        <v>7</v>
      </c>
      <c r="S8413" s="3" t="n">
        <v>0</v>
      </c>
      <c r="T8413" s="2" t="n">
        <v>9.1938</v>
      </c>
      <c r="U8413">
        <f>D8413-C8413</f>
        <v/>
      </c>
      <c r="V8413" s="3">
        <f>IF(Q8413=0,0,T8413/Q8413)</f>
        <v/>
      </c>
    </row>
    <row r="8414">
      <c r="A8414" t="n">
        <v>8413</v>
      </c>
      <c r="B8414" t="inlineStr">
        <is>
          <t>CA-2017-132290</t>
        </is>
      </c>
      <c r="C8414" t="inlineStr">
        <is>
          <t>2017-03-10</t>
        </is>
      </c>
      <c r="D8414" t="inlineStr">
        <is>
          <t>2017-03-14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Furniture</t>
        </is>
      </c>
      <c r="O8414" t="inlineStr">
        <is>
          <t>Tables</t>
        </is>
      </c>
      <c r="P8414" t="inlineStr">
        <is>
          <t>Bevis Traditional Conference Table Top, Plinth Base</t>
        </is>
      </c>
      <c r="Q8414" s="2" t="n">
        <v>933.408</v>
      </c>
      <c r="R8414" t="n">
        <v>4</v>
      </c>
      <c r="S8414" s="3" t="n">
        <v>0.3</v>
      </c>
      <c r="T8414" s="2" t="n">
        <v>-173.3472</v>
      </c>
      <c r="U8414">
        <f>D8414-C8414</f>
        <v/>
      </c>
      <c r="V8414" s="3">
        <f>IF(Q8414=0,0,T8414/Q8414)</f>
        <v/>
      </c>
    </row>
    <row r="8415">
      <c r="A8415" t="n">
        <v>8414</v>
      </c>
      <c r="B8415" t="inlineStr">
        <is>
          <t>CA-2016-147109</t>
        </is>
      </c>
      <c r="C8415" t="inlineStr">
        <is>
          <t>2016-12-17</t>
        </is>
      </c>
      <c r="D8415" t="inlineStr">
        <is>
          <t>2016-12-21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Office Supplies</t>
        </is>
      </c>
      <c r="O8415" t="inlineStr">
        <is>
          <t>Paper</t>
        </is>
      </c>
      <c r="P8415" t="inlineStr">
        <is>
          <t>Xerox 214</t>
        </is>
      </c>
      <c r="Q8415" s="2" t="n">
        <v>51.84</v>
      </c>
      <c r="R8415" t="n">
        <v>10</v>
      </c>
      <c r="S8415" s="3" t="n">
        <v>0.2</v>
      </c>
      <c r="T8415" s="2" t="n">
        <v>18.144</v>
      </c>
      <c r="U8415">
        <f>D8415-C8415</f>
        <v/>
      </c>
      <c r="V8415" s="3">
        <f>IF(Q8415=0,0,T8415/Q8415)</f>
        <v/>
      </c>
    </row>
    <row r="8416">
      <c r="A8416" t="n">
        <v>8415</v>
      </c>
      <c r="B8416" t="inlineStr">
        <is>
          <t>CA-2016-147109</t>
        </is>
      </c>
      <c r="C8416" t="inlineStr">
        <is>
          <t>2016-12-17</t>
        </is>
      </c>
      <c r="D8416" t="inlineStr">
        <is>
          <t>2016-12-21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WD My Passport Ultra 1TB Portable External Hard Drive</t>
        </is>
      </c>
      <c r="Q8416" s="2" t="n">
        <v>165.6</v>
      </c>
      <c r="R8416" t="n">
        <v>3</v>
      </c>
      <c r="S8416" s="3" t="n">
        <v>0.2</v>
      </c>
      <c r="T8416" s="2" t="n">
        <v>-6.21</v>
      </c>
      <c r="U8416">
        <f>D8416-C8416</f>
        <v/>
      </c>
      <c r="V8416" s="3">
        <f>IF(Q8416=0,0,T8416/Q8416)</f>
        <v/>
      </c>
    </row>
    <row r="8417">
      <c r="A8417" t="n">
        <v>8416</v>
      </c>
      <c r="B8417" t="inlineStr">
        <is>
          <t>CA-2017-107265</t>
        </is>
      </c>
      <c r="C8417" t="inlineStr">
        <is>
          <t>2017-04-06</t>
        </is>
      </c>
      <c r="D8417" t="inlineStr">
        <is>
          <t>2017-04-12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Office Supplies</t>
        </is>
      </c>
      <c r="O8417" t="inlineStr">
        <is>
          <t>Paper</t>
        </is>
      </c>
      <c r="P8417" t="inlineStr">
        <is>
          <t>Easy-staple paper</t>
        </is>
      </c>
      <c r="Q8417" s="2" t="n">
        <v>106.32</v>
      </c>
      <c r="R8417" t="n">
        <v>3</v>
      </c>
      <c r="S8417" s="3" t="n">
        <v>0</v>
      </c>
      <c r="T8417" s="2" t="n">
        <v>49.9704</v>
      </c>
      <c r="U8417">
        <f>D8417-C8417</f>
        <v/>
      </c>
      <c r="V8417" s="3">
        <f>IF(Q8417=0,0,T8417/Q8417)</f>
        <v/>
      </c>
    </row>
    <row r="8418">
      <c r="A8418" t="n">
        <v>8417</v>
      </c>
      <c r="B8418" t="inlineStr">
        <is>
          <t>CA-2017-118199</t>
        </is>
      </c>
      <c r="C8418" t="inlineStr">
        <is>
          <t>2017-05-09</t>
        </is>
      </c>
      <c r="D8418" t="inlineStr">
        <is>
          <t>2017-05-11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Office Supplies</t>
        </is>
      </c>
      <c r="O8418" t="inlineStr">
        <is>
          <t>Binders</t>
        </is>
      </c>
      <c r="P8418" t="inlineStr">
        <is>
          <t>GBC Velobind Prepunched Cover Sets, Regency Series</t>
        </is>
      </c>
      <c r="Q8418" s="2" t="n">
        <v>147.92</v>
      </c>
      <c r="R8418" t="n">
        <v>5</v>
      </c>
      <c r="S8418" s="3" t="n">
        <v>0.2</v>
      </c>
      <c r="T8418" s="2" t="n">
        <v>46.225</v>
      </c>
      <c r="U8418">
        <f>D8418-C8418</f>
        <v/>
      </c>
      <c r="V8418" s="3">
        <f>IF(Q8418=0,0,T8418/Q8418)</f>
        <v/>
      </c>
    </row>
    <row r="8419">
      <c r="A8419" t="n">
        <v>8418</v>
      </c>
      <c r="B8419" t="inlineStr">
        <is>
          <t>CA-2017-118199</t>
        </is>
      </c>
      <c r="C8419" t="inlineStr">
        <is>
          <t>2017-05-09</t>
        </is>
      </c>
      <c r="D8419" t="inlineStr">
        <is>
          <t>2017-05-11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Home/Office Personal File Carts</t>
        </is>
      </c>
      <c r="Q8419" s="2" t="n">
        <v>104.28</v>
      </c>
      <c r="R8419" t="n">
        <v>3</v>
      </c>
      <c r="S8419" s="3" t="n">
        <v>0</v>
      </c>
      <c r="T8419" s="2" t="n">
        <v>26.07</v>
      </c>
      <c r="U8419">
        <f>D8419-C8419</f>
        <v/>
      </c>
      <c r="V8419" s="3">
        <f>IF(Q8419=0,0,T8419/Q8419)</f>
        <v/>
      </c>
    </row>
    <row r="8420">
      <c r="A8420" t="n">
        <v>8419</v>
      </c>
      <c r="B8420" t="inlineStr">
        <is>
          <t>CA-2017-118199</t>
        </is>
      </c>
      <c r="C8420" t="inlineStr">
        <is>
          <t>2017-05-09</t>
        </is>
      </c>
      <c r="D8420" t="inlineStr">
        <is>
          <t>2017-05-11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Furniture</t>
        </is>
      </c>
      <c r="O8420" t="inlineStr">
        <is>
          <t>Tables</t>
        </is>
      </c>
      <c r="P8420" t="inlineStr">
        <is>
          <t>Riverside Furniture Oval Coffee Table, Oval End Table, End Table with Drawer</t>
        </is>
      </c>
      <c r="Q8420" s="2" t="n">
        <v>286.85</v>
      </c>
      <c r="R8420" t="n">
        <v>1</v>
      </c>
      <c r="S8420" s="3" t="n">
        <v>0</v>
      </c>
      <c r="T8420" s="2" t="n">
        <v>63.107</v>
      </c>
      <c r="U8420">
        <f>D8420-C8420</f>
        <v/>
      </c>
      <c r="V8420" s="3">
        <f>IF(Q8420=0,0,T8420/Q8420)</f>
        <v/>
      </c>
    </row>
    <row r="8421">
      <c r="A8421" t="n">
        <v>8420</v>
      </c>
      <c r="B8421" t="inlineStr">
        <is>
          <t>CA-2017-118199</t>
        </is>
      </c>
      <c r="C8421" t="inlineStr">
        <is>
          <t>2017-05-09</t>
        </is>
      </c>
      <c r="D8421" t="inlineStr">
        <is>
          <t>2017-05-11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Office Supplies</t>
        </is>
      </c>
      <c r="O8421" t="inlineStr">
        <is>
          <t>Storage</t>
        </is>
      </c>
      <c r="P8421" t="inlineStr">
        <is>
          <t>Rogers Profile Extra Capacity Storage Tub</t>
        </is>
      </c>
      <c r="Q8421" s="2" t="n">
        <v>66.95999999999999</v>
      </c>
      <c r="R8421" t="n">
        <v>4</v>
      </c>
      <c r="S8421" s="3" t="n">
        <v>0</v>
      </c>
      <c r="T8421" s="2" t="n">
        <v>2.6784</v>
      </c>
      <c r="U8421">
        <f>D8421-C8421</f>
        <v/>
      </c>
      <c r="V8421" s="3">
        <f>IF(Q8421=0,0,T8421/Q8421)</f>
        <v/>
      </c>
    </row>
    <row r="8422">
      <c r="A8422" t="n">
        <v>8421</v>
      </c>
      <c r="B8422" t="inlineStr">
        <is>
          <t>CA-2017-118199</t>
        </is>
      </c>
      <c r="C8422" t="inlineStr">
        <is>
          <t>2017-05-09</t>
        </is>
      </c>
      <c r="D8422" t="inlineStr">
        <is>
          <t>2017-05-11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Razer Kraken 7.1 Surround Sound Over Ear USB Gaming Headset</t>
        </is>
      </c>
      <c r="Q8422" s="2" t="n">
        <v>199.98</v>
      </c>
      <c r="R8422" t="n">
        <v>2</v>
      </c>
      <c r="S8422" s="3" t="n">
        <v>0</v>
      </c>
      <c r="T8422" s="2" t="n">
        <v>87.99120000000001</v>
      </c>
      <c r="U8422">
        <f>D8422-C8422</f>
        <v/>
      </c>
      <c r="V8422" s="3">
        <f>IF(Q8422=0,0,T8422/Q8422)</f>
        <v/>
      </c>
    </row>
    <row r="8423">
      <c r="A8423" t="n">
        <v>8422</v>
      </c>
      <c r="B8423" t="inlineStr">
        <is>
          <t>CA-2017-150091</t>
        </is>
      </c>
      <c r="C8423" t="inlineStr">
        <is>
          <t>2017-10-12</t>
        </is>
      </c>
      <c r="D8423" t="inlineStr">
        <is>
          <t>2017-10-16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Technology</t>
        </is>
      </c>
      <c r="O8423" t="inlineStr">
        <is>
          <t>Accessories</t>
        </is>
      </c>
      <c r="P8423" t="inlineStr">
        <is>
          <t>Imation 8gb Micro Traveldrive Usb 2.0 Flash Drive</t>
        </is>
      </c>
      <c r="Q8423" s="2" t="n">
        <v>45</v>
      </c>
      <c r="R8423" t="n">
        <v>3</v>
      </c>
      <c r="S8423" s="3" t="n">
        <v>0</v>
      </c>
      <c r="T8423" s="2" t="n">
        <v>4.95</v>
      </c>
      <c r="U8423">
        <f>D8423-C8423</f>
        <v/>
      </c>
      <c r="V8423" s="3">
        <f>IF(Q8423=0,0,T8423/Q8423)</f>
        <v/>
      </c>
    </row>
    <row r="8424">
      <c r="A8424" t="n">
        <v>8423</v>
      </c>
      <c r="B8424" t="inlineStr">
        <is>
          <t>CA-2017-150091</t>
        </is>
      </c>
      <c r="C8424" t="inlineStr">
        <is>
          <t>2017-10-12</t>
        </is>
      </c>
      <c r="D8424" t="inlineStr">
        <is>
          <t>2017-10-16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Office Supplies</t>
        </is>
      </c>
      <c r="O8424" t="inlineStr">
        <is>
          <t>Fasteners</t>
        </is>
      </c>
      <c r="P8424" t="inlineStr">
        <is>
          <t>OIC Colored Binder Clips, Assorted Sizes</t>
        </is>
      </c>
      <c r="Q8424" s="2" t="n">
        <v>17.9</v>
      </c>
      <c r="R8424" t="n">
        <v>5</v>
      </c>
      <c r="S8424" s="3" t="n">
        <v>0</v>
      </c>
      <c r="T8424" s="2" t="n">
        <v>8.771000000000001</v>
      </c>
      <c r="U8424">
        <f>D8424-C8424</f>
        <v/>
      </c>
      <c r="V8424" s="3">
        <f>IF(Q8424=0,0,T8424/Q8424)</f>
        <v/>
      </c>
    </row>
    <row r="8425">
      <c r="A8425" t="n">
        <v>8424</v>
      </c>
      <c r="B8425" t="inlineStr">
        <is>
          <t>CA-2017-150091</t>
        </is>
      </c>
      <c r="C8425" t="inlineStr">
        <is>
          <t>2017-10-12</t>
        </is>
      </c>
      <c r="D8425" t="inlineStr">
        <is>
          <t>2017-10-16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Furniture</t>
        </is>
      </c>
      <c r="O8425" t="inlineStr">
        <is>
          <t>Furnishings</t>
        </is>
      </c>
      <c r="P8425" t="inlineStr">
        <is>
          <t>DAX Two-Tone Silver Metal Document Frame</t>
        </is>
      </c>
      <c r="Q8425" s="2" t="n">
        <v>40.48</v>
      </c>
      <c r="R8425" t="n">
        <v>2</v>
      </c>
      <c r="S8425" s="3" t="n">
        <v>0</v>
      </c>
      <c r="T8425" s="2" t="n">
        <v>17.4064</v>
      </c>
      <c r="U8425">
        <f>D8425-C8425</f>
        <v/>
      </c>
      <c r="V8425" s="3">
        <f>IF(Q8425=0,0,T8425/Q8425)</f>
        <v/>
      </c>
    </row>
    <row r="8426">
      <c r="A8426" t="n">
        <v>8425</v>
      </c>
      <c r="B8426" t="inlineStr">
        <is>
          <t>CA-2017-150091</t>
        </is>
      </c>
      <c r="C8426" t="inlineStr">
        <is>
          <t>2017-10-12</t>
        </is>
      </c>
      <c r="D8426" t="inlineStr">
        <is>
          <t>2017-10-16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Furniture</t>
        </is>
      </c>
      <c r="O8426" t="inlineStr">
        <is>
          <t>Bookcases</t>
        </is>
      </c>
      <c r="P8426" t="inlineStr">
        <is>
          <t>Global Adaptabilites Bookcase, Cherry/Storm Gray Finish</t>
        </is>
      </c>
      <c r="Q8426" s="2" t="n">
        <v>2154.9</v>
      </c>
      <c r="R8426" t="n">
        <v>5</v>
      </c>
      <c r="S8426" s="3" t="n">
        <v>0</v>
      </c>
      <c r="T8426" s="2" t="n">
        <v>129.294</v>
      </c>
      <c r="U8426">
        <f>D8426-C8426</f>
        <v/>
      </c>
      <c r="V8426" s="3">
        <f>IF(Q8426=0,0,T8426/Q8426)</f>
        <v/>
      </c>
    </row>
    <row r="8427">
      <c r="A8427" t="n">
        <v>8426</v>
      </c>
      <c r="B8427" t="inlineStr">
        <is>
          <t>CA-2016-137652</t>
        </is>
      </c>
      <c r="C8427" t="inlineStr">
        <is>
          <t>2016-08-28</t>
        </is>
      </c>
      <c r="D8427" t="inlineStr">
        <is>
          <t>2016-08-30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GBC VeloBinder Strips</t>
        </is>
      </c>
      <c r="Q8427" s="2" t="n">
        <v>18.432</v>
      </c>
      <c r="R8427" t="n">
        <v>8</v>
      </c>
      <c r="S8427" s="3" t="n">
        <v>0.7</v>
      </c>
      <c r="T8427" s="2" t="n">
        <v>-12.288</v>
      </c>
      <c r="U8427">
        <f>D8427-C8427</f>
        <v/>
      </c>
      <c r="V8427" s="3">
        <f>IF(Q8427=0,0,T8427/Q8427)</f>
        <v/>
      </c>
    </row>
    <row r="8428">
      <c r="A8428" t="n">
        <v>8427</v>
      </c>
      <c r="B8428" t="inlineStr">
        <is>
          <t>CA-2015-128356</t>
        </is>
      </c>
      <c r="C8428" t="inlineStr">
        <is>
          <t>2015-10-02</t>
        </is>
      </c>
      <c r="D8428" t="inlineStr">
        <is>
          <t>2015-10-07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Acme Design Line 8" Stainless Steel Bent Scissors w/Champagne Handles, 3-1/8" Cut</t>
        </is>
      </c>
      <c r="Q8428" s="2" t="n">
        <v>10.944</v>
      </c>
      <c r="R8428" t="n">
        <v>2</v>
      </c>
      <c r="S8428" s="3" t="n">
        <v>0.2</v>
      </c>
      <c r="T8428" s="2" t="n">
        <v>0.9576</v>
      </c>
      <c r="U8428">
        <f>D8428-C8428</f>
        <v/>
      </c>
      <c r="V8428" s="3">
        <f>IF(Q8428=0,0,T8428/Q8428)</f>
        <v/>
      </c>
    </row>
    <row r="8429">
      <c r="A8429" t="n">
        <v>8428</v>
      </c>
      <c r="B8429" t="inlineStr">
        <is>
          <t>CA-2017-167017</t>
        </is>
      </c>
      <c r="C8429" t="inlineStr">
        <is>
          <t>2017-11-23</t>
        </is>
      </c>
      <c r="D8429" t="inlineStr">
        <is>
          <t>2017-11-25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Staple remover</t>
        </is>
      </c>
      <c r="Q8429" s="2" t="n">
        <v>4.36</v>
      </c>
      <c r="R8429" t="n">
        <v>2</v>
      </c>
      <c r="S8429" s="3" t="n">
        <v>0</v>
      </c>
      <c r="T8429" s="2" t="n">
        <v>0.1744</v>
      </c>
      <c r="U8429">
        <f>D8429-C8429</f>
        <v/>
      </c>
      <c r="V8429" s="3">
        <f>IF(Q8429=0,0,T8429/Q8429)</f>
        <v/>
      </c>
    </row>
    <row r="8430">
      <c r="A8430" t="n">
        <v>8429</v>
      </c>
      <c r="B8430" t="inlineStr">
        <is>
          <t>US-2017-132220</t>
        </is>
      </c>
      <c r="C8430" t="inlineStr">
        <is>
          <t>2017-11-12</t>
        </is>
      </c>
      <c r="D8430" t="inlineStr">
        <is>
          <t>2017-11-16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SanDisk Ultra 16 GB MicroSDHC Class 10 Memory Card</t>
        </is>
      </c>
      <c r="Q8430" s="2" t="n">
        <v>62.352</v>
      </c>
      <c r="R8430" t="n">
        <v>6</v>
      </c>
      <c r="S8430" s="3" t="n">
        <v>0.2</v>
      </c>
      <c r="T8430" s="2" t="n">
        <v>-10.9116</v>
      </c>
      <c r="U8430">
        <f>D8430-C8430</f>
        <v/>
      </c>
      <c r="V8430" s="3">
        <f>IF(Q8430=0,0,T8430/Q8430)</f>
        <v/>
      </c>
    </row>
    <row r="8431">
      <c r="A8431" t="n">
        <v>8430</v>
      </c>
      <c r="B8431" t="inlineStr">
        <is>
          <t>CA-2016-118129</t>
        </is>
      </c>
      <c r="C8431" t="inlineStr">
        <is>
          <t>2016-12-19</t>
        </is>
      </c>
      <c r="D8431" t="inlineStr">
        <is>
          <t>2016-12-21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Eldon "L" Workstation Diamond Chairmat</t>
        </is>
      </c>
      <c r="Q8431" s="2" t="n">
        <v>303.92</v>
      </c>
      <c r="R8431" t="n">
        <v>5</v>
      </c>
      <c r="S8431" s="3" t="n">
        <v>0.2</v>
      </c>
      <c r="T8431" s="2" t="n">
        <v>-30.392</v>
      </c>
      <c r="U8431">
        <f>D8431-C8431</f>
        <v/>
      </c>
      <c r="V8431" s="3">
        <f>IF(Q8431=0,0,T8431/Q8431)</f>
        <v/>
      </c>
    </row>
    <row r="8432">
      <c r="A8432" t="n">
        <v>8431</v>
      </c>
      <c r="B8432" t="inlineStr">
        <is>
          <t>US-2014-113124</t>
        </is>
      </c>
      <c r="C8432" t="inlineStr">
        <is>
          <t>2014-03-30</t>
        </is>
      </c>
      <c r="D8432" t="inlineStr">
        <is>
          <t>2014-04-05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Office Supplies</t>
        </is>
      </c>
      <c r="O8432" t="inlineStr">
        <is>
          <t>Storage</t>
        </is>
      </c>
      <c r="P8432" t="inlineStr">
        <is>
          <t>Space Solutions Commercial Steel Shelving</t>
        </is>
      </c>
      <c r="Q8432" s="2" t="n">
        <v>129.3</v>
      </c>
      <c r="R8432" t="n">
        <v>2</v>
      </c>
      <c r="S8432" s="3" t="n">
        <v>0</v>
      </c>
      <c r="T8432" s="2" t="n">
        <v>6.465</v>
      </c>
      <c r="U8432">
        <f>D8432-C8432</f>
        <v/>
      </c>
      <c r="V8432" s="3">
        <f>IF(Q8432=0,0,T8432/Q8432)</f>
        <v/>
      </c>
    </row>
    <row r="8433">
      <c r="A8433" t="n">
        <v>8432</v>
      </c>
      <c r="B8433" t="inlineStr">
        <is>
          <t>CA-2017-155621</t>
        </is>
      </c>
      <c r="C8433" t="inlineStr">
        <is>
          <t>2017-11-08</t>
        </is>
      </c>
      <c r="D8433" t="inlineStr">
        <is>
          <t>2017-11-13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Howard Miller Distant Time Traveler Alarm Clock</t>
        </is>
      </c>
      <c r="Q8433" s="2" t="n">
        <v>274.2</v>
      </c>
      <c r="R8433" t="n">
        <v>10</v>
      </c>
      <c r="S8433" s="3" t="n">
        <v>0</v>
      </c>
      <c r="T8433" s="2" t="n">
        <v>112.422</v>
      </c>
      <c r="U8433">
        <f>D8433-C8433</f>
        <v/>
      </c>
      <c r="V8433" s="3">
        <f>IF(Q8433=0,0,T8433/Q8433)</f>
        <v/>
      </c>
    </row>
    <row r="8434">
      <c r="A8434" t="n">
        <v>8433</v>
      </c>
      <c r="B8434" t="inlineStr">
        <is>
          <t>US-2014-127635</t>
        </is>
      </c>
      <c r="C8434" t="inlineStr">
        <is>
          <t>2014-09-14</t>
        </is>
      </c>
      <c r="D8434" t="inlineStr">
        <is>
          <t>2014-09-18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Office Supplies</t>
        </is>
      </c>
      <c r="O8434" t="inlineStr">
        <is>
          <t>Fasteners</t>
        </is>
      </c>
      <c r="P8434" t="inlineStr">
        <is>
          <t>Revere Boxed Rubber Bands by Revere</t>
        </is>
      </c>
      <c r="Q8434" s="2" t="n">
        <v>6.048</v>
      </c>
      <c r="R8434" t="n">
        <v>4</v>
      </c>
      <c r="S8434" s="3" t="n">
        <v>0.2</v>
      </c>
      <c r="T8434" s="2" t="n">
        <v>-1.3608</v>
      </c>
      <c r="U8434">
        <f>D8434-C8434</f>
        <v/>
      </c>
      <c r="V8434" s="3">
        <f>IF(Q8434=0,0,T8434/Q8434)</f>
        <v/>
      </c>
    </row>
    <row r="8435">
      <c r="A8435" t="n">
        <v>8434</v>
      </c>
      <c r="B8435" t="inlineStr">
        <is>
          <t>US-2014-127635</t>
        </is>
      </c>
      <c r="C8435" t="inlineStr">
        <is>
          <t>2014-09-14</t>
        </is>
      </c>
      <c r="D8435" t="inlineStr">
        <is>
          <t>2014-09-18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Office Supplies</t>
        </is>
      </c>
      <c r="O8435" t="inlineStr">
        <is>
          <t>Paper</t>
        </is>
      </c>
      <c r="P8435" t="inlineStr">
        <is>
          <t>Xerox 1900</t>
        </is>
      </c>
      <c r="Q8435" s="2" t="n">
        <v>6.848</v>
      </c>
      <c r="R8435" t="n">
        <v>2</v>
      </c>
      <c r="S8435" s="3" t="n">
        <v>0.2</v>
      </c>
      <c r="T8435" s="2" t="n">
        <v>2.14</v>
      </c>
      <c r="U8435">
        <f>D8435-C8435</f>
        <v/>
      </c>
      <c r="V8435" s="3">
        <f>IF(Q8435=0,0,T8435/Q8435)</f>
        <v/>
      </c>
    </row>
    <row r="8436">
      <c r="A8436" t="n">
        <v>8435</v>
      </c>
      <c r="B8436" t="inlineStr">
        <is>
          <t>US-2014-127635</t>
        </is>
      </c>
      <c r="C8436" t="inlineStr">
        <is>
          <t>2014-09-14</t>
        </is>
      </c>
      <c r="D8436" t="inlineStr">
        <is>
          <t>2014-09-18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Stacking Trays by OIC</t>
        </is>
      </c>
      <c r="Q8436" s="2" t="n">
        <v>9.960000000000001</v>
      </c>
      <c r="R8436" t="n">
        <v>5</v>
      </c>
      <c r="S8436" s="3" t="n">
        <v>0.6</v>
      </c>
      <c r="T8436" s="2" t="n">
        <v>-6.723</v>
      </c>
      <c r="U8436">
        <f>D8436-C8436</f>
        <v/>
      </c>
      <c r="V8436" s="3">
        <f>IF(Q8436=0,0,T8436/Q8436)</f>
        <v/>
      </c>
    </row>
    <row r="8437">
      <c r="A8437" t="n">
        <v>8436</v>
      </c>
      <c r="B8437" t="inlineStr">
        <is>
          <t>US-2014-127635</t>
        </is>
      </c>
      <c r="C8437" t="inlineStr">
        <is>
          <t>2014-09-14</t>
        </is>
      </c>
      <c r="D8437" t="inlineStr">
        <is>
          <t>2014-09-18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Trimflex Flexible Post Binders</t>
        </is>
      </c>
      <c r="Q8437" s="2" t="n">
        <v>8.552</v>
      </c>
      <c r="R8437" t="n">
        <v>2</v>
      </c>
      <c r="S8437" s="3" t="n">
        <v>0.8</v>
      </c>
      <c r="T8437" s="2" t="n">
        <v>-13.6832</v>
      </c>
      <c r="U8437">
        <f>D8437-C8437</f>
        <v/>
      </c>
      <c r="V8437" s="3">
        <f>IF(Q8437=0,0,T8437/Q8437)</f>
        <v/>
      </c>
    </row>
    <row r="8438">
      <c r="A8438" t="n">
        <v>8437</v>
      </c>
      <c r="B8438" t="inlineStr">
        <is>
          <t>CA-2015-151470</t>
        </is>
      </c>
      <c r="C8438" t="inlineStr">
        <is>
          <t>2015-09-20</t>
        </is>
      </c>
      <c r="D8438" t="inlineStr">
        <is>
          <t>2015-09-26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Wilson Jones Impact Binders</t>
        </is>
      </c>
      <c r="Q8438" s="2" t="n">
        <v>45.584</v>
      </c>
      <c r="R8438" t="n">
        <v>11</v>
      </c>
      <c r="S8438" s="3" t="n">
        <v>0.2</v>
      </c>
      <c r="T8438" s="2" t="n">
        <v>16.5242</v>
      </c>
      <c r="U8438">
        <f>D8438-C8438</f>
        <v/>
      </c>
      <c r="V8438" s="3">
        <f>IF(Q8438=0,0,T8438/Q8438)</f>
        <v/>
      </c>
    </row>
    <row r="8439">
      <c r="A8439" t="n">
        <v>8438</v>
      </c>
      <c r="B8439" t="inlineStr">
        <is>
          <t>CA-2015-112823</t>
        </is>
      </c>
      <c r="C8439" t="inlineStr">
        <is>
          <t>2015-12-10</t>
        </is>
      </c>
      <c r="D8439" t="inlineStr">
        <is>
          <t>2015-12-16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Maxell 4.7GB DVD-RW 3/Pack</t>
        </is>
      </c>
      <c r="Q8439" s="2" t="n">
        <v>25.488</v>
      </c>
      <c r="R8439" t="n">
        <v>2</v>
      </c>
      <c r="S8439" s="3" t="n">
        <v>0.2</v>
      </c>
      <c r="T8439" s="2" t="n">
        <v>4.4604</v>
      </c>
      <c r="U8439">
        <f>D8439-C8439</f>
        <v/>
      </c>
      <c r="V8439" s="3">
        <f>IF(Q8439=0,0,T8439/Q8439)</f>
        <v/>
      </c>
    </row>
    <row r="8440">
      <c r="A8440" t="n">
        <v>8439</v>
      </c>
      <c r="B8440" t="inlineStr">
        <is>
          <t>CA-2014-108861</t>
        </is>
      </c>
      <c r="C8440" t="inlineStr">
        <is>
          <t>2014-05-28</t>
        </is>
      </c>
      <c r="D8440" t="inlineStr">
        <is>
          <t>2014-06-01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Green Canvas Binder for 8-1/2" x 14" Sheets</t>
        </is>
      </c>
      <c r="Q8440" s="2" t="n">
        <v>136.96</v>
      </c>
      <c r="R8440" t="n">
        <v>4</v>
      </c>
      <c r="S8440" s="3" t="n">
        <v>0.2</v>
      </c>
      <c r="T8440" s="2" t="n">
        <v>51.36</v>
      </c>
      <c r="U8440">
        <f>D8440-C8440</f>
        <v/>
      </c>
      <c r="V8440" s="3">
        <f>IF(Q8440=0,0,T8440/Q8440)</f>
        <v/>
      </c>
    </row>
    <row r="8441">
      <c r="A8441" t="n">
        <v>8440</v>
      </c>
      <c r="B8441" t="inlineStr">
        <is>
          <t>CA-2017-114370</t>
        </is>
      </c>
      <c r="C8441" t="inlineStr">
        <is>
          <t>2017-03-14</t>
        </is>
      </c>
      <c r="D8441" t="inlineStr">
        <is>
          <t>2017-03-17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Seidio BD2-HK3IPH5-BK DILEX Case and Holster Combo for Apple iPhone 5/5s - Black</t>
        </is>
      </c>
      <c r="Q8441" s="2" t="n">
        <v>49.616</v>
      </c>
      <c r="R8441" t="n">
        <v>2</v>
      </c>
      <c r="S8441" s="3" t="n">
        <v>0.2</v>
      </c>
      <c r="T8441" s="2" t="n">
        <v>4.9616</v>
      </c>
      <c r="U8441">
        <f>D8441-C8441</f>
        <v/>
      </c>
      <c r="V8441" s="3">
        <f>IF(Q8441=0,0,T8441/Q8441)</f>
        <v/>
      </c>
    </row>
    <row r="8442">
      <c r="A8442" t="n">
        <v>8441</v>
      </c>
      <c r="B8442" t="inlineStr">
        <is>
          <t>CA-2016-158302</t>
        </is>
      </c>
      <c r="C8442" t="inlineStr">
        <is>
          <t>2016-12-08</t>
        </is>
      </c>
      <c r="D8442" t="inlineStr">
        <is>
          <t>2016-12-12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Ampad Gold Fibre Wirebound Steno Books, 6" x 9", Gregg Ruled</t>
        </is>
      </c>
      <c r="Q8442" s="2" t="n">
        <v>10.584</v>
      </c>
      <c r="R8442" t="n">
        <v>3</v>
      </c>
      <c r="S8442" s="3" t="n">
        <v>0.2</v>
      </c>
      <c r="T8442" s="2" t="n">
        <v>3.4398</v>
      </c>
      <c r="U8442">
        <f>D8442-C8442</f>
        <v/>
      </c>
      <c r="V8442" s="3">
        <f>IF(Q8442=0,0,T8442/Q8442)</f>
        <v/>
      </c>
    </row>
    <row r="8443">
      <c r="A8443" t="n">
        <v>8442</v>
      </c>
      <c r="B8443" t="inlineStr">
        <is>
          <t>CA-2017-145779</t>
        </is>
      </c>
      <c r="C8443" t="inlineStr">
        <is>
          <t>2017-05-06</t>
        </is>
      </c>
      <c r="D8443" t="inlineStr">
        <is>
          <t>2017-05-10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Office Supplies</t>
        </is>
      </c>
      <c r="O8443" t="inlineStr">
        <is>
          <t>Paper</t>
        </is>
      </c>
      <c r="P8443" t="inlineStr">
        <is>
          <t>Xerox 1883</t>
        </is>
      </c>
      <c r="Q8443" s="2" t="n">
        <v>84.416</v>
      </c>
      <c r="R8443" t="n">
        <v>4</v>
      </c>
      <c r="S8443" s="3" t="n">
        <v>0.2</v>
      </c>
      <c r="T8443" s="2" t="n">
        <v>27.4352</v>
      </c>
      <c r="U8443">
        <f>D8443-C8443</f>
        <v/>
      </c>
      <c r="V8443" s="3">
        <f>IF(Q8443=0,0,T8443/Q8443)</f>
        <v/>
      </c>
    </row>
    <row r="8444">
      <c r="A8444" t="n">
        <v>8443</v>
      </c>
      <c r="B8444" t="inlineStr">
        <is>
          <t>US-2016-155173</t>
        </is>
      </c>
      <c r="C8444" t="inlineStr">
        <is>
          <t>2016-03-06</t>
        </is>
      </c>
      <c r="D8444" t="inlineStr">
        <is>
          <t>2016-03-10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Wilson SignalBoost 841262 DB PRO Amplifier Kit</t>
        </is>
      </c>
      <c r="Q8444" s="2" t="n">
        <v>431.94</v>
      </c>
      <c r="R8444" t="n">
        <v>2</v>
      </c>
      <c r="S8444" s="3" t="n">
        <v>0.4</v>
      </c>
      <c r="T8444" s="2" t="n">
        <v>-71.98999999999999</v>
      </c>
      <c r="U8444">
        <f>D8444-C8444</f>
        <v/>
      </c>
      <c r="V8444" s="3">
        <f>IF(Q8444=0,0,T8444/Q8444)</f>
        <v/>
      </c>
    </row>
    <row r="8445">
      <c r="A8445" t="n">
        <v>8444</v>
      </c>
      <c r="B8445" t="inlineStr">
        <is>
          <t>US-2016-155173</t>
        </is>
      </c>
      <c r="C8445" t="inlineStr">
        <is>
          <t>2016-03-06</t>
        </is>
      </c>
      <c r="D8445" t="inlineStr">
        <is>
          <t>2016-03-10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Office Supplies</t>
        </is>
      </c>
      <c r="O8445" t="inlineStr">
        <is>
          <t>Binders</t>
        </is>
      </c>
      <c r="P8445" t="inlineStr">
        <is>
          <t>Avery Self-Adhesive Photo Pockets for Polaroid Photos</t>
        </is>
      </c>
      <c r="Q8445" s="2" t="n">
        <v>2.043</v>
      </c>
      <c r="R8445" t="n">
        <v>1</v>
      </c>
      <c r="S8445" s="3" t="n">
        <v>0.7</v>
      </c>
      <c r="T8445" s="2" t="n">
        <v>-1.4982</v>
      </c>
      <c r="U8445">
        <f>D8445-C8445</f>
        <v/>
      </c>
      <c r="V8445" s="3">
        <f>IF(Q8445=0,0,T8445/Q8445)</f>
        <v/>
      </c>
    </row>
    <row r="8446">
      <c r="A8446" t="n">
        <v>8445</v>
      </c>
      <c r="B8446" t="inlineStr">
        <is>
          <t>US-2016-155173</t>
        </is>
      </c>
      <c r="C8446" t="inlineStr">
        <is>
          <t>2016-03-06</t>
        </is>
      </c>
      <c r="D8446" t="inlineStr">
        <is>
          <t>2016-03-10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Technology</t>
        </is>
      </c>
      <c r="O8446" t="inlineStr">
        <is>
          <t>Phones</t>
        </is>
      </c>
      <c r="P8446" t="inlineStr">
        <is>
          <t>Grandstream GXP1160 VoIP phone</t>
        </is>
      </c>
      <c r="Q8446" s="2" t="n">
        <v>68.238</v>
      </c>
      <c r="R8446" t="n">
        <v>3</v>
      </c>
      <c r="S8446" s="3" t="n">
        <v>0.4</v>
      </c>
      <c r="T8446" s="2" t="n">
        <v>-12.5103</v>
      </c>
      <c r="U8446">
        <f>D8446-C8446</f>
        <v/>
      </c>
      <c r="V8446" s="3">
        <f>IF(Q8446=0,0,T8446/Q8446)</f>
        <v/>
      </c>
    </row>
    <row r="8447">
      <c r="A8447" t="n">
        <v>8446</v>
      </c>
      <c r="B8447" t="inlineStr">
        <is>
          <t>CA-2017-125451</t>
        </is>
      </c>
      <c r="C8447" t="inlineStr">
        <is>
          <t>2017-10-23</t>
        </is>
      </c>
      <c r="D8447" t="inlineStr">
        <is>
          <t>2017-10-24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KI Adjustable-Height Table</t>
        </is>
      </c>
      <c r="Q8447" s="2" t="n">
        <v>240.744</v>
      </c>
      <c r="R8447" t="n">
        <v>4</v>
      </c>
      <c r="S8447" s="3" t="n">
        <v>0.3</v>
      </c>
      <c r="T8447" s="2" t="n">
        <v>-13.7568</v>
      </c>
      <c r="U8447">
        <f>D8447-C8447</f>
        <v/>
      </c>
      <c r="V8447" s="3">
        <f>IF(Q8447=0,0,T8447/Q8447)</f>
        <v/>
      </c>
    </row>
    <row r="8448">
      <c r="A8448" t="n">
        <v>8447</v>
      </c>
      <c r="B8448" t="inlineStr">
        <is>
          <t>CA-2017-125451</t>
        </is>
      </c>
      <c r="C8448" t="inlineStr">
        <is>
          <t>2017-10-23</t>
        </is>
      </c>
      <c r="D8448" t="inlineStr">
        <is>
          <t>2017-10-24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400 Class Desk Accessories, Black Carbon</t>
        </is>
      </c>
      <c r="Q8448" s="2" t="n">
        <v>35</v>
      </c>
      <c r="R8448" t="n">
        <v>4</v>
      </c>
      <c r="S8448" s="3" t="n">
        <v>0</v>
      </c>
      <c r="T8448" s="2" t="n">
        <v>14.7</v>
      </c>
      <c r="U8448">
        <f>D8448-C8448</f>
        <v/>
      </c>
      <c r="V8448" s="3">
        <f>IF(Q8448=0,0,T8448/Q8448)</f>
        <v/>
      </c>
    </row>
    <row r="8449">
      <c r="A8449" t="n">
        <v>8448</v>
      </c>
      <c r="B8449" t="inlineStr">
        <is>
          <t>CA-2017-125451</t>
        </is>
      </c>
      <c r="C8449" t="inlineStr">
        <is>
          <t>2017-10-23</t>
        </is>
      </c>
      <c r="D8449" t="inlineStr">
        <is>
          <t>2017-10-24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Furniture</t>
        </is>
      </c>
      <c r="O8449" t="inlineStr">
        <is>
          <t>Furnishings</t>
        </is>
      </c>
      <c r="P8449" t="inlineStr">
        <is>
          <t>Deflect-o DuraMat Antistatic Studded Beveled Mat for Medium Pile Carpeting</t>
        </is>
      </c>
      <c r="Q8449" s="2" t="n">
        <v>210.68</v>
      </c>
      <c r="R8449" t="n">
        <v>2</v>
      </c>
      <c r="S8449" s="3" t="n">
        <v>0</v>
      </c>
      <c r="T8449" s="2" t="n">
        <v>50.5632</v>
      </c>
      <c r="U8449">
        <f>D8449-C8449</f>
        <v/>
      </c>
      <c r="V8449" s="3">
        <f>IF(Q8449=0,0,T8449/Q8449)</f>
        <v/>
      </c>
    </row>
    <row r="8450">
      <c r="A8450" t="n">
        <v>8449</v>
      </c>
      <c r="B8450" t="inlineStr">
        <is>
          <t>CA-2017-125451</t>
        </is>
      </c>
      <c r="C8450" t="inlineStr">
        <is>
          <t>2017-10-23</t>
        </is>
      </c>
      <c r="D8450" t="inlineStr">
        <is>
          <t>2017-10-24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Furniture</t>
        </is>
      </c>
      <c r="O8450" t="inlineStr">
        <is>
          <t>Tables</t>
        </is>
      </c>
      <c r="P8450" t="inlineStr">
        <is>
          <t>Office Impressions End Table, 20-1/2"H x 24"W x 20"D</t>
        </is>
      </c>
      <c r="Q8450" s="2" t="n">
        <v>637.896</v>
      </c>
      <c r="R8450" t="n">
        <v>3</v>
      </c>
      <c r="S8450" s="3" t="n">
        <v>0.3</v>
      </c>
      <c r="T8450" s="2" t="n">
        <v>-127.5792</v>
      </c>
      <c r="U8450">
        <f>D8450-C8450</f>
        <v/>
      </c>
      <c r="V8450" s="3">
        <f>IF(Q8450=0,0,T8450/Q8450)</f>
        <v/>
      </c>
    </row>
    <row r="8451">
      <c r="A8451" t="n">
        <v>8450</v>
      </c>
      <c r="B8451" t="inlineStr">
        <is>
          <t>CA-2017-125451</t>
        </is>
      </c>
      <c r="C8451" t="inlineStr">
        <is>
          <t>2017-10-23</t>
        </is>
      </c>
      <c r="D8451" t="inlineStr">
        <is>
          <t>2017-10-24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Wirebound Message Book, 4 per Page</t>
        </is>
      </c>
      <c r="Q8451" s="2" t="n">
        <v>43.44</v>
      </c>
      <c r="R8451" t="n">
        <v>8</v>
      </c>
      <c r="S8451" s="3" t="n">
        <v>0</v>
      </c>
      <c r="T8451" s="2" t="n">
        <v>21.2856</v>
      </c>
      <c r="U8451">
        <f>D8451-C8451</f>
        <v/>
      </c>
      <c r="V8451" s="3">
        <f>IF(Q8451=0,0,T8451/Q8451)</f>
        <v/>
      </c>
    </row>
    <row r="8452">
      <c r="A8452" t="n">
        <v>8451</v>
      </c>
      <c r="B8452" t="inlineStr">
        <is>
          <t>CA-2017-125451</t>
        </is>
      </c>
      <c r="C8452" t="inlineStr">
        <is>
          <t>2017-10-23</t>
        </is>
      </c>
      <c r="D8452" t="inlineStr">
        <is>
          <t>2017-10-24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Office Supplies</t>
        </is>
      </c>
      <c r="O8452" t="inlineStr">
        <is>
          <t>Appliances</t>
        </is>
      </c>
      <c r="P8452" t="inlineStr">
        <is>
          <t>Hoover Replacement Belt for Commercial Guardsman Heavy-Duty Upright Vacuum</t>
        </is>
      </c>
      <c r="Q8452" s="2" t="n">
        <v>2.22</v>
      </c>
      <c r="R8452" t="n">
        <v>1</v>
      </c>
      <c r="S8452" s="3" t="n">
        <v>0</v>
      </c>
      <c r="T8452" s="2" t="n">
        <v>0.666</v>
      </c>
      <c r="U8452">
        <f>D8452-C8452</f>
        <v/>
      </c>
      <c r="V8452" s="3">
        <f>IF(Q8452=0,0,T8452/Q8452)</f>
        <v/>
      </c>
    </row>
    <row r="8453">
      <c r="A8453" t="n">
        <v>8452</v>
      </c>
      <c r="B8453" t="inlineStr">
        <is>
          <t>CA-2014-131387</t>
        </is>
      </c>
      <c r="C8453" t="inlineStr">
        <is>
          <t>2014-04-28</t>
        </is>
      </c>
      <c r="D8453" t="inlineStr">
        <is>
          <t>2014-04-30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Samsung Galaxy Mega 6.3</t>
        </is>
      </c>
      <c r="Q8453" s="2" t="n">
        <v>1679.96</v>
      </c>
      <c r="R8453" t="n">
        <v>5</v>
      </c>
      <c r="S8453" s="3" t="n">
        <v>0.2</v>
      </c>
      <c r="T8453" s="2" t="n">
        <v>125.997</v>
      </c>
      <c r="U8453">
        <f>D8453-C8453</f>
        <v/>
      </c>
      <c r="V8453" s="3">
        <f>IF(Q8453=0,0,T8453/Q8453)</f>
        <v/>
      </c>
    </row>
    <row r="8454">
      <c r="A8454" t="n">
        <v>8453</v>
      </c>
      <c r="B8454" t="inlineStr">
        <is>
          <t>CA-2016-125087</t>
        </is>
      </c>
      <c r="C8454" t="inlineStr">
        <is>
          <t>2016-04-18</t>
        </is>
      </c>
      <c r="D8454" t="inlineStr">
        <is>
          <t>2016-04-23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Furniture</t>
        </is>
      </c>
      <c r="O8454" t="inlineStr">
        <is>
          <t>Chairs</t>
        </is>
      </c>
      <c r="P8454" t="inlineStr">
        <is>
          <t>Global High-Back Leather Tilter, Burgundy</t>
        </is>
      </c>
      <c r="Q8454" s="2" t="n">
        <v>344.372</v>
      </c>
      <c r="R8454" t="n">
        <v>4</v>
      </c>
      <c r="S8454" s="3" t="n">
        <v>0.3</v>
      </c>
      <c r="T8454" s="2" t="n">
        <v>-93.47239999999999</v>
      </c>
      <c r="U8454">
        <f>D8454-C8454</f>
        <v/>
      </c>
      <c r="V8454" s="3">
        <f>IF(Q8454=0,0,T8454/Q8454)</f>
        <v/>
      </c>
    </row>
    <row r="8455">
      <c r="A8455" t="n">
        <v>8454</v>
      </c>
      <c r="B8455" t="inlineStr">
        <is>
          <t>CA-2016-125087</t>
        </is>
      </c>
      <c r="C8455" t="inlineStr">
        <is>
          <t>2016-04-18</t>
        </is>
      </c>
      <c r="D8455" t="inlineStr">
        <is>
          <t>2016-04-23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Office Supplies</t>
        </is>
      </c>
      <c r="O8455" t="inlineStr">
        <is>
          <t>Storage</t>
        </is>
      </c>
      <c r="P8455" t="inlineStr">
        <is>
          <t>Tennsco 16-Compartment Lockers with Coat Rack</t>
        </is>
      </c>
      <c r="Q8455" s="2" t="n">
        <v>1554.936</v>
      </c>
      <c r="R8455" t="n">
        <v>3</v>
      </c>
      <c r="S8455" s="3" t="n">
        <v>0.2</v>
      </c>
      <c r="T8455" s="2" t="n">
        <v>77.74679999999999</v>
      </c>
      <c r="U8455">
        <f>D8455-C8455</f>
        <v/>
      </c>
      <c r="V8455" s="3">
        <f>IF(Q8455=0,0,T8455/Q8455)</f>
        <v/>
      </c>
    </row>
    <row r="8456">
      <c r="A8456" t="n">
        <v>8455</v>
      </c>
      <c r="B8456" t="inlineStr">
        <is>
          <t>CA-2016-125087</t>
        </is>
      </c>
      <c r="C8456" t="inlineStr">
        <is>
          <t>2016-04-18</t>
        </is>
      </c>
      <c r="D8456" t="inlineStr">
        <is>
          <t>2016-04-23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Howard Miller 16" Diameter Gallery Wall Clock</t>
        </is>
      </c>
      <c r="Q8456" s="2" t="n">
        <v>127.88</v>
      </c>
      <c r="R8456" t="n">
        <v>5</v>
      </c>
      <c r="S8456" s="3" t="n">
        <v>0.6</v>
      </c>
      <c r="T8456" s="2" t="n">
        <v>-67.137</v>
      </c>
      <c r="U8456">
        <f>D8456-C8456</f>
        <v/>
      </c>
      <c r="V8456" s="3">
        <f>IF(Q8456=0,0,T8456/Q8456)</f>
        <v/>
      </c>
    </row>
    <row r="8457">
      <c r="A8457" t="n">
        <v>8456</v>
      </c>
      <c r="B8457" t="inlineStr">
        <is>
          <t>CA-2016-154081</t>
        </is>
      </c>
      <c r="C8457" t="inlineStr">
        <is>
          <t>2016-05-22</t>
        </is>
      </c>
      <c r="D8457" t="inlineStr">
        <is>
          <t>2016-05-29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Nortel Business Series Terminal T7208 Digital phone</t>
        </is>
      </c>
      <c r="Q8457" s="2" t="n">
        <v>222.384</v>
      </c>
      <c r="R8457" t="n">
        <v>2</v>
      </c>
      <c r="S8457" s="3" t="n">
        <v>0.2</v>
      </c>
      <c r="T8457" s="2" t="n">
        <v>22.2384</v>
      </c>
      <c r="U8457">
        <f>D8457-C8457</f>
        <v/>
      </c>
      <c r="V8457" s="3">
        <f>IF(Q8457=0,0,T8457/Q8457)</f>
        <v/>
      </c>
    </row>
    <row r="8458">
      <c r="A8458" t="n">
        <v>8457</v>
      </c>
      <c r="B8458" t="inlineStr">
        <is>
          <t>US-2017-118556</t>
        </is>
      </c>
      <c r="C8458" t="inlineStr">
        <is>
          <t>2017-05-28</t>
        </is>
      </c>
      <c r="D8458" t="inlineStr">
        <is>
          <t>2017-06-02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Furniture</t>
        </is>
      </c>
      <c r="O8458" t="inlineStr">
        <is>
          <t>Chairs</t>
        </is>
      </c>
      <c r="P8458" t="inlineStr">
        <is>
          <t>Global Task Chair, Black</t>
        </is>
      </c>
      <c r="Q8458" s="2" t="n">
        <v>106.869</v>
      </c>
      <c r="R8458" t="n">
        <v>3</v>
      </c>
      <c r="S8458" s="3" t="n">
        <v>0.3</v>
      </c>
      <c r="T8458" s="2" t="n">
        <v>-29.0073</v>
      </c>
      <c r="U8458">
        <f>D8458-C8458</f>
        <v/>
      </c>
      <c r="V8458" s="3">
        <f>IF(Q8458=0,0,T8458/Q8458)</f>
        <v/>
      </c>
    </row>
    <row r="8459">
      <c r="A8459" t="n">
        <v>8458</v>
      </c>
      <c r="B8459" t="inlineStr">
        <is>
          <t>US-2017-118556</t>
        </is>
      </c>
      <c r="C8459" t="inlineStr">
        <is>
          <t>2017-05-28</t>
        </is>
      </c>
      <c r="D8459" t="inlineStr">
        <is>
          <t>2017-06-02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Storex Dura Pro Binders</t>
        </is>
      </c>
      <c r="Q8459" s="2" t="n">
        <v>3.564</v>
      </c>
      <c r="R8459" t="n">
        <v>3</v>
      </c>
      <c r="S8459" s="3" t="n">
        <v>0.8</v>
      </c>
      <c r="T8459" s="2" t="n">
        <v>-6.237</v>
      </c>
      <c r="U8459">
        <f>D8459-C8459</f>
        <v/>
      </c>
      <c r="V8459" s="3">
        <f>IF(Q8459=0,0,T8459/Q8459)</f>
        <v/>
      </c>
    </row>
    <row r="8460">
      <c r="A8460" t="n">
        <v>8459</v>
      </c>
      <c r="B8460" t="inlineStr">
        <is>
          <t>CA-2014-126200</t>
        </is>
      </c>
      <c r="C8460" t="inlineStr">
        <is>
          <t>2014-08-25</t>
        </is>
      </c>
      <c r="D8460" t="inlineStr">
        <is>
          <t>2014-08-29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Wilson Jones Elliptical Ring 3 1/2" Capacity Binders, 800 sheets</t>
        </is>
      </c>
      <c r="Q8460" s="2" t="n">
        <v>25.68</v>
      </c>
      <c r="R8460" t="n">
        <v>3</v>
      </c>
      <c r="S8460" s="3" t="n">
        <v>0.8</v>
      </c>
      <c r="T8460" s="2" t="n">
        <v>-39.804</v>
      </c>
      <c r="U8460">
        <f>D8460-C8460</f>
        <v/>
      </c>
      <c r="V8460" s="3">
        <f>IF(Q8460=0,0,T8460/Q8460)</f>
        <v/>
      </c>
    </row>
    <row r="8461">
      <c r="A8461" t="n">
        <v>8460</v>
      </c>
      <c r="B8461" t="inlineStr">
        <is>
          <t>CA-2014-126200</t>
        </is>
      </c>
      <c r="C8461" t="inlineStr">
        <is>
          <t>2014-08-25</t>
        </is>
      </c>
      <c r="D8461" t="inlineStr">
        <is>
          <t>2014-08-29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Square Ring Data Binders, Rigid 75 Pt. Covers, 11" x 14-7/8"</t>
        </is>
      </c>
      <c r="Q8461" s="2" t="n">
        <v>12.384</v>
      </c>
      <c r="R8461" t="n">
        <v>3</v>
      </c>
      <c r="S8461" s="3" t="n">
        <v>0.8</v>
      </c>
      <c r="T8461" s="2" t="n">
        <v>-19.8144</v>
      </c>
      <c r="U8461">
        <f>D8461-C8461</f>
        <v/>
      </c>
      <c r="V8461" s="3">
        <f>IF(Q8461=0,0,T8461/Q8461)</f>
        <v/>
      </c>
    </row>
    <row r="8462">
      <c r="A8462" t="n">
        <v>8461</v>
      </c>
      <c r="B8462" t="inlineStr">
        <is>
          <t>CA-2014-146500</t>
        </is>
      </c>
      <c r="C8462" t="inlineStr">
        <is>
          <t>2014-08-30</t>
        </is>
      </c>
      <c r="D8462" t="inlineStr">
        <is>
          <t>2014-09-04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Office Supplies</t>
        </is>
      </c>
      <c r="O8462" t="inlineStr">
        <is>
          <t>Binders</t>
        </is>
      </c>
      <c r="P8462" t="inlineStr">
        <is>
          <t>Wilson Jones Standard D-Ring Binders</t>
        </is>
      </c>
      <c r="Q8462" s="2" t="n">
        <v>25.3</v>
      </c>
      <c r="R8462" t="n">
        <v>5</v>
      </c>
      <c r="S8462" s="3" t="n">
        <v>0</v>
      </c>
      <c r="T8462" s="2" t="n">
        <v>11.891</v>
      </c>
      <c r="U8462">
        <f>D8462-C8462</f>
        <v/>
      </c>
      <c r="V8462" s="3">
        <f>IF(Q8462=0,0,T8462/Q8462)</f>
        <v/>
      </c>
    </row>
    <row r="8463">
      <c r="A8463" t="n">
        <v>8462</v>
      </c>
      <c r="B8463" t="inlineStr">
        <is>
          <t>CA-2014-146500</t>
        </is>
      </c>
      <c r="C8463" t="inlineStr">
        <is>
          <t>2014-08-30</t>
        </is>
      </c>
      <c r="D8463" t="inlineStr">
        <is>
          <t>2014-09-04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Fellowes Bankers Box Stor/Drawer Steel Plus</t>
        </is>
      </c>
      <c r="Q8463" s="2" t="n">
        <v>95.94</v>
      </c>
      <c r="R8463" t="n">
        <v>3</v>
      </c>
      <c r="S8463" s="3" t="n">
        <v>0</v>
      </c>
      <c r="T8463" s="2" t="n">
        <v>9.593999999999999</v>
      </c>
      <c r="U8463">
        <f>D8463-C8463</f>
        <v/>
      </c>
      <c r="V8463" s="3">
        <f>IF(Q8463=0,0,T8463/Q8463)</f>
        <v/>
      </c>
    </row>
    <row r="8464">
      <c r="A8464" t="n">
        <v>8463</v>
      </c>
      <c r="B8464" t="inlineStr">
        <is>
          <t>CA-2015-169537</t>
        </is>
      </c>
      <c r="C8464" t="inlineStr">
        <is>
          <t>2015-09-03</t>
        </is>
      </c>
      <c r="D8464" t="inlineStr">
        <is>
          <t>2015-09-07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Office Supplies</t>
        </is>
      </c>
      <c r="O8464" t="inlineStr">
        <is>
          <t>Labels</t>
        </is>
      </c>
      <c r="P8464" t="inlineStr">
        <is>
          <t>Smead Alpha-Z Color-Coded Name Labels First Letter Starter Set</t>
        </is>
      </c>
      <c r="Q8464" s="2" t="n">
        <v>7.5</v>
      </c>
      <c r="R8464" t="n">
        <v>2</v>
      </c>
      <c r="S8464" s="3" t="n">
        <v>0</v>
      </c>
      <c r="T8464" s="2" t="n">
        <v>3.6</v>
      </c>
      <c r="U8464">
        <f>D8464-C8464</f>
        <v/>
      </c>
      <c r="V8464" s="3">
        <f>IF(Q8464=0,0,T8464/Q8464)</f>
        <v/>
      </c>
    </row>
    <row r="8465">
      <c r="A8465" t="n">
        <v>8464</v>
      </c>
      <c r="B8465" t="inlineStr">
        <is>
          <t>CA-2014-100881</t>
        </is>
      </c>
      <c r="C8465" t="inlineStr">
        <is>
          <t>2014-03-28</t>
        </is>
      </c>
      <c r="D8465" t="inlineStr">
        <is>
          <t>2014-04-01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AT&amp;T TR1909W</t>
        </is>
      </c>
      <c r="Q8465" s="2" t="n">
        <v>302.376</v>
      </c>
      <c r="R8465" t="n">
        <v>3</v>
      </c>
      <c r="S8465" s="3" t="n">
        <v>0.2</v>
      </c>
      <c r="T8465" s="2" t="n">
        <v>22.6782</v>
      </c>
      <c r="U8465">
        <f>D8465-C8465</f>
        <v/>
      </c>
      <c r="V8465" s="3">
        <f>IF(Q8465=0,0,T8465/Q8465)</f>
        <v/>
      </c>
    </row>
    <row r="8466">
      <c r="A8466" t="n">
        <v>8465</v>
      </c>
      <c r="B8466" t="inlineStr">
        <is>
          <t>CA-2015-144043</t>
        </is>
      </c>
      <c r="C8466" t="inlineStr">
        <is>
          <t>2015-05-10</t>
        </is>
      </c>
      <c r="D8466" t="inlineStr">
        <is>
          <t>2015-05-15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Technology</t>
        </is>
      </c>
      <c r="O8466" t="inlineStr">
        <is>
          <t>Accessories</t>
        </is>
      </c>
      <c r="P8466" t="inlineStr">
        <is>
          <t>Belkin Standard 104 key USB Keyboard</t>
        </is>
      </c>
      <c r="Q8466" s="2" t="n">
        <v>46.688</v>
      </c>
      <c r="R8466" t="n">
        <v>4</v>
      </c>
      <c r="S8466" s="3" t="n">
        <v>0.2</v>
      </c>
      <c r="T8466" s="2" t="n">
        <v>-2.918</v>
      </c>
      <c r="U8466">
        <f>D8466-C8466</f>
        <v/>
      </c>
      <c r="V8466" s="3">
        <f>IF(Q8466=0,0,T8466/Q8466)</f>
        <v/>
      </c>
    </row>
    <row r="8467">
      <c r="A8467" t="n">
        <v>8466</v>
      </c>
      <c r="B8467" t="inlineStr">
        <is>
          <t>CA-2015-116512</t>
        </is>
      </c>
      <c r="C8467" t="inlineStr">
        <is>
          <t>2015-04-09</t>
        </is>
      </c>
      <c r="D8467" t="inlineStr">
        <is>
          <t>2015-04-14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Perma STOR-ALL Hanging File Box, 13 1/8"W x 12 1/4"D x 10 1/2"H</t>
        </is>
      </c>
      <c r="Q8467" s="2" t="n">
        <v>17.94</v>
      </c>
      <c r="R8467" t="n">
        <v>3</v>
      </c>
      <c r="S8467" s="3" t="n">
        <v>0</v>
      </c>
      <c r="T8467" s="2" t="n">
        <v>3.0498</v>
      </c>
      <c r="U8467">
        <f>D8467-C8467</f>
        <v/>
      </c>
      <c r="V8467" s="3">
        <f>IF(Q8467=0,0,T8467/Q8467)</f>
        <v/>
      </c>
    </row>
    <row r="8468">
      <c r="A8468" t="n">
        <v>8467</v>
      </c>
      <c r="B8468" t="inlineStr">
        <is>
          <t>CA-2015-101000</t>
        </is>
      </c>
      <c r="C8468" t="inlineStr">
        <is>
          <t>2015-04-09</t>
        </is>
      </c>
      <c r="D8468" t="inlineStr">
        <is>
          <t>2015-04-14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Honeywell Enviracaire Portable HEPA Air Cleaner for up to 10 x 16 Room</t>
        </is>
      </c>
      <c r="Q8468" s="2" t="n">
        <v>370.14</v>
      </c>
      <c r="R8468" t="n">
        <v>3</v>
      </c>
      <c r="S8468" s="3" t="n">
        <v>0</v>
      </c>
      <c r="T8468" s="2" t="n">
        <v>144.3546</v>
      </c>
      <c r="U8468">
        <f>D8468-C8468</f>
        <v/>
      </c>
      <c r="V8468" s="3">
        <f>IF(Q8468=0,0,T8468/Q8468)</f>
        <v/>
      </c>
    </row>
    <row r="8469">
      <c r="A8469" t="n">
        <v>8468</v>
      </c>
      <c r="B8469" t="inlineStr">
        <is>
          <t>CA-2016-168557</t>
        </is>
      </c>
      <c r="C8469" t="inlineStr">
        <is>
          <t>2016-09-19</t>
        </is>
      </c>
      <c r="D8469" t="inlineStr">
        <is>
          <t>2016-09-23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Avery Heavy-Duty EZD  Binder With Locking Rings</t>
        </is>
      </c>
      <c r="Q8469" s="2" t="n">
        <v>8.928000000000001</v>
      </c>
      <c r="R8469" t="n">
        <v>2</v>
      </c>
      <c r="S8469" s="3" t="n">
        <v>0.2</v>
      </c>
      <c r="T8469" s="2" t="n">
        <v>3.1248</v>
      </c>
      <c r="U8469">
        <f>D8469-C8469</f>
        <v/>
      </c>
      <c r="V8469" s="3">
        <f>IF(Q8469=0,0,T8469/Q8469)</f>
        <v/>
      </c>
    </row>
    <row r="8470">
      <c r="A8470" t="n">
        <v>8469</v>
      </c>
      <c r="B8470" t="inlineStr">
        <is>
          <t>US-2016-164196</t>
        </is>
      </c>
      <c r="C8470" t="inlineStr">
        <is>
          <t>2016-11-11</t>
        </is>
      </c>
      <c r="D8470" t="inlineStr">
        <is>
          <t>2016-11-17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Furniture</t>
        </is>
      </c>
      <c r="O8470" t="inlineStr">
        <is>
          <t>Tables</t>
        </is>
      </c>
      <c r="P8470" t="inlineStr">
        <is>
          <t>Balt Solid Wood Round Tables</t>
        </is>
      </c>
      <c r="Q8470" s="2" t="n">
        <v>2678.94</v>
      </c>
      <c r="R8470" t="n">
        <v>6</v>
      </c>
      <c r="S8470" s="3" t="n">
        <v>0</v>
      </c>
      <c r="T8470" s="2" t="n">
        <v>241.1046</v>
      </c>
      <c r="U8470">
        <f>D8470-C8470</f>
        <v/>
      </c>
      <c r="V8470" s="3">
        <f>IF(Q8470=0,0,T8470/Q8470)</f>
        <v/>
      </c>
    </row>
    <row r="8471">
      <c r="A8471" t="n">
        <v>8470</v>
      </c>
      <c r="B8471" t="inlineStr">
        <is>
          <t>US-2017-132031</t>
        </is>
      </c>
      <c r="C8471" t="inlineStr">
        <is>
          <t>2017-04-23</t>
        </is>
      </c>
      <c r="D8471" t="inlineStr">
        <is>
          <t>2017-04-27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Furniture</t>
        </is>
      </c>
      <c r="O8471" t="inlineStr">
        <is>
          <t>Bookcases</t>
        </is>
      </c>
      <c r="P8471" t="inlineStr">
        <is>
          <t>O'Sullivan 4-Shelf Bookcase in Odessa Pine</t>
        </is>
      </c>
      <c r="Q8471" s="2" t="n">
        <v>387.136</v>
      </c>
      <c r="R8471" t="n">
        <v>4</v>
      </c>
      <c r="S8471" s="3" t="n">
        <v>0.2</v>
      </c>
      <c r="T8471" s="2" t="n">
        <v>-14.5176</v>
      </c>
      <c r="U8471">
        <f>D8471-C8471</f>
        <v/>
      </c>
      <c r="V8471" s="3">
        <f>IF(Q8471=0,0,T8471/Q8471)</f>
        <v/>
      </c>
    </row>
    <row r="8472">
      <c r="A8472" t="n">
        <v>8471</v>
      </c>
      <c r="B8472" t="inlineStr">
        <is>
          <t>US-2017-132031</t>
        </is>
      </c>
      <c r="C8472" t="inlineStr">
        <is>
          <t>2017-04-23</t>
        </is>
      </c>
      <c r="D8472" t="inlineStr">
        <is>
          <t>2017-04-27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Technology</t>
        </is>
      </c>
      <c r="O8472" t="inlineStr">
        <is>
          <t>Accessories</t>
        </is>
      </c>
      <c r="P8472" t="inlineStr">
        <is>
          <t>Maxell 4.7GB DVD-R</t>
        </is>
      </c>
      <c r="Q8472" s="2" t="n">
        <v>45.408</v>
      </c>
      <c r="R8472" t="n">
        <v>2</v>
      </c>
      <c r="S8472" s="3" t="n">
        <v>0.2</v>
      </c>
      <c r="T8472" s="2" t="n">
        <v>11.9196</v>
      </c>
      <c r="U8472">
        <f>D8472-C8472</f>
        <v/>
      </c>
      <c r="V8472" s="3">
        <f>IF(Q8472=0,0,T8472/Q8472)</f>
        <v/>
      </c>
    </row>
    <row r="8473">
      <c r="A8473" t="n">
        <v>8472</v>
      </c>
      <c r="B8473" t="inlineStr">
        <is>
          <t>US-2017-132031</t>
        </is>
      </c>
      <c r="C8473" t="inlineStr">
        <is>
          <t>2017-04-23</t>
        </is>
      </c>
      <c r="D8473" t="inlineStr">
        <is>
          <t>2017-04-27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Furniture</t>
        </is>
      </c>
      <c r="O8473" t="inlineStr">
        <is>
          <t>Furnishings</t>
        </is>
      </c>
      <c r="P8473" t="inlineStr">
        <is>
          <t>Tenex Chairmats For Use with Hard Floors</t>
        </is>
      </c>
      <c r="Q8473" s="2" t="n">
        <v>77.952</v>
      </c>
      <c r="R8473" t="n">
        <v>3</v>
      </c>
      <c r="S8473" s="3" t="n">
        <v>0.2</v>
      </c>
      <c r="T8473" s="2" t="n">
        <v>-11.6928</v>
      </c>
      <c r="U8473">
        <f>D8473-C8473</f>
        <v/>
      </c>
      <c r="V8473" s="3">
        <f>IF(Q8473=0,0,T8473/Q8473)</f>
        <v/>
      </c>
    </row>
    <row r="8474">
      <c r="A8474" t="n">
        <v>8473</v>
      </c>
      <c r="B8474" t="inlineStr">
        <is>
          <t>US-2017-132031</t>
        </is>
      </c>
      <c r="C8474" t="inlineStr">
        <is>
          <t>2017-04-23</t>
        </is>
      </c>
      <c r="D8474" t="inlineStr">
        <is>
          <t>2017-04-27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Office Supplies</t>
        </is>
      </c>
      <c r="O8474" t="inlineStr">
        <is>
          <t>Labels</t>
        </is>
      </c>
      <c r="P8474" t="inlineStr">
        <is>
          <t>Avery 496</t>
        </is>
      </c>
      <c r="Q8474" s="2" t="n">
        <v>3</v>
      </c>
      <c r="R8474" t="n">
        <v>1</v>
      </c>
      <c r="S8474" s="3" t="n">
        <v>0.2</v>
      </c>
      <c r="T8474" s="2" t="n">
        <v>1.05</v>
      </c>
      <c r="U8474">
        <f>D8474-C8474</f>
        <v/>
      </c>
      <c r="V8474" s="3">
        <f>IF(Q8474=0,0,T8474/Q8474)</f>
        <v/>
      </c>
    </row>
    <row r="8475">
      <c r="A8475" t="n">
        <v>8474</v>
      </c>
      <c r="B8475" t="inlineStr">
        <is>
          <t>CA-2015-169733</t>
        </is>
      </c>
      <c r="C8475" t="inlineStr">
        <is>
          <t>2015-10-22</t>
        </is>
      </c>
      <c r="D8475" t="inlineStr">
        <is>
          <t>2015-10-26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Office Supplies</t>
        </is>
      </c>
      <c r="O8475" t="inlineStr">
        <is>
          <t>Storage</t>
        </is>
      </c>
      <c r="P8475" t="inlineStr">
        <is>
          <t>Eldon Simplefile Box Office</t>
        </is>
      </c>
      <c r="Q8475" s="2" t="n">
        <v>9.952</v>
      </c>
      <c r="R8475" t="n">
        <v>1</v>
      </c>
      <c r="S8475" s="3" t="n">
        <v>0.2</v>
      </c>
      <c r="T8475" s="2" t="n">
        <v>0.9952</v>
      </c>
      <c r="U8475">
        <f>D8475-C8475</f>
        <v/>
      </c>
      <c r="V8475" s="3">
        <f>IF(Q8475=0,0,T8475/Q8475)</f>
        <v/>
      </c>
    </row>
    <row r="8476">
      <c r="A8476" t="n">
        <v>8475</v>
      </c>
      <c r="B8476" t="inlineStr">
        <is>
          <t>CA-2017-169404</t>
        </is>
      </c>
      <c r="C8476" t="inlineStr">
        <is>
          <t>2017-04-09</t>
        </is>
      </c>
      <c r="D8476" t="inlineStr">
        <is>
          <t>2017-04-14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Office Supplies</t>
        </is>
      </c>
      <c r="O8476" t="inlineStr">
        <is>
          <t>Binders</t>
        </is>
      </c>
      <c r="P8476" t="inlineStr">
        <is>
          <t>Tuf-Vin Binders</t>
        </is>
      </c>
      <c r="Q8476" s="2" t="n">
        <v>37.896</v>
      </c>
      <c r="R8476" t="n">
        <v>4</v>
      </c>
      <c r="S8476" s="3" t="n">
        <v>0.7</v>
      </c>
      <c r="T8476" s="2" t="n">
        <v>-29.0536</v>
      </c>
      <c r="U8476">
        <f>D8476-C8476</f>
        <v/>
      </c>
      <c r="V8476" s="3">
        <f>IF(Q8476=0,0,T8476/Q8476)</f>
        <v/>
      </c>
    </row>
    <row r="8477">
      <c r="A8477" t="n">
        <v>8476</v>
      </c>
      <c r="B8477" t="inlineStr">
        <is>
          <t>CA-2017-169404</t>
        </is>
      </c>
      <c r="C8477" t="inlineStr">
        <is>
          <t>2017-04-09</t>
        </is>
      </c>
      <c r="D8477" t="inlineStr">
        <is>
          <t>2017-04-14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1893</t>
        </is>
      </c>
      <c r="Q8477" s="2" t="n">
        <v>65.584</v>
      </c>
      <c r="R8477" t="n">
        <v>2</v>
      </c>
      <c r="S8477" s="3" t="n">
        <v>0.2</v>
      </c>
      <c r="T8477" s="2" t="n">
        <v>23.7742</v>
      </c>
      <c r="U8477">
        <f>D8477-C8477</f>
        <v/>
      </c>
      <c r="V8477" s="3">
        <f>IF(Q8477=0,0,T8477/Q8477)</f>
        <v/>
      </c>
    </row>
    <row r="8478">
      <c r="A8478" t="n">
        <v>8477</v>
      </c>
      <c r="B8478" t="inlineStr">
        <is>
          <t>CA-2017-134880</t>
        </is>
      </c>
      <c r="C8478" t="inlineStr">
        <is>
          <t>2017-10-27</t>
        </is>
      </c>
      <c r="D8478" t="inlineStr">
        <is>
          <t>2017-11-01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Xerox 1882</t>
        </is>
      </c>
      <c r="Q8478" s="2" t="n">
        <v>44.784</v>
      </c>
      <c r="R8478" t="n">
        <v>1</v>
      </c>
      <c r="S8478" s="3" t="n">
        <v>0.2</v>
      </c>
      <c r="T8478" s="2" t="n">
        <v>16.2342</v>
      </c>
      <c r="U8478">
        <f>D8478-C8478</f>
        <v/>
      </c>
      <c r="V8478" s="3">
        <f>IF(Q8478=0,0,T8478/Q8478)</f>
        <v/>
      </c>
    </row>
    <row r="8479">
      <c r="A8479" t="n">
        <v>8478</v>
      </c>
      <c r="B8479" t="inlineStr">
        <is>
          <t>CA-2015-145758</t>
        </is>
      </c>
      <c r="C8479" t="inlineStr">
        <is>
          <t>2015-10-30</t>
        </is>
      </c>
      <c r="D8479" t="inlineStr">
        <is>
          <t>2015-10-30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Technology</t>
        </is>
      </c>
      <c r="O8479" t="inlineStr">
        <is>
          <t>Machines</t>
        </is>
      </c>
      <c r="P8479" t="inlineStr">
        <is>
          <t>Star Micronics TSP100 TSP143LAN Receipt Printer</t>
        </is>
      </c>
      <c r="Q8479" s="2" t="n">
        <v>1035.8</v>
      </c>
      <c r="R8479" t="n">
        <v>4</v>
      </c>
      <c r="S8479" s="3" t="n">
        <v>0</v>
      </c>
      <c r="T8479" s="2" t="n">
        <v>269.308</v>
      </c>
      <c r="U8479">
        <f>D8479-C8479</f>
        <v/>
      </c>
      <c r="V8479" s="3">
        <f>IF(Q8479=0,0,T8479/Q8479)</f>
        <v/>
      </c>
    </row>
    <row r="8480">
      <c r="A8480" t="n">
        <v>8479</v>
      </c>
      <c r="B8480" t="inlineStr">
        <is>
          <t>CA-2017-158736</t>
        </is>
      </c>
      <c r="C8480" t="inlineStr">
        <is>
          <t>2017-12-18</t>
        </is>
      </c>
      <c r="D8480" t="inlineStr">
        <is>
          <t>2017-12-24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335</t>
        </is>
      </c>
      <c r="Q8480" s="2" t="n">
        <v>5.76</v>
      </c>
      <c r="R8480" t="n">
        <v>2</v>
      </c>
      <c r="S8480" s="3" t="n">
        <v>0</v>
      </c>
      <c r="T8480" s="2" t="n">
        <v>1.6704</v>
      </c>
      <c r="U8480">
        <f>D8480-C8480</f>
        <v/>
      </c>
      <c r="V8480" s="3">
        <f>IF(Q8480=0,0,T8480/Q8480)</f>
        <v/>
      </c>
    </row>
    <row r="8481">
      <c r="A8481" t="n">
        <v>8480</v>
      </c>
      <c r="B8481" t="inlineStr">
        <is>
          <t>US-2016-119270</t>
        </is>
      </c>
      <c r="C8481" t="inlineStr">
        <is>
          <t>2016-03-12</t>
        </is>
      </c>
      <c r="D8481" t="inlineStr">
        <is>
          <t>2016-03-16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Hammermill Color Copier Paper (28Lb. and 96 Bright)</t>
        </is>
      </c>
      <c r="Q8481" s="2" t="n">
        <v>19.98</v>
      </c>
      <c r="R8481" t="n">
        <v>2</v>
      </c>
      <c r="S8481" s="3" t="n">
        <v>0</v>
      </c>
      <c r="T8481" s="2" t="n">
        <v>8.991</v>
      </c>
      <c r="U8481">
        <f>D8481-C8481</f>
        <v/>
      </c>
      <c r="V8481" s="3">
        <f>IF(Q8481=0,0,T8481/Q8481)</f>
        <v/>
      </c>
    </row>
    <row r="8482">
      <c r="A8482" t="n">
        <v>8481</v>
      </c>
      <c r="B8482" t="inlineStr">
        <is>
          <t>CA-2014-109890</t>
        </is>
      </c>
      <c r="C8482" t="inlineStr">
        <is>
          <t>2014-07-21</t>
        </is>
      </c>
      <c r="D8482" t="inlineStr">
        <is>
          <t>2014-07-27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Technology</t>
        </is>
      </c>
      <c r="O8482" t="inlineStr">
        <is>
          <t>Phones</t>
        </is>
      </c>
      <c r="P8482" t="inlineStr">
        <is>
          <t>Griffin GC17055 Auxiliary Audio Cable</t>
        </is>
      </c>
      <c r="Q8482" s="2" t="n">
        <v>35.98</v>
      </c>
      <c r="R8482" t="n">
        <v>2</v>
      </c>
      <c r="S8482" s="3" t="n">
        <v>0</v>
      </c>
      <c r="T8482" s="2" t="n">
        <v>10.0744</v>
      </c>
      <c r="U8482">
        <f>D8482-C8482</f>
        <v/>
      </c>
      <c r="V8482" s="3">
        <f>IF(Q8482=0,0,T8482/Q8482)</f>
        <v/>
      </c>
    </row>
    <row r="8483">
      <c r="A8483" t="n">
        <v>8482</v>
      </c>
      <c r="B8483" t="inlineStr">
        <is>
          <t>CA-2016-138583</t>
        </is>
      </c>
      <c r="C8483" t="inlineStr">
        <is>
          <t>2016-05-24</t>
        </is>
      </c>
      <c r="D8483" t="inlineStr">
        <is>
          <t>2016-05-28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Office Supplies</t>
        </is>
      </c>
      <c r="O8483" t="inlineStr">
        <is>
          <t>Art</t>
        </is>
      </c>
      <c r="P8483" t="inlineStr">
        <is>
          <t>BIC Liqua Brite Liner</t>
        </is>
      </c>
      <c r="Q8483" s="2" t="n">
        <v>16.656</v>
      </c>
      <c r="R8483" t="n">
        <v>3</v>
      </c>
      <c r="S8483" s="3" t="n">
        <v>0.2</v>
      </c>
      <c r="T8483" s="2" t="n">
        <v>3.3312</v>
      </c>
      <c r="U8483">
        <f>D8483-C8483</f>
        <v/>
      </c>
      <c r="V8483" s="3">
        <f>IF(Q8483=0,0,T8483/Q8483)</f>
        <v/>
      </c>
    </row>
    <row r="8484">
      <c r="A8484" t="n">
        <v>8483</v>
      </c>
      <c r="B8484" t="inlineStr">
        <is>
          <t>US-2017-118535</t>
        </is>
      </c>
      <c r="C8484" t="inlineStr">
        <is>
          <t>2017-02-11</t>
        </is>
      </c>
      <c r="D8484" t="inlineStr">
        <is>
          <t>2017-02-15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Office Supplies</t>
        </is>
      </c>
      <c r="O8484" t="inlineStr">
        <is>
          <t>Labels</t>
        </is>
      </c>
      <c r="P8484" t="inlineStr">
        <is>
          <t>Avery 473</t>
        </is>
      </c>
      <c r="Q8484" s="2" t="n">
        <v>20.7</v>
      </c>
      <c r="R8484" t="n">
        <v>2</v>
      </c>
      <c r="S8484" s="3" t="n">
        <v>0</v>
      </c>
      <c r="T8484" s="2" t="n">
        <v>9.936</v>
      </c>
      <c r="U8484">
        <f>D8484-C8484</f>
        <v/>
      </c>
      <c r="V8484" s="3">
        <f>IF(Q8484=0,0,T8484/Q8484)</f>
        <v/>
      </c>
    </row>
    <row r="8485">
      <c r="A8485" t="n">
        <v>8484</v>
      </c>
      <c r="B8485" t="inlineStr">
        <is>
          <t>CA-2016-126284</t>
        </is>
      </c>
      <c r="C8485" t="inlineStr">
        <is>
          <t>2016-09-20</t>
        </is>
      </c>
      <c r="D8485" t="inlineStr">
        <is>
          <t>2016-09-24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GBC Poly Designer Binding Covers</t>
        </is>
      </c>
      <c r="Q8485" s="2" t="n">
        <v>83.7</v>
      </c>
      <c r="R8485" t="n">
        <v>5</v>
      </c>
      <c r="S8485" s="3" t="n">
        <v>0</v>
      </c>
      <c r="T8485" s="2" t="n">
        <v>41.013</v>
      </c>
      <c r="U8485">
        <f>D8485-C8485</f>
        <v/>
      </c>
      <c r="V8485" s="3">
        <f>IF(Q8485=0,0,T8485/Q8485)</f>
        <v/>
      </c>
    </row>
    <row r="8486">
      <c r="A8486" t="n">
        <v>8485</v>
      </c>
      <c r="B8486" t="inlineStr">
        <is>
          <t>CA-2017-142391</t>
        </is>
      </c>
      <c r="C8486" t="inlineStr">
        <is>
          <t>2017-09-24</t>
        </is>
      </c>
      <c r="D8486" t="inlineStr">
        <is>
          <t>2017-09-24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Furniture</t>
        </is>
      </c>
      <c r="O8486" t="inlineStr">
        <is>
          <t>Furnishings</t>
        </is>
      </c>
      <c r="P8486" t="inlineStr">
        <is>
          <t>12-1/2 Diameter Round Wall Clock</t>
        </is>
      </c>
      <c r="Q8486" s="2" t="n">
        <v>199.8</v>
      </c>
      <c r="R8486" t="n">
        <v>10</v>
      </c>
      <c r="S8486" s="3" t="n">
        <v>0</v>
      </c>
      <c r="T8486" s="2" t="n">
        <v>71.928</v>
      </c>
      <c r="U8486">
        <f>D8486-C8486</f>
        <v/>
      </c>
      <c r="V8486" s="3">
        <f>IF(Q8486=0,0,T8486/Q8486)</f>
        <v/>
      </c>
    </row>
    <row r="8487">
      <c r="A8487" t="n">
        <v>8486</v>
      </c>
      <c r="B8487" t="inlineStr">
        <is>
          <t>CA-2017-124716</t>
        </is>
      </c>
      <c r="C8487" t="inlineStr">
        <is>
          <t>2017-03-27</t>
        </is>
      </c>
      <c r="D8487" t="inlineStr">
        <is>
          <t>2017-03-31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1982</t>
        </is>
      </c>
      <c r="Q8487" s="2" t="n">
        <v>45.68</v>
      </c>
      <c r="R8487" t="n">
        <v>2</v>
      </c>
      <c r="S8487" s="3" t="n">
        <v>0</v>
      </c>
      <c r="T8487" s="2" t="n">
        <v>21.0128</v>
      </c>
      <c r="U8487">
        <f>D8487-C8487</f>
        <v/>
      </c>
      <c r="V8487" s="3">
        <f>IF(Q8487=0,0,T8487/Q8487)</f>
        <v/>
      </c>
    </row>
    <row r="8488">
      <c r="A8488" t="n">
        <v>8487</v>
      </c>
      <c r="B8488" t="inlineStr">
        <is>
          <t>CA-2017-124716</t>
        </is>
      </c>
      <c r="C8488" t="inlineStr">
        <is>
          <t>2017-03-27</t>
        </is>
      </c>
      <c r="D8488" t="inlineStr">
        <is>
          <t>2017-03-31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1913</t>
        </is>
      </c>
      <c r="Q8488" s="2" t="n">
        <v>110.96</v>
      </c>
      <c r="R8488" t="n">
        <v>2</v>
      </c>
      <c r="S8488" s="3" t="n">
        <v>0</v>
      </c>
      <c r="T8488" s="2" t="n">
        <v>53.2608</v>
      </c>
      <c r="U8488">
        <f>D8488-C8488</f>
        <v/>
      </c>
      <c r="V8488" s="3">
        <f>IF(Q8488=0,0,T8488/Q8488)</f>
        <v/>
      </c>
    </row>
    <row r="8489">
      <c r="A8489" t="n">
        <v>8488</v>
      </c>
      <c r="B8489" t="inlineStr">
        <is>
          <t>CA-2017-124716</t>
        </is>
      </c>
      <c r="C8489" t="inlineStr">
        <is>
          <t>2017-03-27</t>
        </is>
      </c>
      <c r="D8489" t="inlineStr">
        <is>
          <t>2017-03-31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Unpadded Memo Slips</t>
        </is>
      </c>
      <c r="Q8489" s="2" t="n">
        <v>11.94</v>
      </c>
      <c r="R8489" t="n">
        <v>3</v>
      </c>
      <c r="S8489" s="3" t="n">
        <v>0</v>
      </c>
      <c r="T8489" s="2" t="n">
        <v>5.97</v>
      </c>
      <c r="U8489">
        <f>D8489-C8489</f>
        <v/>
      </c>
      <c r="V8489" s="3">
        <f>IF(Q8489=0,0,T8489/Q8489)</f>
        <v/>
      </c>
    </row>
    <row r="8490">
      <c r="A8490" t="n">
        <v>8489</v>
      </c>
      <c r="B8490" t="inlineStr">
        <is>
          <t>CA-2016-158841</t>
        </is>
      </c>
      <c r="C8490" t="inlineStr">
        <is>
          <t>2016-02-02</t>
        </is>
      </c>
      <c r="D8490" t="inlineStr">
        <is>
          <t>2016-02-04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Technology</t>
        </is>
      </c>
      <c r="O8490" t="inlineStr">
        <is>
          <t>Machines</t>
        </is>
      </c>
      <c r="P8490" t="inlineStr">
        <is>
          <t>HP Designjet T520 Inkjet Large Format Printer - 24" Color</t>
        </is>
      </c>
      <c r="Q8490" s="2" t="n">
        <v>8749.950000000001</v>
      </c>
      <c r="R8490" t="n">
        <v>5</v>
      </c>
      <c r="S8490" s="3" t="n">
        <v>0</v>
      </c>
      <c r="T8490" s="2" t="n">
        <v>2799.984</v>
      </c>
      <c r="U8490">
        <f>D8490-C8490</f>
        <v/>
      </c>
      <c r="V8490" s="3">
        <f>IF(Q8490=0,0,T8490/Q8490)</f>
        <v/>
      </c>
    </row>
    <row r="8491">
      <c r="A8491" t="n">
        <v>8490</v>
      </c>
      <c r="B8491" t="inlineStr">
        <is>
          <t>CA-2016-158841</t>
        </is>
      </c>
      <c r="C8491" t="inlineStr">
        <is>
          <t>2016-02-02</t>
        </is>
      </c>
      <c r="D8491" t="inlineStr">
        <is>
          <t>2016-02-04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Office Supplies</t>
        </is>
      </c>
      <c r="O8491" t="inlineStr">
        <is>
          <t>Binders</t>
        </is>
      </c>
      <c r="P8491" t="inlineStr">
        <is>
          <t>Presstex Flexible Ring Binders</t>
        </is>
      </c>
      <c r="Q8491" s="2" t="n">
        <v>36.4</v>
      </c>
      <c r="R8491" t="n">
        <v>8</v>
      </c>
      <c r="S8491" s="3" t="n">
        <v>0</v>
      </c>
      <c r="T8491" s="2" t="n">
        <v>18.2</v>
      </c>
      <c r="U8491">
        <f>D8491-C8491</f>
        <v/>
      </c>
      <c r="V8491" s="3">
        <f>IF(Q8491=0,0,T8491/Q8491)</f>
        <v/>
      </c>
    </row>
    <row r="8492">
      <c r="A8492" t="n">
        <v>8491</v>
      </c>
      <c r="B8492" t="inlineStr">
        <is>
          <t>CA-2016-158841</t>
        </is>
      </c>
      <c r="C8492" t="inlineStr">
        <is>
          <t>2016-02-02</t>
        </is>
      </c>
      <c r="D8492" t="inlineStr">
        <is>
          <t>2016-02-04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Furniture</t>
        </is>
      </c>
      <c r="O8492" t="inlineStr">
        <is>
          <t>Furnishings</t>
        </is>
      </c>
      <c r="P8492" t="inlineStr">
        <is>
          <t>Acrylic Self-Standing Desk Frames</t>
        </is>
      </c>
      <c r="Q8492" s="2" t="n">
        <v>18.69</v>
      </c>
      <c r="R8492" t="n">
        <v>7</v>
      </c>
      <c r="S8492" s="3" t="n">
        <v>0</v>
      </c>
      <c r="T8492" s="2" t="n">
        <v>7.1022</v>
      </c>
      <c r="U8492">
        <f>D8492-C8492</f>
        <v/>
      </c>
      <c r="V8492" s="3">
        <f>IF(Q8492=0,0,T8492/Q8492)</f>
        <v/>
      </c>
    </row>
    <row r="8493">
      <c r="A8493" t="n">
        <v>8492</v>
      </c>
      <c r="B8493" t="inlineStr">
        <is>
          <t>CA-2017-106824</t>
        </is>
      </c>
      <c r="C8493" t="inlineStr">
        <is>
          <t>2017-07-07</t>
        </is>
      </c>
      <c r="D8493" t="inlineStr">
        <is>
          <t>2017-07-11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Office Supplies</t>
        </is>
      </c>
      <c r="O8493" t="inlineStr">
        <is>
          <t>Fasteners</t>
        </is>
      </c>
      <c r="P8493" t="inlineStr">
        <is>
          <t>Brites Rubber Bands, 1 1/2 oz. Box</t>
        </is>
      </c>
      <c r="Q8493" s="2" t="n">
        <v>5.94</v>
      </c>
      <c r="R8493" t="n">
        <v>3</v>
      </c>
      <c r="S8493" s="3" t="n">
        <v>0</v>
      </c>
      <c r="T8493" s="2" t="n">
        <v>0.1188</v>
      </c>
      <c r="U8493">
        <f>D8493-C8493</f>
        <v/>
      </c>
      <c r="V8493" s="3">
        <f>IF(Q8493=0,0,T8493/Q8493)</f>
        <v/>
      </c>
    </row>
    <row r="8494">
      <c r="A8494" t="n">
        <v>8493</v>
      </c>
      <c r="B8494" t="inlineStr">
        <is>
          <t>CA-2015-109190</t>
        </is>
      </c>
      <c r="C8494" t="inlineStr">
        <is>
          <t>2015-10-23</t>
        </is>
      </c>
      <c r="D8494" t="inlineStr">
        <is>
          <t>2015-10-28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TOPS 4 x 6 Fluorescent Color Memo Sheets, 500 Sheets per Pack</t>
        </is>
      </c>
      <c r="Q8494" s="2" t="n">
        <v>60.736</v>
      </c>
      <c r="R8494" t="n">
        <v>8</v>
      </c>
      <c r="S8494" s="3" t="n">
        <v>0.2</v>
      </c>
      <c r="T8494" s="2" t="n">
        <v>20.4984</v>
      </c>
      <c r="U8494">
        <f>D8494-C8494</f>
        <v/>
      </c>
      <c r="V8494" s="3">
        <f>IF(Q8494=0,0,T8494/Q8494)</f>
        <v/>
      </c>
    </row>
    <row r="8495">
      <c r="A8495" t="n">
        <v>8494</v>
      </c>
      <c r="B8495" t="inlineStr">
        <is>
          <t>CA-2015-109190</t>
        </is>
      </c>
      <c r="C8495" t="inlineStr">
        <is>
          <t>2015-10-23</t>
        </is>
      </c>
      <c r="D8495" t="inlineStr">
        <is>
          <t>2015-10-28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Technology</t>
        </is>
      </c>
      <c r="O8495" t="inlineStr">
        <is>
          <t>Copiers</t>
        </is>
      </c>
      <c r="P8495" t="inlineStr">
        <is>
          <t>Canon PC-428 Personal Copier</t>
        </is>
      </c>
      <c r="Q8495" s="2" t="n">
        <v>479.976</v>
      </c>
      <c r="R8495" t="n">
        <v>3</v>
      </c>
      <c r="S8495" s="3" t="n">
        <v>0.2</v>
      </c>
      <c r="T8495" s="2" t="n">
        <v>161.9919</v>
      </c>
      <c r="U8495">
        <f>D8495-C8495</f>
        <v/>
      </c>
      <c r="V8495" s="3">
        <f>IF(Q8495=0,0,T8495/Q8495)</f>
        <v/>
      </c>
    </row>
    <row r="8496">
      <c r="A8496" t="n">
        <v>8495</v>
      </c>
      <c r="B8496" t="inlineStr">
        <is>
          <t>CA-2015-109190</t>
        </is>
      </c>
      <c r="C8496" t="inlineStr">
        <is>
          <t>2015-10-23</t>
        </is>
      </c>
      <c r="D8496" t="inlineStr">
        <is>
          <t>2015-10-28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Office Supplies</t>
        </is>
      </c>
      <c r="O8496" t="inlineStr">
        <is>
          <t>Binders</t>
        </is>
      </c>
      <c r="P8496" t="inlineStr">
        <is>
          <t>Ibico Plastic Spiral Binding Combs</t>
        </is>
      </c>
      <c r="Q8496" s="2" t="n">
        <v>6.08</v>
      </c>
      <c r="R8496" t="n">
        <v>1</v>
      </c>
      <c r="S8496" s="3" t="n">
        <v>0.8</v>
      </c>
      <c r="T8496" s="2" t="n">
        <v>-10.336</v>
      </c>
      <c r="U8496">
        <f>D8496-C8496</f>
        <v/>
      </c>
      <c r="V8496" s="3">
        <f>IF(Q8496=0,0,T8496/Q8496)</f>
        <v/>
      </c>
    </row>
    <row r="8497">
      <c r="A8497" t="n">
        <v>8496</v>
      </c>
      <c r="B8497" t="inlineStr">
        <is>
          <t>CA-2016-143154</t>
        </is>
      </c>
      <c r="C8497" t="inlineStr">
        <is>
          <t>2016-12-02</t>
        </is>
      </c>
      <c r="D8497" t="inlineStr">
        <is>
          <t>2016-12-08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WD My Passport Ultra 1TB Portable External Hard Drive</t>
        </is>
      </c>
      <c r="Q8497" s="2" t="n">
        <v>165.6</v>
      </c>
      <c r="R8497" t="n">
        <v>3</v>
      </c>
      <c r="S8497" s="3" t="n">
        <v>0.2</v>
      </c>
      <c r="T8497" s="2" t="n">
        <v>-6.21</v>
      </c>
      <c r="U8497">
        <f>D8497-C8497</f>
        <v/>
      </c>
      <c r="V8497" s="3">
        <f>IF(Q8497=0,0,T8497/Q8497)</f>
        <v/>
      </c>
    </row>
    <row r="8498">
      <c r="A8498" t="n">
        <v>8497</v>
      </c>
      <c r="B8498" t="inlineStr">
        <is>
          <t>CA-2014-169061</t>
        </is>
      </c>
      <c r="C8498" t="inlineStr">
        <is>
          <t>2014-03-05</t>
        </is>
      </c>
      <c r="D8498" t="inlineStr">
        <is>
          <t>2014-03-08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Newell 345</t>
        </is>
      </c>
      <c r="Q8498" s="2" t="n">
        <v>59.52</v>
      </c>
      <c r="R8498" t="n">
        <v>3</v>
      </c>
      <c r="S8498" s="3" t="n">
        <v>0</v>
      </c>
      <c r="T8498" s="2" t="n">
        <v>15.4752</v>
      </c>
      <c r="U8498">
        <f>D8498-C8498</f>
        <v/>
      </c>
      <c r="V8498" s="3">
        <f>IF(Q8498=0,0,T8498/Q8498)</f>
        <v/>
      </c>
    </row>
    <row r="8499">
      <c r="A8499" t="n">
        <v>8498</v>
      </c>
      <c r="B8499" t="inlineStr">
        <is>
          <t>CA-2014-169061</t>
        </is>
      </c>
      <c r="C8499" t="inlineStr">
        <is>
          <t>2014-03-05</t>
        </is>
      </c>
      <c r="D8499" t="inlineStr">
        <is>
          <t>2014-03-08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Technology</t>
        </is>
      </c>
      <c r="O8499" t="inlineStr">
        <is>
          <t>Accessories</t>
        </is>
      </c>
      <c r="P8499" t="inlineStr">
        <is>
          <t>Logitech Wireless Gaming Headset G930</t>
        </is>
      </c>
      <c r="Q8499" s="2" t="n">
        <v>479.97</v>
      </c>
      <c r="R8499" t="n">
        <v>3</v>
      </c>
      <c r="S8499" s="3" t="n">
        <v>0</v>
      </c>
      <c r="T8499" s="2" t="n">
        <v>177.5889</v>
      </c>
      <c r="U8499">
        <f>D8499-C8499</f>
        <v/>
      </c>
      <c r="V8499" s="3">
        <f>IF(Q8499=0,0,T8499/Q8499)</f>
        <v/>
      </c>
    </row>
    <row r="8500">
      <c r="A8500" t="n">
        <v>8499</v>
      </c>
      <c r="B8500" t="inlineStr">
        <is>
          <t>CA-2014-169061</t>
        </is>
      </c>
      <c r="C8500" t="inlineStr">
        <is>
          <t>2014-03-05</t>
        </is>
      </c>
      <c r="D8500" t="inlineStr">
        <is>
          <t>2014-03-08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Office Supplies</t>
        </is>
      </c>
      <c r="O8500" t="inlineStr">
        <is>
          <t>Supplies</t>
        </is>
      </c>
      <c r="P8500" t="inlineStr">
        <is>
          <t>Acme Forged Steel Scissors with Black Enamel Handles</t>
        </is>
      </c>
      <c r="Q8500" s="2" t="n">
        <v>18.62</v>
      </c>
      <c r="R8500" t="n">
        <v>2</v>
      </c>
      <c r="S8500" s="3" t="n">
        <v>0</v>
      </c>
      <c r="T8500" s="2" t="n">
        <v>5.3998</v>
      </c>
      <c r="U8500">
        <f>D8500-C8500</f>
        <v/>
      </c>
      <c r="V8500" s="3">
        <f>IF(Q8500=0,0,T8500/Q8500)</f>
        <v/>
      </c>
    </row>
    <row r="8501">
      <c r="A8501" t="n">
        <v>8500</v>
      </c>
      <c r="B8501" t="inlineStr">
        <is>
          <t>CA-2014-169061</t>
        </is>
      </c>
      <c r="C8501" t="inlineStr">
        <is>
          <t>2014-03-05</t>
        </is>
      </c>
      <c r="D8501" t="inlineStr">
        <is>
          <t>2014-03-08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Wire Binding Combs</t>
        </is>
      </c>
      <c r="Q8501" s="2" t="n">
        <v>49.632</v>
      </c>
      <c r="R8501" t="n">
        <v>6</v>
      </c>
      <c r="S8501" s="3" t="n">
        <v>0.2</v>
      </c>
      <c r="T8501" s="2" t="n">
        <v>16.7508</v>
      </c>
      <c r="U8501">
        <f>D8501-C8501</f>
        <v/>
      </c>
      <c r="V8501" s="3">
        <f>IF(Q8501=0,0,T8501/Q8501)</f>
        <v/>
      </c>
    </row>
    <row r="8502">
      <c r="A8502" t="n">
        <v>8501</v>
      </c>
      <c r="B8502" t="inlineStr">
        <is>
          <t>CA-2014-169061</t>
        </is>
      </c>
      <c r="C8502" t="inlineStr">
        <is>
          <t>2014-03-05</t>
        </is>
      </c>
      <c r="D8502" t="inlineStr">
        <is>
          <t>2014-03-08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1891</t>
        </is>
      </c>
      <c r="Q8502" s="2" t="n">
        <v>97.81999999999999</v>
      </c>
      <c r="R8502" t="n">
        <v>2</v>
      </c>
      <c r="S8502" s="3" t="n">
        <v>0</v>
      </c>
      <c r="T8502" s="2" t="n">
        <v>45.9754</v>
      </c>
      <c r="U8502">
        <f>D8502-C8502</f>
        <v/>
      </c>
      <c r="V8502" s="3">
        <f>IF(Q8502=0,0,T8502/Q8502)</f>
        <v/>
      </c>
    </row>
    <row r="8503">
      <c r="A8503" t="n">
        <v>8502</v>
      </c>
      <c r="B8503" t="inlineStr">
        <is>
          <t>CA-2015-102316</t>
        </is>
      </c>
      <c r="C8503" t="inlineStr">
        <is>
          <t>2015-03-01</t>
        </is>
      </c>
      <c r="D8503" t="inlineStr">
        <is>
          <t>2015-03-03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Square Credit Card Reader</t>
        </is>
      </c>
      <c r="Q8503" s="2" t="n">
        <v>15.984</v>
      </c>
      <c r="R8503" t="n">
        <v>2</v>
      </c>
      <c r="S8503" s="3" t="n">
        <v>0.2</v>
      </c>
      <c r="T8503" s="2" t="n">
        <v>1.1988</v>
      </c>
      <c r="U8503">
        <f>D8503-C8503</f>
        <v/>
      </c>
      <c r="V8503" s="3">
        <f>IF(Q8503=0,0,T8503/Q8503)</f>
        <v/>
      </c>
    </row>
    <row r="8504">
      <c r="A8504" t="n">
        <v>8503</v>
      </c>
      <c r="B8504" t="inlineStr">
        <is>
          <t>CA-2015-102316</t>
        </is>
      </c>
      <c r="C8504" t="inlineStr">
        <is>
          <t>2015-03-01</t>
        </is>
      </c>
      <c r="D8504" t="inlineStr">
        <is>
          <t>2015-03-03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Global Deluxe Steno Chair</t>
        </is>
      </c>
      <c r="Q8504" s="2" t="n">
        <v>184.752</v>
      </c>
      <c r="R8504" t="n">
        <v>3</v>
      </c>
      <c r="S8504" s="3" t="n">
        <v>0.2</v>
      </c>
      <c r="T8504" s="2" t="n">
        <v>-20.7846</v>
      </c>
      <c r="U8504">
        <f>D8504-C8504</f>
        <v/>
      </c>
      <c r="V8504" s="3">
        <f>IF(Q8504=0,0,T8504/Q8504)</f>
        <v/>
      </c>
    </row>
    <row r="8505">
      <c r="A8505" t="n">
        <v>8504</v>
      </c>
      <c r="B8505" t="inlineStr">
        <is>
          <t>CA-2014-164903</t>
        </is>
      </c>
      <c r="C8505" t="inlineStr">
        <is>
          <t>2014-02-20</t>
        </is>
      </c>
      <c r="D8505" t="inlineStr">
        <is>
          <t>2014-02-24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204</t>
        </is>
      </c>
      <c r="Q8505" s="2" t="n">
        <v>12.96</v>
      </c>
      <c r="R8505" t="n">
        <v>2</v>
      </c>
      <c r="S8505" s="3" t="n">
        <v>0</v>
      </c>
      <c r="T8505" s="2" t="n">
        <v>6.2208</v>
      </c>
      <c r="U8505">
        <f>D8505-C8505</f>
        <v/>
      </c>
      <c r="V8505" s="3">
        <f>IF(Q8505=0,0,T8505/Q8505)</f>
        <v/>
      </c>
    </row>
    <row r="8506">
      <c r="A8506" t="n">
        <v>8505</v>
      </c>
      <c r="B8506" t="inlineStr">
        <is>
          <t>CA-2016-109400</t>
        </is>
      </c>
      <c r="C8506" t="inlineStr">
        <is>
          <t>2016-05-02</t>
        </is>
      </c>
      <c r="D8506" t="inlineStr">
        <is>
          <t>2016-05-06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Furniture</t>
        </is>
      </c>
      <c r="O8506" t="inlineStr">
        <is>
          <t>Chairs</t>
        </is>
      </c>
      <c r="P8506" t="inlineStr">
        <is>
          <t>Office Star - Contemporary Task Swivel chair with Loop Arms, Charcoal</t>
        </is>
      </c>
      <c r="Q8506" s="2" t="n">
        <v>366.744</v>
      </c>
      <c r="R8506" t="n">
        <v>4</v>
      </c>
      <c r="S8506" s="3" t="n">
        <v>0.3</v>
      </c>
      <c r="T8506" s="2" t="n">
        <v>-110.0232</v>
      </c>
      <c r="U8506">
        <f>D8506-C8506</f>
        <v/>
      </c>
      <c r="V8506" s="3">
        <f>IF(Q8506=0,0,T8506/Q8506)</f>
        <v/>
      </c>
    </row>
    <row r="8507">
      <c r="A8507" t="n">
        <v>8506</v>
      </c>
      <c r="B8507" t="inlineStr">
        <is>
          <t>CA-2016-130400</t>
        </is>
      </c>
      <c r="C8507" t="inlineStr">
        <is>
          <t>2016-03-08</t>
        </is>
      </c>
      <c r="D8507" t="inlineStr">
        <is>
          <t>2016-03-12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Office Supplies</t>
        </is>
      </c>
      <c r="O8507" t="inlineStr">
        <is>
          <t>Binders</t>
        </is>
      </c>
      <c r="P8507" t="inlineStr">
        <is>
          <t>Pressboard Hanging Data Binders for Unburst Sheets</t>
        </is>
      </c>
      <c r="Q8507" s="2" t="n">
        <v>8.856</v>
      </c>
      <c r="R8507" t="n">
        <v>9</v>
      </c>
      <c r="S8507" s="3" t="n">
        <v>0.8</v>
      </c>
      <c r="T8507" s="2" t="n">
        <v>-14.1696</v>
      </c>
      <c r="U8507">
        <f>D8507-C8507</f>
        <v/>
      </c>
      <c r="V8507" s="3">
        <f>IF(Q8507=0,0,T8507/Q8507)</f>
        <v/>
      </c>
    </row>
    <row r="8508">
      <c r="A8508" t="n">
        <v>8507</v>
      </c>
      <c r="B8508" t="inlineStr">
        <is>
          <t>CA-2016-130400</t>
        </is>
      </c>
      <c r="C8508" t="inlineStr">
        <is>
          <t>2016-03-08</t>
        </is>
      </c>
      <c r="D8508" t="inlineStr">
        <is>
          <t>2016-03-12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3/Pack</t>
        </is>
      </c>
      <c r="Q8508" s="2" t="n">
        <v>27.96</v>
      </c>
      <c r="R8508" t="n">
        <v>5</v>
      </c>
      <c r="S8508" s="3" t="n">
        <v>0.2</v>
      </c>
      <c r="T8508" s="2" t="n">
        <v>8.388</v>
      </c>
      <c r="U8508">
        <f>D8508-C8508</f>
        <v/>
      </c>
      <c r="V8508" s="3">
        <f>IF(Q8508=0,0,T8508/Q8508)</f>
        <v/>
      </c>
    </row>
    <row r="8509">
      <c r="A8509" t="n">
        <v>8508</v>
      </c>
      <c r="B8509" t="inlineStr">
        <is>
          <t>CA-2016-130400</t>
        </is>
      </c>
      <c r="C8509" t="inlineStr">
        <is>
          <t>2016-03-08</t>
        </is>
      </c>
      <c r="D8509" t="inlineStr">
        <is>
          <t>2016-03-12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Office Supplies</t>
        </is>
      </c>
      <c r="O8509" t="inlineStr">
        <is>
          <t>Envelopes</t>
        </is>
      </c>
      <c r="P8509" t="inlineStr">
        <is>
          <t>Tyvek Interoffice Envelopes, 9 1/2" x 12 1/2", 100/Box</t>
        </is>
      </c>
      <c r="Q8509" s="2" t="n">
        <v>146.352</v>
      </c>
      <c r="R8509" t="n">
        <v>3</v>
      </c>
      <c r="S8509" s="3" t="n">
        <v>0.2</v>
      </c>
      <c r="T8509" s="2" t="n">
        <v>49.3938</v>
      </c>
      <c r="U8509">
        <f>D8509-C8509</f>
        <v/>
      </c>
      <c r="V8509" s="3">
        <f>IF(Q8509=0,0,T8509/Q8509)</f>
        <v/>
      </c>
    </row>
    <row r="8510">
      <c r="A8510" t="n">
        <v>8509</v>
      </c>
      <c r="B8510" t="inlineStr">
        <is>
          <t>CA-2015-135853</t>
        </is>
      </c>
      <c r="C8510" t="inlineStr">
        <is>
          <t>2015-12-11</t>
        </is>
      </c>
      <c r="D8510" t="inlineStr">
        <is>
          <t>2015-12-14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Technology</t>
        </is>
      </c>
      <c r="O8510" t="inlineStr">
        <is>
          <t>Accessories</t>
        </is>
      </c>
      <c r="P8510" t="inlineStr">
        <is>
          <t>Maxell 4.7GB DVD+RW 3/Pack</t>
        </is>
      </c>
      <c r="Q8510" s="2" t="n">
        <v>175.23</v>
      </c>
      <c r="R8510" t="n">
        <v>11</v>
      </c>
      <c r="S8510" s="3" t="n">
        <v>0</v>
      </c>
      <c r="T8510" s="2" t="n">
        <v>61.3305</v>
      </c>
      <c r="U8510">
        <f>D8510-C8510</f>
        <v/>
      </c>
      <c r="V8510" s="3">
        <f>IF(Q8510=0,0,T8510/Q8510)</f>
        <v/>
      </c>
    </row>
    <row r="8511">
      <c r="A8511" t="n">
        <v>8510</v>
      </c>
      <c r="B8511" t="inlineStr">
        <is>
          <t>CA-2015-135853</t>
        </is>
      </c>
      <c r="C8511" t="inlineStr">
        <is>
          <t>2015-12-11</t>
        </is>
      </c>
      <c r="D8511" t="inlineStr">
        <is>
          <t>2015-12-14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Technology</t>
        </is>
      </c>
      <c r="O8511" t="inlineStr">
        <is>
          <t>Phones</t>
        </is>
      </c>
      <c r="P8511" t="inlineStr">
        <is>
          <t>BlackBerry Q10</t>
        </is>
      </c>
      <c r="Q8511" s="2" t="n">
        <v>125.99</v>
      </c>
      <c r="R8511" t="n">
        <v>1</v>
      </c>
      <c r="S8511" s="3" t="n">
        <v>0</v>
      </c>
      <c r="T8511" s="2" t="n">
        <v>31.4975</v>
      </c>
      <c r="U8511">
        <f>D8511-C8511</f>
        <v/>
      </c>
      <c r="V8511" s="3">
        <f>IF(Q8511=0,0,T8511/Q8511)</f>
        <v/>
      </c>
    </row>
    <row r="8512">
      <c r="A8512" t="n">
        <v>8511</v>
      </c>
      <c r="B8512" t="inlineStr">
        <is>
          <t>CA-2015-135853</t>
        </is>
      </c>
      <c r="C8512" t="inlineStr">
        <is>
          <t>2015-12-11</t>
        </is>
      </c>
      <c r="D8512" t="inlineStr">
        <is>
          <t>2015-12-14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Ibico Covers for Plastic or Wire Binding Elements</t>
        </is>
      </c>
      <c r="Q8512" s="2" t="n">
        <v>23</v>
      </c>
      <c r="R8512" t="n">
        <v>2</v>
      </c>
      <c r="S8512" s="3" t="n">
        <v>0</v>
      </c>
      <c r="T8512" s="2" t="n">
        <v>10.35</v>
      </c>
      <c r="U8512">
        <f>D8512-C8512</f>
        <v/>
      </c>
      <c r="V8512" s="3">
        <f>IF(Q8512=0,0,T8512/Q8512)</f>
        <v/>
      </c>
    </row>
    <row r="8513">
      <c r="A8513" t="n">
        <v>8512</v>
      </c>
      <c r="B8513" t="inlineStr">
        <is>
          <t>CA-2016-103359</t>
        </is>
      </c>
      <c r="C8513" t="inlineStr">
        <is>
          <t>2016-12-22</t>
        </is>
      </c>
      <c r="D8513" t="inlineStr">
        <is>
          <t>2016-12-26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Office Supplies</t>
        </is>
      </c>
      <c r="O8513" t="inlineStr">
        <is>
          <t>Binders</t>
        </is>
      </c>
      <c r="P8513" t="inlineStr">
        <is>
          <t>GBC Pre-Punched Binding Paper, Plastic, White, 8-1/2" x 11"</t>
        </is>
      </c>
      <c r="Q8513" s="2" t="n">
        <v>25.584</v>
      </c>
      <c r="R8513" t="n">
        <v>2</v>
      </c>
      <c r="S8513" s="3" t="n">
        <v>0.2</v>
      </c>
      <c r="T8513" s="2" t="n">
        <v>8.9544</v>
      </c>
      <c r="U8513">
        <f>D8513-C8513</f>
        <v/>
      </c>
      <c r="V8513" s="3">
        <f>IF(Q8513=0,0,T8513/Q8513)</f>
        <v/>
      </c>
    </row>
    <row r="8514">
      <c r="A8514" t="n">
        <v>8513</v>
      </c>
      <c r="B8514" t="inlineStr">
        <is>
          <t>CA-2016-144645</t>
        </is>
      </c>
      <c r="C8514" t="inlineStr">
        <is>
          <t>2016-02-02</t>
        </is>
      </c>
      <c r="D8514" t="inlineStr">
        <is>
          <t>2016-02-08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Furniture</t>
        </is>
      </c>
      <c r="O8514" t="inlineStr">
        <is>
          <t>Furnishings</t>
        </is>
      </c>
      <c r="P8514" t="inlineStr">
        <is>
          <t>Deflect-o RollaMat Studded, Beveled Mat for Medium Pile Carpeting</t>
        </is>
      </c>
      <c r="Q8514" s="2" t="n">
        <v>73.78400000000001</v>
      </c>
      <c r="R8514" t="n">
        <v>2</v>
      </c>
      <c r="S8514" s="3" t="n">
        <v>0.6</v>
      </c>
      <c r="T8514" s="2" t="n">
        <v>-77.47320000000001</v>
      </c>
      <c r="U8514">
        <f>D8514-C8514</f>
        <v/>
      </c>
      <c r="V8514" s="3">
        <f>IF(Q8514=0,0,T8514/Q8514)</f>
        <v/>
      </c>
    </row>
    <row r="8515">
      <c r="A8515" t="n">
        <v>8514</v>
      </c>
      <c r="B8515" t="inlineStr">
        <is>
          <t>CA-2017-141614</t>
        </is>
      </c>
      <c r="C8515" t="inlineStr">
        <is>
          <t>2017-06-05</t>
        </is>
      </c>
      <c r="D8515" t="inlineStr">
        <is>
          <t>2017-06-09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227</t>
        </is>
      </c>
      <c r="Q8515" s="2" t="n">
        <v>20.736</v>
      </c>
      <c r="R8515" t="n">
        <v>4</v>
      </c>
      <c r="S8515" s="3" t="n">
        <v>0.2</v>
      </c>
      <c r="T8515" s="2" t="n">
        <v>7.2576</v>
      </c>
      <c r="U8515">
        <f>D8515-C8515</f>
        <v/>
      </c>
      <c r="V8515" s="3">
        <f>IF(Q8515=0,0,T8515/Q8515)</f>
        <v/>
      </c>
    </row>
    <row r="8516">
      <c r="A8516" t="n">
        <v>8515</v>
      </c>
      <c r="B8516" t="inlineStr">
        <is>
          <t>CA-2015-122168</t>
        </is>
      </c>
      <c r="C8516" t="inlineStr">
        <is>
          <t>2015-08-21</t>
        </is>
      </c>
      <c r="D8516" t="inlineStr">
        <is>
          <t>2015-08-26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Quartet Omega Colored Chalk, 12/Pack</t>
        </is>
      </c>
      <c r="Q8516" s="2" t="n">
        <v>17.52</v>
      </c>
      <c r="R8516" t="n">
        <v>3</v>
      </c>
      <c r="S8516" s="3" t="n">
        <v>0</v>
      </c>
      <c r="T8516" s="2" t="n">
        <v>8.234400000000001</v>
      </c>
      <c r="U8516">
        <f>D8516-C8516</f>
        <v/>
      </c>
      <c r="V8516" s="3">
        <f>IF(Q8516=0,0,T8516/Q8516)</f>
        <v/>
      </c>
    </row>
    <row r="8517">
      <c r="A8517" t="n">
        <v>8516</v>
      </c>
      <c r="B8517" t="inlineStr">
        <is>
          <t>CA-2015-122168</t>
        </is>
      </c>
      <c r="C8517" t="inlineStr">
        <is>
          <t>2015-08-21</t>
        </is>
      </c>
      <c r="D8517" t="inlineStr">
        <is>
          <t>2015-08-26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Premium Writing Pencils, Soft, #2 by Central Association for the Blind</t>
        </is>
      </c>
      <c r="Q8517" s="2" t="n">
        <v>35.76</v>
      </c>
      <c r="R8517" t="n">
        <v>12</v>
      </c>
      <c r="S8517" s="3" t="n">
        <v>0</v>
      </c>
      <c r="T8517" s="2" t="n">
        <v>10.0128</v>
      </c>
      <c r="U8517">
        <f>D8517-C8517</f>
        <v/>
      </c>
      <c r="V8517" s="3">
        <f>IF(Q8517=0,0,T8517/Q8517)</f>
        <v/>
      </c>
    </row>
    <row r="8518">
      <c r="A8518" t="n">
        <v>8517</v>
      </c>
      <c r="B8518" t="inlineStr">
        <is>
          <t>CA-2016-132899</t>
        </is>
      </c>
      <c r="C8518" t="inlineStr">
        <is>
          <t>2016-04-07</t>
        </is>
      </c>
      <c r="D8518" t="inlineStr">
        <is>
          <t>2016-04-11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Office Supplies</t>
        </is>
      </c>
      <c r="O8518" t="inlineStr">
        <is>
          <t>Art</t>
        </is>
      </c>
      <c r="P8518" t="inlineStr">
        <is>
          <t>Newell 322</t>
        </is>
      </c>
      <c r="Q8518" s="2" t="n">
        <v>3.64</v>
      </c>
      <c r="R8518" t="n">
        <v>2</v>
      </c>
      <c r="S8518" s="3" t="n">
        <v>0</v>
      </c>
      <c r="T8518" s="2" t="n">
        <v>0.9828</v>
      </c>
      <c r="U8518">
        <f>D8518-C8518</f>
        <v/>
      </c>
      <c r="V8518" s="3">
        <f>IF(Q8518=0,0,T8518/Q8518)</f>
        <v/>
      </c>
    </row>
    <row r="8519">
      <c r="A8519" t="n">
        <v>8518</v>
      </c>
      <c r="B8519" t="inlineStr">
        <is>
          <t>CA-2017-149720</t>
        </is>
      </c>
      <c r="C8519" t="inlineStr">
        <is>
          <t>2017-06-04</t>
        </is>
      </c>
      <c r="D8519" t="inlineStr">
        <is>
          <t>2017-06-07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Nu-Dell Executive Frame</t>
        </is>
      </c>
      <c r="Q8519" s="2" t="n">
        <v>30.336</v>
      </c>
      <c r="R8519" t="n">
        <v>6</v>
      </c>
      <c r="S8519" s="3" t="n">
        <v>0.6</v>
      </c>
      <c r="T8519" s="2" t="n">
        <v>-17.4432</v>
      </c>
      <c r="U8519">
        <f>D8519-C8519</f>
        <v/>
      </c>
      <c r="V8519" s="3">
        <f>IF(Q8519=0,0,T8519/Q8519)</f>
        <v/>
      </c>
    </row>
    <row r="8520">
      <c r="A8520" t="n">
        <v>8519</v>
      </c>
      <c r="B8520" t="inlineStr">
        <is>
          <t>CA-2017-118003</t>
        </is>
      </c>
      <c r="C8520" t="inlineStr">
        <is>
          <t>2017-12-04</t>
        </is>
      </c>
      <c r="D8520" t="inlineStr">
        <is>
          <t>2017-12-10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Tensor "Hersey Kiss" Styled Floor Lamp</t>
        </is>
      </c>
      <c r="Q8520" s="2" t="n">
        <v>12.99</v>
      </c>
      <c r="R8520" t="n">
        <v>1</v>
      </c>
      <c r="S8520" s="3" t="n">
        <v>0</v>
      </c>
      <c r="T8520" s="2" t="n">
        <v>1.5588</v>
      </c>
      <c r="U8520">
        <f>D8520-C8520</f>
        <v/>
      </c>
      <c r="V8520" s="3">
        <f>IF(Q8520=0,0,T8520/Q8520)</f>
        <v/>
      </c>
    </row>
    <row r="8521">
      <c r="A8521" t="n">
        <v>8520</v>
      </c>
      <c r="B8521" t="inlineStr">
        <is>
          <t>CA-2017-118003</t>
        </is>
      </c>
      <c r="C8521" t="inlineStr">
        <is>
          <t>2017-12-04</t>
        </is>
      </c>
      <c r="D8521" t="inlineStr">
        <is>
          <t>2017-12-10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Value Steno Chair, Gray</t>
        </is>
      </c>
      <c r="Q8521" s="2" t="n">
        <v>182.22</v>
      </c>
      <c r="R8521" t="n">
        <v>3</v>
      </c>
      <c r="S8521" s="3" t="n">
        <v>0</v>
      </c>
      <c r="T8521" s="2" t="n">
        <v>45.555</v>
      </c>
      <c r="U8521">
        <f>D8521-C8521</f>
        <v/>
      </c>
      <c r="V8521" s="3">
        <f>IF(Q8521=0,0,T8521/Q8521)</f>
        <v/>
      </c>
    </row>
    <row r="8522">
      <c r="A8522" t="n">
        <v>8521</v>
      </c>
      <c r="B8522" t="inlineStr">
        <is>
          <t>CA-2017-118003</t>
        </is>
      </c>
      <c r="C8522" t="inlineStr">
        <is>
          <t>2017-12-04</t>
        </is>
      </c>
      <c r="D8522" t="inlineStr">
        <is>
          <t>2017-12-10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Global Low Back Tilter Chair</t>
        </is>
      </c>
      <c r="Q8522" s="2" t="n">
        <v>302.94</v>
      </c>
      <c r="R8522" t="n">
        <v>3</v>
      </c>
      <c r="S8522" s="3" t="n">
        <v>0</v>
      </c>
      <c r="T8522" s="2" t="n">
        <v>18.1764</v>
      </c>
      <c r="U8522">
        <f>D8522-C8522</f>
        <v/>
      </c>
      <c r="V8522" s="3">
        <f>IF(Q8522=0,0,T8522/Q8522)</f>
        <v/>
      </c>
    </row>
    <row r="8523">
      <c r="A8523" t="n">
        <v>8522</v>
      </c>
      <c r="B8523" t="inlineStr">
        <is>
          <t>CA-2016-141887</t>
        </is>
      </c>
      <c r="C8523" t="inlineStr">
        <is>
          <t>2016-01-11</t>
        </is>
      </c>
      <c r="D8523" t="inlineStr">
        <is>
          <t>2016-01-15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Furniture</t>
        </is>
      </c>
      <c r="O8523" t="inlineStr">
        <is>
          <t>Furnishings</t>
        </is>
      </c>
      <c r="P8523" t="inlineStr">
        <is>
          <t>Ultra Door Push Plate</t>
        </is>
      </c>
      <c r="Q8523" s="2" t="n">
        <v>54.992</v>
      </c>
      <c r="R8523" t="n">
        <v>14</v>
      </c>
      <c r="S8523" s="3" t="n">
        <v>0.2</v>
      </c>
      <c r="T8523" s="2" t="n">
        <v>8.936199999999999</v>
      </c>
      <c r="U8523">
        <f>D8523-C8523</f>
        <v/>
      </c>
      <c r="V8523" s="3">
        <f>IF(Q8523=0,0,T8523/Q8523)</f>
        <v/>
      </c>
    </row>
    <row r="8524">
      <c r="A8524" t="n">
        <v>8523</v>
      </c>
      <c r="B8524" t="inlineStr">
        <is>
          <t>US-2016-160206</t>
        </is>
      </c>
      <c r="C8524" t="inlineStr">
        <is>
          <t>2016-04-01</t>
        </is>
      </c>
      <c r="D8524" t="inlineStr">
        <is>
          <t>2016-04-07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Cyber Acoustics AC-202b Speech Recognition Stereo Headset</t>
        </is>
      </c>
      <c r="Q8524" s="2" t="n">
        <v>12.99</v>
      </c>
      <c r="R8524" t="n">
        <v>1</v>
      </c>
      <c r="S8524" s="3" t="n">
        <v>0</v>
      </c>
      <c r="T8524" s="2" t="n">
        <v>0.2598</v>
      </c>
      <c r="U8524">
        <f>D8524-C8524</f>
        <v/>
      </c>
      <c r="V8524" s="3">
        <f>IF(Q8524=0,0,T8524/Q8524)</f>
        <v/>
      </c>
    </row>
    <row r="8525">
      <c r="A8525" t="n">
        <v>8524</v>
      </c>
      <c r="B8525" t="inlineStr">
        <is>
          <t>CA-2017-133074</t>
        </is>
      </c>
      <c r="C8525" t="inlineStr">
        <is>
          <t>2017-09-21</t>
        </is>
      </c>
      <c r="D8525" t="inlineStr">
        <is>
          <t>2017-09-25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Adams Telephone Message Book w/Frequently-Called Numbers Space, 400 Messages per Book</t>
        </is>
      </c>
      <c r="Q8525" s="2" t="n">
        <v>55.86</v>
      </c>
      <c r="R8525" t="n">
        <v>7</v>
      </c>
      <c r="S8525" s="3" t="n">
        <v>0</v>
      </c>
      <c r="T8525" s="2" t="n">
        <v>27.93</v>
      </c>
      <c r="U8525">
        <f>D8525-C8525</f>
        <v/>
      </c>
      <c r="V8525" s="3">
        <f>IF(Q8525=0,0,T8525/Q8525)</f>
        <v/>
      </c>
    </row>
    <row r="8526">
      <c r="A8526" t="n">
        <v>8525</v>
      </c>
      <c r="B8526" t="inlineStr">
        <is>
          <t>CA-2017-161172</t>
        </is>
      </c>
      <c r="C8526" t="inlineStr">
        <is>
          <t>2017-03-16</t>
        </is>
      </c>
      <c r="D8526" t="inlineStr">
        <is>
          <t>2017-03-16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Technology</t>
        </is>
      </c>
      <c r="O8526" t="inlineStr">
        <is>
          <t>Phones</t>
        </is>
      </c>
      <c r="P8526" t="inlineStr">
        <is>
          <t>OtterBox Defender Series Case - iPhone 5c</t>
        </is>
      </c>
      <c r="Q8526" s="2" t="n">
        <v>44.376</v>
      </c>
      <c r="R8526" t="n">
        <v>2</v>
      </c>
      <c r="S8526" s="3" t="n">
        <v>0.4</v>
      </c>
      <c r="T8526" s="2" t="n">
        <v>-7.396</v>
      </c>
      <c r="U8526">
        <f>D8526-C8526</f>
        <v/>
      </c>
      <c r="V8526" s="3">
        <f>IF(Q8526=0,0,T8526/Q8526)</f>
        <v/>
      </c>
    </row>
    <row r="8527">
      <c r="A8527" t="n">
        <v>8526</v>
      </c>
      <c r="B8527" t="inlineStr">
        <is>
          <t>CA-2017-161172</t>
        </is>
      </c>
      <c r="C8527" t="inlineStr">
        <is>
          <t>2017-03-16</t>
        </is>
      </c>
      <c r="D8527" t="inlineStr">
        <is>
          <t>2017-03-16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Furniture</t>
        </is>
      </c>
      <c r="O8527" t="inlineStr">
        <is>
          <t>Furnishings</t>
        </is>
      </c>
      <c r="P8527" t="inlineStr">
        <is>
          <t>Nu-Dell Oak Frame</t>
        </is>
      </c>
      <c r="Q8527" s="2" t="n">
        <v>51.264</v>
      </c>
      <c r="R8527" t="n">
        <v>6</v>
      </c>
      <c r="S8527" s="3" t="n">
        <v>0.2</v>
      </c>
      <c r="T8527" s="2" t="n">
        <v>7.6896</v>
      </c>
      <c r="U8527">
        <f>D8527-C8527</f>
        <v/>
      </c>
      <c r="V8527" s="3">
        <f>IF(Q8527=0,0,T8527/Q8527)</f>
        <v/>
      </c>
    </row>
    <row r="8528">
      <c r="A8528" t="n">
        <v>8527</v>
      </c>
      <c r="B8528" t="inlineStr">
        <is>
          <t>CA-2017-161172</t>
        </is>
      </c>
      <c r="C8528" t="inlineStr">
        <is>
          <t>2017-03-16</t>
        </is>
      </c>
      <c r="D8528" t="inlineStr">
        <is>
          <t>2017-03-16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Avery Binding System Hidden Tab Executive Style Index Sets</t>
        </is>
      </c>
      <c r="Q8528" s="2" t="n">
        <v>5.193</v>
      </c>
      <c r="R8528" t="n">
        <v>3</v>
      </c>
      <c r="S8528" s="3" t="n">
        <v>0.7</v>
      </c>
      <c r="T8528" s="2" t="n">
        <v>-3.462</v>
      </c>
      <c r="U8528">
        <f>D8528-C8528</f>
        <v/>
      </c>
      <c r="V8528" s="3">
        <f>IF(Q8528=0,0,T8528/Q8528)</f>
        <v/>
      </c>
    </row>
    <row r="8529">
      <c r="A8529" t="n">
        <v>8528</v>
      </c>
      <c r="B8529" t="inlineStr">
        <is>
          <t>CA-2017-161172</t>
        </is>
      </c>
      <c r="C8529" t="inlineStr">
        <is>
          <t>2017-03-16</t>
        </is>
      </c>
      <c r="D8529" t="inlineStr">
        <is>
          <t>2017-03-16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Technology</t>
        </is>
      </c>
      <c r="O8529" t="inlineStr">
        <is>
          <t>Accessories</t>
        </is>
      </c>
      <c r="P8529" t="inlineStr">
        <is>
          <t>Logitech G700s Rechargeable Gaming Mouse</t>
        </is>
      </c>
      <c r="Q8529" s="2" t="n">
        <v>159.984</v>
      </c>
      <c r="R8529" t="n">
        <v>2</v>
      </c>
      <c r="S8529" s="3" t="n">
        <v>0.2</v>
      </c>
      <c r="T8529" s="2" t="n">
        <v>43.9956</v>
      </c>
      <c r="U8529">
        <f>D8529-C8529</f>
        <v/>
      </c>
      <c r="V8529" s="3">
        <f>IF(Q8529=0,0,T8529/Q8529)</f>
        <v/>
      </c>
    </row>
    <row r="8530">
      <c r="A8530" t="n">
        <v>8529</v>
      </c>
      <c r="B8530" t="inlineStr">
        <is>
          <t>CA-2017-161172</t>
        </is>
      </c>
      <c r="C8530" t="inlineStr">
        <is>
          <t>2017-03-16</t>
        </is>
      </c>
      <c r="D8530" t="inlineStr">
        <is>
          <t>2017-03-16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Office Supplies</t>
        </is>
      </c>
      <c r="O8530" t="inlineStr">
        <is>
          <t>Storage</t>
        </is>
      </c>
      <c r="P8530" t="inlineStr">
        <is>
          <t>File Shuttle II and Handi-File, Black</t>
        </is>
      </c>
      <c r="Q8530" s="2" t="n">
        <v>54.224</v>
      </c>
      <c r="R8530" t="n">
        <v>2</v>
      </c>
      <c r="S8530" s="3" t="n">
        <v>0.2</v>
      </c>
      <c r="T8530" s="2" t="n">
        <v>3.389</v>
      </c>
      <c r="U8530">
        <f>D8530-C8530</f>
        <v/>
      </c>
      <c r="V8530" s="3">
        <f>IF(Q8530=0,0,T8530/Q8530)</f>
        <v/>
      </c>
    </row>
    <row r="8531">
      <c r="A8531" t="n">
        <v>8530</v>
      </c>
      <c r="B8531" t="inlineStr">
        <is>
          <t>CA-2017-137624</t>
        </is>
      </c>
      <c r="C8531" t="inlineStr">
        <is>
          <t>2017-11-10</t>
        </is>
      </c>
      <c r="D8531" t="inlineStr">
        <is>
          <t>2017-11-17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Global Leather &amp; Oak Executive Chair, Burgundy</t>
        </is>
      </c>
      <c r="Q8531" s="2" t="n">
        <v>241.424</v>
      </c>
      <c r="R8531" t="n">
        <v>2</v>
      </c>
      <c r="S8531" s="3" t="n">
        <v>0.2</v>
      </c>
      <c r="T8531" s="2" t="n">
        <v>-36.2136</v>
      </c>
      <c r="U8531">
        <f>D8531-C8531</f>
        <v/>
      </c>
      <c r="V8531" s="3">
        <f>IF(Q8531=0,0,T8531/Q8531)</f>
        <v/>
      </c>
    </row>
    <row r="8532">
      <c r="A8532" t="n">
        <v>8531</v>
      </c>
      <c r="B8532" t="inlineStr">
        <is>
          <t>CA-2016-156748</t>
        </is>
      </c>
      <c r="C8532" t="inlineStr">
        <is>
          <t>2016-11-30</t>
        </is>
      </c>
      <c r="D8532" t="inlineStr">
        <is>
          <t>2016-12-06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REDIFORM Incoming/Outgoing Call Register, 11" X 8 1/2", 100 Messages</t>
        </is>
      </c>
      <c r="Q8532" s="2" t="n">
        <v>33.36</v>
      </c>
      <c r="R8532" t="n">
        <v>4</v>
      </c>
      <c r="S8532" s="3" t="n">
        <v>0</v>
      </c>
      <c r="T8532" s="2" t="n">
        <v>16.68</v>
      </c>
      <c r="U8532">
        <f>D8532-C8532</f>
        <v/>
      </c>
      <c r="V8532" s="3">
        <f>IF(Q8532=0,0,T8532/Q8532)</f>
        <v/>
      </c>
    </row>
    <row r="8533">
      <c r="A8533" t="n">
        <v>8532</v>
      </c>
      <c r="B8533" t="inlineStr">
        <is>
          <t>CA-2016-156748</t>
        </is>
      </c>
      <c r="C8533" t="inlineStr">
        <is>
          <t>2016-11-30</t>
        </is>
      </c>
      <c r="D8533" t="inlineStr">
        <is>
          <t>2016-12-06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Adams Phone Message Book, 200 Message Capacity, 8 1/16” x 11”</t>
        </is>
      </c>
      <c r="Q8533" s="2" t="n">
        <v>13.76</v>
      </c>
      <c r="R8533" t="n">
        <v>2</v>
      </c>
      <c r="S8533" s="3" t="n">
        <v>0</v>
      </c>
      <c r="T8533" s="2" t="n">
        <v>6.3296</v>
      </c>
      <c r="U8533">
        <f>D8533-C8533</f>
        <v/>
      </c>
      <c r="V8533" s="3">
        <f>IF(Q8533=0,0,T8533/Q8533)</f>
        <v/>
      </c>
    </row>
    <row r="8534">
      <c r="A8534" t="n">
        <v>8533</v>
      </c>
      <c r="B8534" t="inlineStr">
        <is>
          <t>CA-2016-156748</t>
        </is>
      </c>
      <c r="C8534" t="inlineStr">
        <is>
          <t>2016-11-30</t>
        </is>
      </c>
      <c r="D8534" t="inlineStr">
        <is>
          <t>2016-12-06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Sensible Storage WireTech Storage Systems</t>
        </is>
      </c>
      <c r="Q8534" s="2" t="n">
        <v>496.86</v>
      </c>
      <c r="R8534" t="n">
        <v>7</v>
      </c>
      <c r="S8534" s="3" t="n">
        <v>0</v>
      </c>
      <c r="T8534" s="2" t="n">
        <v>24.843</v>
      </c>
      <c r="U8534">
        <f>D8534-C8534</f>
        <v/>
      </c>
      <c r="V8534" s="3">
        <f>IF(Q8534=0,0,T8534/Q8534)</f>
        <v/>
      </c>
    </row>
    <row r="8535">
      <c r="A8535" t="n">
        <v>8534</v>
      </c>
      <c r="B8535" t="inlineStr">
        <is>
          <t>CA-2016-156748</t>
        </is>
      </c>
      <c r="C8535" t="inlineStr">
        <is>
          <t>2016-11-30</t>
        </is>
      </c>
      <c r="D8535" t="inlineStr">
        <is>
          <t>2016-12-06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High-Back Leather Manager's Chair</t>
        </is>
      </c>
      <c r="Q8535" s="2" t="n">
        <v>389.97</v>
      </c>
      <c r="R8535" t="n">
        <v>3</v>
      </c>
      <c r="S8535" s="3" t="n">
        <v>0</v>
      </c>
      <c r="T8535" s="2" t="n">
        <v>35.0973</v>
      </c>
      <c r="U8535">
        <f>D8535-C8535</f>
        <v/>
      </c>
      <c r="V8535" s="3">
        <f>IF(Q8535=0,0,T8535/Q8535)</f>
        <v/>
      </c>
    </row>
    <row r="8536">
      <c r="A8536" t="n">
        <v>8535</v>
      </c>
      <c r="B8536" t="inlineStr">
        <is>
          <t>CA-2015-169677</t>
        </is>
      </c>
      <c r="C8536" t="inlineStr">
        <is>
          <t>2015-01-13</t>
        </is>
      </c>
      <c r="D8536" t="inlineStr">
        <is>
          <t>2015-01-15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Office Supplies</t>
        </is>
      </c>
      <c r="O8536" t="inlineStr">
        <is>
          <t>Labels</t>
        </is>
      </c>
      <c r="P8536" t="inlineStr">
        <is>
          <t>Avery 508</t>
        </is>
      </c>
      <c r="Q8536" s="2" t="n">
        <v>9.82</v>
      </c>
      <c r="R8536" t="n">
        <v>2</v>
      </c>
      <c r="S8536" s="3" t="n">
        <v>0</v>
      </c>
      <c r="T8536" s="2" t="n">
        <v>4.8118</v>
      </c>
      <c r="U8536">
        <f>D8536-C8536</f>
        <v/>
      </c>
      <c r="V8536" s="3">
        <f>IF(Q8536=0,0,T8536/Q8536)</f>
        <v/>
      </c>
    </row>
    <row r="8537">
      <c r="A8537" t="n">
        <v>8536</v>
      </c>
      <c r="B8537" t="inlineStr">
        <is>
          <t>US-2014-163146</t>
        </is>
      </c>
      <c r="C8537" t="inlineStr">
        <is>
          <t>2014-05-16</t>
        </is>
      </c>
      <c r="D8537" t="inlineStr">
        <is>
          <t>2014-05-20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Technology</t>
        </is>
      </c>
      <c r="O8537" t="inlineStr">
        <is>
          <t>Accessories</t>
        </is>
      </c>
      <c r="P8537" t="inlineStr">
        <is>
          <t>Imation Clip USB flash drive - 8 GB</t>
        </is>
      </c>
      <c r="Q8537" s="2" t="n">
        <v>56.4</v>
      </c>
      <c r="R8537" t="n">
        <v>3</v>
      </c>
      <c r="S8537" s="3" t="n">
        <v>0</v>
      </c>
      <c r="T8537" s="2" t="n">
        <v>3.384</v>
      </c>
      <c r="U8537">
        <f>D8537-C8537</f>
        <v/>
      </c>
      <c r="V8537" s="3">
        <f>IF(Q8537=0,0,T8537/Q8537)</f>
        <v/>
      </c>
    </row>
    <row r="8538">
      <c r="A8538" t="n">
        <v>8537</v>
      </c>
      <c r="B8538" t="inlineStr">
        <is>
          <t>CA-2015-157343</t>
        </is>
      </c>
      <c r="C8538" t="inlineStr">
        <is>
          <t>2015-06-07</t>
        </is>
      </c>
      <c r="D8538" t="inlineStr">
        <is>
          <t>2015-06-11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Aluminum Screw Posts</t>
        </is>
      </c>
      <c r="Q8538" s="2" t="n">
        <v>18.312</v>
      </c>
      <c r="R8538" t="n">
        <v>4</v>
      </c>
      <c r="S8538" s="3" t="n">
        <v>0.7</v>
      </c>
      <c r="T8538" s="2" t="n">
        <v>-12.208</v>
      </c>
      <c r="U8538">
        <f>D8538-C8538</f>
        <v/>
      </c>
      <c r="V8538" s="3">
        <f>IF(Q8538=0,0,T8538/Q8538)</f>
        <v/>
      </c>
    </row>
    <row r="8539">
      <c r="A8539" t="n">
        <v>8538</v>
      </c>
      <c r="B8539" t="inlineStr">
        <is>
          <t>CA-2015-157343</t>
        </is>
      </c>
      <c r="C8539" t="inlineStr">
        <is>
          <t>2015-06-07</t>
        </is>
      </c>
      <c r="D8539" t="inlineStr">
        <is>
          <t>2015-06-11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Office Supplies</t>
        </is>
      </c>
      <c r="O8539" t="inlineStr">
        <is>
          <t>Paper</t>
        </is>
      </c>
      <c r="P8539" t="inlineStr">
        <is>
          <t>Xerox 200</t>
        </is>
      </c>
      <c r="Q8539" s="2" t="n">
        <v>25.92</v>
      </c>
      <c r="R8539" t="n">
        <v>5</v>
      </c>
      <c r="S8539" s="3" t="n">
        <v>0.2</v>
      </c>
      <c r="T8539" s="2" t="n">
        <v>9.071999999999999</v>
      </c>
      <c r="U8539">
        <f>D8539-C8539</f>
        <v/>
      </c>
      <c r="V8539" s="3">
        <f>IF(Q8539=0,0,T8539/Q8539)</f>
        <v/>
      </c>
    </row>
    <row r="8540">
      <c r="A8540" t="n">
        <v>8539</v>
      </c>
      <c r="B8540" t="inlineStr">
        <is>
          <t>CA-2015-157343</t>
        </is>
      </c>
      <c r="C8540" t="inlineStr">
        <is>
          <t>2015-06-07</t>
        </is>
      </c>
      <c r="D8540" t="inlineStr">
        <is>
          <t>2015-06-11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Avery Fluorescent Highlighter Four-Color Set</t>
        </is>
      </c>
      <c r="Q8540" s="2" t="n">
        <v>8.016</v>
      </c>
      <c r="R8540" t="n">
        <v>3</v>
      </c>
      <c r="S8540" s="3" t="n">
        <v>0.2</v>
      </c>
      <c r="T8540" s="2" t="n">
        <v>1.002</v>
      </c>
      <c r="U8540">
        <f>D8540-C8540</f>
        <v/>
      </c>
      <c r="V8540" s="3">
        <f>IF(Q8540=0,0,T8540/Q8540)</f>
        <v/>
      </c>
    </row>
    <row r="8541">
      <c r="A8541" t="n">
        <v>8540</v>
      </c>
      <c r="B8541" t="inlineStr">
        <is>
          <t>CA-2017-147354</t>
        </is>
      </c>
      <c r="C8541" t="inlineStr">
        <is>
          <t>2017-03-09</t>
        </is>
      </c>
      <c r="D8541" t="inlineStr">
        <is>
          <t>2017-03-13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Technology</t>
        </is>
      </c>
      <c r="O8541" t="inlineStr">
        <is>
          <t>Copiers</t>
        </is>
      </c>
      <c r="P8541" t="inlineStr">
        <is>
          <t>Hewlett Packard 310 Color Digital Copier</t>
        </is>
      </c>
      <c r="Q8541" s="2" t="n">
        <v>479.984</v>
      </c>
      <c r="R8541" t="n">
        <v>2</v>
      </c>
      <c r="S8541" s="3" t="n">
        <v>0.2</v>
      </c>
      <c r="T8541" s="2" t="n">
        <v>59.998</v>
      </c>
      <c r="U8541">
        <f>D8541-C8541</f>
        <v/>
      </c>
      <c r="V8541" s="3">
        <f>IF(Q8541=0,0,T8541/Q8541)</f>
        <v/>
      </c>
    </row>
    <row r="8542">
      <c r="A8542" t="n">
        <v>8541</v>
      </c>
      <c r="B8542" t="inlineStr">
        <is>
          <t>CA-2017-147354</t>
        </is>
      </c>
      <c r="C8542" t="inlineStr">
        <is>
          <t>2017-03-09</t>
        </is>
      </c>
      <c r="D8542" t="inlineStr">
        <is>
          <t>2017-03-13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Office Supplies</t>
        </is>
      </c>
      <c r="O8542" t="inlineStr">
        <is>
          <t>Binders</t>
        </is>
      </c>
      <c r="P8542" t="inlineStr">
        <is>
          <t>DXL Angle-View Binders with Locking Rings by Samsill</t>
        </is>
      </c>
      <c r="Q8542" s="2" t="n">
        <v>30.84</v>
      </c>
      <c r="R8542" t="n">
        <v>5</v>
      </c>
      <c r="S8542" s="3" t="n">
        <v>0.2</v>
      </c>
      <c r="T8542" s="2" t="n">
        <v>9.637499999999999</v>
      </c>
      <c r="U8542">
        <f>D8542-C8542</f>
        <v/>
      </c>
      <c r="V8542" s="3">
        <f>IF(Q8542=0,0,T8542/Q8542)</f>
        <v/>
      </c>
    </row>
    <row r="8543">
      <c r="A8543" t="n">
        <v>8542</v>
      </c>
      <c r="B8543" t="inlineStr">
        <is>
          <t>CA-2015-157287</t>
        </is>
      </c>
      <c r="C8543" t="inlineStr">
        <is>
          <t>2015-12-22</t>
        </is>
      </c>
      <c r="D8543" t="inlineStr">
        <is>
          <t>2015-12-23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Tennsco Lockers, Sand</t>
        </is>
      </c>
      <c r="Q8543" s="2" t="n">
        <v>33.568</v>
      </c>
      <c r="R8543" t="n">
        <v>2</v>
      </c>
      <c r="S8543" s="3" t="n">
        <v>0.2</v>
      </c>
      <c r="T8543" s="2" t="n">
        <v>1.6784</v>
      </c>
      <c r="U8543">
        <f>D8543-C8543</f>
        <v/>
      </c>
      <c r="V8543" s="3">
        <f>IF(Q8543=0,0,T8543/Q8543)</f>
        <v/>
      </c>
    </row>
    <row r="8544">
      <c r="A8544" t="n">
        <v>8543</v>
      </c>
      <c r="B8544" t="inlineStr">
        <is>
          <t>CA-2015-157287</t>
        </is>
      </c>
      <c r="C8544" t="inlineStr">
        <is>
          <t>2015-12-22</t>
        </is>
      </c>
      <c r="D8544" t="inlineStr">
        <is>
          <t>2015-12-23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Furniture</t>
        </is>
      </c>
      <c r="O8544" t="inlineStr">
        <is>
          <t>Chairs</t>
        </is>
      </c>
      <c r="P8544" t="inlineStr">
        <is>
          <t>Harbour Creations Steel Folding Chair</t>
        </is>
      </c>
      <c r="Q8544" s="2" t="n">
        <v>422.625</v>
      </c>
      <c r="R8544" t="n">
        <v>7</v>
      </c>
      <c r="S8544" s="3" t="n">
        <v>0.3</v>
      </c>
      <c r="T8544" s="2" t="n">
        <v>0</v>
      </c>
      <c r="U8544">
        <f>D8544-C8544</f>
        <v/>
      </c>
      <c r="V8544" s="3">
        <f>IF(Q8544=0,0,T8544/Q8544)</f>
        <v/>
      </c>
    </row>
    <row r="8545">
      <c r="A8545" t="n">
        <v>8544</v>
      </c>
      <c r="B8545" t="inlineStr">
        <is>
          <t>CA-2014-137575</t>
        </is>
      </c>
      <c r="C8545" t="inlineStr">
        <is>
          <t>2014-08-06</t>
        </is>
      </c>
      <c r="D8545" t="inlineStr">
        <is>
          <t>2014-08-11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Logitech G700s Rechargeable Gaming Mouse</t>
        </is>
      </c>
      <c r="Q8545" s="2" t="n">
        <v>199.98</v>
      </c>
      <c r="R8545" t="n">
        <v>2</v>
      </c>
      <c r="S8545" s="3" t="n">
        <v>0</v>
      </c>
      <c r="T8545" s="2" t="n">
        <v>83.99160000000001</v>
      </c>
      <c r="U8545">
        <f>D8545-C8545</f>
        <v/>
      </c>
      <c r="V8545" s="3">
        <f>IF(Q8545=0,0,T8545/Q8545)</f>
        <v/>
      </c>
    </row>
    <row r="8546">
      <c r="A8546" t="n">
        <v>8545</v>
      </c>
      <c r="B8546" t="inlineStr">
        <is>
          <t>CA-2016-119074</t>
        </is>
      </c>
      <c r="C8546" t="inlineStr">
        <is>
          <t>2016-03-27</t>
        </is>
      </c>
      <c r="D8546" t="inlineStr">
        <is>
          <t>2016-03-31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Silver Metal Document Frame</t>
        </is>
      </c>
      <c r="Q8546" s="2" t="n">
        <v>20.24</v>
      </c>
      <c r="R8546" t="n">
        <v>1</v>
      </c>
      <c r="S8546" s="3" t="n">
        <v>0</v>
      </c>
      <c r="T8546" s="2" t="n">
        <v>8.703200000000001</v>
      </c>
      <c r="U8546">
        <f>D8546-C8546</f>
        <v/>
      </c>
      <c r="V8546" s="3">
        <f>IF(Q8546=0,0,T8546/Q8546)</f>
        <v/>
      </c>
    </row>
    <row r="8547">
      <c r="A8547" t="n">
        <v>8546</v>
      </c>
      <c r="B8547" t="inlineStr">
        <is>
          <t>CA-2016-119074</t>
        </is>
      </c>
      <c r="C8547" t="inlineStr">
        <is>
          <t>2016-03-27</t>
        </is>
      </c>
      <c r="D8547" t="inlineStr">
        <is>
          <t>2016-03-31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Furniture</t>
        </is>
      </c>
      <c r="O8547" t="inlineStr">
        <is>
          <t>Furnishings</t>
        </is>
      </c>
      <c r="P8547" t="inlineStr">
        <is>
          <t>Eldon Expressions Wood and Plastic Desk Accessories, Oak</t>
        </is>
      </c>
      <c r="Q8547" s="2" t="n">
        <v>39.92</v>
      </c>
      <c r="R8547" t="n">
        <v>4</v>
      </c>
      <c r="S8547" s="3" t="n">
        <v>0</v>
      </c>
      <c r="T8547" s="2" t="n">
        <v>11.1776</v>
      </c>
      <c r="U8547">
        <f>D8547-C8547</f>
        <v/>
      </c>
      <c r="V8547" s="3">
        <f>IF(Q8547=0,0,T8547/Q8547)</f>
        <v/>
      </c>
    </row>
    <row r="8548">
      <c r="A8548" t="n">
        <v>8547</v>
      </c>
      <c r="B8548" t="inlineStr">
        <is>
          <t>CA-2016-119074</t>
        </is>
      </c>
      <c r="C8548" t="inlineStr">
        <is>
          <t>2016-03-27</t>
        </is>
      </c>
      <c r="D8548" t="inlineStr">
        <is>
          <t>2016-03-31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Acco Flexible ACCOHIDE Square Ring Data Binder, Dark Blue, 11 1/2" X 14" 7/8"</t>
        </is>
      </c>
      <c r="Q8548" s="2" t="n">
        <v>32.54</v>
      </c>
      <c r="R8548" t="n">
        <v>2</v>
      </c>
      <c r="S8548" s="3" t="n">
        <v>0</v>
      </c>
      <c r="T8548" s="2" t="n">
        <v>15.9446</v>
      </c>
      <c r="U8548">
        <f>D8548-C8548</f>
        <v/>
      </c>
      <c r="V8548" s="3">
        <f>IF(Q8548=0,0,T8548/Q8548)</f>
        <v/>
      </c>
    </row>
    <row r="8549">
      <c r="A8549" t="n">
        <v>8548</v>
      </c>
      <c r="B8549" t="inlineStr">
        <is>
          <t>CA-2015-149566</t>
        </is>
      </c>
      <c r="C8549" t="inlineStr">
        <is>
          <t>2015-12-05</t>
        </is>
      </c>
      <c r="D8549" t="inlineStr">
        <is>
          <t>2015-12-10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Technology</t>
        </is>
      </c>
      <c r="O8549" t="inlineStr">
        <is>
          <t>Accessories</t>
        </is>
      </c>
      <c r="P8549" t="inlineStr">
        <is>
          <t>Memorex Micro Travel Drive 8 GB</t>
        </is>
      </c>
      <c r="Q8549" s="2" t="n">
        <v>39</v>
      </c>
      <c r="R8549" t="n">
        <v>3</v>
      </c>
      <c r="S8549" s="3" t="n">
        <v>0</v>
      </c>
      <c r="T8549" s="2" t="n">
        <v>17.55</v>
      </c>
      <c r="U8549">
        <f>D8549-C8549</f>
        <v/>
      </c>
      <c r="V8549" s="3">
        <f>IF(Q8549=0,0,T8549/Q8549)</f>
        <v/>
      </c>
    </row>
    <row r="8550">
      <c r="A8550" t="n">
        <v>8549</v>
      </c>
      <c r="B8550" t="inlineStr">
        <is>
          <t>CA-2015-149566</t>
        </is>
      </c>
      <c r="C8550" t="inlineStr">
        <is>
          <t>2015-12-05</t>
        </is>
      </c>
      <c r="D8550" t="inlineStr">
        <is>
          <t>2015-12-10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Office Supplies</t>
        </is>
      </c>
      <c r="O8550" t="inlineStr">
        <is>
          <t>Labels</t>
        </is>
      </c>
      <c r="P8550" t="inlineStr">
        <is>
          <t>Avery 488</t>
        </is>
      </c>
      <c r="Q8550" s="2" t="n">
        <v>12.6</v>
      </c>
      <c r="R8550" t="n">
        <v>4</v>
      </c>
      <c r="S8550" s="3" t="n">
        <v>0</v>
      </c>
      <c r="T8550" s="2" t="n">
        <v>6.048</v>
      </c>
      <c r="U8550">
        <f>D8550-C8550</f>
        <v/>
      </c>
      <c r="V8550" s="3">
        <f>IF(Q8550=0,0,T8550/Q8550)</f>
        <v/>
      </c>
    </row>
    <row r="8551">
      <c r="A8551" t="n">
        <v>8550</v>
      </c>
      <c r="B8551" t="inlineStr">
        <is>
          <t>CA-2015-126186</t>
        </is>
      </c>
      <c r="C8551" t="inlineStr">
        <is>
          <t>2015-09-11</t>
        </is>
      </c>
      <c r="D8551" t="inlineStr">
        <is>
          <t>2015-09-12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Furniture</t>
        </is>
      </c>
      <c r="O8551" t="inlineStr">
        <is>
          <t>Furnishings</t>
        </is>
      </c>
      <c r="P8551" t="inlineStr">
        <is>
          <t>Deflect-O Glasstique Clear Desk Accessories</t>
        </is>
      </c>
      <c r="Q8551" s="2" t="n">
        <v>24.64</v>
      </c>
      <c r="R8551" t="n">
        <v>4</v>
      </c>
      <c r="S8551" s="3" t="n">
        <v>0.2</v>
      </c>
      <c r="T8551" s="2" t="n">
        <v>4.004</v>
      </c>
      <c r="U8551">
        <f>D8551-C8551</f>
        <v/>
      </c>
      <c r="V8551" s="3">
        <f>IF(Q8551=0,0,T8551/Q8551)</f>
        <v/>
      </c>
    </row>
    <row r="8552">
      <c r="A8552" t="n">
        <v>8551</v>
      </c>
      <c r="B8552" t="inlineStr">
        <is>
          <t>CA-2015-121132</t>
        </is>
      </c>
      <c r="C8552" t="inlineStr">
        <is>
          <t>2015-07-17</t>
        </is>
      </c>
      <c r="D8552" t="inlineStr">
        <is>
          <t>2015-07-24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Office Supplies</t>
        </is>
      </c>
      <c r="O8552" t="inlineStr">
        <is>
          <t>Labels</t>
        </is>
      </c>
      <c r="P8552" t="inlineStr">
        <is>
          <t>Avery 479</t>
        </is>
      </c>
      <c r="Q8552" s="2" t="n">
        <v>6.264</v>
      </c>
      <c r="R8552" t="n">
        <v>3</v>
      </c>
      <c r="S8552" s="3" t="n">
        <v>0.2</v>
      </c>
      <c r="T8552" s="2" t="n">
        <v>2.0358</v>
      </c>
      <c r="U8552">
        <f>D8552-C8552</f>
        <v/>
      </c>
      <c r="V8552" s="3">
        <f>IF(Q8552=0,0,T8552/Q8552)</f>
        <v/>
      </c>
    </row>
    <row r="8553">
      <c r="A8553" t="n">
        <v>8552</v>
      </c>
      <c r="B8553" t="inlineStr">
        <is>
          <t>CA-2015-121132</t>
        </is>
      </c>
      <c r="C8553" t="inlineStr">
        <is>
          <t>2015-07-17</t>
        </is>
      </c>
      <c r="D8553" t="inlineStr">
        <is>
          <t>2015-07-24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Office Supplies</t>
        </is>
      </c>
      <c r="O8553" t="inlineStr">
        <is>
          <t>Fasteners</t>
        </is>
      </c>
      <c r="P8553" t="inlineStr">
        <is>
          <t>Advantus T-Pin Paper Clips</t>
        </is>
      </c>
      <c r="Q8553" s="2" t="n">
        <v>14.432</v>
      </c>
      <c r="R8553" t="n">
        <v>4</v>
      </c>
      <c r="S8553" s="3" t="n">
        <v>0.2</v>
      </c>
      <c r="T8553" s="2" t="n">
        <v>3.4276</v>
      </c>
      <c r="U8553">
        <f>D8553-C8553</f>
        <v/>
      </c>
      <c r="V8553" s="3">
        <f>IF(Q8553=0,0,T8553/Q8553)</f>
        <v/>
      </c>
    </row>
    <row r="8554">
      <c r="A8554" t="n">
        <v>8553</v>
      </c>
      <c r="B8554" t="inlineStr">
        <is>
          <t>CA-2014-140473</t>
        </is>
      </c>
      <c r="C8554" t="inlineStr">
        <is>
          <t>2014-05-30</t>
        </is>
      </c>
      <c r="D8554" t="inlineStr">
        <is>
          <t>2014-06-03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Brother DCP1000 Digital 3 in 1 Multifunction Machine</t>
        </is>
      </c>
      <c r="Q8554" s="2" t="n">
        <v>719.976</v>
      </c>
      <c r="R8554" t="n">
        <v>3</v>
      </c>
      <c r="S8554" s="3" t="n">
        <v>0.2</v>
      </c>
      <c r="T8554" s="2" t="n">
        <v>134.9955</v>
      </c>
      <c r="U8554">
        <f>D8554-C8554</f>
        <v/>
      </c>
      <c r="V8554" s="3">
        <f>IF(Q8554=0,0,T8554/Q8554)</f>
        <v/>
      </c>
    </row>
    <row r="8555">
      <c r="A8555" t="n">
        <v>8554</v>
      </c>
      <c r="B8555" t="inlineStr">
        <is>
          <t>US-2017-102904</t>
        </is>
      </c>
      <c r="C8555" t="inlineStr">
        <is>
          <t>2017-11-13</t>
        </is>
      </c>
      <c r="D8555" t="inlineStr">
        <is>
          <t>2017-11-20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Technology</t>
        </is>
      </c>
      <c r="O8555" t="inlineStr">
        <is>
          <t>Accessories</t>
        </is>
      </c>
      <c r="P8555" t="inlineStr">
        <is>
          <t xml:space="preserve">Anker Ultrathin Bluetooth Wireless Keyboard Aluminum Cover with Stand </t>
        </is>
      </c>
      <c r="Q8555" s="2" t="n">
        <v>239.92</v>
      </c>
      <c r="R8555" t="n">
        <v>8</v>
      </c>
      <c r="S8555" s="3" t="n">
        <v>0</v>
      </c>
      <c r="T8555" s="2" t="n">
        <v>23.992</v>
      </c>
      <c r="U8555">
        <f>D8555-C8555</f>
        <v/>
      </c>
      <c r="V8555" s="3">
        <f>IF(Q8555=0,0,T8555/Q8555)</f>
        <v/>
      </c>
    </row>
    <row r="8556">
      <c r="A8556" t="n">
        <v>8555</v>
      </c>
      <c r="B8556" t="inlineStr">
        <is>
          <t>CA-2016-102092</t>
        </is>
      </c>
      <c r="C8556" t="inlineStr">
        <is>
          <t>2016-12-09</t>
        </is>
      </c>
      <c r="D8556" t="inlineStr">
        <is>
          <t>2016-12-11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Furniture</t>
        </is>
      </c>
      <c r="O8556" t="inlineStr">
        <is>
          <t>Tables</t>
        </is>
      </c>
      <c r="P8556" t="inlineStr">
        <is>
          <t>Iceberg OfficeWorks 42" Round Tables</t>
        </is>
      </c>
      <c r="Q8556" s="2" t="n">
        <v>1056.86</v>
      </c>
      <c r="R8556" t="n">
        <v>7</v>
      </c>
      <c r="S8556" s="3" t="n">
        <v>0</v>
      </c>
      <c r="T8556" s="2" t="n">
        <v>158.529</v>
      </c>
      <c r="U8556">
        <f>D8556-C8556</f>
        <v/>
      </c>
      <c r="V8556" s="3">
        <f>IF(Q8556=0,0,T8556/Q8556)</f>
        <v/>
      </c>
    </row>
    <row r="8557">
      <c r="A8557" t="n">
        <v>8556</v>
      </c>
      <c r="B8557" t="inlineStr">
        <is>
          <t>CA-2015-117884</t>
        </is>
      </c>
      <c r="C8557" t="inlineStr">
        <is>
          <t>2015-03-22</t>
        </is>
      </c>
      <c r="D8557" t="inlineStr">
        <is>
          <t>2015-03-22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Technology</t>
        </is>
      </c>
      <c r="O8557" t="inlineStr">
        <is>
          <t>Accessories</t>
        </is>
      </c>
      <c r="P8557" t="inlineStr">
        <is>
          <t>Logitech G602 Wireless Gaming Mouse</t>
        </is>
      </c>
      <c r="Q8557" s="2" t="n">
        <v>447.944</v>
      </c>
      <c r="R8557" t="n">
        <v>7</v>
      </c>
      <c r="S8557" s="3" t="n">
        <v>0.2</v>
      </c>
      <c r="T8557" s="2" t="n">
        <v>89.58880000000001</v>
      </c>
      <c r="U8557">
        <f>D8557-C8557</f>
        <v/>
      </c>
      <c r="V8557" s="3">
        <f>IF(Q8557=0,0,T8557/Q8557)</f>
        <v/>
      </c>
    </row>
    <row r="8558">
      <c r="A8558" t="n">
        <v>8557</v>
      </c>
      <c r="B8558" t="inlineStr">
        <is>
          <t>CA-2015-117884</t>
        </is>
      </c>
      <c r="C8558" t="inlineStr">
        <is>
          <t>2015-03-22</t>
        </is>
      </c>
      <c r="D8558" t="inlineStr">
        <is>
          <t>2015-03-22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Office Supplies</t>
        </is>
      </c>
      <c r="O8558" t="inlineStr">
        <is>
          <t>Storage</t>
        </is>
      </c>
      <c r="P8558" t="inlineStr">
        <is>
          <t>Iris 3-Drawer Stacking Bin, Black</t>
        </is>
      </c>
      <c r="Q8558" s="2" t="n">
        <v>150.408</v>
      </c>
      <c r="R8558" t="n">
        <v>9</v>
      </c>
      <c r="S8558" s="3" t="n">
        <v>0.2</v>
      </c>
      <c r="T8558" s="2" t="n">
        <v>-33.8418</v>
      </c>
      <c r="U8558">
        <f>D8558-C8558</f>
        <v/>
      </c>
      <c r="V8558" s="3">
        <f>IF(Q8558=0,0,T8558/Q8558)</f>
        <v/>
      </c>
    </row>
    <row r="8559">
      <c r="A8559" t="n">
        <v>8558</v>
      </c>
      <c r="B8559" t="inlineStr">
        <is>
          <t>CA-2016-132829</t>
        </is>
      </c>
      <c r="C8559" t="inlineStr">
        <is>
          <t>2016-12-23</t>
        </is>
      </c>
      <c r="D8559" t="inlineStr">
        <is>
          <t>2016-12-26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Wireless Extenders zBoost YX545 SOHO Signal Booster</t>
        </is>
      </c>
      <c r="Q8559" s="2" t="n">
        <v>453.576</v>
      </c>
      <c r="R8559" t="n">
        <v>3</v>
      </c>
      <c r="S8559" s="3" t="n">
        <v>0.2</v>
      </c>
      <c r="T8559" s="2" t="n">
        <v>39.6879</v>
      </c>
      <c r="U8559">
        <f>D8559-C8559</f>
        <v/>
      </c>
      <c r="V8559" s="3">
        <f>IF(Q8559=0,0,T8559/Q8559)</f>
        <v/>
      </c>
    </row>
    <row r="8560">
      <c r="A8560" t="n">
        <v>8559</v>
      </c>
      <c r="B8560" t="inlineStr">
        <is>
          <t>CA-2016-132829</t>
        </is>
      </c>
      <c r="C8560" t="inlineStr">
        <is>
          <t>2016-12-23</t>
        </is>
      </c>
      <c r="D8560" t="inlineStr">
        <is>
          <t>2016-12-26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Office Supplies</t>
        </is>
      </c>
      <c r="O8560" t="inlineStr">
        <is>
          <t>Labels</t>
        </is>
      </c>
      <c r="P8560" t="inlineStr">
        <is>
          <t>Permanent Self-Adhesive File Folder Labels for Typewriters, 1 1/8 x 3 1/2, White</t>
        </is>
      </c>
      <c r="Q8560" s="2" t="n">
        <v>45.36</v>
      </c>
      <c r="R8560" t="n">
        <v>9</v>
      </c>
      <c r="S8560" s="3" t="n">
        <v>0.2</v>
      </c>
      <c r="T8560" s="2" t="n">
        <v>14.742</v>
      </c>
      <c r="U8560">
        <f>D8560-C8560</f>
        <v/>
      </c>
      <c r="V8560" s="3">
        <f>IF(Q8560=0,0,T8560/Q8560)</f>
        <v/>
      </c>
    </row>
    <row r="8561">
      <c r="A8561" t="n">
        <v>8560</v>
      </c>
      <c r="B8561" t="inlineStr">
        <is>
          <t>CA-2016-132829</t>
        </is>
      </c>
      <c r="C8561" t="inlineStr">
        <is>
          <t>2016-12-23</t>
        </is>
      </c>
      <c r="D8561" t="inlineStr">
        <is>
          <t>2016-12-26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 502G IP Phone</t>
        </is>
      </c>
      <c r="Q8561" s="2" t="n">
        <v>287.88</v>
      </c>
      <c r="R8561" t="n">
        <v>3</v>
      </c>
      <c r="S8561" s="3" t="n">
        <v>0.2</v>
      </c>
      <c r="T8561" s="2" t="n">
        <v>35.985</v>
      </c>
      <c r="U8561">
        <f>D8561-C8561</f>
        <v/>
      </c>
      <c r="V8561" s="3">
        <f>IF(Q8561=0,0,T8561/Q8561)</f>
        <v/>
      </c>
    </row>
    <row r="8562">
      <c r="A8562" t="n">
        <v>8561</v>
      </c>
      <c r="B8562" t="inlineStr">
        <is>
          <t>CA-2016-132829</t>
        </is>
      </c>
      <c r="C8562" t="inlineStr">
        <is>
          <t>2016-12-23</t>
        </is>
      </c>
      <c r="D8562" t="inlineStr">
        <is>
          <t>2016-12-26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Cisco SPA112 2 Port Phone Adapter</t>
        </is>
      </c>
      <c r="Q8562" s="2" t="n">
        <v>131.88</v>
      </c>
      <c r="R8562" t="n">
        <v>3</v>
      </c>
      <c r="S8562" s="3" t="n">
        <v>0.2</v>
      </c>
      <c r="T8562" s="2" t="n">
        <v>14.8365</v>
      </c>
      <c r="U8562">
        <f>D8562-C8562</f>
        <v/>
      </c>
      <c r="V8562" s="3">
        <f>IF(Q8562=0,0,T8562/Q8562)</f>
        <v/>
      </c>
    </row>
    <row r="8563">
      <c r="A8563" t="n">
        <v>8562</v>
      </c>
      <c r="B8563" t="inlineStr">
        <is>
          <t>CA-2016-132829</t>
        </is>
      </c>
      <c r="C8563" t="inlineStr">
        <is>
          <t>2016-12-23</t>
        </is>
      </c>
      <c r="D8563" t="inlineStr">
        <is>
          <t>2016-12-26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GE General Purpose, Extra Long Life, Showcase &amp; Floodlight Incandescent Bulbs</t>
        </is>
      </c>
      <c r="Q8563" s="2" t="n">
        <v>2.328</v>
      </c>
      <c r="R8563" t="n">
        <v>2</v>
      </c>
      <c r="S8563" s="3" t="n">
        <v>0.6</v>
      </c>
      <c r="T8563" s="2" t="n">
        <v>-0.7566000000000001</v>
      </c>
      <c r="U8563">
        <f>D8563-C8563</f>
        <v/>
      </c>
      <c r="V8563" s="3">
        <f>IF(Q8563=0,0,T8563/Q8563)</f>
        <v/>
      </c>
    </row>
    <row r="8564">
      <c r="A8564" t="n">
        <v>8563</v>
      </c>
      <c r="B8564" t="inlineStr">
        <is>
          <t>CA-2016-123540</t>
        </is>
      </c>
      <c r="C8564" t="inlineStr">
        <is>
          <t>2016-04-02</t>
        </is>
      </c>
      <c r="D8564" t="inlineStr">
        <is>
          <t>2016-04-06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Global Executive Mid-Back Manager's Chair</t>
        </is>
      </c>
      <c r="Q8564" s="2" t="n">
        <v>1454.9</v>
      </c>
      <c r="R8564" t="n">
        <v>5</v>
      </c>
      <c r="S8564" s="3" t="n">
        <v>0</v>
      </c>
      <c r="T8564" s="2" t="n">
        <v>378.274</v>
      </c>
      <c r="U8564">
        <f>D8564-C8564</f>
        <v/>
      </c>
      <c r="V8564" s="3">
        <f>IF(Q8564=0,0,T8564/Q8564)</f>
        <v/>
      </c>
    </row>
    <row r="8565">
      <c r="A8565" t="n">
        <v>8564</v>
      </c>
      <c r="B8565" t="inlineStr">
        <is>
          <t>US-2017-108315</t>
        </is>
      </c>
      <c r="C8565" t="inlineStr">
        <is>
          <t>2017-04-30</t>
        </is>
      </c>
      <c r="D8565" t="inlineStr">
        <is>
          <t>2017-05-04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Office Supplies</t>
        </is>
      </c>
      <c r="O8565" t="inlineStr">
        <is>
          <t>Binders</t>
        </is>
      </c>
      <c r="P8565" t="inlineStr">
        <is>
          <t>Acco PRESSTEX Data Binder with Storage Hooks, Light Blue, 9 1/2" X 11"</t>
        </is>
      </c>
      <c r="Q8565" s="2" t="n">
        <v>4.842</v>
      </c>
      <c r="R8565" t="n">
        <v>3</v>
      </c>
      <c r="S8565" s="3" t="n">
        <v>0.7</v>
      </c>
      <c r="T8565" s="2" t="n">
        <v>-3.5508</v>
      </c>
      <c r="U8565">
        <f>D8565-C8565</f>
        <v/>
      </c>
      <c r="V8565" s="3">
        <f>IF(Q8565=0,0,T8565/Q8565)</f>
        <v/>
      </c>
    </row>
    <row r="8566">
      <c r="A8566" t="n">
        <v>8565</v>
      </c>
      <c r="B8566" t="inlineStr">
        <is>
          <t>US-2017-108315</t>
        </is>
      </c>
      <c r="C8566" t="inlineStr">
        <is>
          <t>2017-04-30</t>
        </is>
      </c>
      <c r="D8566" t="inlineStr">
        <is>
          <t>2017-05-04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Tenex B1-RE Series Chair Mats for Low Pile Carpets</t>
        </is>
      </c>
      <c r="Q8566" s="2" t="n">
        <v>220.704</v>
      </c>
      <c r="R8566" t="n">
        <v>6</v>
      </c>
      <c r="S8566" s="3" t="n">
        <v>0.2</v>
      </c>
      <c r="T8566" s="2" t="n">
        <v>-8.276400000000001</v>
      </c>
      <c r="U8566">
        <f>D8566-C8566</f>
        <v/>
      </c>
      <c r="V8566" s="3">
        <f>IF(Q8566=0,0,T8566/Q8566)</f>
        <v/>
      </c>
    </row>
    <row r="8567">
      <c r="A8567" t="n">
        <v>8566</v>
      </c>
      <c r="B8567" t="inlineStr">
        <is>
          <t>CA-2016-134110</t>
        </is>
      </c>
      <c r="C8567" t="inlineStr">
        <is>
          <t>2016-11-17</t>
        </is>
      </c>
      <c r="D8567" t="inlineStr">
        <is>
          <t>2016-11-18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Technology</t>
        </is>
      </c>
      <c r="O8567" t="inlineStr">
        <is>
          <t>Phones</t>
        </is>
      </c>
      <c r="P8567" t="inlineStr">
        <is>
          <t>Apple EarPods with Remote and Mic</t>
        </is>
      </c>
      <c r="Q8567" s="2" t="n">
        <v>67.176</v>
      </c>
      <c r="R8567" t="n">
        <v>3</v>
      </c>
      <c r="S8567" s="3" t="n">
        <v>0.2</v>
      </c>
      <c r="T8567" s="2" t="n">
        <v>6.7176</v>
      </c>
      <c r="U8567">
        <f>D8567-C8567</f>
        <v/>
      </c>
      <c r="V8567" s="3">
        <f>IF(Q8567=0,0,T8567/Q8567)</f>
        <v/>
      </c>
    </row>
    <row r="8568">
      <c r="A8568" t="n">
        <v>8567</v>
      </c>
      <c r="B8568" t="inlineStr">
        <is>
          <t>CA-2016-134110</t>
        </is>
      </c>
      <c r="C8568" t="inlineStr">
        <is>
          <t>2016-11-17</t>
        </is>
      </c>
      <c r="D8568" t="inlineStr">
        <is>
          <t>2016-11-18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TOPS Voice Message Log Book, Flash Format</t>
        </is>
      </c>
      <c r="Q8568" s="2" t="n">
        <v>15.232</v>
      </c>
      <c r="R8568" t="n">
        <v>4</v>
      </c>
      <c r="S8568" s="3" t="n">
        <v>0.2</v>
      </c>
      <c r="T8568" s="2" t="n">
        <v>5.5216</v>
      </c>
      <c r="U8568">
        <f>D8568-C8568</f>
        <v/>
      </c>
      <c r="V8568" s="3">
        <f>IF(Q8568=0,0,T8568/Q8568)</f>
        <v/>
      </c>
    </row>
    <row r="8569">
      <c r="A8569" t="n">
        <v>8568</v>
      </c>
      <c r="B8569" t="inlineStr">
        <is>
          <t>US-2016-136581</t>
        </is>
      </c>
      <c r="C8569" t="inlineStr">
        <is>
          <t>2016-11-10</t>
        </is>
      </c>
      <c r="D8569" t="inlineStr">
        <is>
          <t>2016-11-12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227</t>
        </is>
      </c>
      <c r="Q8569" s="2" t="n">
        <v>31.104</v>
      </c>
      <c r="R8569" t="n">
        <v>6</v>
      </c>
      <c r="S8569" s="3" t="n">
        <v>0.2</v>
      </c>
      <c r="T8569" s="2" t="n">
        <v>10.8864</v>
      </c>
      <c r="U8569">
        <f>D8569-C8569</f>
        <v/>
      </c>
      <c r="V8569" s="3">
        <f>IF(Q8569=0,0,T8569/Q8569)</f>
        <v/>
      </c>
    </row>
    <row r="8570">
      <c r="A8570" t="n">
        <v>8569</v>
      </c>
      <c r="B8570" t="inlineStr">
        <is>
          <t>CA-2016-162390</t>
        </is>
      </c>
      <c r="C8570" t="inlineStr">
        <is>
          <t>2016-12-06</t>
        </is>
      </c>
      <c r="D8570" t="inlineStr">
        <is>
          <t>2016-12-12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Ibico EB-19 Dual Function Manual Binding System</t>
        </is>
      </c>
      <c r="Q8570" s="2" t="n">
        <v>968.744</v>
      </c>
      <c r="R8570" t="n">
        <v>7</v>
      </c>
      <c r="S8570" s="3" t="n">
        <v>0.2</v>
      </c>
      <c r="T8570" s="2" t="n">
        <v>314.8418</v>
      </c>
      <c r="U8570">
        <f>D8570-C8570</f>
        <v/>
      </c>
      <c r="V8570" s="3">
        <f>IF(Q8570=0,0,T8570/Q8570)</f>
        <v/>
      </c>
    </row>
    <row r="8571">
      <c r="A8571" t="n">
        <v>8570</v>
      </c>
      <c r="B8571" t="inlineStr">
        <is>
          <t>CA-2016-162390</t>
        </is>
      </c>
      <c r="C8571" t="inlineStr">
        <is>
          <t>2016-12-06</t>
        </is>
      </c>
      <c r="D8571" t="inlineStr">
        <is>
          <t>2016-12-12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Trimflex Flexible Post Binders</t>
        </is>
      </c>
      <c r="Q8571" s="2" t="n">
        <v>222.352</v>
      </c>
      <c r="R8571" t="n">
        <v>13</v>
      </c>
      <c r="S8571" s="3" t="n">
        <v>0.2</v>
      </c>
      <c r="T8571" s="2" t="n">
        <v>77.8232</v>
      </c>
      <c r="U8571">
        <f>D8571-C8571</f>
        <v/>
      </c>
      <c r="V8571" s="3">
        <f>IF(Q8571=0,0,T8571/Q8571)</f>
        <v/>
      </c>
    </row>
    <row r="8572">
      <c r="A8572" t="n">
        <v>8571</v>
      </c>
      <c r="B8572" t="inlineStr">
        <is>
          <t>CA-2016-162390</t>
        </is>
      </c>
      <c r="C8572" t="inlineStr">
        <is>
          <t>2016-12-06</t>
        </is>
      </c>
      <c r="D8572" t="inlineStr">
        <is>
          <t>2016-12-12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Technology</t>
        </is>
      </c>
      <c r="O8572" t="inlineStr">
        <is>
          <t>Copiers</t>
        </is>
      </c>
      <c r="P8572" t="inlineStr">
        <is>
          <t>Brother DCP1000 Digital 3 in 1 Multifunction Machine</t>
        </is>
      </c>
      <c r="Q8572" s="2" t="n">
        <v>479.984</v>
      </c>
      <c r="R8572" t="n">
        <v>2</v>
      </c>
      <c r="S8572" s="3" t="n">
        <v>0.2</v>
      </c>
      <c r="T8572" s="2" t="n">
        <v>89.997</v>
      </c>
      <c r="U8572">
        <f>D8572-C8572</f>
        <v/>
      </c>
      <c r="V8572" s="3">
        <f>IF(Q8572=0,0,T8572/Q8572)</f>
        <v/>
      </c>
    </row>
    <row r="8573">
      <c r="A8573" t="n">
        <v>8572</v>
      </c>
      <c r="B8573" t="inlineStr">
        <is>
          <t>CA-2016-162222</t>
        </is>
      </c>
      <c r="C8573" t="inlineStr">
        <is>
          <t>2016-04-03</t>
        </is>
      </c>
      <c r="D8573" t="inlineStr">
        <is>
          <t>2016-04-03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1962</t>
        </is>
      </c>
      <c r="Q8573" s="2" t="n">
        <v>10.272</v>
      </c>
      <c r="R8573" t="n">
        <v>3</v>
      </c>
      <c r="S8573" s="3" t="n">
        <v>0.2</v>
      </c>
      <c r="T8573" s="2" t="n">
        <v>3.21</v>
      </c>
      <c r="U8573">
        <f>D8573-C8573</f>
        <v/>
      </c>
      <c r="V8573" s="3">
        <f>IF(Q8573=0,0,T8573/Q8573)</f>
        <v/>
      </c>
    </row>
    <row r="8574">
      <c r="A8574" t="n">
        <v>8573</v>
      </c>
      <c r="B8574" t="inlineStr">
        <is>
          <t>CA-2014-121629</t>
        </is>
      </c>
      <c r="C8574" t="inlineStr">
        <is>
          <t>2014-11-28</t>
        </is>
      </c>
      <c r="D8574" t="inlineStr">
        <is>
          <t>2014-12-02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StarTech.com 10/100 VDSL2 Ethernet Extender Kit</t>
        </is>
      </c>
      <c r="Q8574" s="2" t="n">
        <v>998.85</v>
      </c>
      <c r="R8574" t="n">
        <v>5</v>
      </c>
      <c r="S8574" s="3" t="n">
        <v>0.4</v>
      </c>
      <c r="T8574" s="2" t="n">
        <v>-199.77</v>
      </c>
      <c r="U8574">
        <f>D8574-C8574</f>
        <v/>
      </c>
      <c r="V8574" s="3">
        <f>IF(Q8574=0,0,T8574/Q8574)</f>
        <v/>
      </c>
    </row>
    <row r="8575">
      <c r="A8575" t="n">
        <v>8574</v>
      </c>
      <c r="B8575" t="inlineStr">
        <is>
          <t>CA-2015-164623</t>
        </is>
      </c>
      <c r="C8575" t="inlineStr">
        <is>
          <t>2015-10-20</t>
        </is>
      </c>
      <c r="D8575" t="inlineStr">
        <is>
          <t>2015-10-22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Easy-staple paper</t>
        </is>
      </c>
      <c r="Q8575" s="2" t="n">
        <v>24.56</v>
      </c>
      <c r="R8575" t="n">
        <v>2</v>
      </c>
      <c r="S8575" s="3" t="n">
        <v>0</v>
      </c>
      <c r="T8575" s="2" t="n">
        <v>11.5432</v>
      </c>
      <c r="U8575">
        <f>D8575-C8575</f>
        <v/>
      </c>
      <c r="V8575" s="3">
        <f>IF(Q8575=0,0,T8575/Q8575)</f>
        <v/>
      </c>
    </row>
    <row r="8576">
      <c r="A8576" t="n">
        <v>8575</v>
      </c>
      <c r="B8576" t="inlineStr">
        <is>
          <t>CA-2014-159849</t>
        </is>
      </c>
      <c r="C8576" t="inlineStr">
        <is>
          <t>2014-09-19</t>
        </is>
      </c>
      <c r="D8576" t="inlineStr">
        <is>
          <t>2014-09-19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Office Supplies</t>
        </is>
      </c>
      <c r="O8576" t="inlineStr">
        <is>
          <t>Fasteners</t>
        </is>
      </c>
      <c r="P8576" t="inlineStr">
        <is>
          <t>Revere Boxed Rubber Bands by Revere</t>
        </is>
      </c>
      <c r="Q8576" s="2" t="n">
        <v>5.67</v>
      </c>
      <c r="R8576" t="n">
        <v>3</v>
      </c>
      <c r="S8576" s="3" t="n">
        <v>0</v>
      </c>
      <c r="T8576" s="2" t="n">
        <v>0.1134</v>
      </c>
      <c r="U8576">
        <f>D8576-C8576</f>
        <v/>
      </c>
      <c r="V8576" s="3">
        <f>IF(Q8576=0,0,T8576/Q8576)</f>
        <v/>
      </c>
    </row>
    <row r="8577">
      <c r="A8577" t="n">
        <v>8576</v>
      </c>
      <c r="B8577" t="inlineStr">
        <is>
          <t>CA-2017-101273</t>
        </is>
      </c>
      <c r="C8577" t="inlineStr">
        <is>
          <t>2017-08-27</t>
        </is>
      </c>
      <c r="D8577" t="inlineStr">
        <is>
          <t>2017-08-30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Hoover Portapower Portable Vacuum</t>
        </is>
      </c>
      <c r="Q8577" s="2" t="n">
        <v>14.336</v>
      </c>
      <c r="R8577" t="n">
        <v>4</v>
      </c>
      <c r="S8577" s="3" t="n">
        <v>0.2</v>
      </c>
      <c r="T8577" s="2" t="n">
        <v>0.896</v>
      </c>
      <c r="U8577">
        <f>D8577-C8577</f>
        <v/>
      </c>
      <c r="V8577" s="3">
        <f>IF(Q8577=0,0,T8577/Q8577)</f>
        <v/>
      </c>
    </row>
    <row r="8578">
      <c r="A8578" t="n">
        <v>8577</v>
      </c>
      <c r="B8578" t="inlineStr">
        <is>
          <t>CA-2017-106747</t>
        </is>
      </c>
      <c r="C8578" t="inlineStr">
        <is>
          <t>2017-07-03</t>
        </is>
      </c>
      <c r="D8578" t="inlineStr">
        <is>
          <t>2017-07-04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Furniture</t>
        </is>
      </c>
      <c r="O8578" t="inlineStr">
        <is>
          <t>Furnishings</t>
        </is>
      </c>
      <c r="P8578" t="inlineStr">
        <is>
          <t>Luxo Professional Combination Clamp-On Lamps</t>
        </is>
      </c>
      <c r="Q8578" s="2" t="n">
        <v>102.3</v>
      </c>
      <c r="R8578" t="n">
        <v>1</v>
      </c>
      <c r="S8578" s="3" t="n">
        <v>0</v>
      </c>
      <c r="T8578" s="2" t="n">
        <v>26.598</v>
      </c>
      <c r="U8578">
        <f>D8578-C8578</f>
        <v/>
      </c>
      <c r="V8578" s="3">
        <f>IF(Q8578=0,0,T8578/Q8578)</f>
        <v/>
      </c>
    </row>
    <row r="8579">
      <c r="A8579" t="n">
        <v>8578</v>
      </c>
      <c r="B8579" t="inlineStr">
        <is>
          <t>CA-2017-146164</t>
        </is>
      </c>
      <c r="C8579" t="inlineStr">
        <is>
          <t>2017-12-22</t>
        </is>
      </c>
      <c r="D8579" t="inlineStr">
        <is>
          <t>2017-12-26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Furniture</t>
        </is>
      </c>
      <c r="O8579" t="inlineStr">
        <is>
          <t>Tables</t>
        </is>
      </c>
      <c r="P8579" t="inlineStr">
        <is>
          <t>Office Impressions End Table, 20-1/2"H x 24"W x 20"D</t>
        </is>
      </c>
      <c r="Q8579" s="2" t="n">
        <v>607.52</v>
      </c>
      <c r="R8579" t="n">
        <v>2</v>
      </c>
      <c r="S8579" s="3" t="n">
        <v>0</v>
      </c>
      <c r="T8579" s="2" t="n">
        <v>97.2032</v>
      </c>
      <c r="U8579">
        <f>D8579-C8579</f>
        <v/>
      </c>
      <c r="V8579" s="3">
        <f>IF(Q8579=0,0,T8579/Q8579)</f>
        <v/>
      </c>
    </row>
    <row r="8580">
      <c r="A8580" t="n">
        <v>8579</v>
      </c>
      <c r="B8580" t="inlineStr">
        <is>
          <t>CA-2017-146164</t>
        </is>
      </c>
      <c r="C8580" t="inlineStr">
        <is>
          <t>2017-12-22</t>
        </is>
      </c>
      <c r="D8580" t="inlineStr">
        <is>
          <t>2017-12-26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Office Supplies</t>
        </is>
      </c>
      <c r="O8580" t="inlineStr">
        <is>
          <t>Storage</t>
        </is>
      </c>
      <c r="P8580" t="inlineStr">
        <is>
          <t>Personal File Boxes with Fold-Down Carry Handle</t>
        </is>
      </c>
      <c r="Q8580" s="2" t="n">
        <v>31.16</v>
      </c>
      <c r="R8580" t="n">
        <v>2</v>
      </c>
      <c r="S8580" s="3" t="n">
        <v>0</v>
      </c>
      <c r="T8580" s="2" t="n">
        <v>7.79</v>
      </c>
      <c r="U8580">
        <f>D8580-C8580</f>
        <v/>
      </c>
      <c r="V8580" s="3">
        <f>IF(Q8580=0,0,T8580/Q8580)</f>
        <v/>
      </c>
    </row>
    <row r="8581">
      <c r="A8581" t="n">
        <v>8580</v>
      </c>
      <c r="B8581" t="inlineStr">
        <is>
          <t>CA-2016-111605</t>
        </is>
      </c>
      <c r="C8581" t="inlineStr">
        <is>
          <t>2016-12-27</t>
        </is>
      </c>
      <c r="D8581" t="inlineStr">
        <is>
          <t>2017-01-02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Office Supplies</t>
        </is>
      </c>
      <c r="O8581" t="inlineStr">
        <is>
          <t>Labels</t>
        </is>
      </c>
      <c r="P8581" t="inlineStr">
        <is>
          <t>Avery 479</t>
        </is>
      </c>
      <c r="Q8581" s="2" t="n">
        <v>2.61</v>
      </c>
      <c r="R8581" t="n">
        <v>1</v>
      </c>
      <c r="S8581" s="3" t="n">
        <v>0</v>
      </c>
      <c r="T8581" s="2" t="n">
        <v>1.2006</v>
      </c>
      <c r="U8581">
        <f>D8581-C8581</f>
        <v/>
      </c>
      <c r="V8581" s="3">
        <f>IF(Q8581=0,0,T8581/Q8581)</f>
        <v/>
      </c>
    </row>
    <row r="8582">
      <c r="A8582" t="n">
        <v>8581</v>
      </c>
      <c r="B8582" t="inlineStr">
        <is>
          <t>CA-2014-130673</t>
        </is>
      </c>
      <c r="C8582" t="inlineStr">
        <is>
          <t>2014-05-20</t>
        </is>
      </c>
      <c r="D8582" t="inlineStr">
        <is>
          <t>2014-05-22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Furniture</t>
        </is>
      </c>
      <c r="O8582" t="inlineStr">
        <is>
          <t>Furnishings</t>
        </is>
      </c>
      <c r="P8582" t="inlineStr">
        <is>
          <t>Contemporary Borderless Frame</t>
        </is>
      </c>
      <c r="Q8582" s="2" t="n">
        <v>10.332</v>
      </c>
      <c r="R8582" t="n">
        <v>3</v>
      </c>
      <c r="S8582" s="3" t="n">
        <v>0.6</v>
      </c>
      <c r="T8582" s="2" t="n">
        <v>-5.9409</v>
      </c>
      <c r="U8582">
        <f>D8582-C8582</f>
        <v/>
      </c>
      <c r="V8582" s="3">
        <f>IF(Q8582=0,0,T8582/Q8582)</f>
        <v/>
      </c>
    </row>
    <row r="8583">
      <c r="A8583" t="n">
        <v>8582</v>
      </c>
      <c r="B8583" t="inlineStr">
        <is>
          <t>CA-2014-130673</t>
        </is>
      </c>
      <c r="C8583" t="inlineStr">
        <is>
          <t>2014-05-20</t>
        </is>
      </c>
      <c r="D8583" t="inlineStr">
        <is>
          <t>2014-05-22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Office Supplies</t>
        </is>
      </c>
      <c r="O8583" t="inlineStr">
        <is>
          <t>Paper</t>
        </is>
      </c>
      <c r="P8583" t="inlineStr">
        <is>
          <t>Xerox 213</t>
        </is>
      </c>
      <c r="Q8583" s="2" t="n">
        <v>10.368</v>
      </c>
      <c r="R8583" t="n">
        <v>2</v>
      </c>
      <c r="S8583" s="3" t="n">
        <v>0.2</v>
      </c>
      <c r="T8583" s="2" t="n">
        <v>3.6288</v>
      </c>
      <c r="U8583">
        <f>D8583-C8583</f>
        <v/>
      </c>
      <c r="V8583" s="3">
        <f>IF(Q8583=0,0,T8583/Q8583)</f>
        <v/>
      </c>
    </row>
    <row r="8584">
      <c r="A8584" t="n">
        <v>8583</v>
      </c>
      <c r="B8584" t="inlineStr">
        <is>
          <t>CA-2014-130673</t>
        </is>
      </c>
      <c r="C8584" t="inlineStr">
        <is>
          <t>2014-05-20</t>
        </is>
      </c>
      <c r="D8584" t="inlineStr">
        <is>
          <t>2014-05-22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SanDisk Ultra 16 GB MicroSDHC Class 10 Memory Card</t>
        </is>
      </c>
      <c r="Q8584" s="2" t="n">
        <v>20.784</v>
      </c>
      <c r="R8584" t="n">
        <v>2</v>
      </c>
      <c r="S8584" s="3" t="n">
        <v>0.2</v>
      </c>
      <c r="T8584" s="2" t="n">
        <v>-3.6372</v>
      </c>
      <c r="U8584">
        <f>D8584-C8584</f>
        <v/>
      </c>
      <c r="V8584" s="3">
        <f>IF(Q8584=0,0,T8584/Q8584)</f>
        <v/>
      </c>
    </row>
    <row r="8585">
      <c r="A8585" t="n">
        <v>8584</v>
      </c>
      <c r="B8585" t="inlineStr">
        <is>
          <t>CA-2014-130673</t>
        </is>
      </c>
      <c r="C8585" t="inlineStr">
        <is>
          <t>2014-05-20</t>
        </is>
      </c>
      <c r="D8585" t="inlineStr">
        <is>
          <t>2014-05-22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Rogers Profile Extra Capacity Storage Tub</t>
        </is>
      </c>
      <c r="Q8585" s="2" t="n">
        <v>66.95999999999999</v>
      </c>
      <c r="R8585" t="n">
        <v>5</v>
      </c>
      <c r="S8585" s="3" t="n">
        <v>0.2</v>
      </c>
      <c r="T8585" s="2" t="n">
        <v>-13.392</v>
      </c>
      <c r="U8585">
        <f>D8585-C8585</f>
        <v/>
      </c>
      <c r="V8585" s="3">
        <f>IF(Q8585=0,0,T8585/Q8585)</f>
        <v/>
      </c>
    </row>
    <row r="8586">
      <c r="A8586" t="n">
        <v>8585</v>
      </c>
      <c r="B8586" t="inlineStr">
        <is>
          <t>CA-2014-104808</t>
        </is>
      </c>
      <c r="C8586" t="inlineStr">
        <is>
          <t>2014-02-04</t>
        </is>
      </c>
      <c r="D8586" t="inlineStr">
        <is>
          <t>2014-02-08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GBC Standard Recycled Report Covers, Clear Plastic Sheets</t>
        </is>
      </c>
      <c r="Q8586" s="2" t="n">
        <v>17.248</v>
      </c>
      <c r="R8586" t="n">
        <v>2</v>
      </c>
      <c r="S8586" s="3" t="n">
        <v>0.2</v>
      </c>
      <c r="T8586" s="2" t="n">
        <v>6.0368</v>
      </c>
      <c r="U8586">
        <f>D8586-C8586</f>
        <v/>
      </c>
      <c r="V8586" s="3">
        <f>IF(Q8586=0,0,T8586/Q8586)</f>
        <v/>
      </c>
    </row>
    <row r="8587">
      <c r="A8587" t="n">
        <v>8586</v>
      </c>
      <c r="B8587" t="inlineStr">
        <is>
          <t>US-2017-132927</t>
        </is>
      </c>
      <c r="C8587" t="inlineStr">
        <is>
          <t>2017-12-09</t>
        </is>
      </c>
      <c r="D8587" t="inlineStr">
        <is>
          <t>2017-12-15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Office Supplies</t>
        </is>
      </c>
      <c r="O8587" t="inlineStr">
        <is>
          <t>Binders</t>
        </is>
      </c>
      <c r="P8587" t="inlineStr">
        <is>
          <t>Wilson Jones 1" Hanging DublLock Ring Binders</t>
        </is>
      </c>
      <c r="Q8587" s="2" t="n">
        <v>11.088</v>
      </c>
      <c r="R8587" t="n">
        <v>7</v>
      </c>
      <c r="S8587" s="3" t="n">
        <v>0.7</v>
      </c>
      <c r="T8587" s="2" t="n">
        <v>-8.1312</v>
      </c>
      <c r="U8587">
        <f>D8587-C8587</f>
        <v/>
      </c>
      <c r="V8587" s="3">
        <f>IF(Q8587=0,0,T8587/Q8587)</f>
        <v/>
      </c>
    </row>
    <row r="8588">
      <c r="A8588" t="n">
        <v>8587</v>
      </c>
      <c r="B8588" t="inlineStr">
        <is>
          <t>CA-2017-162015</t>
        </is>
      </c>
      <c r="C8588" t="inlineStr">
        <is>
          <t>2017-07-11</t>
        </is>
      </c>
      <c r="D8588" t="inlineStr">
        <is>
          <t>2017-07-18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Technology</t>
        </is>
      </c>
      <c r="O8588" t="inlineStr">
        <is>
          <t>Accessories</t>
        </is>
      </c>
      <c r="P8588" t="inlineStr">
        <is>
          <t>Logitech P710e Mobile Speakerphone</t>
        </is>
      </c>
      <c r="Q8588" s="2" t="n">
        <v>1287.45</v>
      </c>
      <c r="R8588" t="n">
        <v>5</v>
      </c>
      <c r="S8588" s="3" t="n">
        <v>0</v>
      </c>
      <c r="T8588" s="2" t="n">
        <v>244.6155</v>
      </c>
      <c r="U8588">
        <f>D8588-C8588</f>
        <v/>
      </c>
      <c r="V8588" s="3">
        <f>IF(Q8588=0,0,T8588/Q8588)</f>
        <v/>
      </c>
    </row>
    <row r="8589">
      <c r="A8589" t="n">
        <v>8588</v>
      </c>
      <c r="B8589" t="inlineStr">
        <is>
          <t>CA-2017-162015</t>
        </is>
      </c>
      <c r="C8589" t="inlineStr">
        <is>
          <t>2017-07-11</t>
        </is>
      </c>
      <c r="D8589" t="inlineStr">
        <is>
          <t>2017-07-18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Fellowes 8 Outlet Superior Workstation Surge Protector w/o Phone/Fax/Modem Protection</t>
        </is>
      </c>
      <c r="Q8589" s="2" t="n">
        <v>168.1</v>
      </c>
      <c r="R8589" t="n">
        <v>5</v>
      </c>
      <c r="S8589" s="3" t="n">
        <v>0</v>
      </c>
      <c r="T8589" s="2" t="n">
        <v>43.706</v>
      </c>
      <c r="U8589">
        <f>D8589-C8589</f>
        <v/>
      </c>
      <c r="V8589" s="3">
        <f>IF(Q8589=0,0,T8589/Q8589)</f>
        <v/>
      </c>
    </row>
    <row r="8590">
      <c r="A8590" t="n">
        <v>8589</v>
      </c>
      <c r="B8590" t="inlineStr">
        <is>
          <t>CA-2015-138492</t>
        </is>
      </c>
      <c r="C8590" t="inlineStr">
        <is>
          <t>2015-05-15</t>
        </is>
      </c>
      <c r="D8590" t="inlineStr">
        <is>
          <t>2015-05-22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Office Supplies</t>
        </is>
      </c>
      <c r="O8590" t="inlineStr">
        <is>
          <t>Storage</t>
        </is>
      </c>
      <c r="P8590" t="inlineStr">
        <is>
          <t>Fellowes Neat Ideas Storage Cubes</t>
        </is>
      </c>
      <c r="Q8590" s="2" t="n">
        <v>51.968</v>
      </c>
      <c r="R8590" t="n">
        <v>2</v>
      </c>
      <c r="S8590" s="3" t="n">
        <v>0.2</v>
      </c>
      <c r="T8590" s="2" t="n">
        <v>-10.3936</v>
      </c>
      <c r="U8590">
        <f>D8590-C8590</f>
        <v/>
      </c>
      <c r="V8590" s="3">
        <f>IF(Q8590=0,0,T8590/Q8590)</f>
        <v/>
      </c>
    </row>
    <row r="8591">
      <c r="A8591" t="n">
        <v>8590</v>
      </c>
      <c r="B8591" t="inlineStr">
        <is>
          <t>CA-2017-145338</t>
        </is>
      </c>
      <c r="C8591" t="inlineStr">
        <is>
          <t>2017-01-29</t>
        </is>
      </c>
      <c r="D8591" t="inlineStr">
        <is>
          <t>2017-02-01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Office Supplies</t>
        </is>
      </c>
      <c r="O8591" t="inlineStr">
        <is>
          <t>Art</t>
        </is>
      </c>
      <c r="P8591" t="inlineStr">
        <is>
          <t>Premium Writing Pencils, Soft, #2 by Central Association for the Blind</t>
        </is>
      </c>
      <c r="Q8591" s="2" t="n">
        <v>4.768</v>
      </c>
      <c r="R8591" t="n">
        <v>2</v>
      </c>
      <c r="S8591" s="3" t="n">
        <v>0.2</v>
      </c>
      <c r="T8591" s="2" t="n">
        <v>0.4768</v>
      </c>
      <c r="U8591">
        <f>D8591-C8591</f>
        <v/>
      </c>
      <c r="V8591" s="3">
        <f>IF(Q8591=0,0,T8591/Q8591)</f>
        <v/>
      </c>
    </row>
    <row r="8592">
      <c r="A8592" t="n">
        <v>8591</v>
      </c>
      <c r="B8592" t="inlineStr">
        <is>
          <t>CA-2017-126676</t>
        </is>
      </c>
      <c r="C8592" t="inlineStr">
        <is>
          <t>2017-09-29</t>
        </is>
      </c>
      <c r="D8592" t="inlineStr">
        <is>
          <t>2017-10-01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Letter or Legal Size Expandable Poly String Tie Envelopes</t>
        </is>
      </c>
      <c r="Q8592" s="2" t="n">
        <v>7.98</v>
      </c>
      <c r="R8592" t="n">
        <v>3</v>
      </c>
      <c r="S8592" s="3" t="n">
        <v>0</v>
      </c>
      <c r="T8592" s="2" t="n">
        <v>3.9102</v>
      </c>
      <c r="U8592">
        <f>D8592-C8592</f>
        <v/>
      </c>
      <c r="V8592" s="3">
        <f>IF(Q8592=0,0,T8592/Q8592)</f>
        <v/>
      </c>
    </row>
    <row r="8593">
      <c r="A8593" t="n">
        <v>8592</v>
      </c>
      <c r="B8593" t="inlineStr">
        <is>
          <t>CA-2017-101700</t>
        </is>
      </c>
      <c r="C8593" t="inlineStr">
        <is>
          <t>2017-04-23</t>
        </is>
      </c>
      <c r="D8593" t="inlineStr">
        <is>
          <t>2017-04-26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Office Supplies</t>
        </is>
      </c>
      <c r="O8593" t="inlineStr">
        <is>
          <t>Envelopes</t>
        </is>
      </c>
      <c r="P8593" t="inlineStr">
        <is>
          <t>Staple envelope</t>
        </is>
      </c>
      <c r="Q8593" s="2" t="n">
        <v>18.688</v>
      </c>
      <c r="R8593" t="n">
        <v>2</v>
      </c>
      <c r="S8593" s="3" t="n">
        <v>0.2</v>
      </c>
      <c r="T8593" s="2" t="n">
        <v>7.008</v>
      </c>
      <c r="U8593">
        <f>D8593-C8593</f>
        <v/>
      </c>
      <c r="V8593" s="3">
        <f>IF(Q8593=0,0,T8593/Q8593)</f>
        <v/>
      </c>
    </row>
    <row r="8594">
      <c r="A8594" t="n">
        <v>8593</v>
      </c>
      <c r="B8594" t="inlineStr">
        <is>
          <t>CA-2017-101700</t>
        </is>
      </c>
      <c r="C8594" t="inlineStr">
        <is>
          <t>2017-04-23</t>
        </is>
      </c>
      <c r="D8594" t="inlineStr">
        <is>
          <t>2017-04-26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Eldon Imàge Series Desk Accessories, Clear</t>
        </is>
      </c>
      <c r="Q8594" s="2" t="n">
        <v>11.664</v>
      </c>
      <c r="R8594" t="n">
        <v>3</v>
      </c>
      <c r="S8594" s="3" t="n">
        <v>0.2</v>
      </c>
      <c r="T8594" s="2" t="n">
        <v>3.3534</v>
      </c>
      <c r="U8594">
        <f>D8594-C8594</f>
        <v/>
      </c>
      <c r="V8594" s="3">
        <f>IF(Q8594=0,0,T8594/Q8594)</f>
        <v/>
      </c>
    </row>
    <row r="8595">
      <c r="A8595" t="n">
        <v>8594</v>
      </c>
      <c r="B8595" t="inlineStr">
        <is>
          <t>CA-2017-159667</t>
        </is>
      </c>
      <c r="C8595" t="inlineStr">
        <is>
          <t>2017-11-09</t>
        </is>
      </c>
      <c r="D8595" t="inlineStr">
        <is>
          <t>2017-11-13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Technology</t>
        </is>
      </c>
      <c r="O8595" t="inlineStr">
        <is>
          <t>Accessories</t>
        </is>
      </c>
      <c r="P8595" t="inlineStr">
        <is>
          <t>Logitech G602 Wireless Gaming Mouse</t>
        </is>
      </c>
      <c r="Q8595" s="2" t="n">
        <v>191.976</v>
      </c>
      <c r="R8595" t="n">
        <v>3</v>
      </c>
      <c r="S8595" s="3" t="n">
        <v>0.2</v>
      </c>
      <c r="T8595" s="2" t="n">
        <v>38.3952</v>
      </c>
      <c r="U8595">
        <f>D8595-C8595</f>
        <v/>
      </c>
      <c r="V8595" s="3">
        <f>IF(Q8595=0,0,T8595/Q8595)</f>
        <v/>
      </c>
    </row>
    <row r="8596">
      <c r="A8596" t="n">
        <v>8595</v>
      </c>
      <c r="B8596" t="inlineStr">
        <is>
          <t>CA-2017-159667</t>
        </is>
      </c>
      <c r="C8596" t="inlineStr">
        <is>
          <t>2017-11-09</t>
        </is>
      </c>
      <c r="D8596" t="inlineStr">
        <is>
          <t>2017-11-13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Technology</t>
        </is>
      </c>
      <c r="O8596" t="inlineStr">
        <is>
          <t>Phones</t>
        </is>
      </c>
      <c r="P8596" t="inlineStr">
        <is>
          <t>Motorola L703CM</t>
        </is>
      </c>
      <c r="Q8596" s="2" t="n">
        <v>499.168</v>
      </c>
      <c r="R8596" t="n">
        <v>4</v>
      </c>
      <c r="S8596" s="3" t="n">
        <v>0.2</v>
      </c>
      <c r="T8596" s="2" t="n">
        <v>31.198</v>
      </c>
      <c r="U8596">
        <f>D8596-C8596</f>
        <v/>
      </c>
      <c r="V8596" s="3">
        <f>IF(Q8596=0,0,T8596/Q8596)</f>
        <v/>
      </c>
    </row>
    <row r="8597">
      <c r="A8597" t="n">
        <v>8596</v>
      </c>
      <c r="B8597" t="inlineStr">
        <is>
          <t>CA-2014-111934</t>
        </is>
      </c>
      <c r="C8597" t="inlineStr">
        <is>
          <t>2014-05-05</t>
        </is>
      </c>
      <c r="D8597" t="inlineStr">
        <is>
          <t>2014-05-07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Storex Dura Pro Binders</t>
        </is>
      </c>
      <c r="Q8597" s="2" t="n">
        <v>11.88</v>
      </c>
      <c r="R8597" t="n">
        <v>2</v>
      </c>
      <c r="S8597" s="3" t="n">
        <v>0</v>
      </c>
      <c r="T8597" s="2" t="n">
        <v>5.346</v>
      </c>
      <c r="U8597">
        <f>D8597-C8597</f>
        <v/>
      </c>
      <c r="V8597" s="3">
        <f>IF(Q8597=0,0,T8597/Q8597)</f>
        <v/>
      </c>
    </row>
    <row r="8598">
      <c r="A8598" t="n">
        <v>8597</v>
      </c>
      <c r="B8598" t="inlineStr">
        <is>
          <t>CA-2014-111934</t>
        </is>
      </c>
      <c r="C8598" t="inlineStr">
        <is>
          <t>2014-05-05</t>
        </is>
      </c>
      <c r="D8598" t="inlineStr">
        <is>
          <t>2014-05-07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Easy-staple paper</t>
        </is>
      </c>
      <c r="Q8598" s="2" t="n">
        <v>35.44</v>
      </c>
      <c r="R8598" t="n">
        <v>1</v>
      </c>
      <c r="S8598" s="3" t="n">
        <v>0</v>
      </c>
      <c r="T8598" s="2" t="n">
        <v>16.6568</v>
      </c>
      <c r="U8598">
        <f>D8598-C8598</f>
        <v/>
      </c>
      <c r="V8598" s="3">
        <f>IF(Q8598=0,0,T8598/Q8598)</f>
        <v/>
      </c>
    </row>
    <row r="8599">
      <c r="A8599" t="n">
        <v>8598</v>
      </c>
      <c r="B8599" t="inlineStr">
        <is>
          <t>US-2016-117387</t>
        </is>
      </c>
      <c r="C8599" t="inlineStr">
        <is>
          <t>2016-10-27</t>
        </is>
      </c>
      <c r="D8599" t="inlineStr">
        <is>
          <t>2016-10-31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Avery Legal 4-Ring Binder</t>
        </is>
      </c>
      <c r="Q8599" s="2" t="n">
        <v>67.136</v>
      </c>
      <c r="R8599" t="n">
        <v>4</v>
      </c>
      <c r="S8599" s="3" t="n">
        <v>0.2</v>
      </c>
      <c r="T8599" s="2" t="n">
        <v>25.176</v>
      </c>
      <c r="U8599">
        <f>D8599-C8599</f>
        <v/>
      </c>
      <c r="V8599" s="3">
        <f>IF(Q8599=0,0,T8599/Q8599)</f>
        <v/>
      </c>
    </row>
    <row r="8600">
      <c r="A8600" t="n">
        <v>8599</v>
      </c>
      <c r="B8600" t="inlineStr">
        <is>
          <t>CA-2014-141110</t>
        </is>
      </c>
      <c r="C8600" t="inlineStr">
        <is>
          <t>2014-11-26</t>
        </is>
      </c>
      <c r="D8600" t="inlineStr">
        <is>
          <t>2014-12-01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Wilson Jones Easy Flow II Sheet Lifters</t>
        </is>
      </c>
      <c r="Q8600" s="2" t="n">
        <v>4.32</v>
      </c>
      <c r="R8600" t="n">
        <v>3</v>
      </c>
      <c r="S8600" s="3" t="n">
        <v>0.2</v>
      </c>
      <c r="T8600" s="2" t="n">
        <v>1.512</v>
      </c>
      <c r="U8600">
        <f>D8600-C8600</f>
        <v/>
      </c>
      <c r="V8600" s="3">
        <f>IF(Q8600=0,0,T8600/Q8600)</f>
        <v/>
      </c>
    </row>
    <row r="8601">
      <c r="A8601" t="n">
        <v>8600</v>
      </c>
      <c r="B8601" t="inlineStr">
        <is>
          <t>CA-2014-141110</t>
        </is>
      </c>
      <c r="C8601" t="inlineStr">
        <is>
          <t>2014-11-26</t>
        </is>
      </c>
      <c r="D8601" t="inlineStr">
        <is>
          <t>2014-12-01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Office Supplies</t>
        </is>
      </c>
      <c r="O8601" t="inlineStr">
        <is>
          <t>Paper</t>
        </is>
      </c>
      <c r="P8601" t="inlineStr">
        <is>
          <t>Xerox 1970</t>
        </is>
      </c>
      <c r="Q8601" s="2" t="n">
        <v>14.94</v>
      </c>
      <c r="R8601" t="n">
        <v>3</v>
      </c>
      <c r="S8601" s="3" t="n">
        <v>0</v>
      </c>
      <c r="T8601" s="2" t="n">
        <v>7.0218</v>
      </c>
      <c r="U8601">
        <f>D8601-C8601</f>
        <v/>
      </c>
      <c r="V8601" s="3">
        <f>IF(Q8601=0,0,T8601/Q8601)</f>
        <v/>
      </c>
    </row>
    <row r="8602">
      <c r="A8602" t="n">
        <v>8601</v>
      </c>
      <c r="B8602" t="inlineStr">
        <is>
          <t>CA-2014-141110</t>
        </is>
      </c>
      <c r="C8602" t="inlineStr">
        <is>
          <t>2014-11-26</t>
        </is>
      </c>
      <c r="D8602" t="inlineStr">
        <is>
          <t>2014-12-01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Office Supplies</t>
        </is>
      </c>
      <c r="O8602" t="inlineStr">
        <is>
          <t>Appliances</t>
        </is>
      </c>
      <c r="P8602" t="inlineStr">
        <is>
          <t>Fellowes Mighty 8 Compact Surge Protector</t>
        </is>
      </c>
      <c r="Q8602" s="2" t="n">
        <v>40.54</v>
      </c>
      <c r="R8602" t="n">
        <v>2</v>
      </c>
      <c r="S8602" s="3" t="n">
        <v>0</v>
      </c>
      <c r="T8602" s="2" t="n">
        <v>11.3512</v>
      </c>
      <c r="U8602">
        <f>D8602-C8602</f>
        <v/>
      </c>
      <c r="V8602" s="3">
        <f>IF(Q8602=0,0,T8602/Q8602)</f>
        <v/>
      </c>
    </row>
    <row r="8603">
      <c r="A8603" t="n">
        <v>8602</v>
      </c>
      <c r="B8603" t="inlineStr">
        <is>
          <t>CA-2014-141110</t>
        </is>
      </c>
      <c r="C8603" t="inlineStr">
        <is>
          <t>2014-11-26</t>
        </is>
      </c>
      <c r="D8603" t="inlineStr">
        <is>
          <t>2014-12-01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Office Supplies</t>
        </is>
      </c>
      <c r="O8603" t="inlineStr">
        <is>
          <t>Binders</t>
        </is>
      </c>
      <c r="P8603" t="inlineStr">
        <is>
          <t>SpineVue Locking Slant-D Ring Binders by Cardinal</t>
        </is>
      </c>
      <c r="Q8603" s="2" t="n">
        <v>7.312</v>
      </c>
      <c r="R8603" t="n">
        <v>1</v>
      </c>
      <c r="S8603" s="3" t="n">
        <v>0.2</v>
      </c>
      <c r="T8603" s="2" t="n">
        <v>2.5592</v>
      </c>
      <c r="U8603">
        <f>D8603-C8603</f>
        <v/>
      </c>
      <c r="V8603" s="3">
        <f>IF(Q8603=0,0,T8603/Q8603)</f>
        <v/>
      </c>
    </row>
    <row r="8604">
      <c r="A8604" t="n">
        <v>8603</v>
      </c>
      <c r="B8604" t="inlineStr">
        <is>
          <t>US-2014-133949</t>
        </is>
      </c>
      <c r="C8604" t="inlineStr">
        <is>
          <t>2014-12-31</t>
        </is>
      </c>
      <c r="D8604" t="inlineStr">
        <is>
          <t>2014-12-31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Panasonic KX TS3282W Corded phone</t>
        </is>
      </c>
      <c r="Q8604" s="2" t="n">
        <v>475.944</v>
      </c>
      <c r="R8604" t="n">
        <v>7</v>
      </c>
      <c r="S8604" s="3" t="n">
        <v>0.2</v>
      </c>
      <c r="T8604" s="2" t="n">
        <v>59.493</v>
      </c>
      <c r="U8604">
        <f>D8604-C8604</f>
        <v/>
      </c>
      <c r="V8604" s="3">
        <f>IF(Q8604=0,0,T8604/Q8604)</f>
        <v/>
      </c>
    </row>
    <row r="8605">
      <c r="A8605" t="n">
        <v>8604</v>
      </c>
      <c r="B8605" t="inlineStr">
        <is>
          <t>US-2016-116365</t>
        </is>
      </c>
      <c r="C8605" t="inlineStr">
        <is>
          <t>2016-01-03</t>
        </is>
      </c>
      <c r="D8605" t="inlineStr">
        <is>
          <t>2016-01-08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Imation Clip USB flash drive - 8 GB</t>
        </is>
      </c>
      <c r="Q8605" s="2" t="n">
        <v>30.08</v>
      </c>
      <c r="R8605" t="n">
        <v>2</v>
      </c>
      <c r="S8605" s="3" t="n">
        <v>0.2</v>
      </c>
      <c r="T8605" s="2" t="n">
        <v>-5.264</v>
      </c>
      <c r="U8605">
        <f>D8605-C8605</f>
        <v/>
      </c>
      <c r="V8605" s="3">
        <f>IF(Q8605=0,0,T8605/Q8605)</f>
        <v/>
      </c>
    </row>
    <row r="8606">
      <c r="A8606" t="n">
        <v>8605</v>
      </c>
      <c r="B8606" t="inlineStr">
        <is>
          <t>US-2016-116365</t>
        </is>
      </c>
      <c r="C8606" t="inlineStr">
        <is>
          <t>2016-01-03</t>
        </is>
      </c>
      <c r="D8606" t="inlineStr">
        <is>
          <t>2016-01-08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Technology</t>
        </is>
      </c>
      <c r="O8606" t="inlineStr">
        <is>
          <t>Accessories</t>
        </is>
      </c>
      <c r="P8606" t="inlineStr">
        <is>
          <t>WD My Passport Ultra 1TB Portable External Hard Drive</t>
        </is>
      </c>
      <c r="Q8606" s="2" t="n">
        <v>165.6</v>
      </c>
      <c r="R8606" t="n">
        <v>3</v>
      </c>
      <c r="S8606" s="3" t="n">
        <v>0.2</v>
      </c>
      <c r="T8606" s="2" t="n">
        <v>-6.21</v>
      </c>
      <c r="U8606">
        <f>D8606-C8606</f>
        <v/>
      </c>
      <c r="V8606" s="3">
        <f>IF(Q8606=0,0,T8606/Q8606)</f>
        <v/>
      </c>
    </row>
    <row r="8607">
      <c r="A8607" t="n">
        <v>8606</v>
      </c>
      <c r="B8607" t="inlineStr">
        <is>
          <t>US-2016-116365</t>
        </is>
      </c>
      <c r="C8607" t="inlineStr">
        <is>
          <t>2016-01-03</t>
        </is>
      </c>
      <c r="D8607" t="inlineStr">
        <is>
          <t>2016-01-08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Technology</t>
        </is>
      </c>
      <c r="O8607" t="inlineStr">
        <is>
          <t>Phones</t>
        </is>
      </c>
      <c r="P8607" t="inlineStr">
        <is>
          <t>AT&amp;T 17929 Lendline Telephone</t>
        </is>
      </c>
      <c r="Q8607" s="2" t="n">
        <v>180.96</v>
      </c>
      <c r="R8607" t="n">
        <v>5</v>
      </c>
      <c r="S8607" s="3" t="n">
        <v>0.2</v>
      </c>
      <c r="T8607" s="2" t="n">
        <v>13.572</v>
      </c>
      <c r="U8607">
        <f>D8607-C8607</f>
        <v/>
      </c>
      <c r="V8607" s="3">
        <f>IF(Q8607=0,0,T8607/Q8607)</f>
        <v/>
      </c>
    </row>
    <row r="8608">
      <c r="A8608" t="n">
        <v>8607</v>
      </c>
      <c r="B8608" t="inlineStr">
        <is>
          <t>CA-2017-162936</t>
        </is>
      </c>
      <c r="C8608" t="inlineStr">
        <is>
          <t>2017-08-18</t>
        </is>
      </c>
      <c r="D8608" t="inlineStr">
        <is>
          <t>2017-08-22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Technology</t>
        </is>
      </c>
      <c r="O8608" t="inlineStr">
        <is>
          <t>Accessories</t>
        </is>
      </c>
      <c r="P8608" t="inlineStr">
        <is>
          <t>Verbatim 25 GB 6x Blu-ray Single Layer Recordable Disc, 10/Pack</t>
        </is>
      </c>
      <c r="Q8608" s="2" t="n">
        <v>23.18</v>
      </c>
      <c r="R8608" t="n">
        <v>2</v>
      </c>
      <c r="S8608" s="3" t="n">
        <v>0</v>
      </c>
      <c r="T8608" s="2" t="n">
        <v>7.6494</v>
      </c>
      <c r="U8608">
        <f>D8608-C8608</f>
        <v/>
      </c>
      <c r="V8608" s="3">
        <f>IF(Q8608=0,0,T8608/Q8608)</f>
        <v/>
      </c>
    </row>
    <row r="8609">
      <c r="A8609" t="n">
        <v>8608</v>
      </c>
      <c r="B8609" t="inlineStr">
        <is>
          <t>CA-2014-151946</t>
        </is>
      </c>
      <c r="C8609" t="inlineStr">
        <is>
          <t>2014-06-04</t>
        </is>
      </c>
      <c r="D8609" t="inlineStr">
        <is>
          <t>2014-06-09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Seth Thomas 14" Day/Date Wall Clock</t>
        </is>
      </c>
      <c r="Q8609" s="2" t="n">
        <v>56.96</v>
      </c>
      <c r="R8609" t="n">
        <v>2</v>
      </c>
      <c r="S8609" s="3" t="n">
        <v>0</v>
      </c>
      <c r="T8609" s="2" t="n">
        <v>21.0752</v>
      </c>
      <c r="U8609">
        <f>D8609-C8609</f>
        <v/>
      </c>
      <c r="V8609" s="3">
        <f>IF(Q8609=0,0,T8609/Q8609)</f>
        <v/>
      </c>
    </row>
    <row r="8610">
      <c r="A8610" t="n">
        <v>8609</v>
      </c>
      <c r="B8610" t="inlineStr">
        <is>
          <t>CA-2014-151946</t>
        </is>
      </c>
      <c r="C8610" t="inlineStr">
        <is>
          <t>2014-06-04</t>
        </is>
      </c>
      <c r="D8610" t="inlineStr">
        <is>
          <t>2014-06-09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Office Supplies</t>
        </is>
      </c>
      <c r="O8610" t="inlineStr">
        <is>
          <t>Appliances</t>
        </is>
      </c>
      <c r="P8610" t="inlineStr">
        <is>
          <t>Commercial WindTunnel Clean Air Upright Vacuum, Replacement Belts, Filtration Bags</t>
        </is>
      </c>
      <c r="Q8610" s="2" t="n">
        <v>15.56</v>
      </c>
      <c r="R8610" t="n">
        <v>4</v>
      </c>
      <c r="S8610" s="3" t="n">
        <v>0</v>
      </c>
      <c r="T8610" s="2" t="n">
        <v>4.0456</v>
      </c>
      <c r="U8610">
        <f>D8610-C8610</f>
        <v/>
      </c>
      <c r="V8610" s="3">
        <f>IF(Q8610=0,0,T8610/Q8610)</f>
        <v/>
      </c>
    </row>
    <row r="8611">
      <c r="A8611" t="n">
        <v>8610</v>
      </c>
      <c r="B8611" t="inlineStr">
        <is>
          <t>CA-2014-151946</t>
        </is>
      </c>
      <c r="C8611" t="inlineStr">
        <is>
          <t>2014-06-04</t>
        </is>
      </c>
      <c r="D8611" t="inlineStr">
        <is>
          <t>2014-06-09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O'Sullivan Living Dimensions 5-Shelf Bookcases</t>
        </is>
      </c>
      <c r="Q8611" s="2" t="n">
        <v>353.568</v>
      </c>
      <c r="R8611" t="n">
        <v>2</v>
      </c>
      <c r="S8611" s="3" t="n">
        <v>0.2</v>
      </c>
      <c r="T8611" s="2" t="n">
        <v>-44.196</v>
      </c>
      <c r="U8611">
        <f>D8611-C8611</f>
        <v/>
      </c>
      <c r="V8611" s="3">
        <f>IF(Q8611=0,0,T8611/Q8611)</f>
        <v/>
      </c>
    </row>
    <row r="8612">
      <c r="A8612" t="n">
        <v>8611</v>
      </c>
      <c r="B8612" t="inlineStr">
        <is>
          <t>CA-2014-151946</t>
        </is>
      </c>
      <c r="C8612" t="inlineStr">
        <is>
          <t>2014-06-04</t>
        </is>
      </c>
      <c r="D8612" t="inlineStr">
        <is>
          <t>2014-06-09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Furniture</t>
        </is>
      </c>
      <c r="O8612" t="inlineStr">
        <is>
          <t>Furnishings</t>
        </is>
      </c>
      <c r="P8612" t="inlineStr">
        <is>
          <t>G.E. Halogen Desk Lamp Bulbs</t>
        </is>
      </c>
      <c r="Q8612" s="2" t="n">
        <v>13.96</v>
      </c>
      <c r="R8612" t="n">
        <v>2</v>
      </c>
      <c r="S8612" s="3" t="n">
        <v>0</v>
      </c>
      <c r="T8612" s="2" t="n">
        <v>6.7008</v>
      </c>
      <c r="U8612">
        <f>D8612-C8612</f>
        <v/>
      </c>
      <c r="V8612" s="3">
        <f>IF(Q8612=0,0,T8612/Q8612)</f>
        <v/>
      </c>
    </row>
    <row r="8613">
      <c r="A8613" t="n">
        <v>8612</v>
      </c>
      <c r="B8613" t="inlineStr">
        <is>
          <t>CA-2017-123624</t>
        </is>
      </c>
      <c r="C8613" t="inlineStr">
        <is>
          <t>2017-11-13</t>
        </is>
      </c>
      <c r="D8613" t="inlineStr">
        <is>
          <t>2017-11-17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Kensington K72356US Mouse-in-a-Box USB Desktop Mouse</t>
        </is>
      </c>
      <c r="Q8613" s="2" t="n">
        <v>82.95</v>
      </c>
      <c r="R8613" t="n">
        <v>5</v>
      </c>
      <c r="S8613" s="3" t="n">
        <v>0</v>
      </c>
      <c r="T8613" s="2" t="n">
        <v>29.0325</v>
      </c>
      <c r="U8613">
        <f>D8613-C8613</f>
        <v/>
      </c>
      <c r="V8613" s="3">
        <f>IF(Q8613=0,0,T8613/Q8613)</f>
        <v/>
      </c>
    </row>
    <row r="8614">
      <c r="A8614" t="n">
        <v>8613</v>
      </c>
      <c r="B8614" t="inlineStr">
        <is>
          <t>CA-2016-146437</t>
        </is>
      </c>
      <c r="C8614" t="inlineStr">
        <is>
          <t>2016-01-28</t>
        </is>
      </c>
      <c r="D8614" t="inlineStr">
        <is>
          <t>2016-02-01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Newell 345</t>
        </is>
      </c>
      <c r="Q8614" s="2" t="n">
        <v>39.68</v>
      </c>
      <c r="R8614" t="n">
        <v>2</v>
      </c>
      <c r="S8614" s="3" t="n">
        <v>0</v>
      </c>
      <c r="T8614" s="2" t="n">
        <v>10.3168</v>
      </c>
      <c r="U8614">
        <f>D8614-C8614</f>
        <v/>
      </c>
      <c r="V8614" s="3">
        <f>IF(Q8614=0,0,T8614/Q8614)</f>
        <v/>
      </c>
    </row>
    <row r="8615">
      <c r="A8615" t="n">
        <v>8614</v>
      </c>
      <c r="B8615" t="inlineStr">
        <is>
          <t>CA-2016-138233</t>
        </is>
      </c>
      <c r="C8615" t="inlineStr">
        <is>
          <t>2016-11-09</t>
        </is>
      </c>
      <c r="D8615" t="inlineStr">
        <is>
          <t>2016-11-14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Wireless Gaming Headset G930</t>
        </is>
      </c>
      <c r="Q8615" s="2" t="n">
        <v>479.97</v>
      </c>
      <c r="R8615" t="n">
        <v>3</v>
      </c>
      <c r="S8615" s="3" t="n">
        <v>0</v>
      </c>
      <c r="T8615" s="2" t="n">
        <v>177.5889</v>
      </c>
      <c r="U8615">
        <f>D8615-C8615</f>
        <v/>
      </c>
      <c r="V8615" s="3">
        <f>IF(Q8615=0,0,T8615/Q8615)</f>
        <v/>
      </c>
    </row>
    <row r="8616">
      <c r="A8616" t="n">
        <v>8615</v>
      </c>
      <c r="B8616" t="inlineStr">
        <is>
          <t>CA-2016-165918</t>
        </is>
      </c>
      <c r="C8616" t="inlineStr">
        <is>
          <t>2016-09-10</t>
        </is>
      </c>
      <c r="D8616" t="inlineStr">
        <is>
          <t>2016-09-14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Office Supplies</t>
        </is>
      </c>
      <c r="O8616" t="inlineStr">
        <is>
          <t>Labels</t>
        </is>
      </c>
      <c r="P8616" t="inlineStr">
        <is>
          <t>Avery 487</t>
        </is>
      </c>
      <c r="Q8616" s="2" t="n">
        <v>7.38</v>
      </c>
      <c r="R8616" t="n">
        <v>2</v>
      </c>
      <c r="S8616" s="3" t="n">
        <v>0</v>
      </c>
      <c r="T8616" s="2" t="n">
        <v>3.4686</v>
      </c>
      <c r="U8616">
        <f>D8616-C8616</f>
        <v/>
      </c>
      <c r="V8616" s="3">
        <f>IF(Q8616=0,0,T8616/Q8616)</f>
        <v/>
      </c>
    </row>
    <row r="8617">
      <c r="A8617" t="n">
        <v>8616</v>
      </c>
      <c r="B8617" t="inlineStr">
        <is>
          <t>CA-2016-165918</t>
        </is>
      </c>
      <c r="C8617" t="inlineStr">
        <is>
          <t>2016-09-10</t>
        </is>
      </c>
      <c r="D8617" t="inlineStr">
        <is>
          <t>2016-09-14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s="2" t="n">
        <v>14.256</v>
      </c>
      <c r="R8617" t="n">
        <v>3</v>
      </c>
      <c r="S8617" s="3" t="n">
        <v>0.2</v>
      </c>
      <c r="T8617" s="2" t="n">
        <v>4.455</v>
      </c>
      <c r="U8617">
        <f>D8617-C8617</f>
        <v/>
      </c>
      <c r="V8617" s="3">
        <f>IF(Q8617=0,0,T8617/Q8617)</f>
        <v/>
      </c>
    </row>
    <row r="8618">
      <c r="A8618" t="n">
        <v>8617</v>
      </c>
      <c r="B8618" t="inlineStr">
        <is>
          <t>CA-2016-165918</t>
        </is>
      </c>
      <c r="C8618" t="inlineStr">
        <is>
          <t>2016-09-10</t>
        </is>
      </c>
      <c r="D8618" t="inlineStr">
        <is>
          <t>2016-09-14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Office Supplies</t>
        </is>
      </c>
      <c r="O8618" t="inlineStr">
        <is>
          <t>Paper</t>
        </is>
      </c>
      <c r="P8618" t="inlineStr">
        <is>
          <t>Xerox 1945</t>
        </is>
      </c>
      <c r="Q8618" s="2" t="n">
        <v>81.98</v>
      </c>
      <c r="R8618" t="n">
        <v>2</v>
      </c>
      <c r="S8618" s="3" t="n">
        <v>0</v>
      </c>
      <c r="T8618" s="2" t="n">
        <v>40.1702</v>
      </c>
      <c r="U8618">
        <f>D8618-C8618</f>
        <v/>
      </c>
      <c r="V8618" s="3">
        <f>IF(Q8618=0,0,T8618/Q8618)</f>
        <v/>
      </c>
    </row>
    <row r="8619">
      <c r="A8619" t="n">
        <v>8618</v>
      </c>
      <c r="B8619" t="inlineStr">
        <is>
          <t>CA-2016-165918</t>
        </is>
      </c>
      <c r="C8619" t="inlineStr">
        <is>
          <t>2016-09-10</t>
        </is>
      </c>
      <c r="D8619" t="inlineStr">
        <is>
          <t>2016-09-14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Office Supplies</t>
        </is>
      </c>
      <c r="O8619" t="inlineStr">
        <is>
          <t>Binders</t>
        </is>
      </c>
      <c r="P8619" t="inlineStr">
        <is>
          <t>JM Magazine Binder</t>
        </is>
      </c>
      <c r="Q8619" s="2" t="n">
        <v>39.624</v>
      </c>
      <c r="R8619" t="n">
        <v>3</v>
      </c>
      <c r="S8619" s="3" t="n">
        <v>0.2</v>
      </c>
      <c r="T8619" s="2" t="n">
        <v>13.8684</v>
      </c>
      <c r="U8619">
        <f>D8619-C8619</f>
        <v/>
      </c>
      <c r="V8619" s="3">
        <f>IF(Q8619=0,0,T8619/Q8619)</f>
        <v/>
      </c>
    </row>
    <row r="8620">
      <c r="A8620" t="n">
        <v>8619</v>
      </c>
      <c r="B8620" t="inlineStr">
        <is>
          <t>CA-2017-117513</t>
        </is>
      </c>
      <c r="C8620" t="inlineStr">
        <is>
          <t>2017-03-03</t>
        </is>
      </c>
      <c r="D8620" t="inlineStr">
        <is>
          <t>2017-03-08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Furniture</t>
        </is>
      </c>
      <c r="O8620" t="inlineStr">
        <is>
          <t>Tables</t>
        </is>
      </c>
      <c r="P8620" t="inlineStr">
        <is>
          <t>Lesro Sheffield Collection Coffee Table, End Table, Center Table, Corner Table</t>
        </is>
      </c>
      <c r="Q8620" s="2" t="n">
        <v>399.672</v>
      </c>
      <c r="R8620" t="n">
        <v>7</v>
      </c>
      <c r="S8620" s="3" t="n">
        <v>0.2</v>
      </c>
      <c r="T8620" s="2" t="n">
        <v>-14.9877</v>
      </c>
      <c r="U8620">
        <f>D8620-C8620</f>
        <v/>
      </c>
      <c r="V8620" s="3">
        <f>IF(Q8620=0,0,T8620/Q8620)</f>
        <v/>
      </c>
    </row>
    <row r="8621">
      <c r="A8621" t="n">
        <v>8620</v>
      </c>
      <c r="B8621" t="inlineStr">
        <is>
          <t>CA-2017-132437</t>
        </is>
      </c>
      <c r="C8621" t="inlineStr">
        <is>
          <t>2017-09-08</t>
        </is>
      </c>
      <c r="D8621" t="inlineStr">
        <is>
          <t>2017-09-13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Adjustable Personal File Tote</t>
        </is>
      </c>
      <c r="Q8621" s="2" t="n">
        <v>65.12</v>
      </c>
      <c r="R8621" t="n">
        <v>4</v>
      </c>
      <c r="S8621" s="3" t="n">
        <v>0</v>
      </c>
      <c r="T8621" s="2" t="n">
        <v>16.9312</v>
      </c>
      <c r="U8621">
        <f>D8621-C8621</f>
        <v/>
      </c>
      <c r="V8621" s="3">
        <f>IF(Q8621=0,0,T8621/Q8621)</f>
        <v/>
      </c>
    </row>
    <row r="8622">
      <c r="A8622" t="n">
        <v>8621</v>
      </c>
      <c r="B8622" t="inlineStr">
        <is>
          <t>US-2017-119319</t>
        </is>
      </c>
      <c r="C8622" t="inlineStr">
        <is>
          <t>2017-11-06</t>
        </is>
      </c>
      <c r="D8622" t="inlineStr">
        <is>
          <t>2017-11-09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Linden 10" Round Wall Clock, Black</t>
        </is>
      </c>
      <c r="Q8622" s="2" t="n">
        <v>30.56</v>
      </c>
      <c r="R8622" t="n">
        <v>5</v>
      </c>
      <c r="S8622" s="3" t="n">
        <v>0.6</v>
      </c>
      <c r="T8622" s="2" t="n">
        <v>-19.864</v>
      </c>
      <c r="U8622">
        <f>D8622-C8622</f>
        <v/>
      </c>
      <c r="V8622" s="3">
        <f>IF(Q8622=0,0,T8622/Q8622)</f>
        <v/>
      </c>
    </row>
    <row r="8623">
      <c r="A8623" t="n">
        <v>8622</v>
      </c>
      <c r="B8623" t="inlineStr">
        <is>
          <t>CA-2017-104318</t>
        </is>
      </c>
      <c r="C8623" t="inlineStr">
        <is>
          <t>2017-05-13</t>
        </is>
      </c>
      <c r="D8623" t="inlineStr">
        <is>
          <t>2017-05-18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Office Supplies</t>
        </is>
      </c>
      <c r="O8623" t="inlineStr">
        <is>
          <t>Appliances</t>
        </is>
      </c>
      <c r="P8623" t="inlineStr">
        <is>
          <t>Fellowes Basic Home/Office Series Surge Protectors</t>
        </is>
      </c>
      <c r="Q8623" s="2" t="n">
        <v>20.768</v>
      </c>
      <c r="R8623" t="n">
        <v>2</v>
      </c>
      <c r="S8623" s="3" t="n">
        <v>0.2</v>
      </c>
      <c r="T8623" s="2" t="n">
        <v>2.3364</v>
      </c>
      <c r="U8623">
        <f>D8623-C8623</f>
        <v/>
      </c>
      <c r="V8623" s="3">
        <f>IF(Q8623=0,0,T8623/Q8623)</f>
        <v/>
      </c>
    </row>
    <row r="8624">
      <c r="A8624" t="n">
        <v>8623</v>
      </c>
      <c r="B8624" t="inlineStr">
        <is>
          <t>US-2016-114230</t>
        </is>
      </c>
      <c r="C8624" t="inlineStr">
        <is>
          <t>2016-11-27</t>
        </is>
      </c>
      <c r="D8624" t="inlineStr">
        <is>
          <t>2016-12-01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Eldon Simplefile Box Office</t>
        </is>
      </c>
      <c r="Q8624" s="2" t="n">
        <v>39.808</v>
      </c>
      <c r="R8624" t="n">
        <v>4</v>
      </c>
      <c r="S8624" s="3" t="n">
        <v>0.2</v>
      </c>
      <c r="T8624" s="2" t="n">
        <v>3.9808</v>
      </c>
      <c r="U8624">
        <f>D8624-C8624</f>
        <v/>
      </c>
      <c r="V8624" s="3">
        <f>IF(Q8624=0,0,T8624/Q8624)</f>
        <v/>
      </c>
    </row>
    <row r="8625">
      <c r="A8625" t="n">
        <v>8624</v>
      </c>
      <c r="B8625" t="inlineStr">
        <is>
          <t>CA-2015-136147</t>
        </is>
      </c>
      <c r="C8625" t="inlineStr">
        <is>
          <t>2015-11-13</t>
        </is>
      </c>
      <c r="D8625" t="inlineStr">
        <is>
          <t>2015-11-18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Office Supplies</t>
        </is>
      </c>
      <c r="O8625" t="inlineStr">
        <is>
          <t>Binders</t>
        </is>
      </c>
      <c r="P8625" t="inlineStr">
        <is>
          <t>Catalog Binders with Expanding Posts</t>
        </is>
      </c>
      <c r="Q8625" s="2" t="n">
        <v>121.104</v>
      </c>
      <c r="R8625" t="n">
        <v>6</v>
      </c>
      <c r="S8625" s="3" t="n">
        <v>0.7</v>
      </c>
      <c r="T8625" s="2" t="n">
        <v>-100.92</v>
      </c>
      <c r="U8625">
        <f>D8625-C8625</f>
        <v/>
      </c>
      <c r="V8625" s="3">
        <f>IF(Q8625=0,0,T8625/Q8625)</f>
        <v/>
      </c>
    </row>
    <row r="8626">
      <c r="A8626" t="n">
        <v>8625</v>
      </c>
      <c r="B8626" t="inlineStr">
        <is>
          <t>CA-2015-136147</t>
        </is>
      </c>
      <c r="C8626" t="inlineStr">
        <is>
          <t>2015-11-13</t>
        </is>
      </c>
      <c r="D8626" t="inlineStr">
        <is>
          <t>2015-11-18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Maxell LTO Ultrium - 800 GB</t>
        </is>
      </c>
      <c r="Q8626" s="2" t="n">
        <v>111.96</v>
      </c>
      <c r="R8626" t="n">
        <v>5</v>
      </c>
      <c r="S8626" s="3" t="n">
        <v>0.2</v>
      </c>
      <c r="T8626" s="2" t="n">
        <v>-1.3995</v>
      </c>
      <c r="U8626">
        <f>D8626-C8626</f>
        <v/>
      </c>
      <c r="V8626" s="3">
        <f>IF(Q8626=0,0,T8626/Q8626)</f>
        <v/>
      </c>
    </row>
    <row r="8627">
      <c r="A8627" t="n">
        <v>8626</v>
      </c>
      <c r="B8627" t="inlineStr">
        <is>
          <t>CA-2015-156118</t>
        </is>
      </c>
      <c r="C8627" t="inlineStr">
        <is>
          <t>2015-12-08</t>
        </is>
      </c>
      <c r="D8627" t="inlineStr">
        <is>
          <t>2015-12-12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Office Supplies</t>
        </is>
      </c>
      <c r="O8627" t="inlineStr">
        <is>
          <t>Paper</t>
        </is>
      </c>
      <c r="P8627" t="inlineStr">
        <is>
          <t>Southworth Parchment Paper &amp; Envelopes</t>
        </is>
      </c>
      <c r="Q8627" s="2" t="n">
        <v>15.696</v>
      </c>
      <c r="R8627" t="n">
        <v>3</v>
      </c>
      <c r="S8627" s="3" t="n">
        <v>0.2</v>
      </c>
      <c r="T8627" s="2" t="n">
        <v>5.1012</v>
      </c>
      <c r="U8627">
        <f>D8627-C8627</f>
        <v/>
      </c>
      <c r="V8627" s="3">
        <f>IF(Q8627=0,0,T8627/Q8627)</f>
        <v/>
      </c>
    </row>
    <row r="8628">
      <c r="A8628" t="n">
        <v>8627</v>
      </c>
      <c r="B8628" t="inlineStr">
        <is>
          <t>CA-2015-164084</t>
        </is>
      </c>
      <c r="C8628" t="inlineStr">
        <is>
          <t>2015-09-07</t>
        </is>
      </c>
      <c r="D8628" t="inlineStr">
        <is>
          <t>2015-09-12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Office Supplies</t>
        </is>
      </c>
      <c r="O8628" t="inlineStr">
        <is>
          <t>Storage</t>
        </is>
      </c>
      <c r="P8628" t="inlineStr">
        <is>
          <t>Mobile Personal File Cube</t>
        </is>
      </c>
      <c r="Q8628" s="2" t="n">
        <v>70.26000000000001</v>
      </c>
      <c r="R8628" t="n">
        <v>3</v>
      </c>
      <c r="S8628" s="3" t="n">
        <v>0</v>
      </c>
      <c r="T8628" s="2" t="n">
        <v>18.9702</v>
      </c>
      <c r="U8628">
        <f>D8628-C8628</f>
        <v/>
      </c>
      <c r="V8628" s="3">
        <f>IF(Q8628=0,0,T8628/Q8628)</f>
        <v/>
      </c>
    </row>
    <row r="8629">
      <c r="A8629" t="n">
        <v>8628</v>
      </c>
      <c r="B8629" t="inlineStr">
        <is>
          <t>CA-2015-164084</t>
        </is>
      </c>
      <c r="C8629" t="inlineStr">
        <is>
          <t>2015-09-07</t>
        </is>
      </c>
      <c r="D8629" t="inlineStr">
        <is>
          <t>2015-09-12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KeyTronic E03601U1 - Keyboard - Beige</t>
        </is>
      </c>
      <c r="Q8629" s="2" t="n">
        <v>90</v>
      </c>
      <c r="R8629" t="n">
        <v>5</v>
      </c>
      <c r="S8629" s="3" t="n">
        <v>0</v>
      </c>
      <c r="T8629" s="2" t="n">
        <v>16.2</v>
      </c>
      <c r="U8629">
        <f>D8629-C8629</f>
        <v/>
      </c>
      <c r="V8629" s="3">
        <f>IF(Q8629=0,0,T8629/Q8629)</f>
        <v/>
      </c>
    </row>
    <row r="8630">
      <c r="A8630" t="n">
        <v>8629</v>
      </c>
      <c r="B8630" t="inlineStr">
        <is>
          <t>CA-2015-164084</t>
        </is>
      </c>
      <c r="C8630" t="inlineStr">
        <is>
          <t>2015-09-07</t>
        </is>
      </c>
      <c r="D8630" t="inlineStr">
        <is>
          <t>2015-09-12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Acco Pressboard Covers with Storage Hooks, 9 1/2" x 11", Executive Red</t>
        </is>
      </c>
      <c r="Q8630" s="2" t="n">
        <v>6.096</v>
      </c>
      <c r="R8630" t="n">
        <v>2</v>
      </c>
      <c r="S8630" s="3" t="n">
        <v>0.2</v>
      </c>
      <c r="T8630" s="2" t="n">
        <v>2.0574</v>
      </c>
      <c r="U8630">
        <f>D8630-C8630</f>
        <v/>
      </c>
      <c r="V8630" s="3">
        <f>IF(Q8630=0,0,T8630/Q8630)</f>
        <v/>
      </c>
    </row>
    <row r="8631">
      <c r="A8631" t="n">
        <v>8630</v>
      </c>
      <c r="B8631" t="inlineStr">
        <is>
          <t>CA-2015-164084</t>
        </is>
      </c>
      <c r="C8631" t="inlineStr">
        <is>
          <t>2015-09-07</t>
        </is>
      </c>
      <c r="D8631" t="inlineStr">
        <is>
          <t>2015-09-12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CR8500 Series Meeting Room Furniture</t>
        </is>
      </c>
      <c r="Q8631" s="2" t="n">
        <v>481.176</v>
      </c>
      <c r="R8631" t="n">
        <v>2</v>
      </c>
      <c r="S8631" s="3" t="n">
        <v>0.4</v>
      </c>
      <c r="T8631" s="2" t="n">
        <v>-120.294</v>
      </c>
      <c r="U8631">
        <f>D8631-C8631</f>
        <v/>
      </c>
      <c r="V8631" s="3">
        <f>IF(Q8631=0,0,T8631/Q8631)</f>
        <v/>
      </c>
    </row>
    <row r="8632">
      <c r="A8632" t="n">
        <v>8631</v>
      </c>
      <c r="B8632" t="inlineStr">
        <is>
          <t>CA-2015-164084</t>
        </is>
      </c>
      <c r="C8632" t="inlineStr">
        <is>
          <t>2015-09-07</t>
        </is>
      </c>
      <c r="D8632" t="inlineStr">
        <is>
          <t>2015-09-12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Assorted Color Push Pins</t>
        </is>
      </c>
      <c r="Q8632" s="2" t="n">
        <v>7.24</v>
      </c>
      <c r="R8632" t="n">
        <v>4</v>
      </c>
      <c r="S8632" s="3" t="n">
        <v>0</v>
      </c>
      <c r="T8632" s="2" t="n">
        <v>2.3892</v>
      </c>
      <c r="U8632">
        <f>D8632-C8632</f>
        <v/>
      </c>
      <c r="V8632" s="3">
        <f>IF(Q8632=0,0,T8632/Q8632)</f>
        <v/>
      </c>
    </row>
    <row r="8633">
      <c r="A8633" t="n">
        <v>8632</v>
      </c>
      <c r="B8633" t="inlineStr">
        <is>
          <t>CA-2016-107783</t>
        </is>
      </c>
      <c r="C8633" t="inlineStr">
        <is>
          <t>2016-07-28</t>
        </is>
      </c>
      <c r="D8633" t="inlineStr">
        <is>
          <t>2016-07-29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Safco Value Mate Series Steel Bookcases, Baked Enamel Finish on Steel, Gray</t>
        </is>
      </c>
      <c r="Q8633" s="2" t="n">
        <v>177.45</v>
      </c>
      <c r="R8633" t="n">
        <v>5</v>
      </c>
      <c r="S8633" s="3" t="n">
        <v>0.5</v>
      </c>
      <c r="T8633" s="2" t="n">
        <v>-78.078</v>
      </c>
      <c r="U8633">
        <f>D8633-C8633</f>
        <v/>
      </c>
      <c r="V8633" s="3">
        <f>IF(Q8633=0,0,T8633/Q8633)</f>
        <v/>
      </c>
    </row>
    <row r="8634">
      <c r="A8634" t="n">
        <v>8633</v>
      </c>
      <c r="B8634" t="inlineStr">
        <is>
          <t>CA-2016-107783</t>
        </is>
      </c>
      <c r="C8634" t="inlineStr">
        <is>
          <t>2016-07-28</t>
        </is>
      </c>
      <c r="D8634" t="inlineStr">
        <is>
          <t>2016-07-29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Office Supplies</t>
        </is>
      </c>
      <c r="O8634" t="inlineStr">
        <is>
          <t>Binders</t>
        </is>
      </c>
      <c r="P8634" t="inlineStr">
        <is>
          <t>GBC Ibimaster 500 Manual ProClick Binding System</t>
        </is>
      </c>
      <c r="Q8634" s="2" t="n">
        <v>1369.764</v>
      </c>
      <c r="R8634" t="n">
        <v>6</v>
      </c>
      <c r="S8634" s="3" t="n">
        <v>0.7</v>
      </c>
      <c r="T8634" s="2" t="n">
        <v>-913.176</v>
      </c>
      <c r="U8634">
        <f>D8634-C8634</f>
        <v/>
      </c>
      <c r="V8634" s="3">
        <f>IF(Q8634=0,0,T8634/Q8634)</f>
        <v/>
      </c>
    </row>
    <row r="8635">
      <c r="A8635" t="n">
        <v>8634</v>
      </c>
      <c r="B8635" t="inlineStr">
        <is>
          <t>CA-2016-107783</t>
        </is>
      </c>
      <c r="C8635" t="inlineStr">
        <is>
          <t>2016-07-28</t>
        </is>
      </c>
      <c r="D8635" t="inlineStr">
        <is>
          <t>2016-07-29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Hoover Replacement Belts For Soft Guard &amp; Commercial Ltweight Upright Vacs, 2/Pk</t>
        </is>
      </c>
      <c r="Q8635" s="2" t="n">
        <v>9.48</v>
      </c>
      <c r="R8635" t="n">
        <v>3</v>
      </c>
      <c r="S8635" s="3" t="n">
        <v>0.2</v>
      </c>
      <c r="T8635" s="2" t="n">
        <v>0.711</v>
      </c>
      <c r="U8635">
        <f>D8635-C8635</f>
        <v/>
      </c>
      <c r="V8635" s="3">
        <f>IF(Q8635=0,0,T8635/Q8635)</f>
        <v/>
      </c>
    </row>
    <row r="8636">
      <c r="A8636" t="n">
        <v>8635</v>
      </c>
      <c r="B8636" t="inlineStr">
        <is>
          <t>CA-2017-159793</t>
        </is>
      </c>
      <c r="C8636" t="inlineStr">
        <is>
          <t>2017-08-25</t>
        </is>
      </c>
      <c r="D8636" t="inlineStr">
        <is>
          <t>2017-08-29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Furniture</t>
        </is>
      </c>
      <c r="O8636" t="inlineStr">
        <is>
          <t>Bookcases</t>
        </is>
      </c>
      <c r="P8636" t="inlineStr">
        <is>
          <t>Bush Somerset Collection Bookcase</t>
        </is>
      </c>
      <c r="Q8636" s="2" t="n">
        <v>130.98</v>
      </c>
      <c r="R8636" t="n">
        <v>2</v>
      </c>
      <c r="S8636" s="3" t="n">
        <v>0.5</v>
      </c>
      <c r="T8636" s="2" t="n">
        <v>-89.0664</v>
      </c>
      <c r="U8636">
        <f>D8636-C8636</f>
        <v/>
      </c>
      <c r="V8636" s="3">
        <f>IF(Q8636=0,0,T8636/Q8636)</f>
        <v/>
      </c>
    </row>
    <row r="8637">
      <c r="A8637" t="n">
        <v>8636</v>
      </c>
      <c r="B8637" t="inlineStr">
        <is>
          <t>CA-2014-160094</t>
        </is>
      </c>
      <c r="C8637" t="inlineStr">
        <is>
          <t>2014-04-30</t>
        </is>
      </c>
      <c r="D8637" t="inlineStr">
        <is>
          <t>2014-05-02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Office Supplies</t>
        </is>
      </c>
      <c r="O8637" t="inlineStr">
        <is>
          <t>Art</t>
        </is>
      </c>
      <c r="P8637" t="inlineStr">
        <is>
          <t>Hunt Boston Vacuum Mount KS Pencil Sharpener</t>
        </is>
      </c>
      <c r="Q8637" s="2" t="n">
        <v>174.95</v>
      </c>
      <c r="R8637" t="n">
        <v>5</v>
      </c>
      <c r="S8637" s="3" t="n">
        <v>0</v>
      </c>
      <c r="T8637" s="2" t="n">
        <v>45.487</v>
      </c>
      <c r="U8637">
        <f>D8637-C8637</f>
        <v/>
      </c>
      <c r="V8637" s="3">
        <f>IF(Q8637=0,0,T8637/Q8637)</f>
        <v/>
      </c>
    </row>
    <row r="8638">
      <c r="A8638" t="n">
        <v>8637</v>
      </c>
      <c r="B8638" t="inlineStr">
        <is>
          <t>CA-2014-160094</t>
        </is>
      </c>
      <c r="C8638" t="inlineStr">
        <is>
          <t>2014-04-30</t>
        </is>
      </c>
      <c r="D8638" t="inlineStr">
        <is>
          <t>2014-05-02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Economy Rollaway Files</t>
        </is>
      </c>
      <c r="Q8638" s="2" t="n">
        <v>826</v>
      </c>
      <c r="R8638" t="n">
        <v>5</v>
      </c>
      <c r="S8638" s="3" t="n">
        <v>0</v>
      </c>
      <c r="T8638" s="2" t="n">
        <v>214.76</v>
      </c>
      <c r="U8638">
        <f>D8638-C8638</f>
        <v/>
      </c>
      <c r="V8638" s="3">
        <f>IF(Q8638=0,0,T8638/Q8638)</f>
        <v/>
      </c>
    </row>
    <row r="8639">
      <c r="A8639" t="n">
        <v>8638</v>
      </c>
      <c r="B8639" t="inlineStr">
        <is>
          <t>CA-2017-151281</t>
        </is>
      </c>
      <c r="C8639" t="inlineStr">
        <is>
          <t>2017-04-27</t>
        </is>
      </c>
      <c r="D8639" t="inlineStr">
        <is>
          <t>2017-05-02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Furniture</t>
        </is>
      </c>
      <c r="O8639" t="inlineStr">
        <is>
          <t>Furnishings</t>
        </is>
      </c>
      <c r="P8639" t="inlineStr">
        <is>
          <t>Luxo Economy Swing Arm Lamp</t>
        </is>
      </c>
      <c r="Q8639" s="2" t="n">
        <v>139.58</v>
      </c>
      <c r="R8639" t="n">
        <v>7</v>
      </c>
      <c r="S8639" s="3" t="n">
        <v>0</v>
      </c>
      <c r="T8639" s="2" t="n">
        <v>39.0824</v>
      </c>
      <c r="U8639">
        <f>D8639-C8639</f>
        <v/>
      </c>
      <c r="V8639" s="3">
        <f>IF(Q8639=0,0,T8639/Q8639)</f>
        <v/>
      </c>
    </row>
    <row r="8640">
      <c r="A8640" t="n">
        <v>8639</v>
      </c>
      <c r="B8640" t="inlineStr">
        <is>
          <t>CA-2017-118346</t>
        </is>
      </c>
      <c r="C8640" t="inlineStr">
        <is>
          <t>2017-07-23</t>
        </is>
      </c>
      <c r="D8640" t="inlineStr">
        <is>
          <t>2017-07-24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G600 MMO Gaming Mouse</t>
        </is>
      </c>
      <c r="Q8640" s="2" t="n">
        <v>399.95</v>
      </c>
      <c r="R8640" t="n">
        <v>5</v>
      </c>
      <c r="S8640" s="3" t="n">
        <v>0</v>
      </c>
      <c r="T8640" s="2" t="n">
        <v>143.982</v>
      </c>
      <c r="U8640">
        <f>D8640-C8640</f>
        <v/>
      </c>
      <c r="V8640" s="3">
        <f>IF(Q8640=0,0,T8640/Q8640)</f>
        <v/>
      </c>
    </row>
    <row r="8641">
      <c r="A8641" t="n">
        <v>8640</v>
      </c>
      <c r="B8641" t="inlineStr">
        <is>
          <t>CA-2014-129819</t>
        </is>
      </c>
      <c r="C8641" t="inlineStr">
        <is>
          <t>2014-12-13</t>
        </is>
      </c>
      <c r="D8641" t="inlineStr">
        <is>
          <t>2014-12-15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ACCOHIDE 3-Ring Binder, Blue, 1"</t>
        </is>
      </c>
      <c r="Q8641" s="2" t="n">
        <v>12.39</v>
      </c>
      <c r="R8641" t="n">
        <v>3</v>
      </c>
      <c r="S8641" s="3" t="n">
        <v>0</v>
      </c>
      <c r="T8641" s="2" t="n">
        <v>5.8233</v>
      </c>
      <c r="U8641">
        <f>D8641-C8641</f>
        <v/>
      </c>
      <c r="V8641" s="3">
        <f>IF(Q8641=0,0,T8641/Q8641)</f>
        <v/>
      </c>
    </row>
    <row r="8642">
      <c r="A8642" t="n">
        <v>8641</v>
      </c>
      <c r="B8642" t="inlineStr">
        <is>
          <t>US-2017-148551</t>
        </is>
      </c>
      <c r="C8642" t="inlineStr">
        <is>
          <t>2017-01-12</t>
        </is>
      </c>
      <c r="D8642" t="inlineStr">
        <is>
          <t>2017-01-16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GBC Ibimaster 500 Manual ProClick Binding System</t>
        </is>
      </c>
      <c r="Q8642" s="2" t="n">
        <v>760.98</v>
      </c>
      <c r="R8642" t="n">
        <v>5</v>
      </c>
      <c r="S8642" s="3" t="n">
        <v>0.8</v>
      </c>
      <c r="T8642" s="2" t="n">
        <v>-1141.47</v>
      </c>
      <c r="U8642">
        <f>D8642-C8642</f>
        <v/>
      </c>
      <c r="V8642" s="3">
        <f>IF(Q8642=0,0,T8642/Q8642)</f>
        <v/>
      </c>
    </row>
    <row r="8643">
      <c r="A8643" t="n">
        <v>8642</v>
      </c>
      <c r="B8643" t="inlineStr">
        <is>
          <t>CA-2017-147767</t>
        </is>
      </c>
      <c r="C8643" t="inlineStr">
        <is>
          <t>2017-12-02</t>
        </is>
      </c>
      <c r="D8643" t="inlineStr">
        <is>
          <t>2017-12-02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Vinyl Sectional Post Binders</t>
        </is>
      </c>
      <c r="Q8643" s="2" t="n">
        <v>67.86</v>
      </c>
      <c r="R8643" t="n">
        <v>6</v>
      </c>
      <c r="S8643" s="3" t="n">
        <v>0.7</v>
      </c>
      <c r="T8643" s="2" t="n">
        <v>-45.24</v>
      </c>
      <c r="U8643">
        <f>D8643-C8643</f>
        <v/>
      </c>
      <c r="V8643" s="3">
        <f>IF(Q8643=0,0,T8643/Q8643)</f>
        <v/>
      </c>
    </row>
    <row r="8644">
      <c r="A8644" t="n">
        <v>8643</v>
      </c>
      <c r="B8644" t="inlineStr">
        <is>
          <t>CA-2015-108259</t>
        </is>
      </c>
      <c r="C8644" t="inlineStr">
        <is>
          <t>2015-11-08</t>
        </is>
      </c>
      <c r="D8644" t="inlineStr">
        <is>
          <t>2015-11-15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Office Supplies</t>
        </is>
      </c>
      <c r="O8644" t="inlineStr">
        <is>
          <t>Fasteners</t>
        </is>
      </c>
      <c r="P8644" t="inlineStr">
        <is>
          <t>OIC Binder Clips</t>
        </is>
      </c>
      <c r="Q8644" s="2" t="n">
        <v>31.504</v>
      </c>
      <c r="R8644" t="n">
        <v>11</v>
      </c>
      <c r="S8644" s="3" t="n">
        <v>0.2</v>
      </c>
      <c r="T8644" s="2" t="n">
        <v>11.814</v>
      </c>
      <c r="U8644">
        <f>D8644-C8644</f>
        <v/>
      </c>
      <c r="V8644" s="3">
        <f>IF(Q8644=0,0,T8644/Q8644)</f>
        <v/>
      </c>
    </row>
    <row r="8645">
      <c r="A8645" t="n">
        <v>8644</v>
      </c>
      <c r="B8645" t="inlineStr">
        <is>
          <t>CA-2015-108259</t>
        </is>
      </c>
      <c r="C8645" t="inlineStr">
        <is>
          <t>2015-11-08</t>
        </is>
      </c>
      <c r="D8645" t="inlineStr">
        <is>
          <t>2015-11-15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Office Supplies</t>
        </is>
      </c>
      <c r="O8645" t="inlineStr">
        <is>
          <t>Labels</t>
        </is>
      </c>
      <c r="P8645" t="inlineStr">
        <is>
          <t>Permanent Self-Adhesive File Folder Labels for Typewriters, 1 1/8 x 3 1/2, White</t>
        </is>
      </c>
      <c r="Q8645" s="2" t="n">
        <v>5.04</v>
      </c>
      <c r="R8645" t="n">
        <v>1</v>
      </c>
      <c r="S8645" s="3" t="n">
        <v>0.2</v>
      </c>
      <c r="T8645" s="2" t="n">
        <v>1.638</v>
      </c>
      <c r="U8645">
        <f>D8645-C8645</f>
        <v/>
      </c>
      <c r="V8645" s="3">
        <f>IF(Q8645=0,0,T8645/Q8645)</f>
        <v/>
      </c>
    </row>
    <row r="8646">
      <c r="A8646" t="n">
        <v>8645</v>
      </c>
      <c r="B8646" t="inlineStr">
        <is>
          <t>CA-2015-108259</t>
        </is>
      </c>
      <c r="C8646" t="inlineStr">
        <is>
          <t>2015-11-08</t>
        </is>
      </c>
      <c r="D8646" t="inlineStr">
        <is>
          <t>2015-11-15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Poly Designer Cover &amp; Back</t>
        </is>
      </c>
      <c r="Q8646" s="2" t="n">
        <v>39.879</v>
      </c>
      <c r="R8646" t="n">
        <v>7</v>
      </c>
      <c r="S8646" s="3" t="n">
        <v>0.7</v>
      </c>
      <c r="T8646" s="2" t="n">
        <v>-29.2446</v>
      </c>
      <c r="U8646">
        <f>D8646-C8646</f>
        <v/>
      </c>
      <c r="V8646" s="3">
        <f>IF(Q8646=0,0,T8646/Q8646)</f>
        <v/>
      </c>
    </row>
    <row r="8647">
      <c r="A8647" t="n">
        <v>8646</v>
      </c>
      <c r="B8647" t="inlineStr">
        <is>
          <t>CA-2015-108259</t>
        </is>
      </c>
      <c r="C8647" t="inlineStr">
        <is>
          <t>2015-11-08</t>
        </is>
      </c>
      <c r="D8647" t="inlineStr">
        <is>
          <t>2015-11-15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Furniture</t>
        </is>
      </c>
      <c r="O8647" t="inlineStr">
        <is>
          <t>Furnishings</t>
        </is>
      </c>
      <c r="P8647" t="inlineStr">
        <is>
          <t>Eldon Wave Desk Accessories</t>
        </is>
      </c>
      <c r="Q8647" s="2" t="n">
        <v>4.712</v>
      </c>
      <c r="R8647" t="n">
        <v>1</v>
      </c>
      <c r="S8647" s="3" t="n">
        <v>0.2</v>
      </c>
      <c r="T8647" s="2" t="n">
        <v>1.4136</v>
      </c>
      <c r="U8647">
        <f>D8647-C8647</f>
        <v/>
      </c>
      <c r="V8647" s="3">
        <f>IF(Q8647=0,0,T8647/Q8647)</f>
        <v/>
      </c>
    </row>
    <row r="8648">
      <c r="A8648" t="n">
        <v>8647</v>
      </c>
      <c r="B8648" t="inlineStr">
        <is>
          <t>CA-2016-113341</t>
        </is>
      </c>
      <c r="C8648" t="inlineStr">
        <is>
          <t>2016-11-25</t>
        </is>
      </c>
      <c r="D8648" t="inlineStr">
        <is>
          <t>2016-11-29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Padded Folding Chairs, Black, 4/Carton</t>
        </is>
      </c>
      <c r="Q8648" s="2" t="n">
        <v>194.352</v>
      </c>
      <c r="R8648" t="n">
        <v>3</v>
      </c>
      <c r="S8648" s="3" t="n">
        <v>0.2</v>
      </c>
      <c r="T8648" s="2" t="n">
        <v>19.4352</v>
      </c>
      <c r="U8648">
        <f>D8648-C8648</f>
        <v/>
      </c>
      <c r="V8648" s="3">
        <f>IF(Q8648=0,0,T8648/Q8648)</f>
        <v/>
      </c>
    </row>
    <row r="8649">
      <c r="A8649" t="n">
        <v>8648</v>
      </c>
      <c r="B8649" t="inlineStr">
        <is>
          <t>US-2015-131842</t>
        </is>
      </c>
      <c r="C8649" t="inlineStr">
        <is>
          <t>2015-12-05</t>
        </is>
      </c>
      <c r="D8649" t="inlineStr">
        <is>
          <t>2015-12-08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Furniture</t>
        </is>
      </c>
      <c r="O8649" t="inlineStr">
        <is>
          <t>Chairs</t>
        </is>
      </c>
      <c r="P8649" t="inlineStr">
        <is>
          <t>Global Push Button Manager's Chair, Indigo</t>
        </is>
      </c>
      <c r="Q8649" s="2" t="n">
        <v>97.42400000000001</v>
      </c>
      <c r="R8649" t="n">
        <v>2</v>
      </c>
      <c r="S8649" s="3" t="n">
        <v>0.2</v>
      </c>
      <c r="T8649" s="2" t="n">
        <v>10.9602</v>
      </c>
      <c r="U8649">
        <f>D8649-C8649</f>
        <v/>
      </c>
      <c r="V8649" s="3">
        <f>IF(Q8649=0,0,T8649/Q8649)</f>
        <v/>
      </c>
    </row>
    <row r="8650">
      <c r="A8650" t="n">
        <v>8649</v>
      </c>
      <c r="B8650" t="inlineStr">
        <is>
          <t>CA-2016-164574</t>
        </is>
      </c>
      <c r="C8650" t="inlineStr">
        <is>
          <t>2016-07-29</t>
        </is>
      </c>
      <c r="D8650" t="inlineStr">
        <is>
          <t>2016-08-03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Office Supplies</t>
        </is>
      </c>
      <c r="O8650" t="inlineStr">
        <is>
          <t>Storage</t>
        </is>
      </c>
      <c r="P8650" t="inlineStr">
        <is>
          <t>Fellowes High-Stak Drawer Files</t>
        </is>
      </c>
      <c r="Q8650" s="2" t="n">
        <v>704.76</v>
      </c>
      <c r="R8650" t="n">
        <v>5</v>
      </c>
      <c r="S8650" s="3" t="n">
        <v>0.2</v>
      </c>
      <c r="T8650" s="2" t="n">
        <v>26.4285</v>
      </c>
      <c r="U8650">
        <f>D8650-C8650</f>
        <v/>
      </c>
      <c r="V8650" s="3">
        <f>IF(Q8650=0,0,T8650/Q8650)</f>
        <v/>
      </c>
    </row>
    <row r="8651">
      <c r="A8651" t="n">
        <v>8650</v>
      </c>
      <c r="B8651" t="inlineStr">
        <is>
          <t>CA-2016-164574</t>
        </is>
      </c>
      <c r="C8651" t="inlineStr">
        <is>
          <t>2016-07-29</t>
        </is>
      </c>
      <c r="D8651" t="inlineStr">
        <is>
          <t>2016-08-03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Premier Elliptical Ring Binder, Black</t>
        </is>
      </c>
      <c r="Q8651" s="2" t="n">
        <v>27.396</v>
      </c>
      <c r="R8651" t="n">
        <v>3</v>
      </c>
      <c r="S8651" s="3" t="n">
        <v>0.7</v>
      </c>
      <c r="T8651" s="2" t="n">
        <v>-20.0904</v>
      </c>
      <c r="U8651">
        <f>D8651-C8651</f>
        <v/>
      </c>
      <c r="V8651" s="3">
        <f>IF(Q8651=0,0,T8651/Q8651)</f>
        <v/>
      </c>
    </row>
    <row r="8652">
      <c r="A8652" t="n">
        <v>8651</v>
      </c>
      <c r="B8652" t="inlineStr">
        <is>
          <t>CA-2014-142769</t>
        </is>
      </c>
      <c r="C8652" t="inlineStr">
        <is>
          <t>2014-09-13</t>
        </is>
      </c>
      <c r="D8652" t="inlineStr">
        <is>
          <t>2014-09-13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Office Supplies</t>
        </is>
      </c>
      <c r="O8652" t="inlineStr">
        <is>
          <t>Fasteners</t>
        </is>
      </c>
      <c r="P8652" t="inlineStr">
        <is>
          <t>OIC Thumb-Tacks</t>
        </is>
      </c>
      <c r="Q8652" s="2" t="n">
        <v>5.7</v>
      </c>
      <c r="R8652" t="n">
        <v>5</v>
      </c>
      <c r="S8652" s="3" t="n">
        <v>0</v>
      </c>
      <c r="T8652" s="2" t="n">
        <v>2.679</v>
      </c>
      <c r="U8652">
        <f>D8652-C8652</f>
        <v/>
      </c>
      <c r="V8652" s="3">
        <f>IF(Q8652=0,0,T8652/Q8652)</f>
        <v/>
      </c>
    </row>
    <row r="8653">
      <c r="A8653" t="n">
        <v>8652</v>
      </c>
      <c r="B8653" t="inlineStr">
        <is>
          <t>CA-2014-142769</t>
        </is>
      </c>
      <c r="C8653" t="inlineStr">
        <is>
          <t>2014-09-13</t>
        </is>
      </c>
      <c r="D8653" t="inlineStr">
        <is>
          <t>2014-09-13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Furniture</t>
        </is>
      </c>
      <c r="O8653" t="inlineStr">
        <is>
          <t>Furnishings</t>
        </is>
      </c>
      <c r="P8653" t="inlineStr">
        <is>
          <t>C-Line Cubicle Keepers Polyproplyene Holder With Velcro Backings</t>
        </is>
      </c>
      <c r="Q8653" s="2" t="n">
        <v>14.19</v>
      </c>
      <c r="R8653" t="n">
        <v>3</v>
      </c>
      <c r="S8653" s="3" t="n">
        <v>0</v>
      </c>
      <c r="T8653" s="2" t="n">
        <v>5.5341</v>
      </c>
      <c r="U8653">
        <f>D8653-C8653</f>
        <v/>
      </c>
      <c r="V8653" s="3">
        <f>IF(Q8653=0,0,T8653/Q8653)</f>
        <v/>
      </c>
    </row>
    <row r="8654">
      <c r="A8654" t="n">
        <v>8653</v>
      </c>
      <c r="B8654" t="inlineStr">
        <is>
          <t>CA-2014-142769</t>
        </is>
      </c>
      <c r="C8654" t="inlineStr">
        <is>
          <t>2014-09-13</t>
        </is>
      </c>
      <c r="D8654" t="inlineStr">
        <is>
          <t>2014-09-13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Office Supplies</t>
        </is>
      </c>
      <c r="O8654" t="inlineStr">
        <is>
          <t>Supplies</t>
        </is>
      </c>
      <c r="P8654" t="inlineStr">
        <is>
          <t>Acme Value Line Scissors</t>
        </is>
      </c>
      <c r="Q8654" s="2" t="n">
        <v>7.3</v>
      </c>
      <c r="R8654" t="n">
        <v>2</v>
      </c>
      <c r="S8654" s="3" t="n">
        <v>0</v>
      </c>
      <c r="T8654" s="2" t="n">
        <v>2.19</v>
      </c>
      <c r="U8654">
        <f>D8654-C8654</f>
        <v/>
      </c>
      <c r="V8654" s="3">
        <f>IF(Q8654=0,0,T8654/Q8654)</f>
        <v/>
      </c>
    </row>
    <row r="8655">
      <c r="A8655" t="n">
        <v>8654</v>
      </c>
      <c r="B8655" t="inlineStr">
        <is>
          <t>CA-2014-142769</t>
        </is>
      </c>
      <c r="C8655" t="inlineStr">
        <is>
          <t>2014-09-13</t>
        </is>
      </c>
      <c r="D8655" t="inlineStr">
        <is>
          <t>2014-09-13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Wireless Performance Mouse MX for PC and Mac</t>
        </is>
      </c>
      <c r="Q8655" s="2" t="n">
        <v>199.98</v>
      </c>
      <c r="R8655" t="n">
        <v>2</v>
      </c>
      <c r="S8655" s="3" t="n">
        <v>0</v>
      </c>
      <c r="T8655" s="2" t="n">
        <v>75.9924</v>
      </c>
      <c r="U8655">
        <f>D8655-C8655</f>
        <v/>
      </c>
      <c r="V8655" s="3">
        <f>IF(Q8655=0,0,T8655/Q8655)</f>
        <v/>
      </c>
    </row>
    <row r="8656">
      <c r="A8656" t="n">
        <v>8655</v>
      </c>
      <c r="B8656" t="inlineStr">
        <is>
          <t>CA-2014-142769</t>
        </is>
      </c>
      <c r="C8656" t="inlineStr">
        <is>
          <t>2014-09-13</t>
        </is>
      </c>
      <c r="D8656" t="inlineStr">
        <is>
          <t>2014-09-13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Memorex Mini Travel Drive 64 GB USB 2.0 Flash Drive</t>
        </is>
      </c>
      <c r="Q8656" s="2" t="n">
        <v>144.96</v>
      </c>
      <c r="R8656" t="n">
        <v>4</v>
      </c>
      <c r="S8656" s="3" t="n">
        <v>0</v>
      </c>
      <c r="T8656" s="2" t="n">
        <v>60.8832</v>
      </c>
      <c r="U8656">
        <f>D8656-C8656</f>
        <v/>
      </c>
      <c r="V8656" s="3">
        <f>IF(Q8656=0,0,T8656/Q8656)</f>
        <v/>
      </c>
    </row>
    <row r="8657">
      <c r="A8657" t="n">
        <v>8656</v>
      </c>
      <c r="B8657" t="inlineStr">
        <is>
          <t>CA-2014-142769</t>
        </is>
      </c>
      <c r="C8657" t="inlineStr">
        <is>
          <t>2014-09-13</t>
        </is>
      </c>
      <c r="D8657" t="inlineStr">
        <is>
          <t>2014-09-13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500GB Portable External Hard Drive</t>
        </is>
      </c>
      <c r="Q8657" s="2" t="n">
        <v>118</v>
      </c>
      <c r="R8657" t="n">
        <v>2</v>
      </c>
      <c r="S8657" s="3" t="n">
        <v>0</v>
      </c>
      <c r="T8657" s="2" t="n">
        <v>20.06</v>
      </c>
      <c r="U8657">
        <f>D8657-C8657</f>
        <v/>
      </c>
      <c r="V8657" s="3">
        <f>IF(Q8657=0,0,T8657/Q8657)</f>
        <v/>
      </c>
    </row>
    <row r="8658">
      <c r="A8658" t="n">
        <v>8657</v>
      </c>
      <c r="B8658" t="inlineStr">
        <is>
          <t>CA-2014-142769</t>
        </is>
      </c>
      <c r="C8658" t="inlineStr">
        <is>
          <t>2014-09-13</t>
        </is>
      </c>
      <c r="D8658" t="inlineStr">
        <is>
          <t>2014-09-13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Xerox 1942</t>
        </is>
      </c>
      <c r="Q8658" s="2" t="n">
        <v>48.94</v>
      </c>
      <c r="R8658" t="n">
        <v>1</v>
      </c>
      <c r="S8658" s="3" t="n">
        <v>0</v>
      </c>
      <c r="T8658" s="2" t="n">
        <v>24.47</v>
      </c>
      <c r="U8658">
        <f>D8658-C8658</f>
        <v/>
      </c>
      <c r="V8658" s="3">
        <f>IF(Q8658=0,0,T8658/Q8658)</f>
        <v/>
      </c>
    </row>
    <row r="8659">
      <c r="A8659" t="n">
        <v>8658</v>
      </c>
      <c r="B8659" t="inlineStr">
        <is>
          <t>CA-2014-142769</t>
        </is>
      </c>
      <c r="C8659" t="inlineStr">
        <is>
          <t>2014-09-13</t>
        </is>
      </c>
      <c r="D8659" t="inlineStr">
        <is>
          <t>2014-09-13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Holmes Replacement Filter for HEPA Air Cleaner, Medium Room</t>
        </is>
      </c>
      <c r="Q8659" s="2" t="n">
        <v>22.66</v>
      </c>
      <c r="R8659" t="n">
        <v>2</v>
      </c>
      <c r="S8659" s="3" t="n">
        <v>0</v>
      </c>
      <c r="T8659" s="2" t="n">
        <v>9.7438</v>
      </c>
      <c r="U8659">
        <f>D8659-C8659</f>
        <v/>
      </c>
      <c r="V8659" s="3">
        <f>IF(Q8659=0,0,T8659/Q8659)</f>
        <v/>
      </c>
    </row>
    <row r="8660">
      <c r="A8660" t="n">
        <v>8659</v>
      </c>
      <c r="B8660" t="inlineStr">
        <is>
          <t>CA-2016-168361</t>
        </is>
      </c>
      <c r="C8660" t="inlineStr">
        <is>
          <t>2016-06-21</t>
        </is>
      </c>
      <c r="D8660" t="inlineStr">
        <is>
          <t>2016-06-25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Durable Slant Ring Binders With Label Holder</t>
        </is>
      </c>
      <c r="Q8660" s="2" t="n">
        <v>0.836</v>
      </c>
      <c r="R8660" t="n">
        <v>1</v>
      </c>
      <c r="S8660" s="3" t="n">
        <v>0.8</v>
      </c>
      <c r="T8660" s="2" t="n">
        <v>-1.3376</v>
      </c>
      <c r="U8660">
        <f>D8660-C8660</f>
        <v/>
      </c>
      <c r="V8660" s="3">
        <f>IF(Q8660=0,0,T8660/Q8660)</f>
        <v/>
      </c>
    </row>
    <row r="8661">
      <c r="A8661" t="n">
        <v>8660</v>
      </c>
      <c r="B8661" t="inlineStr">
        <is>
          <t>CA-2016-153185</t>
        </is>
      </c>
      <c r="C8661" t="inlineStr">
        <is>
          <t>2016-09-03</t>
        </is>
      </c>
      <c r="D8661" t="inlineStr">
        <is>
          <t>2016-09-08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Office Supplies</t>
        </is>
      </c>
      <c r="O8661" t="inlineStr">
        <is>
          <t>Paper</t>
        </is>
      </c>
      <c r="P8661" t="inlineStr">
        <is>
          <t>Wirebound Four 2-3/4 x 5 Forms per Page, 400 Sets per Book</t>
        </is>
      </c>
      <c r="Q8661" s="2" t="n">
        <v>30.96</v>
      </c>
      <c r="R8661" t="n">
        <v>6</v>
      </c>
      <c r="S8661" s="3" t="n">
        <v>0.2</v>
      </c>
      <c r="T8661" s="2" t="n">
        <v>11.223</v>
      </c>
      <c r="U8661">
        <f>D8661-C8661</f>
        <v/>
      </c>
      <c r="V8661" s="3">
        <f>IF(Q8661=0,0,T8661/Q8661)</f>
        <v/>
      </c>
    </row>
    <row r="8662">
      <c r="A8662" t="n">
        <v>8661</v>
      </c>
      <c r="B8662" t="inlineStr">
        <is>
          <t>CA-2017-124765</t>
        </is>
      </c>
      <c r="C8662" t="inlineStr">
        <is>
          <t>2017-11-25</t>
        </is>
      </c>
      <c r="D8662" t="inlineStr">
        <is>
          <t>2017-11-30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Furniture</t>
        </is>
      </c>
      <c r="O8662" t="inlineStr">
        <is>
          <t>Bookcases</t>
        </is>
      </c>
      <c r="P8662" t="inlineStr">
        <is>
          <t>O'Sullivan Manor Hill 2-Door Library in Brianna Oak</t>
        </is>
      </c>
      <c r="Q8662" s="2" t="n">
        <v>723.92</v>
      </c>
      <c r="R8662" t="n">
        <v>5</v>
      </c>
      <c r="S8662" s="3" t="n">
        <v>0.2</v>
      </c>
      <c r="T8662" s="2" t="n">
        <v>-81.441</v>
      </c>
      <c r="U8662">
        <f>D8662-C8662</f>
        <v/>
      </c>
      <c r="V8662" s="3">
        <f>IF(Q8662=0,0,T8662/Q8662)</f>
        <v/>
      </c>
    </row>
    <row r="8663">
      <c r="A8663" t="n">
        <v>8662</v>
      </c>
      <c r="B8663" t="inlineStr">
        <is>
          <t>CA-2015-131856</t>
        </is>
      </c>
      <c r="C8663" t="inlineStr">
        <is>
          <t>2015-05-12</t>
        </is>
      </c>
      <c r="D8663" t="inlineStr">
        <is>
          <t>2015-05-17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DAX Wood Document Frame.</t>
        </is>
      </c>
      <c r="Q8663" s="2" t="n">
        <v>21.968</v>
      </c>
      <c r="R8663" t="n">
        <v>4</v>
      </c>
      <c r="S8663" s="3" t="n">
        <v>0.6</v>
      </c>
      <c r="T8663" s="2" t="n">
        <v>-15.9268</v>
      </c>
      <c r="U8663">
        <f>D8663-C8663</f>
        <v/>
      </c>
      <c r="V8663" s="3">
        <f>IF(Q8663=0,0,T8663/Q8663)</f>
        <v/>
      </c>
    </row>
    <row r="8664">
      <c r="A8664" t="n">
        <v>8663</v>
      </c>
      <c r="B8664" t="inlineStr">
        <is>
          <t>CA-2015-131856</t>
        </is>
      </c>
      <c r="C8664" t="inlineStr">
        <is>
          <t>2015-05-12</t>
        </is>
      </c>
      <c r="D8664" t="inlineStr">
        <is>
          <t>2015-05-17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Digium D40 VoIP phone</t>
        </is>
      </c>
      <c r="Q8664" s="2" t="n">
        <v>619.152</v>
      </c>
      <c r="R8664" t="n">
        <v>6</v>
      </c>
      <c r="S8664" s="3" t="n">
        <v>0.2</v>
      </c>
      <c r="T8664" s="2" t="n">
        <v>69.6546</v>
      </c>
      <c r="U8664">
        <f>D8664-C8664</f>
        <v/>
      </c>
      <c r="V8664" s="3">
        <f>IF(Q8664=0,0,T8664/Q8664)</f>
        <v/>
      </c>
    </row>
    <row r="8665">
      <c r="A8665" t="n">
        <v>8664</v>
      </c>
      <c r="B8665" t="inlineStr">
        <is>
          <t>CA-2015-131856</t>
        </is>
      </c>
      <c r="C8665" t="inlineStr">
        <is>
          <t>2015-05-12</t>
        </is>
      </c>
      <c r="D8665" t="inlineStr">
        <is>
          <t>2015-05-17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1964</t>
        </is>
      </c>
      <c r="Q8665" s="2" t="n">
        <v>127.904</v>
      </c>
      <c r="R8665" t="n">
        <v>7</v>
      </c>
      <c r="S8665" s="3" t="n">
        <v>0.2</v>
      </c>
      <c r="T8665" s="2" t="n">
        <v>41.5688</v>
      </c>
      <c r="U8665">
        <f>D8665-C8665</f>
        <v/>
      </c>
      <c r="V8665" s="3">
        <f>IF(Q8665=0,0,T8665/Q8665)</f>
        <v/>
      </c>
    </row>
    <row r="8666">
      <c r="A8666" t="n">
        <v>8665</v>
      </c>
      <c r="B8666" t="inlineStr">
        <is>
          <t>CA-2017-126634</t>
        </is>
      </c>
      <c r="C8666" t="inlineStr">
        <is>
          <t>2017-03-30</t>
        </is>
      </c>
      <c r="D8666" t="inlineStr">
        <is>
          <t>2017-04-01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Furniture</t>
        </is>
      </c>
      <c r="O8666" t="inlineStr">
        <is>
          <t>Furnishings</t>
        </is>
      </c>
      <c r="P8666" t="inlineStr">
        <is>
          <t>Flat Face Poster Frame</t>
        </is>
      </c>
      <c r="Q8666" s="2" t="n">
        <v>94.2</v>
      </c>
      <c r="R8666" t="n">
        <v>5</v>
      </c>
      <c r="S8666" s="3" t="n">
        <v>0</v>
      </c>
      <c r="T8666" s="2" t="n">
        <v>39.564</v>
      </c>
      <c r="U8666">
        <f>D8666-C8666</f>
        <v/>
      </c>
      <c r="V8666" s="3">
        <f>IF(Q8666=0,0,T8666/Q8666)</f>
        <v/>
      </c>
    </row>
    <row r="8667">
      <c r="A8667" t="n">
        <v>8666</v>
      </c>
      <c r="B8667" t="inlineStr">
        <is>
          <t>CA-2016-118500</t>
        </is>
      </c>
      <c r="C8667" t="inlineStr">
        <is>
          <t>2016-11-17</t>
        </is>
      </c>
      <c r="D8667" t="inlineStr">
        <is>
          <t>2016-11-18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Office Supplies</t>
        </is>
      </c>
      <c r="O8667" t="inlineStr">
        <is>
          <t>Supplies</t>
        </is>
      </c>
      <c r="P8667" t="inlineStr">
        <is>
          <t>Acme Tagit Stainless Steel Antibacterial Scissors</t>
        </is>
      </c>
      <c r="Q8667" s="2" t="n">
        <v>49.5</v>
      </c>
      <c r="R8667" t="n">
        <v>5</v>
      </c>
      <c r="S8667" s="3" t="n">
        <v>0</v>
      </c>
      <c r="T8667" s="2" t="n">
        <v>13.365</v>
      </c>
      <c r="U8667">
        <f>D8667-C8667</f>
        <v/>
      </c>
      <c r="V8667" s="3">
        <f>IF(Q8667=0,0,T8667/Q8667)</f>
        <v/>
      </c>
    </row>
    <row r="8668">
      <c r="A8668" t="n">
        <v>8667</v>
      </c>
      <c r="B8668" t="inlineStr">
        <is>
          <t>CA-2016-163951</t>
        </is>
      </c>
      <c r="C8668" t="inlineStr">
        <is>
          <t>2016-12-30</t>
        </is>
      </c>
      <c r="D8668" t="inlineStr">
        <is>
          <t>2017-01-02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Office Supplies</t>
        </is>
      </c>
      <c r="O8668" t="inlineStr">
        <is>
          <t>Art</t>
        </is>
      </c>
      <c r="P8668" t="inlineStr">
        <is>
          <t>Newell 31</t>
        </is>
      </c>
      <c r="Q8668" s="2" t="n">
        <v>16.52</v>
      </c>
      <c r="R8668" t="n">
        <v>5</v>
      </c>
      <c r="S8668" s="3" t="n">
        <v>0.2</v>
      </c>
      <c r="T8668" s="2" t="n">
        <v>1.652</v>
      </c>
      <c r="U8668">
        <f>D8668-C8668</f>
        <v/>
      </c>
      <c r="V8668" s="3">
        <f>IF(Q8668=0,0,T8668/Q8668)</f>
        <v/>
      </c>
    </row>
    <row r="8669">
      <c r="A8669" t="n">
        <v>8668</v>
      </c>
      <c r="B8669" t="inlineStr">
        <is>
          <t>CA-2016-149916</t>
        </is>
      </c>
      <c r="C8669" t="inlineStr">
        <is>
          <t>2016-12-22</t>
        </is>
      </c>
      <c r="D8669" t="inlineStr">
        <is>
          <t>2016-12-24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Office Supplies</t>
        </is>
      </c>
      <c r="O8669" t="inlineStr">
        <is>
          <t>Binders</t>
        </is>
      </c>
      <c r="P8669" t="inlineStr">
        <is>
          <t>Wilson Jones International Size A4 Ring Binders</t>
        </is>
      </c>
      <c r="Q8669" s="2" t="n">
        <v>55.36</v>
      </c>
      <c r="R8669" t="n">
        <v>4</v>
      </c>
      <c r="S8669" s="3" t="n">
        <v>0.2</v>
      </c>
      <c r="T8669" s="2" t="n">
        <v>19.376</v>
      </c>
      <c r="U8669">
        <f>D8669-C8669</f>
        <v/>
      </c>
      <c r="V8669" s="3">
        <f>IF(Q8669=0,0,T8669/Q8669)</f>
        <v/>
      </c>
    </row>
    <row r="8670">
      <c r="A8670" t="n">
        <v>8669</v>
      </c>
      <c r="B8670" t="inlineStr">
        <is>
          <t>CA-2016-149916</t>
        </is>
      </c>
      <c r="C8670" t="inlineStr">
        <is>
          <t>2016-12-22</t>
        </is>
      </c>
      <c r="D8670" t="inlineStr">
        <is>
          <t>2016-12-24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Technology</t>
        </is>
      </c>
      <c r="O8670" t="inlineStr">
        <is>
          <t>Machines</t>
        </is>
      </c>
      <c r="P8670" t="inlineStr">
        <is>
          <t>Texas Instrument TI-15 Fraction Calculator</t>
        </is>
      </c>
      <c r="Q8670" s="2" t="n">
        <v>11.56</v>
      </c>
      <c r="R8670" t="n">
        <v>1</v>
      </c>
      <c r="S8670" s="3" t="n">
        <v>0.2</v>
      </c>
      <c r="T8670" s="2" t="n">
        <v>3.757</v>
      </c>
      <c r="U8670">
        <f>D8670-C8670</f>
        <v/>
      </c>
      <c r="V8670" s="3">
        <f>IF(Q8670=0,0,T8670/Q8670)</f>
        <v/>
      </c>
    </row>
    <row r="8671">
      <c r="A8671" t="n">
        <v>8670</v>
      </c>
      <c r="B8671" t="inlineStr">
        <is>
          <t>CA-2015-158918</t>
        </is>
      </c>
      <c r="C8671" t="inlineStr">
        <is>
          <t>2015-12-20</t>
        </is>
      </c>
      <c r="D8671" t="inlineStr">
        <is>
          <t>2015-12-25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Easy-staple paper</t>
        </is>
      </c>
      <c r="Q8671" s="2" t="n">
        <v>17.12</v>
      </c>
      <c r="R8671" t="n">
        <v>4</v>
      </c>
      <c r="S8671" s="3" t="n">
        <v>0</v>
      </c>
      <c r="T8671" s="2" t="n">
        <v>7.704</v>
      </c>
      <c r="U8671">
        <f>D8671-C8671</f>
        <v/>
      </c>
      <c r="V8671" s="3">
        <f>IF(Q8671=0,0,T8671/Q8671)</f>
        <v/>
      </c>
    </row>
    <row r="8672">
      <c r="A8672" t="n">
        <v>8671</v>
      </c>
      <c r="B8672" t="inlineStr">
        <is>
          <t>US-2014-159611</t>
        </is>
      </c>
      <c r="C8672" t="inlineStr">
        <is>
          <t>2014-12-27</t>
        </is>
      </c>
      <c r="D8672" t="inlineStr">
        <is>
          <t>2015-01-01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Furniture</t>
        </is>
      </c>
      <c r="O8672" t="inlineStr">
        <is>
          <t>Furnishings</t>
        </is>
      </c>
      <c r="P8672" t="inlineStr">
        <is>
          <t>Eldon "L" Workstation Diamond Chairmat</t>
        </is>
      </c>
      <c r="Q8672" s="2" t="n">
        <v>182.352</v>
      </c>
      <c r="R8672" t="n">
        <v>3</v>
      </c>
      <c r="S8672" s="3" t="n">
        <v>0.2</v>
      </c>
      <c r="T8672" s="2" t="n">
        <v>-18.2352</v>
      </c>
      <c r="U8672">
        <f>D8672-C8672</f>
        <v/>
      </c>
      <c r="V8672" s="3">
        <f>IF(Q8672=0,0,T8672/Q8672)</f>
        <v/>
      </c>
    </row>
    <row r="8673">
      <c r="A8673" t="n">
        <v>8672</v>
      </c>
      <c r="B8673" t="inlineStr">
        <is>
          <t>US-2014-159611</t>
        </is>
      </c>
      <c r="C8673" t="inlineStr">
        <is>
          <t>2014-12-27</t>
        </is>
      </c>
      <c r="D8673" t="inlineStr">
        <is>
          <t>2015-01-01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Safco Industrial Shelving</t>
        </is>
      </c>
      <c r="Q8673" s="2" t="n">
        <v>118.16</v>
      </c>
      <c r="R8673" t="n">
        <v>2</v>
      </c>
      <c r="S8673" s="3" t="n">
        <v>0.2</v>
      </c>
      <c r="T8673" s="2" t="n">
        <v>-25.109</v>
      </c>
      <c r="U8673">
        <f>D8673-C8673</f>
        <v/>
      </c>
      <c r="V8673" s="3">
        <f>IF(Q8673=0,0,T8673/Q8673)</f>
        <v/>
      </c>
    </row>
    <row r="8674">
      <c r="A8674" t="n">
        <v>8673</v>
      </c>
      <c r="B8674" t="inlineStr">
        <is>
          <t>CA-2017-163265</t>
        </is>
      </c>
      <c r="C8674" t="inlineStr">
        <is>
          <t>2017-02-16</t>
        </is>
      </c>
      <c r="D8674" t="inlineStr">
        <is>
          <t>2017-02-21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Office Supplies</t>
        </is>
      </c>
      <c r="O8674" t="inlineStr">
        <is>
          <t>Fasteners</t>
        </is>
      </c>
      <c r="P8674" t="inlineStr">
        <is>
          <t>Vinyl Coated Wire Paper Clips in Organizer Box, 800/Box</t>
        </is>
      </c>
      <c r="Q8674" s="2" t="n">
        <v>18.368</v>
      </c>
      <c r="R8674" t="n">
        <v>2</v>
      </c>
      <c r="S8674" s="3" t="n">
        <v>0.2</v>
      </c>
      <c r="T8674" s="2" t="n">
        <v>6.1992</v>
      </c>
      <c r="U8674">
        <f>D8674-C8674</f>
        <v/>
      </c>
      <c r="V8674" s="3">
        <f>IF(Q8674=0,0,T8674/Q8674)</f>
        <v/>
      </c>
    </row>
    <row r="8675">
      <c r="A8675" t="n">
        <v>8674</v>
      </c>
      <c r="B8675" t="inlineStr">
        <is>
          <t>CA-2017-163265</t>
        </is>
      </c>
      <c r="C8675" t="inlineStr">
        <is>
          <t>2017-02-16</t>
        </is>
      </c>
      <c r="D8675" t="inlineStr">
        <is>
          <t>2017-02-21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Furniture</t>
        </is>
      </c>
      <c r="O8675" t="inlineStr">
        <is>
          <t>Chairs</t>
        </is>
      </c>
      <c r="P8675" t="inlineStr">
        <is>
          <t>Global Deluxe High-Back Manager's Chair</t>
        </is>
      </c>
      <c r="Q8675" s="2" t="n">
        <v>600.558</v>
      </c>
      <c r="R8675" t="n">
        <v>3</v>
      </c>
      <c r="S8675" s="3" t="n">
        <v>0.3</v>
      </c>
      <c r="T8675" s="2" t="n">
        <v>-8.5794</v>
      </c>
      <c r="U8675">
        <f>D8675-C8675</f>
        <v/>
      </c>
      <c r="V8675" s="3">
        <f>IF(Q8675=0,0,T8675/Q8675)</f>
        <v/>
      </c>
    </row>
    <row r="8676">
      <c r="A8676" t="n">
        <v>8675</v>
      </c>
      <c r="B8676" t="inlineStr">
        <is>
          <t>CA-2017-163265</t>
        </is>
      </c>
      <c r="C8676" t="inlineStr">
        <is>
          <t>2017-02-16</t>
        </is>
      </c>
      <c r="D8676" t="inlineStr">
        <is>
          <t>2017-02-21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Office Supplies</t>
        </is>
      </c>
      <c r="O8676" t="inlineStr">
        <is>
          <t>Storage</t>
        </is>
      </c>
      <c r="P8676" t="inlineStr">
        <is>
          <t>Tennsco Lockers, Gray</t>
        </is>
      </c>
      <c r="Q8676" s="2" t="n">
        <v>50.352</v>
      </c>
      <c r="R8676" t="n">
        <v>3</v>
      </c>
      <c r="S8676" s="3" t="n">
        <v>0.2</v>
      </c>
      <c r="T8676" s="2" t="n">
        <v>-8.1822</v>
      </c>
      <c r="U8676">
        <f>D8676-C8676</f>
        <v/>
      </c>
      <c r="V8676" s="3">
        <f>IF(Q8676=0,0,T8676/Q8676)</f>
        <v/>
      </c>
    </row>
    <row r="8677">
      <c r="A8677" t="n">
        <v>8676</v>
      </c>
      <c r="B8677" t="inlineStr">
        <is>
          <t>CA-2017-163265</t>
        </is>
      </c>
      <c r="C8677" t="inlineStr">
        <is>
          <t>2017-02-16</t>
        </is>
      </c>
      <c r="D8677" t="inlineStr">
        <is>
          <t>2017-02-21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Office Supplies</t>
        </is>
      </c>
      <c r="O8677" t="inlineStr">
        <is>
          <t>Art</t>
        </is>
      </c>
      <c r="P8677" t="inlineStr">
        <is>
          <t>Newell 312</t>
        </is>
      </c>
      <c r="Q8677" s="2" t="n">
        <v>28.032</v>
      </c>
      <c r="R8677" t="n">
        <v>6</v>
      </c>
      <c r="S8677" s="3" t="n">
        <v>0.2</v>
      </c>
      <c r="T8677" s="2" t="n">
        <v>3.504</v>
      </c>
      <c r="U8677">
        <f>D8677-C8677</f>
        <v/>
      </c>
      <c r="V8677" s="3">
        <f>IF(Q8677=0,0,T8677/Q8677)</f>
        <v/>
      </c>
    </row>
    <row r="8678">
      <c r="A8678" t="n">
        <v>8677</v>
      </c>
      <c r="B8678" t="inlineStr">
        <is>
          <t>CA-2017-163265</t>
        </is>
      </c>
      <c r="C8678" t="inlineStr">
        <is>
          <t>2017-02-16</t>
        </is>
      </c>
      <c r="D8678" t="inlineStr">
        <is>
          <t>2017-02-21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Furniture</t>
        </is>
      </c>
      <c r="O8678" t="inlineStr">
        <is>
          <t>Furnishings</t>
        </is>
      </c>
      <c r="P8678" t="inlineStr">
        <is>
          <t>Executive Impressions 13" Clairmont Wall Clock</t>
        </is>
      </c>
      <c r="Q8678" s="2" t="n">
        <v>7.692</v>
      </c>
      <c r="R8678" t="n">
        <v>1</v>
      </c>
      <c r="S8678" s="3" t="n">
        <v>0.6</v>
      </c>
      <c r="T8678" s="2" t="n">
        <v>-3.6537</v>
      </c>
      <c r="U8678">
        <f>D8678-C8678</f>
        <v/>
      </c>
      <c r="V8678" s="3">
        <f>IF(Q8678=0,0,T8678/Q8678)</f>
        <v/>
      </c>
    </row>
    <row r="8679">
      <c r="A8679" t="n">
        <v>8678</v>
      </c>
      <c r="B8679" t="inlineStr">
        <is>
          <t>CA-2017-141705</t>
        </is>
      </c>
      <c r="C8679" t="inlineStr">
        <is>
          <t>2017-10-24</t>
        </is>
      </c>
      <c r="D8679" t="inlineStr">
        <is>
          <t>2017-10-26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Furniture</t>
        </is>
      </c>
      <c r="O8679" t="inlineStr">
        <is>
          <t>Tables</t>
        </is>
      </c>
      <c r="P8679" t="inlineStr">
        <is>
          <t>Hon 2111 Invitation Series Straight Table</t>
        </is>
      </c>
      <c r="Q8679" s="2" t="n">
        <v>517.405</v>
      </c>
      <c r="R8679" t="n">
        <v>5</v>
      </c>
      <c r="S8679" s="3" t="n">
        <v>0.3</v>
      </c>
      <c r="T8679" s="2" t="n">
        <v>-81.3065</v>
      </c>
      <c r="U8679">
        <f>D8679-C8679</f>
        <v/>
      </c>
      <c r="V8679" s="3">
        <f>IF(Q8679=0,0,T8679/Q8679)</f>
        <v/>
      </c>
    </row>
    <row r="8680">
      <c r="A8680" t="n">
        <v>8679</v>
      </c>
      <c r="B8680" t="inlineStr">
        <is>
          <t>CA-2016-112739</t>
        </is>
      </c>
      <c r="C8680" t="inlineStr">
        <is>
          <t>2016-09-02</t>
        </is>
      </c>
      <c r="D8680" t="inlineStr">
        <is>
          <t>2016-09-07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Office Supplies</t>
        </is>
      </c>
      <c r="O8680" t="inlineStr">
        <is>
          <t>Binders</t>
        </is>
      </c>
      <c r="P8680" t="inlineStr">
        <is>
          <t>Acco PRESSTEX Data Binder with Storage Hooks, Dark Blue, 9 1/2" X 11"</t>
        </is>
      </c>
      <c r="Q8680" s="2" t="n">
        <v>8.608000000000001</v>
      </c>
      <c r="R8680" t="n">
        <v>8</v>
      </c>
      <c r="S8680" s="3" t="n">
        <v>0.8</v>
      </c>
      <c r="T8680" s="2" t="n">
        <v>-13.3424</v>
      </c>
      <c r="U8680">
        <f>D8680-C8680</f>
        <v/>
      </c>
      <c r="V8680" s="3">
        <f>IF(Q8680=0,0,T8680/Q8680)</f>
        <v/>
      </c>
    </row>
    <row r="8681">
      <c r="A8681" t="n">
        <v>8680</v>
      </c>
      <c r="B8681" t="inlineStr">
        <is>
          <t>CA-2016-112739</t>
        </is>
      </c>
      <c r="C8681" t="inlineStr">
        <is>
          <t>2016-09-02</t>
        </is>
      </c>
      <c r="D8681" t="inlineStr">
        <is>
          <t>2016-09-07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Logitech MX Performance Wireless Mouse</t>
        </is>
      </c>
      <c r="Q8681" s="2" t="n">
        <v>159.56</v>
      </c>
      <c r="R8681" t="n">
        <v>5</v>
      </c>
      <c r="S8681" s="3" t="n">
        <v>0.2</v>
      </c>
      <c r="T8681" s="2" t="n">
        <v>33.9065</v>
      </c>
      <c r="U8681">
        <f>D8681-C8681</f>
        <v/>
      </c>
      <c r="V8681" s="3">
        <f>IF(Q8681=0,0,T8681/Q8681)</f>
        <v/>
      </c>
    </row>
    <row r="8682">
      <c r="A8682" t="n">
        <v>8681</v>
      </c>
      <c r="B8682" t="inlineStr">
        <is>
          <t>CA-2016-143805</t>
        </is>
      </c>
      <c r="C8682" t="inlineStr">
        <is>
          <t>2016-12-01</t>
        </is>
      </c>
      <c r="D8682" t="inlineStr">
        <is>
          <t>2016-12-03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Office Supplies</t>
        </is>
      </c>
      <c r="O8682" t="inlineStr">
        <is>
          <t>Appliances</t>
        </is>
      </c>
      <c r="P8682" t="inlineStr">
        <is>
          <t>Honeywell Enviracaire Portable HEPA Air Cleaner for 17' x 22' Room</t>
        </is>
      </c>
      <c r="Q8682" s="2" t="n">
        <v>2104.55</v>
      </c>
      <c r="R8682" t="n">
        <v>7</v>
      </c>
      <c r="S8682" s="3" t="n">
        <v>0</v>
      </c>
      <c r="T8682" s="2" t="n">
        <v>694.5015</v>
      </c>
      <c r="U8682">
        <f>D8682-C8682</f>
        <v/>
      </c>
      <c r="V8682" s="3">
        <f>IF(Q8682=0,0,T8682/Q8682)</f>
        <v/>
      </c>
    </row>
    <row r="8683">
      <c r="A8683" t="n">
        <v>8682</v>
      </c>
      <c r="B8683" t="inlineStr">
        <is>
          <t>CA-2016-143805</t>
        </is>
      </c>
      <c r="C8683" t="inlineStr">
        <is>
          <t>2016-12-01</t>
        </is>
      </c>
      <c r="D8683" t="inlineStr">
        <is>
          <t>2016-12-03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Acme Softgrip Scissors</t>
        </is>
      </c>
      <c r="Q8683" s="2" t="n">
        <v>40.7</v>
      </c>
      <c r="R8683" t="n">
        <v>5</v>
      </c>
      <c r="S8683" s="3" t="n">
        <v>0</v>
      </c>
      <c r="T8683" s="2" t="n">
        <v>11.803</v>
      </c>
      <c r="U8683">
        <f>D8683-C8683</f>
        <v/>
      </c>
      <c r="V8683" s="3">
        <f>IF(Q8683=0,0,T8683/Q8683)</f>
        <v/>
      </c>
    </row>
    <row r="8684">
      <c r="A8684" t="n">
        <v>8683</v>
      </c>
      <c r="B8684" t="inlineStr">
        <is>
          <t>CA-2014-133634</t>
        </is>
      </c>
      <c r="C8684" t="inlineStr">
        <is>
          <t>2014-11-05</t>
        </is>
      </c>
      <c r="D8684" t="inlineStr">
        <is>
          <t>2014-11-10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Maxell 4.7GB DVD-RW 3/Pack</t>
        </is>
      </c>
      <c r="Q8684" s="2" t="n">
        <v>47.79</v>
      </c>
      <c r="R8684" t="n">
        <v>3</v>
      </c>
      <c r="S8684" s="3" t="n">
        <v>0</v>
      </c>
      <c r="T8684" s="2" t="n">
        <v>16.2486</v>
      </c>
      <c r="U8684">
        <f>D8684-C8684</f>
        <v/>
      </c>
      <c r="V8684" s="3">
        <f>IF(Q8684=0,0,T8684/Q8684)</f>
        <v/>
      </c>
    </row>
    <row r="8685">
      <c r="A8685" t="n">
        <v>8684</v>
      </c>
      <c r="B8685" t="inlineStr">
        <is>
          <t>CA-2017-101665</t>
        </is>
      </c>
      <c r="C8685" t="inlineStr">
        <is>
          <t>2017-11-25</t>
        </is>
      </c>
      <c r="D8685" t="inlineStr">
        <is>
          <t>2017-12-01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Office Supplies</t>
        </is>
      </c>
      <c r="O8685" t="inlineStr">
        <is>
          <t>Art</t>
        </is>
      </c>
      <c r="P8685" t="inlineStr">
        <is>
          <t>DIXON Oriole Pencils</t>
        </is>
      </c>
      <c r="Q8685" s="2" t="n">
        <v>5.16</v>
      </c>
      <c r="R8685" t="n">
        <v>2</v>
      </c>
      <c r="S8685" s="3" t="n">
        <v>0</v>
      </c>
      <c r="T8685" s="2" t="n">
        <v>1.3416</v>
      </c>
      <c r="U8685">
        <f>D8685-C8685</f>
        <v/>
      </c>
      <c r="V8685" s="3">
        <f>IF(Q8685=0,0,T8685/Q8685)</f>
        <v/>
      </c>
    </row>
    <row r="8686">
      <c r="A8686" t="n">
        <v>8685</v>
      </c>
      <c r="B8686" t="inlineStr">
        <is>
          <t>CA-2016-155446</t>
        </is>
      </c>
      <c r="C8686" t="inlineStr">
        <is>
          <t>2016-12-16</t>
        </is>
      </c>
      <c r="D8686" t="inlineStr">
        <is>
          <t>2016-12-23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USB 2.0 Swivel Flash Drive USB flash drive - 4 GB - Pink</t>
        </is>
      </c>
      <c r="Q8686" s="2" t="n">
        <v>21.21</v>
      </c>
      <c r="R8686" t="n">
        <v>7</v>
      </c>
      <c r="S8686" s="3" t="n">
        <v>0</v>
      </c>
      <c r="T8686" s="2" t="n">
        <v>4.4541</v>
      </c>
      <c r="U8686">
        <f>D8686-C8686</f>
        <v/>
      </c>
      <c r="V8686" s="3">
        <f>IF(Q8686=0,0,T8686/Q8686)</f>
        <v/>
      </c>
    </row>
    <row r="8687">
      <c r="A8687" t="n">
        <v>8686</v>
      </c>
      <c r="B8687" t="inlineStr">
        <is>
          <t>CA-2017-137323</t>
        </is>
      </c>
      <c r="C8687" t="inlineStr">
        <is>
          <t>2017-11-14</t>
        </is>
      </c>
      <c r="D8687" t="inlineStr">
        <is>
          <t>2017-11-18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Office Supplies</t>
        </is>
      </c>
      <c r="O8687" t="inlineStr">
        <is>
          <t>Storage</t>
        </is>
      </c>
      <c r="P8687" t="inlineStr">
        <is>
          <t>Letter/Legal File Tote with Clear Snap-On Lid, Black Granite</t>
        </is>
      </c>
      <c r="Q8687" s="2" t="n">
        <v>96.36</v>
      </c>
      <c r="R8687" t="n">
        <v>6</v>
      </c>
      <c r="S8687" s="3" t="n">
        <v>0</v>
      </c>
      <c r="T8687" s="2" t="n">
        <v>25.0536</v>
      </c>
      <c r="U8687">
        <f>D8687-C8687</f>
        <v/>
      </c>
      <c r="V8687" s="3">
        <f>IF(Q8687=0,0,T8687/Q8687)</f>
        <v/>
      </c>
    </row>
    <row r="8688">
      <c r="A8688" t="n">
        <v>8687</v>
      </c>
      <c r="B8688" t="inlineStr">
        <is>
          <t>CA-2016-144015</t>
        </is>
      </c>
      <c r="C8688" t="inlineStr">
        <is>
          <t>2016-06-26</t>
        </is>
      </c>
      <c r="D8688" t="inlineStr">
        <is>
          <t>2016-06-26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Office Supplies</t>
        </is>
      </c>
      <c r="O8688" t="inlineStr">
        <is>
          <t>Supplies</t>
        </is>
      </c>
      <c r="P8688" t="inlineStr">
        <is>
          <t>Premier Electric Letter Opener</t>
        </is>
      </c>
      <c r="Q8688" s="2" t="n">
        <v>231.72</v>
      </c>
      <c r="R8688" t="n">
        <v>2</v>
      </c>
      <c r="S8688" s="3" t="n">
        <v>0</v>
      </c>
      <c r="T8688" s="2" t="n">
        <v>11.586</v>
      </c>
      <c r="U8688">
        <f>D8688-C8688</f>
        <v/>
      </c>
      <c r="V8688" s="3">
        <f>IF(Q8688=0,0,T8688/Q8688)</f>
        <v/>
      </c>
    </row>
    <row r="8689">
      <c r="A8689" t="n">
        <v>8688</v>
      </c>
      <c r="B8689" t="inlineStr">
        <is>
          <t>CA-2016-144015</t>
        </is>
      </c>
      <c r="C8689" t="inlineStr">
        <is>
          <t>2016-06-26</t>
        </is>
      </c>
      <c r="D8689" t="inlineStr">
        <is>
          <t>2016-06-26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OIC Binder Clips</t>
        </is>
      </c>
      <c r="Q8689" s="2" t="n">
        <v>17.9</v>
      </c>
      <c r="R8689" t="n">
        <v>5</v>
      </c>
      <c r="S8689" s="3" t="n">
        <v>0</v>
      </c>
      <c r="T8689" s="2" t="n">
        <v>8.949999999999999</v>
      </c>
      <c r="U8689">
        <f>D8689-C8689</f>
        <v/>
      </c>
      <c r="V8689" s="3">
        <f>IF(Q8689=0,0,T8689/Q8689)</f>
        <v/>
      </c>
    </row>
    <row r="8690">
      <c r="A8690" t="n">
        <v>8689</v>
      </c>
      <c r="B8690" t="inlineStr">
        <is>
          <t>CA-2016-144015</t>
        </is>
      </c>
      <c r="C8690" t="inlineStr">
        <is>
          <t>2016-06-26</t>
        </is>
      </c>
      <c r="D8690" t="inlineStr">
        <is>
          <t>2016-06-26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Ampad Phone Message Book, Recycled, 400 Message Capacity, 5 ¾” x 11”</t>
        </is>
      </c>
      <c r="Q8690" s="2" t="n">
        <v>12.48</v>
      </c>
      <c r="R8690" t="n">
        <v>2</v>
      </c>
      <c r="S8690" s="3" t="n">
        <v>0</v>
      </c>
      <c r="T8690" s="2" t="n">
        <v>5.616</v>
      </c>
      <c r="U8690">
        <f>D8690-C8690</f>
        <v/>
      </c>
      <c r="V8690" s="3">
        <f>IF(Q8690=0,0,T8690/Q8690)</f>
        <v/>
      </c>
    </row>
    <row r="8691">
      <c r="A8691" t="n">
        <v>8690</v>
      </c>
      <c r="B8691" t="inlineStr">
        <is>
          <t>CA-2014-101427</t>
        </is>
      </c>
      <c r="C8691" t="inlineStr">
        <is>
          <t>2014-12-26</t>
        </is>
      </c>
      <c r="D8691" t="inlineStr">
        <is>
          <t>2014-12-30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Office Supplies</t>
        </is>
      </c>
      <c r="O8691" t="inlineStr">
        <is>
          <t>Art</t>
        </is>
      </c>
      <c r="P8691" t="inlineStr">
        <is>
          <t>Eldon Spacemaker Box, Quick-Snap Lid, Clear</t>
        </is>
      </c>
      <c r="Q8691" s="2" t="n">
        <v>8.016</v>
      </c>
      <c r="R8691" t="n">
        <v>3</v>
      </c>
      <c r="S8691" s="3" t="n">
        <v>0.2</v>
      </c>
      <c r="T8691" s="2" t="n">
        <v>1.1022</v>
      </c>
      <c r="U8691">
        <f>D8691-C8691</f>
        <v/>
      </c>
      <c r="V8691" s="3">
        <f>IF(Q8691=0,0,T8691/Q8691)</f>
        <v/>
      </c>
    </row>
    <row r="8692">
      <c r="A8692" t="n">
        <v>8691</v>
      </c>
      <c r="B8692" t="inlineStr">
        <is>
          <t>CA-2016-136770</t>
        </is>
      </c>
      <c r="C8692" t="inlineStr">
        <is>
          <t>2016-08-14</t>
        </is>
      </c>
      <c r="D8692" t="inlineStr">
        <is>
          <t>2016-08-18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Cisco IP Phone 7961G-GE VoIP phone</t>
        </is>
      </c>
      <c r="Q8692" s="2" t="n">
        <v>259.896</v>
      </c>
      <c r="R8692" t="n">
        <v>2</v>
      </c>
      <c r="S8692" s="3" t="n">
        <v>0.4</v>
      </c>
      <c r="T8692" s="2" t="n">
        <v>-56.3108</v>
      </c>
      <c r="U8692">
        <f>D8692-C8692</f>
        <v/>
      </c>
      <c r="V8692" s="3">
        <f>IF(Q8692=0,0,T8692/Q8692)</f>
        <v/>
      </c>
    </row>
    <row r="8693">
      <c r="A8693" t="n">
        <v>8692</v>
      </c>
      <c r="B8693" t="inlineStr">
        <is>
          <t>CA-2016-136770</t>
        </is>
      </c>
      <c r="C8693" t="inlineStr">
        <is>
          <t>2016-08-14</t>
        </is>
      </c>
      <c r="D8693" t="inlineStr">
        <is>
          <t>2016-08-18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Plantronics Voyager Pro Legend</t>
        </is>
      </c>
      <c r="Q8693" s="2" t="n">
        <v>247.188</v>
      </c>
      <c r="R8693" t="n">
        <v>2</v>
      </c>
      <c r="S8693" s="3" t="n">
        <v>0.4</v>
      </c>
      <c r="T8693" s="2" t="n">
        <v>-49.4376</v>
      </c>
      <c r="U8693">
        <f>D8693-C8693</f>
        <v/>
      </c>
      <c r="V8693" s="3">
        <f>IF(Q8693=0,0,T8693/Q8693)</f>
        <v/>
      </c>
    </row>
    <row r="8694">
      <c r="A8694" t="n">
        <v>8693</v>
      </c>
      <c r="B8694" t="inlineStr">
        <is>
          <t>CA-2016-136770</t>
        </is>
      </c>
      <c r="C8694" t="inlineStr">
        <is>
          <t>2016-08-14</t>
        </is>
      </c>
      <c r="D8694" t="inlineStr">
        <is>
          <t>2016-08-18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Logitech G500s Laser Gaming Mouse with Adjustable Weight Tuning</t>
        </is>
      </c>
      <c r="Q8694" s="2" t="n">
        <v>279.96</v>
      </c>
      <c r="R8694" t="n">
        <v>5</v>
      </c>
      <c r="S8694" s="3" t="n">
        <v>0.2</v>
      </c>
      <c r="T8694" s="2" t="n">
        <v>48.993</v>
      </c>
      <c r="U8694">
        <f>D8694-C8694</f>
        <v/>
      </c>
      <c r="V8694" s="3">
        <f>IF(Q8694=0,0,T8694/Q8694)</f>
        <v/>
      </c>
    </row>
    <row r="8695">
      <c r="A8695" t="n">
        <v>8694</v>
      </c>
      <c r="B8695" t="inlineStr">
        <is>
          <t>CA-2016-118311</t>
        </is>
      </c>
      <c r="C8695" t="inlineStr">
        <is>
          <t>2016-10-24</t>
        </is>
      </c>
      <c r="D8695" t="inlineStr">
        <is>
          <t>2016-10-28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Technology</t>
        </is>
      </c>
      <c r="O8695" t="inlineStr">
        <is>
          <t>Accessories</t>
        </is>
      </c>
      <c r="P8695" t="inlineStr">
        <is>
          <t>NETGEAR N750 Dual Band Wi-Fi Gigabit Router</t>
        </is>
      </c>
      <c r="Q8695" s="2" t="n">
        <v>450</v>
      </c>
      <c r="R8695" t="n">
        <v>5</v>
      </c>
      <c r="S8695" s="3" t="n">
        <v>0</v>
      </c>
      <c r="T8695" s="2" t="n">
        <v>162</v>
      </c>
      <c r="U8695">
        <f>D8695-C8695</f>
        <v/>
      </c>
      <c r="V8695" s="3">
        <f>IF(Q8695=0,0,T8695/Q8695)</f>
        <v/>
      </c>
    </row>
    <row r="8696">
      <c r="A8696" t="n">
        <v>8695</v>
      </c>
      <c r="B8696" t="inlineStr">
        <is>
          <t>US-2014-112795</t>
        </is>
      </c>
      <c r="C8696" t="inlineStr">
        <is>
          <t>2014-08-23</t>
        </is>
      </c>
      <c r="D8696" t="inlineStr">
        <is>
          <t>2014-08-28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Xerox 1993</t>
        </is>
      </c>
      <c r="Q8696" s="2" t="n">
        <v>19.44</v>
      </c>
      <c r="R8696" t="n">
        <v>3</v>
      </c>
      <c r="S8696" s="3" t="n">
        <v>0</v>
      </c>
      <c r="T8696" s="2" t="n">
        <v>9.525600000000001</v>
      </c>
      <c r="U8696">
        <f>D8696-C8696</f>
        <v/>
      </c>
      <c r="V8696" s="3">
        <f>IF(Q8696=0,0,T8696/Q8696)</f>
        <v/>
      </c>
    </row>
    <row r="8697">
      <c r="A8697" t="n">
        <v>8696</v>
      </c>
      <c r="B8697" t="inlineStr">
        <is>
          <t>CA-2017-127096</t>
        </is>
      </c>
      <c r="C8697" t="inlineStr">
        <is>
          <t>2017-09-15</t>
        </is>
      </c>
      <c r="D8697" t="inlineStr">
        <is>
          <t>2017-09-17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Bretford Rectangular Conference Table Tops</t>
        </is>
      </c>
      <c r="Q8697" s="2" t="n">
        <v>300.904</v>
      </c>
      <c r="R8697" t="n">
        <v>1</v>
      </c>
      <c r="S8697" s="3" t="n">
        <v>0.2</v>
      </c>
      <c r="T8697" s="2" t="n">
        <v>11.2839</v>
      </c>
      <c r="U8697">
        <f>D8697-C8697</f>
        <v/>
      </c>
      <c r="V8697" s="3">
        <f>IF(Q8697=0,0,T8697/Q8697)</f>
        <v/>
      </c>
    </row>
    <row r="8698">
      <c r="A8698" t="n">
        <v>8697</v>
      </c>
      <c r="B8698" t="inlineStr">
        <is>
          <t>CA-2017-119284</t>
        </is>
      </c>
      <c r="C8698" t="inlineStr">
        <is>
          <t>2017-06-15</t>
        </is>
      </c>
      <c r="D8698" t="inlineStr">
        <is>
          <t>2017-06-20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HTC One</t>
        </is>
      </c>
      <c r="Q8698" s="2" t="n">
        <v>239.976</v>
      </c>
      <c r="R8698" t="n">
        <v>3</v>
      </c>
      <c r="S8698" s="3" t="n">
        <v>0.2</v>
      </c>
      <c r="T8698" s="2" t="n">
        <v>26.9973</v>
      </c>
      <c r="U8698">
        <f>D8698-C8698</f>
        <v/>
      </c>
      <c r="V8698" s="3">
        <f>IF(Q8698=0,0,T8698/Q8698)</f>
        <v/>
      </c>
    </row>
    <row r="8699">
      <c r="A8699" t="n">
        <v>8698</v>
      </c>
      <c r="B8699" t="inlineStr">
        <is>
          <t>CA-2017-119284</t>
        </is>
      </c>
      <c r="C8699" t="inlineStr">
        <is>
          <t>2017-06-15</t>
        </is>
      </c>
      <c r="D8699" t="inlineStr">
        <is>
          <t>2017-06-20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Furniture</t>
        </is>
      </c>
      <c r="O8699" t="inlineStr">
        <is>
          <t>Furnishings</t>
        </is>
      </c>
      <c r="P8699" t="inlineStr">
        <is>
          <t>Staple-based wall hangings</t>
        </is>
      </c>
      <c r="Q8699" s="2" t="n">
        <v>31.168</v>
      </c>
      <c r="R8699" t="n">
        <v>4</v>
      </c>
      <c r="S8699" s="3" t="n">
        <v>0.2</v>
      </c>
      <c r="T8699" s="2" t="n">
        <v>9.3504</v>
      </c>
      <c r="U8699">
        <f>D8699-C8699</f>
        <v/>
      </c>
      <c r="V8699" s="3">
        <f>IF(Q8699=0,0,T8699/Q8699)</f>
        <v/>
      </c>
    </row>
    <row r="8700">
      <c r="A8700" t="n">
        <v>8699</v>
      </c>
      <c r="B8700" t="inlineStr">
        <is>
          <t>CA-2017-119284</t>
        </is>
      </c>
      <c r="C8700" t="inlineStr">
        <is>
          <t>2017-06-15</t>
        </is>
      </c>
      <c r="D8700" t="inlineStr">
        <is>
          <t>2017-06-20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Furniture</t>
        </is>
      </c>
      <c r="O8700" t="inlineStr">
        <is>
          <t>Tables</t>
        </is>
      </c>
      <c r="P8700" t="inlineStr">
        <is>
          <t>Barricks 18" x 48" Non-Folding Utility Table with Bottom Storage Shelf</t>
        </is>
      </c>
      <c r="Q8700" s="2" t="n">
        <v>120.96</v>
      </c>
      <c r="R8700" t="n">
        <v>2</v>
      </c>
      <c r="S8700" s="3" t="n">
        <v>0.4</v>
      </c>
      <c r="T8700" s="2" t="n">
        <v>-28.224</v>
      </c>
      <c r="U8700">
        <f>D8700-C8700</f>
        <v/>
      </c>
      <c r="V8700" s="3">
        <f>IF(Q8700=0,0,T8700/Q8700)</f>
        <v/>
      </c>
    </row>
    <row r="8701">
      <c r="A8701" t="n">
        <v>8700</v>
      </c>
      <c r="B8701" t="inlineStr">
        <is>
          <t>CA-2017-119284</t>
        </is>
      </c>
      <c r="C8701" t="inlineStr">
        <is>
          <t>2017-06-15</t>
        </is>
      </c>
      <c r="D8701" t="inlineStr">
        <is>
          <t>2017-06-20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Samsung Galaxy S III - 16GB - pebble blue (T-Mobile)</t>
        </is>
      </c>
      <c r="Q8701" s="2" t="n">
        <v>2239.936</v>
      </c>
      <c r="R8701" t="n">
        <v>8</v>
      </c>
      <c r="S8701" s="3" t="n">
        <v>0.2</v>
      </c>
      <c r="T8701" s="2" t="n">
        <v>223.9936</v>
      </c>
      <c r="U8701">
        <f>D8701-C8701</f>
        <v/>
      </c>
      <c r="V8701" s="3">
        <f>IF(Q8701=0,0,T8701/Q8701)</f>
        <v/>
      </c>
    </row>
    <row r="8702">
      <c r="A8702" t="n">
        <v>8701</v>
      </c>
      <c r="B8702" t="inlineStr">
        <is>
          <t>CA-2017-119284</t>
        </is>
      </c>
      <c r="C8702" t="inlineStr">
        <is>
          <t>2017-06-15</t>
        </is>
      </c>
      <c r="D8702" t="inlineStr">
        <is>
          <t>2017-06-20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Staple holder</t>
        </is>
      </c>
      <c r="Q8702" s="2" t="n">
        <v>76.608</v>
      </c>
      <c r="R8702" t="n">
        <v>8</v>
      </c>
      <c r="S8702" s="3" t="n">
        <v>0.2</v>
      </c>
      <c r="T8702" s="2" t="n">
        <v>6.7032</v>
      </c>
      <c r="U8702">
        <f>D8702-C8702</f>
        <v/>
      </c>
      <c r="V8702" s="3">
        <f>IF(Q8702=0,0,T8702/Q8702)</f>
        <v/>
      </c>
    </row>
    <row r="8703">
      <c r="A8703" t="n">
        <v>8702</v>
      </c>
      <c r="B8703" t="inlineStr">
        <is>
          <t>CA-2017-119284</t>
        </is>
      </c>
      <c r="C8703" t="inlineStr">
        <is>
          <t>2017-06-15</t>
        </is>
      </c>
      <c r="D8703" t="inlineStr">
        <is>
          <t>2017-06-20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Office Supplies</t>
        </is>
      </c>
      <c r="O8703" t="inlineStr">
        <is>
          <t>Storage</t>
        </is>
      </c>
      <c r="P8703" t="inlineStr">
        <is>
          <t>Hot File 7-Pocket, Floor Stand</t>
        </is>
      </c>
      <c r="Q8703" s="2" t="n">
        <v>142.776</v>
      </c>
      <c r="R8703" t="n">
        <v>1</v>
      </c>
      <c r="S8703" s="3" t="n">
        <v>0.2</v>
      </c>
      <c r="T8703" s="2" t="n">
        <v>17.847</v>
      </c>
      <c r="U8703">
        <f>D8703-C8703</f>
        <v/>
      </c>
      <c r="V8703" s="3">
        <f>IF(Q8703=0,0,T8703/Q8703)</f>
        <v/>
      </c>
    </row>
    <row r="8704">
      <c r="A8704" t="n">
        <v>8703</v>
      </c>
      <c r="B8704" t="inlineStr">
        <is>
          <t>CA-2017-119284</t>
        </is>
      </c>
      <c r="C8704" t="inlineStr">
        <is>
          <t>2017-06-15</t>
        </is>
      </c>
      <c r="D8704" t="inlineStr">
        <is>
          <t>2017-06-20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Xerox 1955</t>
        </is>
      </c>
      <c r="Q8704" s="2" t="n">
        <v>91.36</v>
      </c>
      <c r="R8704" t="n">
        <v>5</v>
      </c>
      <c r="S8704" s="3" t="n">
        <v>0.2</v>
      </c>
      <c r="T8704" s="2" t="n">
        <v>29.692</v>
      </c>
      <c r="U8704">
        <f>D8704-C8704</f>
        <v/>
      </c>
      <c r="V8704" s="3">
        <f>IF(Q8704=0,0,T8704/Q8704)</f>
        <v/>
      </c>
    </row>
    <row r="8705">
      <c r="A8705" t="n">
        <v>8704</v>
      </c>
      <c r="B8705" t="inlineStr">
        <is>
          <t>CA-2015-133494</t>
        </is>
      </c>
      <c r="C8705" t="inlineStr">
        <is>
          <t>2015-03-01</t>
        </is>
      </c>
      <c r="D8705" t="inlineStr">
        <is>
          <t>2015-03-05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Office Supplies</t>
        </is>
      </c>
      <c r="O8705" t="inlineStr">
        <is>
          <t>Appliances</t>
        </is>
      </c>
      <c r="P8705" t="inlineStr">
        <is>
          <t>Hoover Replacement Belt for Commercial Guardsman Heavy-Duty Upright Vacuum</t>
        </is>
      </c>
      <c r="Q8705" s="2" t="n">
        <v>3.552</v>
      </c>
      <c r="R8705" t="n">
        <v>2</v>
      </c>
      <c r="S8705" s="3" t="n">
        <v>0.2</v>
      </c>
      <c r="T8705" s="2" t="n">
        <v>0.444</v>
      </c>
      <c r="U8705">
        <f>D8705-C8705</f>
        <v/>
      </c>
      <c r="V8705" s="3">
        <f>IF(Q8705=0,0,T8705/Q8705)</f>
        <v/>
      </c>
    </row>
    <row r="8706">
      <c r="A8706" t="n">
        <v>8705</v>
      </c>
      <c r="B8706" t="inlineStr">
        <is>
          <t>CA-2016-111318</t>
        </is>
      </c>
      <c r="C8706" t="inlineStr">
        <is>
          <t>2016-07-23</t>
        </is>
      </c>
      <c r="D8706" t="inlineStr">
        <is>
          <t>2016-07-26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Griffin GC17055 Auxiliary Audio Cable</t>
        </is>
      </c>
      <c r="Q8706" s="2" t="n">
        <v>115.136</v>
      </c>
      <c r="R8706" t="n">
        <v>8</v>
      </c>
      <c r="S8706" s="3" t="n">
        <v>0.2</v>
      </c>
      <c r="T8706" s="2" t="n">
        <v>11.5136</v>
      </c>
      <c r="U8706">
        <f>D8706-C8706</f>
        <v/>
      </c>
      <c r="V8706" s="3">
        <f>IF(Q8706=0,0,T8706/Q8706)</f>
        <v/>
      </c>
    </row>
    <row r="8707">
      <c r="A8707" t="n">
        <v>8706</v>
      </c>
      <c r="B8707" t="inlineStr">
        <is>
          <t>US-2014-132745</t>
        </is>
      </c>
      <c r="C8707" t="inlineStr">
        <is>
          <t>2014-10-01</t>
        </is>
      </c>
      <c r="D8707" t="inlineStr">
        <is>
          <t>2014-10-05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Office Supplies</t>
        </is>
      </c>
      <c r="O8707" t="inlineStr">
        <is>
          <t>Fasteners</t>
        </is>
      </c>
      <c r="P8707" t="inlineStr">
        <is>
          <t>Sterling Rubber Bands by Alliance</t>
        </is>
      </c>
      <c r="Q8707" s="2" t="n">
        <v>4.71</v>
      </c>
      <c r="R8707" t="n">
        <v>1</v>
      </c>
      <c r="S8707" s="3" t="n">
        <v>0</v>
      </c>
      <c r="T8707" s="2" t="n">
        <v>0</v>
      </c>
      <c r="U8707">
        <f>D8707-C8707</f>
        <v/>
      </c>
      <c r="V8707" s="3">
        <f>IF(Q8707=0,0,T8707/Q8707)</f>
        <v/>
      </c>
    </row>
    <row r="8708">
      <c r="A8708" t="n">
        <v>8707</v>
      </c>
      <c r="B8708" t="inlineStr">
        <is>
          <t>CA-2014-146815</t>
        </is>
      </c>
      <c r="C8708" t="inlineStr">
        <is>
          <t>2014-09-08</t>
        </is>
      </c>
      <c r="D8708" t="inlineStr">
        <is>
          <t>2014-09-13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Furniture</t>
        </is>
      </c>
      <c r="O8708" t="inlineStr">
        <is>
          <t>Chairs</t>
        </is>
      </c>
      <c r="P8708" t="inlineStr">
        <is>
          <t>Global Super Steno Chair</t>
        </is>
      </c>
      <c r="Q8708" s="2" t="n">
        <v>172.764</v>
      </c>
      <c r="R8708" t="n">
        <v>2</v>
      </c>
      <c r="S8708" s="3" t="n">
        <v>0.1</v>
      </c>
      <c r="T8708" s="2" t="n">
        <v>13.4372</v>
      </c>
      <c r="U8708">
        <f>D8708-C8708</f>
        <v/>
      </c>
      <c r="V8708" s="3">
        <f>IF(Q8708=0,0,T8708/Q8708)</f>
        <v/>
      </c>
    </row>
    <row r="8709">
      <c r="A8709" t="n">
        <v>8708</v>
      </c>
      <c r="B8709" t="inlineStr">
        <is>
          <t>CA-2014-146815</t>
        </is>
      </c>
      <c r="C8709" t="inlineStr">
        <is>
          <t>2014-09-08</t>
        </is>
      </c>
      <c r="D8709" t="inlineStr">
        <is>
          <t>2014-09-13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Nontoxic Chalk</t>
        </is>
      </c>
      <c r="Q8709" s="2" t="n">
        <v>3.52</v>
      </c>
      <c r="R8709" t="n">
        <v>2</v>
      </c>
      <c r="S8709" s="3" t="n">
        <v>0</v>
      </c>
      <c r="T8709" s="2" t="n">
        <v>1.6896</v>
      </c>
      <c r="U8709">
        <f>D8709-C8709</f>
        <v/>
      </c>
      <c r="V8709" s="3">
        <f>IF(Q8709=0,0,T8709/Q8709)</f>
        <v/>
      </c>
    </row>
    <row r="8710">
      <c r="A8710" t="n">
        <v>8709</v>
      </c>
      <c r="B8710" t="inlineStr">
        <is>
          <t>CA-2014-119144</t>
        </is>
      </c>
      <c r="C8710" t="inlineStr">
        <is>
          <t>2014-11-16</t>
        </is>
      </c>
      <c r="D8710" t="inlineStr">
        <is>
          <t>2014-11-18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OtterBox Commuter Series Case - Samsung Galaxy S4</t>
        </is>
      </c>
      <c r="Q8710" s="2" t="n">
        <v>79.968</v>
      </c>
      <c r="R8710" t="n">
        <v>4</v>
      </c>
      <c r="S8710" s="3" t="n">
        <v>0.2</v>
      </c>
      <c r="T8710" s="2" t="n">
        <v>-17.9928</v>
      </c>
      <c r="U8710">
        <f>D8710-C8710</f>
        <v/>
      </c>
      <c r="V8710" s="3">
        <f>IF(Q8710=0,0,T8710/Q8710)</f>
        <v/>
      </c>
    </row>
    <row r="8711">
      <c r="A8711" t="n">
        <v>8710</v>
      </c>
      <c r="B8711" t="inlineStr">
        <is>
          <t>CA-2014-119144</t>
        </is>
      </c>
      <c r="C8711" t="inlineStr">
        <is>
          <t>2014-11-16</t>
        </is>
      </c>
      <c r="D8711" t="inlineStr">
        <is>
          <t>2014-11-18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Bush Andora Bookcase, Maple/Graphite Gray Finish</t>
        </is>
      </c>
      <c r="Q8711" s="2" t="n">
        <v>305.9745</v>
      </c>
      <c r="R8711" t="n">
        <v>3</v>
      </c>
      <c r="S8711" s="3" t="n">
        <v>0.15</v>
      </c>
      <c r="T8711" s="2" t="n">
        <v>25.1979</v>
      </c>
      <c r="U8711">
        <f>D8711-C8711</f>
        <v/>
      </c>
      <c r="V8711" s="3">
        <f>IF(Q8711=0,0,T8711/Q8711)</f>
        <v/>
      </c>
    </row>
    <row r="8712">
      <c r="A8712" t="n">
        <v>8711</v>
      </c>
      <c r="B8712" t="inlineStr">
        <is>
          <t>CA-2014-119144</t>
        </is>
      </c>
      <c r="C8712" t="inlineStr">
        <is>
          <t>2014-11-16</t>
        </is>
      </c>
      <c r="D8712" t="inlineStr">
        <is>
          <t>2014-11-18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Space Solutions HD Industrial Steel Shelving.</t>
        </is>
      </c>
      <c r="Q8712" s="2" t="n">
        <v>344.91</v>
      </c>
      <c r="R8712" t="n">
        <v>3</v>
      </c>
      <c r="S8712" s="3" t="n">
        <v>0</v>
      </c>
      <c r="T8712" s="2" t="n">
        <v>10.3473</v>
      </c>
      <c r="U8712">
        <f>D8712-C8712</f>
        <v/>
      </c>
      <c r="V8712" s="3">
        <f>IF(Q8712=0,0,T8712/Q8712)</f>
        <v/>
      </c>
    </row>
    <row r="8713">
      <c r="A8713" t="n">
        <v>8712</v>
      </c>
      <c r="B8713" t="inlineStr">
        <is>
          <t>CA-2014-105648</t>
        </is>
      </c>
      <c r="C8713" t="inlineStr">
        <is>
          <t>2014-03-03</t>
        </is>
      </c>
      <c r="D8713" t="inlineStr">
        <is>
          <t>2014-03-07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Furniture</t>
        </is>
      </c>
      <c r="O8713" t="inlineStr">
        <is>
          <t>Tables</t>
        </is>
      </c>
      <c r="P8713" t="inlineStr">
        <is>
          <t>Bevis Oval Conference Table, Walnut</t>
        </is>
      </c>
      <c r="Q8713" s="2" t="n">
        <v>626.352</v>
      </c>
      <c r="R8713" t="n">
        <v>3</v>
      </c>
      <c r="S8713" s="3" t="n">
        <v>0.2</v>
      </c>
      <c r="T8713" s="2" t="n">
        <v>-23.4882</v>
      </c>
      <c r="U8713">
        <f>D8713-C8713</f>
        <v/>
      </c>
      <c r="V8713" s="3">
        <f>IF(Q8713=0,0,T8713/Q8713)</f>
        <v/>
      </c>
    </row>
    <row r="8714">
      <c r="A8714" t="n">
        <v>8713</v>
      </c>
      <c r="B8714" t="inlineStr">
        <is>
          <t>US-2015-145422</t>
        </is>
      </c>
      <c r="C8714" t="inlineStr">
        <is>
          <t>2015-12-03</t>
        </is>
      </c>
      <c r="D8714" t="inlineStr">
        <is>
          <t>2015-12-07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Furniture</t>
        </is>
      </c>
      <c r="O8714" t="inlineStr">
        <is>
          <t>Bookcases</t>
        </is>
      </c>
      <c r="P8714" t="inlineStr">
        <is>
          <t>Sauder Forest Hills Library, Woodland Oak Finish</t>
        </is>
      </c>
      <c r="Q8714" s="2" t="n">
        <v>359.499</v>
      </c>
      <c r="R8714" t="n">
        <v>3</v>
      </c>
      <c r="S8714" s="3" t="n">
        <v>0.15</v>
      </c>
      <c r="T8714" s="2" t="n">
        <v>-29.6058</v>
      </c>
      <c r="U8714">
        <f>D8714-C8714</f>
        <v/>
      </c>
      <c r="V8714" s="3">
        <f>IF(Q8714=0,0,T8714/Q8714)</f>
        <v/>
      </c>
    </row>
    <row r="8715">
      <c r="A8715" t="n">
        <v>8714</v>
      </c>
      <c r="B8715" t="inlineStr">
        <is>
          <t>CA-2017-136623</t>
        </is>
      </c>
      <c r="C8715" t="inlineStr">
        <is>
          <t>2017-07-11</t>
        </is>
      </c>
      <c r="D8715" t="inlineStr">
        <is>
          <t>2017-07-16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Technology</t>
        </is>
      </c>
      <c r="O8715" t="inlineStr">
        <is>
          <t>Phones</t>
        </is>
      </c>
      <c r="P8715" t="inlineStr">
        <is>
          <t>Belkin iPhone and iPad Lightning Cable</t>
        </is>
      </c>
      <c r="Q8715" s="2" t="n">
        <v>71.952</v>
      </c>
      <c r="R8715" t="n">
        <v>6</v>
      </c>
      <c r="S8715" s="3" t="n">
        <v>0.2</v>
      </c>
      <c r="T8715" s="2" t="n">
        <v>5.3964</v>
      </c>
      <c r="U8715">
        <f>D8715-C8715</f>
        <v/>
      </c>
      <c r="V8715" s="3">
        <f>IF(Q8715=0,0,T8715/Q8715)</f>
        <v/>
      </c>
    </row>
    <row r="8716">
      <c r="A8716" t="n">
        <v>8715</v>
      </c>
      <c r="B8716" t="inlineStr">
        <is>
          <t>CA-2017-136623</t>
        </is>
      </c>
      <c r="C8716" t="inlineStr">
        <is>
          <t>2017-07-11</t>
        </is>
      </c>
      <c r="D8716" t="inlineStr">
        <is>
          <t>2017-07-16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Acco Four Pocket Poly Ring Binder with Label Holder, Smoke, 1"</t>
        </is>
      </c>
      <c r="Q8716" s="2" t="n">
        <v>29.8</v>
      </c>
      <c r="R8716" t="n">
        <v>5</v>
      </c>
      <c r="S8716" s="3" t="n">
        <v>0.2</v>
      </c>
      <c r="T8716" s="2" t="n">
        <v>9.3125</v>
      </c>
      <c r="U8716">
        <f>D8716-C8716</f>
        <v/>
      </c>
      <c r="V8716" s="3">
        <f>IF(Q8716=0,0,T8716/Q8716)</f>
        <v/>
      </c>
    </row>
    <row r="8717">
      <c r="A8717" t="n">
        <v>8716</v>
      </c>
      <c r="B8717" t="inlineStr">
        <is>
          <t>CA-2017-121678</t>
        </is>
      </c>
      <c r="C8717" t="inlineStr">
        <is>
          <t>2017-11-16</t>
        </is>
      </c>
      <c r="D8717" t="inlineStr">
        <is>
          <t>2017-11-20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Office Supplies</t>
        </is>
      </c>
      <c r="O8717" t="inlineStr">
        <is>
          <t>Binders</t>
        </is>
      </c>
      <c r="P8717" t="inlineStr">
        <is>
          <t>Prestige Round Ring Binders</t>
        </is>
      </c>
      <c r="Q8717" s="2" t="n">
        <v>1.824</v>
      </c>
      <c r="R8717" t="n">
        <v>1</v>
      </c>
      <c r="S8717" s="3" t="n">
        <v>0.7</v>
      </c>
      <c r="T8717" s="2" t="n">
        <v>-1.3984</v>
      </c>
      <c r="U8717">
        <f>D8717-C8717</f>
        <v/>
      </c>
      <c r="V8717" s="3">
        <f>IF(Q8717=0,0,T8717/Q8717)</f>
        <v/>
      </c>
    </row>
    <row r="8718">
      <c r="A8718" t="n">
        <v>8717</v>
      </c>
      <c r="B8718" t="inlineStr">
        <is>
          <t>CA-2016-120824</t>
        </is>
      </c>
      <c r="C8718" t="inlineStr">
        <is>
          <t>2016-06-12</t>
        </is>
      </c>
      <c r="D8718" t="inlineStr">
        <is>
          <t>2016-06-16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Office Supplies</t>
        </is>
      </c>
      <c r="O8718" t="inlineStr">
        <is>
          <t>Appliances</t>
        </is>
      </c>
      <c r="P8718" t="inlineStr">
        <is>
          <t>APC 7 Outlet Network SurgeArrest Surge Protector</t>
        </is>
      </c>
      <c r="Q8718" s="2" t="n">
        <v>64.384</v>
      </c>
      <c r="R8718" t="n">
        <v>4</v>
      </c>
      <c r="S8718" s="3" t="n">
        <v>0.8</v>
      </c>
      <c r="T8718" s="2" t="n">
        <v>-160.96</v>
      </c>
      <c r="U8718">
        <f>D8718-C8718</f>
        <v/>
      </c>
      <c r="V8718" s="3">
        <f>IF(Q8718=0,0,T8718/Q8718)</f>
        <v/>
      </c>
    </row>
    <row r="8719">
      <c r="A8719" t="n">
        <v>8718</v>
      </c>
      <c r="B8719" t="inlineStr">
        <is>
          <t>CA-2016-120824</t>
        </is>
      </c>
      <c r="C8719" t="inlineStr">
        <is>
          <t>2016-06-12</t>
        </is>
      </c>
      <c r="D8719" t="inlineStr">
        <is>
          <t>2016-06-16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Dax Clear Box Frame</t>
        </is>
      </c>
      <c r="Q8719" s="2" t="n">
        <v>6.984</v>
      </c>
      <c r="R8719" t="n">
        <v>2</v>
      </c>
      <c r="S8719" s="3" t="n">
        <v>0.6</v>
      </c>
      <c r="T8719" s="2" t="n">
        <v>-4.5396</v>
      </c>
      <c r="U8719">
        <f>D8719-C8719</f>
        <v/>
      </c>
      <c r="V8719" s="3">
        <f>IF(Q8719=0,0,T8719/Q8719)</f>
        <v/>
      </c>
    </row>
    <row r="8720">
      <c r="A8720" t="n">
        <v>8719</v>
      </c>
      <c r="B8720" t="inlineStr">
        <is>
          <t>CA-2016-120824</t>
        </is>
      </c>
      <c r="C8720" t="inlineStr">
        <is>
          <t>2016-06-12</t>
        </is>
      </c>
      <c r="D8720" t="inlineStr">
        <is>
          <t>2016-06-16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Office Supplies</t>
        </is>
      </c>
      <c r="O8720" t="inlineStr">
        <is>
          <t>Art</t>
        </is>
      </c>
      <c r="P8720" t="inlineStr">
        <is>
          <t>Nontoxic Chalk</t>
        </is>
      </c>
      <c r="Q8720" s="2" t="n">
        <v>11.264</v>
      </c>
      <c r="R8720" t="n">
        <v>8</v>
      </c>
      <c r="S8720" s="3" t="n">
        <v>0.2</v>
      </c>
      <c r="T8720" s="2" t="n">
        <v>3.9424</v>
      </c>
      <c r="U8720">
        <f>D8720-C8720</f>
        <v/>
      </c>
      <c r="V8720" s="3">
        <f>IF(Q8720=0,0,T8720/Q8720)</f>
        <v/>
      </c>
    </row>
    <row r="8721">
      <c r="A8721" t="n">
        <v>8720</v>
      </c>
      <c r="B8721" t="inlineStr">
        <is>
          <t>CA-2016-120824</t>
        </is>
      </c>
      <c r="C8721" t="inlineStr">
        <is>
          <t>2016-06-12</t>
        </is>
      </c>
      <c r="D8721" t="inlineStr">
        <is>
          <t>2016-06-16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Office Supplies</t>
        </is>
      </c>
      <c r="O8721" t="inlineStr">
        <is>
          <t>Paper</t>
        </is>
      </c>
      <c r="P8721" t="inlineStr">
        <is>
          <t>Xerox 1975</t>
        </is>
      </c>
      <c r="Q8721" s="2" t="n">
        <v>15.552</v>
      </c>
      <c r="R8721" t="n">
        <v>3</v>
      </c>
      <c r="S8721" s="3" t="n">
        <v>0.2</v>
      </c>
      <c r="T8721" s="2" t="n">
        <v>5.6376</v>
      </c>
      <c r="U8721">
        <f>D8721-C8721</f>
        <v/>
      </c>
      <c r="V8721" s="3">
        <f>IF(Q8721=0,0,T8721/Q8721)</f>
        <v/>
      </c>
    </row>
    <row r="8722">
      <c r="A8722" t="n">
        <v>8721</v>
      </c>
      <c r="B8722" t="inlineStr">
        <is>
          <t>CA-2016-120824</t>
        </is>
      </c>
      <c r="C8722" t="inlineStr">
        <is>
          <t>2016-06-12</t>
        </is>
      </c>
      <c r="D8722" t="inlineStr">
        <is>
          <t>2016-06-16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Furniture</t>
        </is>
      </c>
      <c r="O8722" t="inlineStr">
        <is>
          <t>Chairs</t>
        </is>
      </c>
      <c r="P8722" t="inlineStr">
        <is>
          <t>Global Enterprise Series Seating High-Back Swivel/Tilt Chairs</t>
        </is>
      </c>
      <c r="Q8722" s="2" t="n">
        <v>379.372</v>
      </c>
      <c r="R8722" t="n">
        <v>2</v>
      </c>
      <c r="S8722" s="3" t="n">
        <v>0.3</v>
      </c>
      <c r="T8722" s="2" t="n">
        <v>-119.2312</v>
      </c>
      <c r="U8722">
        <f>D8722-C8722</f>
        <v/>
      </c>
      <c r="V8722" s="3">
        <f>IF(Q8722=0,0,T8722/Q8722)</f>
        <v/>
      </c>
    </row>
    <row r="8723">
      <c r="A8723" t="n">
        <v>8722</v>
      </c>
      <c r="B8723" t="inlineStr">
        <is>
          <t>CA-2016-120824</t>
        </is>
      </c>
      <c r="C8723" t="inlineStr">
        <is>
          <t>2016-06-12</t>
        </is>
      </c>
      <c r="D8723" t="inlineStr">
        <is>
          <t>2016-06-16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Staple magnet</t>
        </is>
      </c>
      <c r="Q8723" s="2" t="n">
        <v>67.536</v>
      </c>
      <c r="R8723" t="n">
        <v>9</v>
      </c>
      <c r="S8723" s="3" t="n">
        <v>0.2</v>
      </c>
      <c r="T8723" s="2" t="n">
        <v>6.7536</v>
      </c>
      <c r="U8723">
        <f>D8723-C8723</f>
        <v/>
      </c>
      <c r="V8723" s="3">
        <f>IF(Q8723=0,0,T8723/Q8723)</f>
        <v/>
      </c>
    </row>
    <row r="8724">
      <c r="A8724" t="n">
        <v>8723</v>
      </c>
      <c r="B8724" t="inlineStr">
        <is>
          <t>CA-2016-120824</t>
        </is>
      </c>
      <c r="C8724" t="inlineStr">
        <is>
          <t>2016-06-12</t>
        </is>
      </c>
      <c r="D8724" t="inlineStr">
        <is>
          <t>2016-06-16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Office Supplies</t>
        </is>
      </c>
      <c r="O8724" t="inlineStr">
        <is>
          <t>Binders</t>
        </is>
      </c>
      <c r="P8724" t="inlineStr">
        <is>
          <t>Acco Pressboard Covers with Storage Hooks, 14 7/8" x 11", Executive Red</t>
        </is>
      </c>
      <c r="Q8724" s="2" t="n">
        <v>1.524</v>
      </c>
      <c r="R8724" t="n">
        <v>2</v>
      </c>
      <c r="S8724" s="3" t="n">
        <v>0.8</v>
      </c>
      <c r="T8724" s="2" t="n">
        <v>-2.667</v>
      </c>
      <c r="U8724">
        <f>D8724-C8724</f>
        <v/>
      </c>
      <c r="V8724" s="3">
        <f>IF(Q8724=0,0,T8724/Q8724)</f>
        <v/>
      </c>
    </row>
    <row r="8725">
      <c r="A8725" t="n">
        <v>8724</v>
      </c>
      <c r="B8725" t="inlineStr">
        <is>
          <t>US-2016-135209</t>
        </is>
      </c>
      <c r="C8725" t="inlineStr">
        <is>
          <t>2016-12-29</t>
        </is>
      </c>
      <c r="D8725" t="inlineStr">
        <is>
          <t>2016-12-31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Xerox 1898</t>
        </is>
      </c>
      <c r="Q8725" s="2" t="n">
        <v>37.408</v>
      </c>
      <c r="R8725" t="n">
        <v>7</v>
      </c>
      <c r="S8725" s="3" t="n">
        <v>0.2</v>
      </c>
      <c r="T8725" s="2" t="n">
        <v>13.0928</v>
      </c>
      <c r="U8725">
        <f>D8725-C8725</f>
        <v/>
      </c>
      <c r="V8725" s="3">
        <f>IF(Q8725=0,0,T8725/Q8725)</f>
        <v/>
      </c>
    </row>
    <row r="8726">
      <c r="A8726" t="n">
        <v>8725</v>
      </c>
      <c r="B8726" t="inlineStr">
        <is>
          <t>US-2016-135209</t>
        </is>
      </c>
      <c r="C8726" t="inlineStr">
        <is>
          <t>2016-12-29</t>
        </is>
      </c>
      <c r="D8726" t="inlineStr">
        <is>
          <t>2016-12-31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Astroparche Fine Business Paper</t>
        </is>
      </c>
      <c r="Q8726" s="2" t="n">
        <v>25.344</v>
      </c>
      <c r="R8726" t="n">
        <v>6</v>
      </c>
      <c r="S8726" s="3" t="n">
        <v>0.2</v>
      </c>
      <c r="T8726" s="2" t="n">
        <v>8.8704</v>
      </c>
      <c r="U8726">
        <f>D8726-C8726</f>
        <v/>
      </c>
      <c r="V8726" s="3">
        <f>IF(Q8726=0,0,T8726/Q8726)</f>
        <v/>
      </c>
    </row>
    <row r="8727">
      <c r="A8727" t="n">
        <v>8726</v>
      </c>
      <c r="B8727" t="inlineStr">
        <is>
          <t>CA-2017-148145</t>
        </is>
      </c>
      <c r="C8727" t="inlineStr">
        <is>
          <t>2017-03-18</t>
        </is>
      </c>
      <c r="D8727" t="inlineStr">
        <is>
          <t>2017-03-23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Deluxe Chalkboard Eraser Cleaner</t>
        </is>
      </c>
      <c r="Q8727" s="2" t="n">
        <v>46.2</v>
      </c>
      <c r="R8727" t="n">
        <v>4</v>
      </c>
      <c r="S8727" s="3" t="n">
        <v>0</v>
      </c>
      <c r="T8727" s="2" t="n">
        <v>21.252</v>
      </c>
      <c r="U8727">
        <f>D8727-C8727</f>
        <v/>
      </c>
      <c r="V8727" s="3">
        <f>IF(Q8727=0,0,T8727/Q8727)</f>
        <v/>
      </c>
    </row>
    <row r="8728">
      <c r="A8728" t="n">
        <v>8727</v>
      </c>
      <c r="B8728" t="inlineStr">
        <is>
          <t>CA-2015-103870</t>
        </is>
      </c>
      <c r="C8728" t="inlineStr">
        <is>
          <t>2015-12-27</t>
        </is>
      </c>
      <c r="D8728" t="inlineStr">
        <is>
          <t>2015-12-31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Technology</t>
        </is>
      </c>
      <c r="O8728" t="inlineStr">
        <is>
          <t>Accessories</t>
        </is>
      </c>
      <c r="P8728" t="inlineStr">
        <is>
          <t>Maxell CD-R Discs</t>
        </is>
      </c>
      <c r="Q8728" s="2" t="n">
        <v>4.728</v>
      </c>
      <c r="R8728" t="n">
        <v>3</v>
      </c>
      <c r="S8728" s="3" t="n">
        <v>0.2</v>
      </c>
      <c r="T8728" s="2" t="n">
        <v>0.7092000000000001</v>
      </c>
      <c r="U8728">
        <f>D8728-C8728</f>
        <v/>
      </c>
      <c r="V8728" s="3">
        <f>IF(Q8728=0,0,T8728/Q8728)</f>
        <v/>
      </c>
    </row>
    <row r="8729">
      <c r="A8729" t="n">
        <v>8728</v>
      </c>
      <c r="B8729" t="inlineStr">
        <is>
          <t>CA-2015-103870</t>
        </is>
      </c>
      <c r="C8729" t="inlineStr">
        <is>
          <t>2015-12-27</t>
        </is>
      </c>
      <c r="D8729" t="inlineStr">
        <is>
          <t>2015-12-31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Furniture</t>
        </is>
      </c>
      <c r="O8729" t="inlineStr">
        <is>
          <t>Furnishings</t>
        </is>
      </c>
      <c r="P8729" t="inlineStr">
        <is>
          <t>Executive Impressions 14" Contract Wall Clock with Quartz Movement</t>
        </is>
      </c>
      <c r="Q8729" s="2" t="n">
        <v>53.352</v>
      </c>
      <c r="R8729" t="n">
        <v>3</v>
      </c>
      <c r="S8729" s="3" t="n">
        <v>0.2</v>
      </c>
      <c r="T8729" s="2" t="n">
        <v>16.0056</v>
      </c>
      <c r="U8729">
        <f>D8729-C8729</f>
        <v/>
      </c>
      <c r="V8729" s="3">
        <f>IF(Q8729=0,0,T8729/Q8729)</f>
        <v/>
      </c>
    </row>
    <row r="8730">
      <c r="A8730" t="n">
        <v>8729</v>
      </c>
      <c r="B8730" t="inlineStr">
        <is>
          <t>CA-2015-103870</t>
        </is>
      </c>
      <c r="C8730" t="inlineStr">
        <is>
          <t>2015-12-27</t>
        </is>
      </c>
      <c r="D8730" t="inlineStr">
        <is>
          <t>2015-12-31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Furniture</t>
        </is>
      </c>
      <c r="O8730" t="inlineStr">
        <is>
          <t>Bookcases</t>
        </is>
      </c>
      <c r="P8730" t="inlineStr">
        <is>
          <t>O'Sullivan 5-Shelf Heavy-Duty Bookcases</t>
        </is>
      </c>
      <c r="Q8730" s="2" t="n">
        <v>131.104</v>
      </c>
      <c r="R8730" t="n">
        <v>2</v>
      </c>
      <c r="S8730" s="3" t="n">
        <v>0.2</v>
      </c>
      <c r="T8730" s="2" t="n">
        <v>8.194000000000001</v>
      </c>
      <c r="U8730">
        <f>D8730-C8730</f>
        <v/>
      </c>
      <c r="V8730" s="3">
        <f>IF(Q8730=0,0,T8730/Q8730)</f>
        <v/>
      </c>
    </row>
    <row r="8731">
      <c r="A8731" t="n">
        <v>8730</v>
      </c>
      <c r="B8731" t="inlineStr">
        <is>
          <t>CA-2015-103870</t>
        </is>
      </c>
      <c r="C8731" t="inlineStr">
        <is>
          <t>2015-12-27</t>
        </is>
      </c>
      <c r="D8731" t="inlineStr">
        <is>
          <t>2015-12-31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Office Supplies</t>
        </is>
      </c>
      <c r="O8731" t="inlineStr">
        <is>
          <t>Storage</t>
        </is>
      </c>
      <c r="P8731" t="inlineStr">
        <is>
          <t>Staple magnet</t>
        </is>
      </c>
      <c r="Q8731" s="2" t="n">
        <v>22.512</v>
      </c>
      <c r="R8731" t="n">
        <v>3</v>
      </c>
      <c r="S8731" s="3" t="n">
        <v>0.2</v>
      </c>
      <c r="T8731" s="2" t="n">
        <v>2.2512</v>
      </c>
      <c r="U8731">
        <f>D8731-C8731</f>
        <v/>
      </c>
      <c r="V8731" s="3">
        <f>IF(Q8731=0,0,T8731/Q8731)</f>
        <v/>
      </c>
    </row>
    <row r="8732">
      <c r="A8732" t="n">
        <v>8731</v>
      </c>
      <c r="B8732" t="inlineStr">
        <is>
          <t>CA-2015-103870</t>
        </is>
      </c>
      <c r="C8732" t="inlineStr">
        <is>
          <t>2015-12-27</t>
        </is>
      </c>
      <c r="D8732" t="inlineStr">
        <is>
          <t>2015-12-31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Technology</t>
        </is>
      </c>
      <c r="O8732" t="inlineStr">
        <is>
          <t>Accessories</t>
        </is>
      </c>
      <c r="P8732" t="inlineStr">
        <is>
          <t>SanDisk Ultra 16 GB MicroSDHC Class 10 Memory Card</t>
        </is>
      </c>
      <c r="Q8732" s="2" t="n">
        <v>72.744</v>
      </c>
      <c r="R8732" t="n">
        <v>7</v>
      </c>
      <c r="S8732" s="3" t="n">
        <v>0.2</v>
      </c>
      <c r="T8732" s="2" t="n">
        <v>-12.7302</v>
      </c>
      <c r="U8732">
        <f>D8732-C8732</f>
        <v/>
      </c>
      <c r="V8732" s="3">
        <f>IF(Q8732=0,0,T8732/Q8732)</f>
        <v/>
      </c>
    </row>
    <row r="8733">
      <c r="A8733" t="n">
        <v>8732</v>
      </c>
      <c r="B8733" t="inlineStr">
        <is>
          <t>CA-2015-111017</t>
        </is>
      </c>
      <c r="C8733" t="inlineStr">
        <is>
          <t>2015-07-31</t>
        </is>
      </c>
      <c r="D8733" t="inlineStr">
        <is>
          <t>2015-08-06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Office Supplies</t>
        </is>
      </c>
      <c r="O8733" t="inlineStr">
        <is>
          <t>Supplies</t>
        </is>
      </c>
      <c r="P8733" t="inlineStr">
        <is>
          <t>Acme 10" Easy Grip Assistive Scissors</t>
        </is>
      </c>
      <c r="Q8733" s="2" t="n">
        <v>52.59</v>
      </c>
      <c r="R8733" t="n">
        <v>3</v>
      </c>
      <c r="S8733" s="3" t="n">
        <v>0</v>
      </c>
      <c r="T8733" s="2" t="n">
        <v>15.777</v>
      </c>
      <c r="U8733">
        <f>D8733-C8733</f>
        <v/>
      </c>
      <c r="V8733" s="3">
        <f>IF(Q8733=0,0,T8733/Q8733)</f>
        <v/>
      </c>
    </row>
    <row r="8734">
      <c r="A8734" t="n">
        <v>8733</v>
      </c>
      <c r="B8734" t="inlineStr">
        <is>
          <t>CA-2017-116988</t>
        </is>
      </c>
      <c r="C8734" t="inlineStr">
        <is>
          <t>2017-06-27</t>
        </is>
      </c>
      <c r="D8734" t="inlineStr">
        <is>
          <t>2017-06-29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1997</t>
        </is>
      </c>
      <c r="Q8734" s="2" t="n">
        <v>19.44</v>
      </c>
      <c r="R8734" t="n">
        <v>3</v>
      </c>
      <c r="S8734" s="3" t="n">
        <v>0</v>
      </c>
      <c r="T8734" s="2" t="n">
        <v>9.331200000000001</v>
      </c>
      <c r="U8734">
        <f>D8734-C8734</f>
        <v/>
      </c>
      <c r="V8734" s="3">
        <f>IF(Q8734=0,0,T8734/Q8734)</f>
        <v/>
      </c>
    </row>
    <row r="8735">
      <c r="A8735" t="n">
        <v>8734</v>
      </c>
      <c r="B8735" t="inlineStr">
        <is>
          <t>CA-2017-116988</t>
        </is>
      </c>
      <c r="C8735" t="inlineStr">
        <is>
          <t>2017-06-27</t>
        </is>
      </c>
      <c r="D8735" t="inlineStr">
        <is>
          <t>2017-06-29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Furniture</t>
        </is>
      </c>
      <c r="O8735" t="inlineStr">
        <is>
          <t>Furnishings</t>
        </is>
      </c>
      <c r="P8735" t="inlineStr">
        <is>
          <t>Executive Impressions Supervisor Wall Clock</t>
        </is>
      </c>
      <c r="Q8735" s="2" t="n">
        <v>126.3</v>
      </c>
      <c r="R8735" t="n">
        <v>3</v>
      </c>
      <c r="S8735" s="3" t="n">
        <v>0</v>
      </c>
      <c r="T8735" s="2" t="n">
        <v>40.416</v>
      </c>
      <c r="U8735">
        <f>D8735-C8735</f>
        <v/>
      </c>
      <c r="V8735" s="3">
        <f>IF(Q8735=0,0,T8735/Q8735)</f>
        <v/>
      </c>
    </row>
    <row r="8736">
      <c r="A8736" t="n">
        <v>8735</v>
      </c>
      <c r="B8736" t="inlineStr">
        <is>
          <t>CA-2017-116988</t>
        </is>
      </c>
      <c r="C8736" t="inlineStr">
        <is>
          <t>2017-06-27</t>
        </is>
      </c>
      <c r="D8736" t="inlineStr">
        <is>
          <t>2017-06-29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Logitech P710e Mobile Speakerphone</t>
        </is>
      </c>
      <c r="Q8736" s="2" t="n">
        <v>1287.45</v>
      </c>
      <c r="R8736" t="n">
        <v>5</v>
      </c>
      <c r="S8736" s="3" t="n">
        <v>0</v>
      </c>
      <c r="T8736" s="2" t="n">
        <v>244.6155</v>
      </c>
      <c r="U8736">
        <f>D8736-C8736</f>
        <v/>
      </c>
      <c r="V8736" s="3">
        <f>IF(Q8736=0,0,T8736/Q8736)</f>
        <v/>
      </c>
    </row>
    <row r="8737">
      <c r="A8737" t="n">
        <v>8736</v>
      </c>
      <c r="B8737" t="inlineStr">
        <is>
          <t>US-2014-169390</t>
        </is>
      </c>
      <c r="C8737" t="inlineStr">
        <is>
          <t>2014-02-07</t>
        </is>
      </c>
      <c r="D8737" t="inlineStr">
        <is>
          <t>2014-02-10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Acco Perma 4000 Stacking Storage Drawers</t>
        </is>
      </c>
      <c r="Q8737" s="2" t="n">
        <v>64.95999999999999</v>
      </c>
      <c r="R8737" t="n">
        <v>4</v>
      </c>
      <c r="S8737" s="3" t="n">
        <v>0</v>
      </c>
      <c r="T8737" s="2" t="n">
        <v>9.744</v>
      </c>
      <c r="U8737">
        <f>D8737-C8737</f>
        <v/>
      </c>
      <c r="V8737" s="3">
        <f>IF(Q8737=0,0,T8737/Q8737)</f>
        <v/>
      </c>
    </row>
    <row r="8738">
      <c r="A8738" t="n">
        <v>8737</v>
      </c>
      <c r="B8738" t="inlineStr">
        <is>
          <t>CA-2016-168774</t>
        </is>
      </c>
      <c r="C8738" t="inlineStr">
        <is>
          <t>2016-09-04</t>
        </is>
      </c>
      <c r="D8738" t="inlineStr">
        <is>
          <t>2016-09-09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Office Supplies</t>
        </is>
      </c>
      <c r="O8738" t="inlineStr">
        <is>
          <t>Storage</t>
        </is>
      </c>
      <c r="P8738" t="inlineStr">
        <is>
          <t>Hot File 7-Pocket, Floor Stand</t>
        </is>
      </c>
      <c r="Q8738" s="2" t="n">
        <v>535.41</v>
      </c>
      <c r="R8738" t="n">
        <v>3</v>
      </c>
      <c r="S8738" s="3" t="n">
        <v>0</v>
      </c>
      <c r="T8738" s="2" t="n">
        <v>160.623</v>
      </c>
      <c r="U8738">
        <f>D8738-C8738</f>
        <v/>
      </c>
      <c r="V8738" s="3">
        <f>IF(Q8738=0,0,T8738/Q8738)</f>
        <v/>
      </c>
    </row>
    <row r="8739">
      <c r="A8739" t="n">
        <v>8738</v>
      </c>
      <c r="B8739" t="inlineStr">
        <is>
          <t>CA-2017-161592</t>
        </is>
      </c>
      <c r="C8739" t="inlineStr">
        <is>
          <t>2017-04-06</t>
        </is>
      </c>
      <c r="D8739" t="inlineStr">
        <is>
          <t>2017-04-10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3M Organizer Strips</t>
        </is>
      </c>
      <c r="Q8739" s="2" t="n">
        <v>8.1</v>
      </c>
      <c r="R8739" t="n">
        <v>5</v>
      </c>
      <c r="S8739" s="3" t="n">
        <v>0.7</v>
      </c>
      <c r="T8739" s="2" t="n">
        <v>-5.94</v>
      </c>
      <c r="U8739">
        <f>D8739-C8739</f>
        <v/>
      </c>
      <c r="V8739" s="3">
        <f>IF(Q8739=0,0,T8739/Q8739)</f>
        <v/>
      </c>
    </row>
    <row r="8740">
      <c r="A8740" t="n">
        <v>8739</v>
      </c>
      <c r="B8740" t="inlineStr">
        <is>
          <t>US-2017-131961</t>
        </is>
      </c>
      <c r="C8740" t="inlineStr">
        <is>
          <t>2017-12-08</t>
        </is>
      </c>
      <c r="D8740" t="inlineStr">
        <is>
          <t>2017-12-11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Office Supplies</t>
        </is>
      </c>
      <c r="O8740" t="inlineStr">
        <is>
          <t>Art</t>
        </is>
      </c>
      <c r="P8740" t="inlineStr">
        <is>
          <t>BIC Brite Liner Highlighters</t>
        </is>
      </c>
      <c r="Q8740" s="2" t="n">
        <v>13.248</v>
      </c>
      <c r="R8740" t="n">
        <v>4</v>
      </c>
      <c r="S8740" s="3" t="n">
        <v>0.2</v>
      </c>
      <c r="T8740" s="2" t="n">
        <v>3.6432</v>
      </c>
      <c r="U8740">
        <f>D8740-C8740</f>
        <v/>
      </c>
      <c r="V8740" s="3">
        <f>IF(Q8740=0,0,T8740/Q8740)</f>
        <v/>
      </c>
    </row>
    <row r="8741">
      <c r="A8741" t="n">
        <v>8740</v>
      </c>
      <c r="B8741" t="inlineStr">
        <is>
          <t>US-2017-131961</t>
        </is>
      </c>
      <c r="C8741" t="inlineStr">
        <is>
          <t>2017-12-08</t>
        </is>
      </c>
      <c r="D8741" t="inlineStr">
        <is>
          <t>2017-12-11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iHome FM Clock Radio with Lightning Dock</t>
        </is>
      </c>
      <c r="Q8741" s="2" t="n">
        <v>83.988</v>
      </c>
      <c r="R8741" t="n">
        <v>2</v>
      </c>
      <c r="S8741" s="3" t="n">
        <v>0.4</v>
      </c>
      <c r="T8741" s="2" t="n">
        <v>-20.997</v>
      </c>
      <c r="U8741">
        <f>D8741-C8741</f>
        <v/>
      </c>
      <c r="V8741" s="3">
        <f>IF(Q8741=0,0,T8741/Q8741)</f>
        <v/>
      </c>
    </row>
    <row r="8742">
      <c r="A8742" t="n">
        <v>8741</v>
      </c>
      <c r="B8742" t="inlineStr">
        <is>
          <t>CA-2016-102498</t>
        </is>
      </c>
      <c r="C8742" t="inlineStr">
        <is>
          <t>2016-07-24</t>
        </is>
      </c>
      <c r="D8742" t="inlineStr">
        <is>
          <t>2016-07-25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Panasonic KP-4ABK Battery-Operated Pencil Sharpener</t>
        </is>
      </c>
      <c r="Q8742" s="2" t="n">
        <v>73.2</v>
      </c>
      <c r="R8742" t="n">
        <v>5</v>
      </c>
      <c r="S8742" s="3" t="n">
        <v>0</v>
      </c>
      <c r="T8742" s="2" t="n">
        <v>21.228</v>
      </c>
      <c r="U8742">
        <f>D8742-C8742</f>
        <v/>
      </c>
      <c r="V8742" s="3">
        <f>IF(Q8742=0,0,T8742/Q8742)</f>
        <v/>
      </c>
    </row>
    <row r="8743">
      <c r="A8743" t="n">
        <v>8742</v>
      </c>
      <c r="B8743" t="inlineStr">
        <is>
          <t>CA-2015-113222</t>
        </is>
      </c>
      <c r="C8743" t="inlineStr">
        <is>
          <t>2015-11-09</t>
        </is>
      </c>
      <c r="D8743" t="inlineStr">
        <is>
          <t>2015-11-09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Poly Binder Pockets</t>
        </is>
      </c>
      <c r="Q8743" s="2" t="n">
        <v>10.74</v>
      </c>
      <c r="R8743" t="n">
        <v>3</v>
      </c>
      <c r="S8743" s="3" t="n">
        <v>0</v>
      </c>
      <c r="T8743" s="2" t="n">
        <v>5.1552</v>
      </c>
      <c r="U8743">
        <f>D8743-C8743</f>
        <v/>
      </c>
      <c r="V8743" s="3">
        <f>IF(Q8743=0,0,T8743/Q8743)</f>
        <v/>
      </c>
    </row>
    <row r="8744">
      <c r="A8744" t="n">
        <v>8743</v>
      </c>
      <c r="B8744" t="inlineStr">
        <is>
          <t>US-2015-144771</t>
        </is>
      </c>
      <c r="C8744" t="inlineStr">
        <is>
          <t>2015-10-02</t>
        </is>
      </c>
      <c r="D8744" t="inlineStr">
        <is>
          <t>2015-10-04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Furniture</t>
        </is>
      </c>
      <c r="O8744" t="inlineStr">
        <is>
          <t>Furnishings</t>
        </is>
      </c>
      <c r="P8744" t="inlineStr">
        <is>
          <t>9-3/4 Diameter Round Wall Clock</t>
        </is>
      </c>
      <c r="Q8744" s="2" t="n">
        <v>11.032</v>
      </c>
      <c r="R8744" t="n">
        <v>1</v>
      </c>
      <c r="S8744" s="3" t="n">
        <v>0.2</v>
      </c>
      <c r="T8744" s="2" t="n">
        <v>3.0338</v>
      </c>
      <c r="U8744">
        <f>D8744-C8744</f>
        <v/>
      </c>
      <c r="V8744" s="3">
        <f>IF(Q8744=0,0,T8744/Q8744)</f>
        <v/>
      </c>
    </row>
    <row r="8745">
      <c r="A8745" t="n">
        <v>8744</v>
      </c>
      <c r="B8745" t="inlineStr">
        <is>
          <t>US-2015-144771</t>
        </is>
      </c>
      <c r="C8745" t="inlineStr">
        <is>
          <t>2015-10-02</t>
        </is>
      </c>
      <c r="D8745" t="inlineStr">
        <is>
          <t>2015-10-04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Technology</t>
        </is>
      </c>
      <c r="O8745" t="inlineStr">
        <is>
          <t>Accessories</t>
        </is>
      </c>
      <c r="P8745" t="inlineStr">
        <is>
          <t>SanDisk Ultra 32 GB MicroSDHC Class 10 Memory Card</t>
        </is>
      </c>
      <c r="Q8745" s="2" t="n">
        <v>53.04</v>
      </c>
      <c r="R8745" t="n">
        <v>3</v>
      </c>
      <c r="S8745" s="3" t="n">
        <v>0.2</v>
      </c>
      <c r="T8745" s="2" t="n">
        <v>-4.641</v>
      </c>
      <c r="U8745">
        <f>D8745-C8745</f>
        <v/>
      </c>
      <c r="V8745" s="3">
        <f>IF(Q8745=0,0,T8745/Q8745)</f>
        <v/>
      </c>
    </row>
    <row r="8746">
      <c r="A8746" t="n">
        <v>8745</v>
      </c>
      <c r="B8746" t="inlineStr">
        <is>
          <t>CA-2015-162376</t>
        </is>
      </c>
      <c r="C8746" t="inlineStr">
        <is>
          <t>2015-11-22</t>
        </is>
      </c>
      <c r="D8746" t="inlineStr">
        <is>
          <t>2015-11-25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Office Supplies</t>
        </is>
      </c>
      <c r="O8746" t="inlineStr">
        <is>
          <t>Art</t>
        </is>
      </c>
      <c r="P8746" t="inlineStr">
        <is>
          <t>Newell 341</t>
        </is>
      </c>
      <c r="Q8746" s="2" t="n">
        <v>17.12</v>
      </c>
      <c r="R8746" t="n">
        <v>4</v>
      </c>
      <c r="S8746" s="3" t="n">
        <v>0</v>
      </c>
      <c r="T8746" s="2" t="n">
        <v>4.9648</v>
      </c>
      <c r="U8746">
        <f>D8746-C8746</f>
        <v/>
      </c>
      <c r="V8746" s="3">
        <f>IF(Q8746=0,0,T8746/Q8746)</f>
        <v/>
      </c>
    </row>
    <row r="8747">
      <c r="A8747" t="n">
        <v>8746</v>
      </c>
      <c r="B8747" t="inlineStr">
        <is>
          <t>CA-2015-162376</t>
        </is>
      </c>
      <c r="C8747" t="inlineStr">
        <is>
          <t>2015-11-22</t>
        </is>
      </c>
      <c r="D8747" t="inlineStr">
        <is>
          <t>2015-11-25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Office Supplies</t>
        </is>
      </c>
      <c r="O8747" t="inlineStr">
        <is>
          <t>Paper</t>
        </is>
      </c>
      <c r="P8747" t="inlineStr">
        <is>
          <t>Xerox 1936</t>
        </is>
      </c>
      <c r="Q8747" s="2" t="n">
        <v>59.94</v>
      </c>
      <c r="R8747" t="n">
        <v>3</v>
      </c>
      <c r="S8747" s="3" t="n">
        <v>0</v>
      </c>
      <c r="T8747" s="2" t="n">
        <v>28.1718</v>
      </c>
      <c r="U8747">
        <f>D8747-C8747</f>
        <v/>
      </c>
      <c r="V8747" s="3">
        <f>IF(Q8747=0,0,T8747/Q8747)</f>
        <v/>
      </c>
    </row>
    <row r="8748">
      <c r="A8748" t="n">
        <v>8747</v>
      </c>
      <c r="B8748" t="inlineStr">
        <is>
          <t>CA-2017-128076</t>
        </is>
      </c>
      <c r="C8748" t="inlineStr">
        <is>
          <t>2017-02-02</t>
        </is>
      </c>
      <c r="D8748" t="inlineStr">
        <is>
          <t>2017-02-07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Furniture</t>
        </is>
      </c>
      <c r="O8748" t="inlineStr">
        <is>
          <t>Furnishings</t>
        </is>
      </c>
      <c r="P8748" t="inlineStr">
        <is>
          <t>Eldon Antistatic Chair Mats for Low to Medium Pile Carpets</t>
        </is>
      </c>
      <c r="Q8748" s="2" t="n">
        <v>210.58</v>
      </c>
      <c r="R8748" t="n">
        <v>2</v>
      </c>
      <c r="S8748" s="3" t="n">
        <v>0</v>
      </c>
      <c r="T8748" s="2" t="n">
        <v>12.6348</v>
      </c>
      <c r="U8748">
        <f>D8748-C8748</f>
        <v/>
      </c>
      <c r="V8748" s="3">
        <f>IF(Q8748=0,0,T8748/Q8748)</f>
        <v/>
      </c>
    </row>
    <row r="8749">
      <c r="A8749" t="n">
        <v>8748</v>
      </c>
      <c r="B8749" t="inlineStr">
        <is>
          <t>CA-2017-128076</t>
        </is>
      </c>
      <c r="C8749" t="inlineStr">
        <is>
          <t>2017-02-02</t>
        </is>
      </c>
      <c r="D8749" t="inlineStr">
        <is>
          <t>2017-02-07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GBC Durable Plastic Covers</t>
        </is>
      </c>
      <c r="Q8749" s="2" t="n">
        <v>30.96</v>
      </c>
      <c r="R8749" t="n">
        <v>2</v>
      </c>
      <c r="S8749" s="3" t="n">
        <v>0.2</v>
      </c>
      <c r="T8749" s="2" t="n">
        <v>10.062</v>
      </c>
      <c r="U8749">
        <f>D8749-C8749</f>
        <v/>
      </c>
      <c r="V8749" s="3">
        <f>IF(Q8749=0,0,T8749/Q8749)</f>
        <v/>
      </c>
    </row>
    <row r="8750">
      <c r="A8750" t="n">
        <v>8749</v>
      </c>
      <c r="B8750" t="inlineStr">
        <is>
          <t>CA-2017-128076</t>
        </is>
      </c>
      <c r="C8750" t="inlineStr">
        <is>
          <t>2017-02-02</t>
        </is>
      </c>
      <c r="D8750" t="inlineStr">
        <is>
          <t>2017-02-07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Technology</t>
        </is>
      </c>
      <c r="O8750" t="inlineStr">
        <is>
          <t>Machines</t>
        </is>
      </c>
      <c r="P8750" t="inlineStr">
        <is>
          <t>HP Officejet Pro 8600 e-All-In-One Printer, Copier, Scanner, Fax</t>
        </is>
      </c>
      <c r="Q8750" s="2" t="n">
        <v>239.984</v>
      </c>
      <c r="R8750" t="n">
        <v>2</v>
      </c>
      <c r="S8750" s="3" t="n">
        <v>0.2</v>
      </c>
      <c r="T8750" s="2" t="n">
        <v>38.9974</v>
      </c>
      <c r="U8750">
        <f>D8750-C8750</f>
        <v/>
      </c>
      <c r="V8750" s="3">
        <f>IF(Q8750=0,0,T8750/Q8750)</f>
        <v/>
      </c>
    </row>
    <row r="8751">
      <c r="A8751" t="n">
        <v>8750</v>
      </c>
      <c r="B8751" t="inlineStr">
        <is>
          <t>US-2015-163825</t>
        </is>
      </c>
      <c r="C8751" t="inlineStr">
        <is>
          <t>2015-06-16</t>
        </is>
      </c>
      <c r="D8751" t="inlineStr">
        <is>
          <t>2015-06-19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Fellowes PB500 Electric Punch Plastic Comb Binding Machine with Manual Bind</t>
        </is>
      </c>
      <c r="Q8751" s="2" t="n">
        <v>3050.376</v>
      </c>
      <c r="R8751" t="n">
        <v>3</v>
      </c>
      <c r="S8751" s="3" t="n">
        <v>0.2</v>
      </c>
      <c r="T8751" s="2" t="n">
        <v>1143.891</v>
      </c>
      <c r="U8751">
        <f>D8751-C8751</f>
        <v/>
      </c>
      <c r="V8751" s="3">
        <f>IF(Q8751=0,0,T8751/Q8751)</f>
        <v/>
      </c>
    </row>
    <row r="8752">
      <c r="A8752" t="n">
        <v>8751</v>
      </c>
      <c r="B8752" t="inlineStr">
        <is>
          <t>US-2015-163825</t>
        </is>
      </c>
      <c r="C8752" t="inlineStr">
        <is>
          <t>2015-06-16</t>
        </is>
      </c>
      <c r="D8752" t="inlineStr">
        <is>
          <t>2015-06-19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RCA Visys Integrated PBX 8-Line Router</t>
        </is>
      </c>
      <c r="Q8752" s="2" t="n">
        <v>133.98</v>
      </c>
      <c r="R8752" t="n">
        <v>2</v>
      </c>
      <c r="S8752" s="3" t="n">
        <v>0</v>
      </c>
      <c r="T8752" s="2" t="n">
        <v>33.495</v>
      </c>
      <c r="U8752">
        <f>D8752-C8752</f>
        <v/>
      </c>
      <c r="V8752" s="3">
        <f>IF(Q8752=0,0,T8752/Q8752)</f>
        <v/>
      </c>
    </row>
    <row r="8753">
      <c r="A8753" t="n">
        <v>8752</v>
      </c>
      <c r="B8753" t="inlineStr">
        <is>
          <t>CA-2016-105662</t>
        </is>
      </c>
      <c r="C8753" t="inlineStr">
        <is>
          <t>2016-05-05</t>
        </is>
      </c>
      <c r="D8753" t="inlineStr">
        <is>
          <t>2016-05-09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Snap-A-Way Black Print Carbonless Speed Message, No Reply Area, Duplicate</t>
        </is>
      </c>
      <c r="Q8753" s="2" t="n">
        <v>93.248</v>
      </c>
      <c r="R8753" t="n">
        <v>4</v>
      </c>
      <c r="S8753" s="3" t="n">
        <v>0.2</v>
      </c>
      <c r="T8753" s="2" t="n">
        <v>31.4712</v>
      </c>
      <c r="U8753">
        <f>D8753-C8753</f>
        <v/>
      </c>
      <c r="V8753" s="3">
        <f>IF(Q8753=0,0,T8753/Q8753)</f>
        <v/>
      </c>
    </row>
    <row r="8754">
      <c r="A8754" t="n">
        <v>8753</v>
      </c>
      <c r="B8754" t="inlineStr">
        <is>
          <t>CA-2016-105662</t>
        </is>
      </c>
      <c r="C8754" t="inlineStr">
        <is>
          <t>2016-05-05</t>
        </is>
      </c>
      <c r="D8754" t="inlineStr">
        <is>
          <t>2016-05-09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Avaya 4621SW VoIP phone</t>
        </is>
      </c>
      <c r="Q8754" s="2" t="n">
        <v>177.48</v>
      </c>
      <c r="R8754" t="n">
        <v>3</v>
      </c>
      <c r="S8754" s="3" t="n">
        <v>0.2</v>
      </c>
      <c r="T8754" s="2" t="n">
        <v>19.9665</v>
      </c>
      <c r="U8754">
        <f>D8754-C8754</f>
        <v/>
      </c>
      <c r="V8754" s="3">
        <f>IF(Q8754=0,0,T8754/Q8754)</f>
        <v/>
      </c>
    </row>
    <row r="8755">
      <c r="A8755" t="n">
        <v>8754</v>
      </c>
      <c r="B8755" t="inlineStr">
        <is>
          <t>CA-2017-152198</t>
        </is>
      </c>
      <c r="C8755" t="inlineStr">
        <is>
          <t>2017-09-09</t>
        </is>
      </c>
      <c r="D8755" t="inlineStr">
        <is>
          <t>2017-09-10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Office Supplies</t>
        </is>
      </c>
      <c r="O8755" t="inlineStr">
        <is>
          <t>Labels</t>
        </is>
      </c>
      <c r="P8755" t="inlineStr">
        <is>
          <t>Avery 501</t>
        </is>
      </c>
      <c r="Q8755" s="2" t="n">
        <v>17.712</v>
      </c>
      <c r="R8755" t="n">
        <v>6</v>
      </c>
      <c r="S8755" s="3" t="n">
        <v>0.2</v>
      </c>
      <c r="T8755" s="2" t="n">
        <v>5.9778</v>
      </c>
      <c r="U8755">
        <f>D8755-C8755</f>
        <v/>
      </c>
      <c r="V8755" s="3">
        <f>IF(Q8755=0,0,T8755/Q8755)</f>
        <v/>
      </c>
    </row>
    <row r="8756">
      <c r="A8756" t="n">
        <v>8755</v>
      </c>
      <c r="B8756" t="inlineStr">
        <is>
          <t>CA-2017-152198</t>
        </is>
      </c>
      <c r="C8756" t="inlineStr">
        <is>
          <t>2017-09-09</t>
        </is>
      </c>
      <c r="D8756" t="inlineStr">
        <is>
          <t>2017-09-10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3M Organizer Strips</t>
        </is>
      </c>
      <c r="Q8756" s="2" t="n">
        <v>4.86</v>
      </c>
      <c r="R8756" t="n">
        <v>3</v>
      </c>
      <c r="S8756" s="3" t="n">
        <v>0.7</v>
      </c>
      <c r="T8756" s="2" t="n">
        <v>-3.564</v>
      </c>
      <c r="U8756">
        <f>D8756-C8756</f>
        <v/>
      </c>
      <c r="V8756" s="3">
        <f>IF(Q8756=0,0,T8756/Q8756)</f>
        <v/>
      </c>
    </row>
    <row r="8757">
      <c r="A8757" t="n">
        <v>8756</v>
      </c>
      <c r="B8757" t="inlineStr">
        <is>
          <t>CA-2017-152198</t>
        </is>
      </c>
      <c r="C8757" t="inlineStr">
        <is>
          <t>2017-09-09</t>
        </is>
      </c>
      <c r="D8757" t="inlineStr">
        <is>
          <t>2017-09-10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Acco Data Flex Cable Posts For Top &amp; Bottom Load Binders, 6" Capacity</t>
        </is>
      </c>
      <c r="Q8757" s="2" t="n">
        <v>6.258</v>
      </c>
      <c r="R8757" t="n">
        <v>2</v>
      </c>
      <c r="S8757" s="3" t="n">
        <v>0.7</v>
      </c>
      <c r="T8757" s="2" t="n">
        <v>-5.215</v>
      </c>
      <c r="U8757">
        <f>D8757-C8757</f>
        <v/>
      </c>
      <c r="V8757" s="3">
        <f>IF(Q8757=0,0,T8757/Q8757)</f>
        <v/>
      </c>
    </row>
    <row r="8758">
      <c r="A8758" t="n">
        <v>8757</v>
      </c>
      <c r="B8758" t="inlineStr">
        <is>
          <t>CA-2016-114307</t>
        </is>
      </c>
      <c r="C8758" t="inlineStr">
        <is>
          <t>2016-07-22</t>
        </is>
      </c>
      <c r="D8758" t="inlineStr">
        <is>
          <t>2016-07-26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Belkin F9H710-06 7 Outlet SurgeMaster Surge Protector</t>
        </is>
      </c>
      <c r="Q8758" s="2" t="n">
        <v>37.68</v>
      </c>
      <c r="R8758" t="n">
        <v>2</v>
      </c>
      <c r="S8758" s="3" t="n">
        <v>0</v>
      </c>
      <c r="T8758" s="2" t="n">
        <v>10.5504</v>
      </c>
      <c r="U8758">
        <f>D8758-C8758</f>
        <v/>
      </c>
      <c r="V8758" s="3">
        <f>IF(Q8758=0,0,T8758/Q8758)</f>
        <v/>
      </c>
    </row>
    <row r="8759">
      <c r="A8759" t="n">
        <v>8758</v>
      </c>
      <c r="B8759" t="inlineStr">
        <is>
          <t>CA-2016-114307</t>
        </is>
      </c>
      <c r="C8759" t="inlineStr">
        <is>
          <t>2016-07-22</t>
        </is>
      </c>
      <c r="D8759" t="inlineStr">
        <is>
          <t>2016-07-26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Office Supplies</t>
        </is>
      </c>
      <c r="O8759" t="inlineStr">
        <is>
          <t>Paper</t>
        </is>
      </c>
      <c r="P8759" t="inlineStr">
        <is>
          <t>Xerox 216</t>
        </is>
      </c>
      <c r="Q8759" s="2" t="n">
        <v>51.84</v>
      </c>
      <c r="R8759" t="n">
        <v>8</v>
      </c>
      <c r="S8759" s="3" t="n">
        <v>0</v>
      </c>
      <c r="T8759" s="2" t="n">
        <v>24.8832</v>
      </c>
      <c r="U8759">
        <f>D8759-C8759</f>
        <v/>
      </c>
      <c r="V8759" s="3">
        <f>IF(Q8759=0,0,T8759/Q8759)</f>
        <v/>
      </c>
    </row>
    <row r="8760">
      <c r="A8760" t="n">
        <v>8759</v>
      </c>
      <c r="B8760" t="inlineStr">
        <is>
          <t>CA-2016-114307</t>
        </is>
      </c>
      <c r="C8760" t="inlineStr">
        <is>
          <t>2016-07-22</t>
        </is>
      </c>
      <c r="D8760" t="inlineStr">
        <is>
          <t>2016-07-26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Furniture</t>
        </is>
      </c>
      <c r="O8760" t="inlineStr">
        <is>
          <t>Furnishings</t>
        </is>
      </c>
      <c r="P8760" t="inlineStr">
        <is>
          <t>Eldon Stackable Tray, Side-Load, Legal, Smoke</t>
        </is>
      </c>
      <c r="Q8760" s="2" t="n">
        <v>27.42</v>
      </c>
      <c r="R8760" t="n">
        <v>3</v>
      </c>
      <c r="S8760" s="3" t="n">
        <v>0</v>
      </c>
      <c r="T8760" s="2" t="n">
        <v>9.322800000000001</v>
      </c>
      <c r="U8760">
        <f>D8760-C8760</f>
        <v/>
      </c>
      <c r="V8760" s="3">
        <f>IF(Q8760=0,0,T8760/Q8760)</f>
        <v/>
      </c>
    </row>
    <row r="8761">
      <c r="A8761" t="n">
        <v>8760</v>
      </c>
      <c r="B8761" t="inlineStr">
        <is>
          <t>CA-2016-114307</t>
        </is>
      </c>
      <c r="C8761" t="inlineStr">
        <is>
          <t>2016-07-22</t>
        </is>
      </c>
      <c r="D8761" t="inlineStr">
        <is>
          <t>2016-07-26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s="2" t="n">
        <v>5.4</v>
      </c>
      <c r="R8761" t="n">
        <v>3</v>
      </c>
      <c r="S8761" s="3" t="n">
        <v>0</v>
      </c>
      <c r="T8761" s="2" t="n">
        <v>2.592</v>
      </c>
      <c r="U8761">
        <f>D8761-C8761</f>
        <v/>
      </c>
      <c r="V8761" s="3">
        <f>IF(Q8761=0,0,T8761/Q8761)</f>
        <v/>
      </c>
    </row>
    <row r="8762">
      <c r="A8762" t="n">
        <v>8761</v>
      </c>
      <c r="B8762" t="inlineStr">
        <is>
          <t>CA-2016-159891</t>
        </is>
      </c>
      <c r="C8762" t="inlineStr">
        <is>
          <t>2016-01-31</t>
        </is>
      </c>
      <c r="D8762" t="inlineStr">
        <is>
          <t>2016-02-06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Fellowes PB500 Electric Punch Plastic Comb Binding Machine with Manual Bind</t>
        </is>
      </c>
      <c r="Q8762" s="2" t="n">
        <v>1270.99</v>
      </c>
      <c r="R8762" t="n">
        <v>1</v>
      </c>
      <c r="S8762" s="3" t="n">
        <v>0</v>
      </c>
      <c r="T8762" s="2" t="n">
        <v>635.495</v>
      </c>
      <c r="U8762">
        <f>D8762-C8762</f>
        <v/>
      </c>
      <c r="V8762" s="3">
        <f>IF(Q8762=0,0,T8762/Q8762)</f>
        <v/>
      </c>
    </row>
    <row r="8763">
      <c r="A8763" t="n">
        <v>8762</v>
      </c>
      <c r="B8763" t="inlineStr">
        <is>
          <t>CA-2016-159891</t>
        </is>
      </c>
      <c r="C8763" t="inlineStr">
        <is>
          <t>2016-01-31</t>
        </is>
      </c>
      <c r="D8763" t="inlineStr">
        <is>
          <t>2016-02-06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#10 White Business Envelopes,4 1/8 x 9 1/2</t>
        </is>
      </c>
      <c r="Q8763" s="2" t="n">
        <v>125.36</v>
      </c>
      <c r="R8763" t="n">
        <v>8</v>
      </c>
      <c r="S8763" s="3" t="n">
        <v>0</v>
      </c>
      <c r="T8763" s="2" t="n">
        <v>58.9192</v>
      </c>
      <c r="U8763">
        <f>D8763-C8763</f>
        <v/>
      </c>
      <c r="V8763" s="3">
        <f>IF(Q8763=0,0,T8763/Q8763)</f>
        <v/>
      </c>
    </row>
    <row r="8764">
      <c r="A8764" t="n">
        <v>8763</v>
      </c>
      <c r="B8764" t="inlineStr">
        <is>
          <t>CA-2016-112578</t>
        </is>
      </c>
      <c r="C8764" t="inlineStr">
        <is>
          <t>2016-12-29</t>
        </is>
      </c>
      <c r="D8764" t="inlineStr">
        <is>
          <t>2017-01-02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Office Supplies</t>
        </is>
      </c>
      <c r="O8764" t="inlineStr">
        <is>
          <t>Storage</t>
        </is>
      </c>
      <c r="P8764" t="inlineStr">
        <is>
          <t>Project Tote Personal File</t>
        </is>
      </c>
      <c r="Q8764" s="2" t="n">
        <v>14.03</v>
      </c>
      <c r="R8764" t="n">
        <v>1</v>
      </c>
      <c r="S8764" s="3" t="n">
        <v>0</v>
      </c>
      <c r="T8764" s="2" t="n">
        <v>4.0687</v>
      </c>
      <c r="U8764">
        <f>D8764-C8764</f>
        <v/>
      </c>
      <c r="V8764" s="3">
        <f>IF(Q8764=0,0,T8764/Q8764)</f>
        <v/>
      </c>
    </row>
    <row r="8765">
      <c r="A8765" t="n">
        <v>8764</v>
      </c>
      <c r="B8765" t="inlineStr">
        <is>
          <t>CA-2016-112578</t>
        </is>
      </c>
      <c r="C8765" t="inlineStr">
        <is>
          <t>2016-12-29</t>
        </is>
      </c>
      <c r="D8765" t="inlineStr">
        <is>
          <t>2017-01-02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Office Supplies</t>
        </is>
      </c>
      <c r="O8765" t="inlineStr">
        <is>
          <t>Supplies</t>
        </is>
      </c>
      <c r="P8765" t="inlineStr">
        <is>
          <t>Fiskars Spring-Action Scissors</t>
        </is>
      </c>
      <c r="Q8765" s="2" t="n">
        <v>27.96</v>
      </c>
      <c r="R8765" t="n">
        <v>2</v>
      </c>
      <c r="S8765" s="3" t="n">
        <v>0</v>
      </c>
      <c r="T8765" s="2" t="n">
        <v>7.2696</v>
      </c>
      <c r="U8765">
        <f>D8765-C8765</f>
        <v/>
      </c>
      <c r="V8765" s="3">
        <f>IF(Q8765=0,0,T8765/Q8765)</f>
        <v/>
      </c>
    </row>
    <row r="8766">
      <c r="A8766" t="n">
        <v>8765</v>
      </c>
      <c r="B8766" t="inlineStr">
        <is>
          <t>CA-2015-107083</t>
        </is>
      </c>
      <c r="C8766" t="inlineStr">
        <is>
          <t>2015-11-21</t>
        </is>
      </c>
      <c r="D8766" t="inlineStr">
        <is>
          <t>2015-11-27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Office Supplies</t>
        </is>
      </c>
      <c r="O8766" t="inlineStr">
        <is>
          <t>Art</t>
        </is>
      </c>
      <c r="P8766" t="inlineStr">
        <is>
          <t>Eldon Spacemaker Box, Quick-Snap Lid, Clear</t>
        </is>
      </c>
      <c r="Q8766" s="2" t="n">
        <v>5.344</v>
      </c>
      <c r="R8766" t="n">
        <v>2</v>
      </c>
      <c r="S8766" s="3" t="n">
        <v>0.2</v>
      </c>
      <c r="T8766" s="2" t="n">
        <v>0.7348</v>
      </c>
      <c r="U8766">
        <f>D8766-C8766</f>
        <v/>
      </c>
      <c r="V8766" s="3">
        <f>IF(Q8766=0,0,T8766/Q8766)</f>
        <v/>
      </c>
    </row>
    <row r="8767">
      <c r="A8767" t="n">
        <v>8766</v>
      </c>
      <c r="B8767" t="inlineStr">
        <is>
          <t>CA-2015-107083</t>
        </is>
      </c>
      <c r="C8767" t="inlineStr">
        <is>
          <t>2015-11-21</t>
        </is>
      </c>
      <c r="D8767" t="inlineStr">
        <is>
          <t>2015-11-27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Storex DuraTech Recycled Plastic Frosted Binders</t>
        </is>
      </c>
      <c r="Q8767" s="2" t="n">
        <v>1.696</v>
      </c>
      <c r="R8767" t="n">
        <v>2</v>
      </c>
      <c r="S8767" s="3" t="n">
        <v>0.8</v>
      </c>
      <c r="T8767" s="2" t="n">
        <v>-2.544</v>
      </c>
      <c r="U8767">
        <f>D8767-C8767</f>
        <v/>
      </c>
      <c r="V8767" s="3">
        <f>IF(Q8767=0,0,T8767/Q8767)</f>
        <v/>
      </c>
    </row>
    <row r="8768">
      <c r="A8768" t="n">
        <v>8767</v>
      </c>
      <c r="B8768" t="inlineStr">
        <is>
          <t>CA-2015-107083</t>
        </is>
      </c>
      <c r="C8768" t="inlineStr">
        <is>
          <t>2015-11-21</t>
        </is>
      </c>
      <c r="D8768" t="inlineStr">
        <is>
          <t>2015-11-27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Office Supplies</t>
        </is>
      </c>
      <c r="O8768" t="inlineStr">
        <is>
          <t>Appliances</t>
        </is>
      </c>
      <c r="P8768" t="inlineStr">
        <is>
          <t>Kensington 6 Outlet SmartSocket Surge Protector</t>
        </is>
      </c>
      <c r="Q8768" s="2" t="n">
        <v>24.588</v>
      </c>
      <c r="R8768" t="n">
        <v>3</v>
      </c>
      <c r="S8768" s="3" t="n">
        <v>0.8</v>
      </c>
      <c r="T8768" s="2" t="n">
        <v>-67.617</v>
      </c>
      <c r="U8768">
        <f>D8768-C8768</f>
        <v/>
      </c>
      <c r="V8768" s="3">
        <f>IF(Q8768=0,0,T8768/Q8768)</f>
        <v/>
      </c>
    </row>
    <row r="8769">
      <c r="A8769" t="n">
        <v>8768</v>
      </c>
      <c r="B8769" t="inlineStr">
        <is>
          <t>CA-2015-107083</t>
        </is>
      </c>
      <c r="C8769" t="inlineStr">
        <is>
          <t>2015-11-21</t>
        </is>
      </c>
      <c r="D8769" t="inlineStr">
        <is>
          <t>2015-11-27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Cardinal Hold-It CD Pocket</t>
        </is>
      </c>
      <c r="Q8769" s="2" t="n">
        <v>7.98</v>
      </c>
      <c r="R8769" t="n">
        <v>5</v>
      </c>
      <c r="S8769" s="3" t="n">
        <v>0.8</v>
      </c>
      <c r="T8769" s="2" t="n">
        <v>-13.167</v>
      </c>
      <c r="U8769">
        <f>D8769-C8769</f>
        <v/>
      </c>
      <c r="V8769" s="3">
        <f>IF(Q8769=0,0,T8769/Q8769)</f>
        <v/>
      </c>
    </row>
    <row r="8770">
      <c r="A8770" t="n">
        <v>8769</v>
      </c>
      <c r="B8770" t="inlineStr">
        <is>
          <t>CA-2015-151722</t>
        </is>
      </c>
      <c r="C8770" t="inlineStr">
        <is>
          <t>2015-10-05</t>
        </is>
      </c>
      <c r="D8770" t="inlineStr">
        <is>
          <t>2015-10-09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Technology</t>
        </is>
      </c>
      <c r="O8770" t="inlineStr">
        <is>
          <t>Accessories</t>
        </is>
      </c>
      <c r="P8770" t="inlineStr">
        <is>
          <t>NETGEAR N750 Dual Band Wi-Fi Gigabit Router</t>
        </is>
      </c>
      <c r="Q8770" s="2" t="n">
        <v>288</v>
      </c>
      <c r="R8770" t="n">
        <v>4</v>
      </c>
      <c r="S8770" s="3" t="n">
        <v>0.2</v>
      </c>
      <c r="T8770" s="2" t="n">
        <v>57.6</v>
      </c>
      <c r="U8770">
        <f>D8770-C8770</f>
        <v/>
      </c>
      <c r="V8770" s="3">
        <f>IF(Q8770=0,0,T8770/Q8770)</f>
        <v/>
      </c>
    </row>
    <row r="8771">
      <c r="A8771" t="n">
        <v>8770</v>
      </c>
      <c r="B8771" t="inlineStr">
        <is>
          <t>CA-2016-151148</t>
        </is>
      </c>
      <c r="C8771" t="inlineStr">
        <is>
          <t>2016-09-12</t>
        </is>
      </c>
      <c r="D8771" t="inlineStr">
        <is>
          <t>2016-09-13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Technology</t>
        </is>
      </c>
      <c r="O8771" t="inlineStr">
        <is>
          <t>Phones</t>
        </is>
      </c>
      <c r="P8771" t="inlineStr">
        <is>
          <t>Lunatik TT5L-002 Taktik Strike Impact Protection System for iPhone 5</t>
        </is>
      </c>
      <c r="Q8771" s="2" t="n">
        <v>146.952</v>
      </c>
      <c r="R8771" t="n">
        <v>3</v>
      </c>
      <c r="S8771" s="3" t="n">
        <v>0.2</v>
      </c>
      <c r="T8771" s="2" t="n">
        <v>9.1845</v>
      </c>
      <c r="U8771">
        <f>D8771-C8771</f>
        <v/>
      </c>
      <c r="V8771" s="3">
        <f>IF(Q8771=0,0,T8771/Q8771)</f>
        <v/>
      </c>
    </row>
    <row r="8772">
      <c r="A8772" t="n">
        <v>8771</v>
      </c>
      <c r="B8772" t="inlineStr">
        <is>
          <t>CA-2016-151148</t>
        </is>
      </c>
      <c r="C8772" t="inlineStr">
        <is>
          <t>2016-09-12</t>
        </is>
      </c>
      <c r="D8772" t="inlineStr">
        <is>
          <t>2016-09-13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Global Stack Chair without Arms, Black</t>
        </is>
      </c>
      <c r="Q8772" s="2" t="n">
        <v>83.136</v>
      </c>
      <c r="R8772" t="n">
        <v>4</v>
      </c>
      <c r="S8772" s="3" t="n">
        <v>0.2</v>
      </c>
      <c r="T8772" s="2" t="n">
        <v>5.196</v>
      </c>
      <c r="U8772">
        <f>D8772-C8772</f>
        <v/>
      </c>
      <c r="V8772" s="3">
        <f>IF(Q8772=0,0,T8772/Q8772)</f>
        <v/>
      </c>
    </row>
    <row r="8773">
      <c r="A8773" t="n">
        <v>8772</v>
      </c>
      <c r="B8773" t="inlineStr">
        <is>
          <t>CA-2017-115882</t>
        </is>
      </c>
      <c r="C8773" t="inlineStr">
        <is>
          <t>2017-09-14</t>
        </is>
      </c>
      <c r="D8773" t="inlineStr">
        <is>
          <t>2017-09-17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Office Supplies</t>
        </is>
      </c>
      <c r="O8773" t="inlineStr">
        <is>
          <t>Appliances</t>
        </is>
      </c>
      <c r="P8773" t="inlineStr">
        <is>
          <t>3.6 Cubic Foot Counter Height Office Refrigerator</t>
        </is>
      </c>
      <c r="Q8773" s="2" t="n">
        <v>942.784</v>
      </c>
      <c r="R8773" t="n">
        <v>4</v>
      </c>
      <c r="S8773" s="3" t="n">
        <v>0.2</v>
      </c>
      <c r="T8773" s="2" t="n">
        <v>94.2784</v>
      </c>
      <c r="U8773">
        <f>D8773-C8773</f>
        <v/>
      </c>
      <c r="V8773" s="3">
        <f>IF(Q8773=0,0,T8773/Q8773)</f>
        <v/>
      </c>
    </row>
    <row r="8774">
      <c r="A8774" t="n">
        <v>8773</v>
      </c>
      <c r="B8774" t="inlineStr">
        <is>
          <t>CA-2017-115882</t>
        </is>
      </c>
      <c r="C8774" t="inlineStr">
        <is>
          <t>2017-09-14</t>
        </is>
      </c>
      <c r="D8774" t="inlineStr">
        <is>
          <t>2017-09-17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1988</t>
        </is>
      </c>
      <c r="Q8774" s="2" t="n">
        <v>74.352</v>
      </c>
      <c r="R8774" t="n">
        <v>3</v>
      </c>
      <c r="S8774" s="3" t="n">
        <v>0.2</v>
      </c>
      <c r="T8774" s="2" t="n">
        <v>23.235</v>
      </c>
      <c r="U8774">
        <f>D8774-C8774</f>
        <v/>
      </c>
      <c r="V8774" s="3">
        <f>IF(Q8774=0,0,T8774/Q8774)</f>
        <v/>
      </c>
    </row>
    <row r="8775">
      <c r="A8775" t="n">
        <v>8774</v>
      </c>
      <c r="B8775" t="inlineStr">
        <is>
          <t>CA-2015-132276</t>
        </is>
      </c>
      <c r="C8775" t="inlineStr">
        <is>
          <t>2015-02-23</t>
        </is>
      </c>
      <c r="D8775" t="inlineStr">
        <is>
          <t>2015-02-28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Hoover Portapower Portable Vacuum</t>
        </is>
      </c>
      <c r="Q8775" s="2" t="n">
        <v>26.88</v>
      </c>
      <c r="R8775" t="n">
        <v>6</v>
      </c>
      <c r="S8775" s="3" t="n">
        <v>0</v>
      </c>
      <c r="T8775" s="2" t="n">
        <v>6.72</v>
      </c>
      <c r="U8775">
        <f>D8775-C8775</f>
        <v/>
      </c>
      <c r="V8775" s="3">
        <f>IF(Q8775=0,0,T8775/Q8775)</f>
        <v/>
      </c>
    </row>
    <row r="8776">
      <c r="A8776" t="n">
        <v>8775</v>
      </c>
      <c r="B8776" t="inlineStr">
        <is>
          <t>CA-2015-132276</t>
        </is>
      </c>
      <c r="C8776" t="inlineStr">
        <is>
          <t>2015-02-23</t>
        </is>
      </c>
      <c r="D8776" t="inlineStr">
        <is>
          <t>2015-02-28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Office Supplies</t>
        </is>
      </c>
      <c r="O8776" t="inlineStr">
        <is>
          <t>Binders</t>
        </is>
      </c>
      <c r="P8776" t="inlineStr">
        <is>
          <t>Avery Self-Adhesive Photo Pockets for Polaroid Photos</t>
        </is>
      </c>
      <c r="Q8776" s="2" t="n">
        <v>10.896</v>
      </c>
      <c r="R8776" t="n">
        <v>2</v>
      </c>
      <c r="S8776" s="3" t="n">
        <v>0.2</v>
      </c>
      <c r="T8776" s="2" t="n">
        <v>3.8136</v>
      </c>
      <c r="U8776">
        <f>D8776-C8776</f>
        <v/>
      </c>
      <c r="V8776" s="3">
        <f>IF(Q8776=0,0,T8776/Q8776)</f>
        <v/>
      </c>
    </row>
    <row r="8777">
      <c r="A8777" t="n">
        <v>8776</v>
      </c>
      <c r="B8777" t="inlineStr">
        <is>
          <t>CA-2016-163636</t>
        </is>
      </c>
      <c r="C8777" t="inlineStr">
        <is>
          <t>2016-12-05</t>
        </is>
      </c>
      <c r="D8777" t="inlineStr">
        <is>
          <t>2016-12-09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Office Supplies</t>
        </is>
      </c>
      <c r="O8777" t="inlineStr">
        <is>
          <t>Art</t>
        </is>
      </c>
      <c r="P8777" t="inlineStr">
        <is>
          <t>Newell 311</t>
        </is>
      </c>
      <c r="Q8777" s="2" t="n">
        <v>3.536</v>
      </c>
      <c r="R8777" t="n">
        <v>2</v>
      </c>
      <c r="S8777" s="3" t="n">
        <v>0.2</v>
      </c>
      <c r="T8777" s="2" t="n">
        <v>0.3094</v>
      </c>
      <c r="U8777">
        <f>D8777-C8777</f>
        <v/>
      </c>
      <c r="V8777" s="3">
        <f>IF(Q8777=0,0,T8777/Q8777)</f>
        <v/>
      </c>
    </row>
    <row r="8778">
      <c r="A8778" t="n">
        <v>8777</v>
      </c>
      <c r="B8778" t="inlineStr">
        <is>
          <t>CA-2016-102813</t>
        </is>
      </c>
      <c r="C8778" t="inlineStr">
        <is>
          <t>2016-07-02</t>
        </is>
      </c>
      <c r="D8778" t="inlineStr">
        <is>
          <t>2016-07-03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Furniture</t>
        </is>
      </c>
      <c r="O8778" t="inlineStr">
        <is>
          <t>Chairs</t>
        </is>
      </c>
      <c r="P8778" t="inlineStr">
        <is>
          <t>Global Airflow Leather Mesh Back Chair, Black</t>
        </is>
      </c>
      <c r="Q8778" s="2" t="n">
        <v>528.4299999999999</v>
      </c>
      <c r="R8778" t="n">
        <v>5</v>
      </c>
      <c r="S8778" s="3" t="n">
        <v>0.3</v>
      </c>
      <c r="T8778" s="2" t="n">
        <v>0</v>
      </c>
      <c r="U8778">
        <f>D8778-C8778</f>
        <v/>
      </c>
      <c r="V8778" s="3">
        <f>IF(Q8778=0,0,T8778/Q8778)</f>
        <v/>
      </c>
    </row>
    <row r="8779">
      <c r="A8779" t="n">
        <v>8778</v>
      </c>
      <c r="B8779" t="inlineStr">
        <is>
          <t>CA-2016-102813</t>
        </is>
      </c>
      <c r="C8779" t="inlineStr">
        <is>
          <t>2016-07-02</t>
        </is>
      </c>
      <c r="D8779" t="inlineStr">
        <is>
          <t>2016-07-03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Xerox 201</t>
        </is>
      </c>
      <c r="Q8779" s="2" t="n">
        <v>41.472</v>
      </c>
      <c r="R8779" t="n">
        <v>8</v>
      </c>
      <c r="S8779" s="3" t="n">
        <v>0.2</v>
      </c>
      <c r="T8779" s="2" t="n">
        <v>14.5152</v>
      </c>
      <c r="U8779">
        <f>D8779-C8779</f>
        <v/>
      </c>
      <c r="V8779" s="3">
        <f>IF(Q8779=0,0,T8779/Q8779)</f>
        <v/>
      </c>
    </row>
    <row r="8780">
      <c r="A8780" t="n">
        <v>8779</v>
      </c>
      <c r="B8780" t="inlineStr">
        <is>
          <t>CA-2017-135377</t>
        </is>
      </c>
      <c r="C8780" t="inlineStr">
        <is>
          <t>2017-12-13</t>
        </is>
      </c>
      <c r="D8780" t="inlineStr">
        <is>
          <t>2017-12-18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Bush Andora Bookcase, Maple/Graphite Gray Finish</t>
        </is>
      </c>
      <c r="Q8780" s="2" t="n">
        <v>287.976</v>
      </c>
      <c r="R8780" t="n">
        <v>3</v>
      </c>
      <c r="S8780" s="3" t="n">
        <v>0.2</v>
      </c>
      <c r="T8780" s="2" t="n">
        <v>7.1994</v>
      </c>
      <c r="U8780">
        <f>D8780-C8780</f>
        <v/>
      </c>
      <c r="V8780" s="3">
        <f>IF(Q8780=0,0,T8780/Q8780)</f>
        <v/>
      </c>
    </row>
    <row r="8781">
      <c r="A8781" t="n">
        <v>8780</v>
      </c>
      <c r="B8781" t="inlineStr">
        <is>
          <t>CA-2015-165813</t>
        </is>
      </c>
      <c r="C8781" t="inlineStr">
        <is>
          <t>2015-03-20</t>
        </is>
      </c>
      <c r="D8781" t="inlineStr">
        <is>
          <t>2015-03-22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Office Supplies</t>
        </is>
      </c>
      <c r="O8781" t="inlineStr">
        <is>
          <t>Storage</t>
        </is>
      </c>
      <c r="P8781" t="inlineStr">
        <is>
          <t>Portable Personal File Box</t>
        </is>
      </c>
      <c r="Q8781" s="2" t="n">
        <v>29.304</v>
      </c>
      <c r="R8781" t="n">
        <v>3</v>
      </c>
      <c r="S8781" s="3" t="n">
        <v>0.2</v>
      </c>
      <c r="T8781" s="2" t="n">
        <v>2.5641</v>
      </c>
      <c r="U8781">
        <f>D8781-C8781</f>
        <v/>
      </c>
      <c r="V8781" s="3">
        <f>IF(Q8781=0,0,T8781/Q8781)</f>
        <v/>
      </c>
    </row>
    <row r="8782">
      <c r="A8782" t="n">
        <v>8781</v>
      </c>
      <c r="B8782" t="inlineStr">
        <is>
          <t>CA-2015-133585</t>
        </is>
      </c>
      <c r="C8782" t="inlineStr">
        <is>
          <t>2015-03-01</t>
        </is>
      </c>
      <c r="D8782" t="inlineStr">
        <is>
          <t>2015-03-04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Panasonic KP-350BK Electric Pencil Sharpener with Auto Stop</t>
        </is>
      </c>
      <c r="Q8782" s="2" t="n">
        <v>55.328</v>
      </c>
      <c r="R8782" t="n">
        <v>2</v>
      </c>
      <c r="S8782" s="3" t="n">
        <v>0.2</v>
      </c>
      <c r="T8782" s="2" t="n">
        <v>6.2244</v>
      </c>
      <c r="U8782">
        <f>D8782-C8782</f>
        <v/>
      </c>
      <c r="V8782" s="3">
        <f>IF(Q8782=0,0,T8782/Q8782)</f>
        <v/>
      </c>
    </row>
    <row r="8783">
      <c r="A8783" t="n">
        <v>8782</v>
      </c>
      <c r="B8783" t="inlineStr">
        <is>
          <t>CA-2015-133585</t>
        </is>
      </c>
      <c r="C8783" t="inlineStr">
        <is>
          <t>2015-03-01</t>
        </is>
      </c>
      <c r="D8783" t="inlineStr">
        <is>
          <t>2015-03-04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Atlantic Metals Mobile 5-Shelf Bookcases, Custom Colors</t>
        </is>
      </c>
      <c r="Q8783" s="2" t="n">
        <v>1227.9984</v>
      </c>
      <c r="R8783" t="n">
        <v>6</v>
      </c>
      <c r="S8783" s="3" t="n">
        <v>0.32</v>
      </c>
      <c r="T8783" s="2" t="n">
        <v>-36.1176</v>
      </c>
      <c r="U8783">
        <f>D8783-C8783</f>
        <v/>
      </c>
      <c r="V8783" s="3">
        <f>IF(Q8783=0,0,T8783/Q8783)</f>
        <v/>
      </c>
    </row>
    <row r="8784">
      <c r="A8784" t="n">
        <v>8783</v>
      </c>
      <c r="B8784" t="inlineStr">
        <is>
          <t>CA-2016-116911</t>
        </is>
      </c>
      <c r="C8784" t="inlineStr">
        <is>
          <t>2016-09-15</t>
        </is>
      </c>
      <c r="D8784" t="inlineStr">
        <is>
          <t>2016-09-20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Avery Heavy-Duty EZD View Binder with Locking Rings</t>
        </is>
      </c>
      <c r="Q8784" s="2" t="n">
        <v>20.416</v>
      </c>
      <c r="R8784" t="n">
        <v>4</v>
      </c>
      <c r="S8784" s="3" t="n">
        <v>0.2</v>
      </c>
      <c r="T8784" s="2" t="n">
        <v>6.6352</v>
      </c>
      <c r="U8784">
        <f>D8784-C8784</f>
        <v/>
      </c>
      <c r="V8784" s="3">
        <f>IF(Q8784=0,0,T8784/Q8784)</f>
        <v/>
      </c>
    </row>
    <row r="8785">
      <c r="A8785" t="n">
        <v>8784</v>
      </c>
      <c r="B8785" t="inlineStr">
        <is>
          <t>CA-2016-116911</t>
        </is>
      </c>
      <c r="C8785" t="inlineStr">
        <is>
          <t>2016-09-15</t>
        </is>
      </c>
      <c r="D8785" t="inlineStr">
        <is>
          <t>2016-09-20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Furniture</t>
        </is>
      </c>
      <c r="O8785" t="inlineStr">
        <is>
          <t>Tables</t>
        </is>
      </c>
      <c r="P8785" t="inlineStr">
        <is>
          <t>Bretford Rectangular Conference Table Tops</t>
        </is>
      </c>
      <c r="Q8785" s="2" t="n">
        <v>1128.39</v>
      </c>
      <c r="R8785" t="n">
        <v>3</v>
      </c>
      <c r="S8785" s="3" t="n">
        <v>0</v>
      </c>
      <c r="T8785" s="2" t="n">
        <v>259.5297</v>
      </c>
      <c r="U8785">
        <f>D8785-C8785</f>
        <v/>
      </c>
      <c r="V8785" s="3">
        <f>IF(Q8785=0,0,T8785/Q8785)</f>
        <v/>
      </c>
    </row>
    <row r="8786">
      <c r="A8786" t="n">
        <v>8785</v>
      </c>
      <c r="B8786" t="inlineStr">
        <is>
          <t>US-2017-129224</t>
        </is>
      </c>
      <c r="C8786" t="inlineStr">
        <is>
          <t>2017-03-17</t>
        </is>
      </c>
      <c r="D8786" t="inlineStr">
        <is>
          <t>2017-03-23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Office Supplies</t>
        </is>
      </c>
      <c r="O8786" t="inlineStr">
        <is>
          <t>Labels</t>
        </is>
      </c>
      <c r="P8786" t="inlineStr">
        <is>
          <t>Avery 474</t>
        </is>
      </c>
      <c r="Q8786" s="2" t="n">
        <v>4.608</v>
      </c>
      <c r="R8786" t="n">
        <v>2</v>
      </c>
      <c r="S8786" s="3" t="n">
        <v>0.2</v>
      </c>
      <c r="T8786" s="2" t="n">
        <v>1.6704</v>
      </c>
      <c r="U8786">
        <f>D8786-C8786</f>
        <v/>
      </c>
      <c r="V8786" s="3">
        <f>IF(Q8786=0,0,T8786/Q8786)</f>
        <v/>
      </c>
    </row>
    <row r="8787">
      <c r="A8787" t="n">
        <v>8786</v>
      </c>
      <c r="B8787" t="inlineStr">
        <is>
          <t>CA-2017-145765</t>
        </is>
      </c>
      <c r="C8787" t="inlineStr">
        <is>
          <t>2017-05-28</t>
        </is>
      </c>
      <c r="D8787" t="inlineStr">
        <is>
          <t>2017-06-02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Technology</t>
        </is>
      </c>
      <c r="O8787" t="inlineStr">
        <is>
          <t>Phones</t>
        </is>
      </c>
      <c r="P8787" t="inlineStr">
        <is>
          <t>Panasonic KX TS208W Corded phone</t>
        </is>
      </c>
      <c r="Q8787" s="2" t="n">
        <v>195.96</v>
      </c>
      <c r="R8787" t="n">
        <v>5</v>
      </c>
      <c r="S8787" s="3" t="n">
        <v>0.2</v>
      </c>
      <c r="T8787" s="2" t="n">
        <v>19.596</v>
      </c>
      <c r="U8787">
        <f>D8787-C8787</f>
        <v/>
      </c>
      <c r="V8787" s="3">
        <f>IF(Q8787=0,0,T8787/Q8787)</f>
        <v/>
      </c>
    </row>
    <row r="8788">
      <c r="A8788" t="n">
        <v>8787</v>
      </c>
      <c r="B8788" t="inlineStr">
        <is>
          <t>CA-2017-145765</t>
        </is>
      </c>
      <c r="C8788" t="inlineStr">
        <is>
          <t>2017-05-28</t>
        </is>
      </c>
      <c r="D8788" t="inlineStr">
        <is>
          <t>2017-06-02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Office Supplies</t>
        </is>
      </c>
      <c r="O8788" t="inlineStr">
        <is>
          <t>Paper</t>
        </is>
      </c>
      <c r="P8788" t="inlineStr">
        <is>
          <t>Xerox 230</t>
        </is>
      </c>
      <c r="Q8788" s="2" t="n">
        <v>15.552</v>
      </c>
      <c r="R8788" t="n">
        <v>3</v>
      </c>
      <c r="S8788" s="3" t="n">
        <v>0.2</v>
      </c>
      <c r="T8788" s="2" t="n">
        <v>5.4432</v>
      </c>
      <c r="U8788">
        <f>D8788-C8788</f>
        <v/>
      </c>
      <c r="V8788" s="3">
        <f>IF(Q8788=0,0,T8788/Q8788)</f>
        <v/>
      </c>
    </row>
    <row r="8789">
      <c r="A8789" t="n">
        <v>8788</v>
      </c>
      <c r="B8789" t="inlineStr">
        <is>
          <t>CA-2017-145765</t>
        </is>
      </c>
      <c r="C8789" t="inlineStr">
        <is>
          <t>2017-05-28</t>
        </is>
      </c>
      <c r="D8789" t="inlineStr">
        <is>
          <t>2017-06-02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Technology</t>
        </is>
      </c>
      <c r="O8789" t="inlineStr">
        <is>
          <t>Accessories</t>
        </is>
      </c>
      <c r="P8789" t="inlineStr">
        <is>
          <t>Logitech Gaming G510s - Keyboard</t>
        </is>
      </c>
      <c r="Q8789" s="2" t="n">
        <v>271.968</v>
      </c>
      <c r="R8789" t="n">
        <v>4</v>
      </c>
      <c r="S8789" s="3" t="n">
        <v>0.2</v>
      </c>
      <c r="T8789" s="2" t="n">
        <v>54.3936</v>
      </c>
      <c r="U8789">
        <f>D8789-C8789</f>
        <v/>
      </c>
      <c r="V8789" s="3">
        <f>IF(Q8789=0,0,T8789/Q8789)</f>
        <v/>
      </c>
    </row>
    <row r="8790">
      <c r="A8790" t="n">
        <v>8789</v>
      </c>
      <c r="B8790" t="inlineStr">
        <is>
          <t>CA-2017-126914</t>
        </is>
      </c>
      <c r="C8790" t="inlineStr">
        <is>
          <t>2017-06-15</t>
        </is>
      </c>
      <c r="D8790" t="inlineStr">
        <is>
          <t>2017-06-19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Furniture</t>
        </is>
      </c>
      <c r="O8790" t="inlineStr">
        <is>
          <t>Chairs</t>
        </is>
      </c>
      <c r="P8790" t="inlineStr">
        <is>
          <t>Global Executive Mid-Back Manager's Chair</t>
        </is>
      </c>
      <c r="Q8790" s="2" t="n">
        <v>698.352</v>
      </c>
      <c r="R8790" t="n">
        <v>3</v>
      </c>
      <c r="S8790" s="3" t="n">
        <v>0.2</v>
      </c>
      <c r="T8790" s="2" t="n">
        <v>52.3764</v>
      </c>
      <c r="U8790">
        <f>D8790-C8790</f>
        <v/>
      </c>
      <c r="V8790" s="3">
        <f>IF(Q8790=0,0,T8790/Q8790)</f>
        <v/>
      </c>
    </row>
    <row r="8791">
      <c r="A8791" t="n">
        <v>8790</v>
      </c>
      <c r="B8791" t="inlineStr">
        <is>
          <t>CA-2017-126914</t>
        </is>
      </c>
      <c r="C8791" t="inlineStr">
        <is>
          <t>2017-06-15</t>
        </is>
      </c>
      <c r="D8791" t="inlineStr">
        <is>
          <t>2017-06-19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O'Sullivan 2-Shelf Heavy-Duty Bookcases</t>
        </is>
      </c>
      <c r="Q8791" s="2" t="n">
        <v>77.72799999999999</v>
      </c>
      <c r="R8791" t="n">
        <v>2</v>
      </c>
      <c r="S8791" s="3" t="n">
        <v>0.2</v>
      </c>
      <c r="T8791" s="2" t="n">
        <v>-3.8864</v>
      </c>
      <c r="U8791">
        <f>D8791-C8791</f>
        <v/>
      </c>
      <c r="V8791" s="3">
        <f>IF(Q8791=0,0,T8791/Q8791)</f>
        <v/>
      </c>
    </row>
    <row r="8792">
      <c r="A8792" t="n">
        <v>8791</v>
      </c>
      <c r="B8792" t="inlineStr">
        <is>
          <t>CA-2015-169572</t>
        </is>
      </c>
      <c r="C8792" t="inlineStr">
        <is>
          <t>2015-09-06</t>
        </is>
      </c>
      <c r="D8792" t="inlineStr">
        <is>
          <t>2015-09-12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SlimView Poly Binder, 3/8"</t>
        </is>
      </c>
      <c r="Q8792" s="2" t="n">
        <v>46.62</v>
      </c>
      <c r="R8792" t="n">
        <v>9</v>
      </c>
      <c r="S8792" s="3" t="n">
        <v>0</v>
      </c>
      <c r="T8792" s="2" t="n">
        <v>21.4452</v>
      </c>
      <c r="U8792">
        <f>D8792-C8792</f>
        <v/>
      </c>
      <c r="V8792" s="3">
        <f>IF(Q8792=0,0,T8792/Q8792)</f>
        <v/>
      </c>
    </row>
    <row r="8793">
      <c r="A8793" t="n">
        <v>8792</v>
      </c>
      <c r="B8793" t="inlineStr">
        <is>
          <t>CA-2017-162075</t>
        </is>
      </c>
      <c r="C8793" t="inlineStr">
        <is>
          <t>2017-03-18</t>
        </is>
      </c>
      <c r="D8793" t="inlineStr">
        <is>
          <t>2017-03-24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Pyle PMP37LED</t>
        </is>
      </c>
      <c r="Q8793" s="2" t="n">
        <v>537.544</v>
      </c>
      <c r="R8793" t="n">
        <v>7</v>
      </c>
      <c r="S8793" s="3" t="n">
        <v>0.2</v>
      </c>
      <c r="T8793" s="2" t="n">
        <v>47.0351</v>
      </c>
      <c r="U8793">
        <f>D8793-C8793</f>
        <v/>
      </c>
      <c r="V8793" s="3">
        <f>IF(Q8793=0,0,T8793/Q8793)</f>
        <v/>
      </c>
    </row>
    <row r="8794">
      <c r="A8794" t="n">
        <v>8793</v>
      </c>
      <c r="B8794" t="inlineStr">
        <is>
          <t>CA-2014-162992</t>
        </is>
      </c>
      <c r="C8794" t="inlineStr">
        <is>
          <t>2014-12-19</t>
        </is>
      </c>
      <c r="D8794" t="inlineStr">
        <is>
          <t>2014-12-21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Office Supplies</t>
        </is>
      </c>
      <c r="O8794" t="inlineStr">
        <is>
          <t>Labels</t>
        </is>
      </c>
      <c r="P8794" t="inlineStr">
        <is>
          <t>Avery 516</t>
        </is>
      </c>
      <c r="Q8794" s="2" t="n">
        <v>14.62</v>
      </c>
      <c r="R8794" t="n">
        <v>2</v>
      </c>
      <c r="S8794" s="3" t="n">
        <v>0</v>
      </c>
      <c r="T8794" s="2" t="n">
        <v>6.8714</v>
      </c>
      <c r="U8794">
        <f>D8794-C8794</f>
        <v/>
      </c>
      <c r="V8794" s="3">
        <f>IF(Q8794=0,0,T8794/Q8794)</f>
        <v/>
      </c>
    </row>
    <row r="8795">
      <c r="A8795" t="n">
        <v>8794</v>
      </c>
      <c r="B8795" t="inlineStr">
        <is>
          <t>CA-2014-162992</t>
        </is>
      </c>
      <c r="C8795" t="inlineStr">
        <is>
          <t>2014-12-19</t>
        </is>
      </c>
      <c r="D8795" t="inlineStr">
        <is>
          <t>2014-12-21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Office Supplies</t>
        </is>
      </c>
      <c r="O8795" t="inlineStr">
        <is>
          <t>Fasteners</t>
        </is>
      </c>
      <c r="P8795" t="inlineStr">
        <is>
          <t>Advantus T-Pin Paper Clips</t>
        </is>
      </c>
      <c r="Q8795" s="2" t="n">
        <v>22.55</v>
      </c>
      <c r="R8795" t="n">
        <v>5</v>
      </c>
      <c r="S8795" s="3" t="n">
        <v>0</v>
      </c>
      <c r="T8795" s="2" t="n">
        <v>8.794499999999999</v>
      </c>
      <c r="U8795">
        <f>D8795-C8795</f>
        <v/>
      </c>
      <c r="V8795" s="3">
        <f>IF(Q8795=0,0,T8795/Q8795)</f>
        <v/>
      </c>
    </row>
    <row r="8796">
      <c r="A8796" t="n">
        <v>8795</v>
      </c>
      <c r="B8796" t="inlineStr">
        <is>
          <t>CA-2014-162992</t>
        </is>
      </c>
      <c r="C8796" t="inlineStr">
        <is>
          <t>2014-12-19</t>
        </is>
      </c>
      <c r="D8796" t="inlineStr">
        <is>
          <t>2014-12-21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Wi-Ex zBoost YX540 Cellular Phone Signal Booster</t>
        </is>
      </c>
      <c r="Q8796" s="2" t="n">
        <v>583.8</v>
      </c>
      <c r="R8796" t="n">
        <v>5</v>
      </c>
      <c r="S8796" s="3" t="n">
        <v>0.2</v>
      </c>
      <c r="T8796" s="2" t="n">
        <v>72.97499999999999</v>
      </c>
      <c r="U8796">
        <f>D8796-C8796</f>
        <v/>
      </c>
      <c r="V8796" s="3">
        <f>IF(Q8796=0,0,T8796/Q8796)</f>
        <v/>
      </c>
    </row>
    <row r="8797">
      <c r="A8797" t="n">
        <v>8796</v>
      </c>
      <c r="B8797" t="inlineStr">
        <is>
          <t>CA-2014-162992</t>
        </is>
      </c>
      <c r="C8797" t="inlineStr">
        <is>
          <t>2014-12-19</t>
        </is>
      </c>
      <c r="D8797" t="inlineStr">
        <is>
          <t>2014-12-21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Technology</t>
        </is>
      </c>
      <c r="O8797" t="inlineStr">
        <is>
          <t>Phones</t>
        </is>
      </c>
      <c r="P8797" t="inlineStr">
        <is>
          <t>Clarity 53712</t>
        </is>
      </c>
      <c r="Q8797" s="2" t="n">
        <v>211.168</v>
      </c>
      <c r="R8797" t="n">
        <v>4</v>
      </c>
      <c r="S8797" s="3" t="n">
        <v>0.2</v>
      </c>
      <c r="T8797" s="2" t="n">
        <v>15.8376</v>
      </c>
      <c r="U8797">
        <f>D8797-C8797</f>
        <v/>
      </c>
      <c r="V8797" s="3">
        <f>IF(Q8797=0,0,T8797/Q8797)</f>
        <v/>
      </c>
    </row>
    <row r="8798">
      <c r="A8798" t="n">
        <v>8797</v>
      </c>
      <c r="B8798" t="inlineStr">
        <is>
          <t>CA-2016-106397</t>
        </is>
      </c>
      <c r="C8798" t="inlineStr">
        <is>
          <t>2016-07-07</t>
        </is>
      </c>
      <c r="D8798" t="inlineStr">
        <is>
          <t>2016-07-13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226</t>
        </is>
      </c>
      <c r="Q8798" s="2" t="n">
        <v>12.96</v>
      </c>
      <c r="R8798" t="n">
        <v>2</v>
      </c>
      <c r="S8798" s="3" t="n">
        <v>0</v>
      </c>
      <c r="T8798" s="2" t="n">
        <v>6.2208</v>
      </c>
      <c r="U8798">
        <f>D8798-C8798</f>
        <v/>
      </c>
      <c r="V8798" s="3">
        <f>IF(Q8798=0,0,T8798/Q8798)</f>
        <v/>
      </c>
    </row>
    <row r="8799">
      <c r="A8799" t="n">
        <v>8798</v>
      </c>
      <c r="B8799" t="inlineStr">
        <is>
          <t>CA-2016-106397</t>
        </is>
      </c>
      <c r="C8799" t="inlineStr">
        <is>
          <t>2016-07-07</t>
        </is>
      </c>
      <c r="D8799" t="inlineStr">
        <is>
          <t>2016-07-13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Boston KS Multi-Size Manual Pencil Sharpener</t>
        </is>
      </c>
      <c r="Q8799" s="2" t="n">
        <v>45.98</v>
      </c>
      <c r="R8799" t="n">
        <v>2</v>
      </c>
      <c r="S8799" s="3" t="n">
        <v>0</v>
      </c>
      <c r="T8799" s="2" t="n">
        <v>12.8744</v>
      </c>
      <c r="U8799">
        <f>D8799-C8799</f>
        <v/>
      </c>
      <c r="V8799" s="3">
        <f>IF(Q8799=0,0,T8799/Q8799)</f>
        <v/>
      </c>
    </row>
    <row r="8800">
      <c r="A8800" t="n">
        <v>8799</v>
      </c>
      <c r="B8800" t="inlineStr">
        <is>
          <t>US-2016-150140</t>
        </is>
      </c>
      <c r="C8800" t="inlineStr">
        <is>
          <t>2016-04-06</t>
        </is>
      </c>
      <c r="D8800" t="inlineStr">
        <is>
          <t>2016-04-10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Nortel Meridian M5316 Digital phone</t>
        </is>
      </c>
      <c r="Q8800" s="2" t="n">
        <v>1294.75</v>
      </c>
      <c r="R8800" t="n">
        <v>5</v>
      </c>
      <c r="S8800" s="3" t="n">
        <v>0</v>
      </c>
      <c r="T8800" s="2" t="n">
        <v>336.635</v>
      </c>
      <c r="U8800">
        <f>D8800-C8800</f>
        <v/>
      </c>
      <c r="V8800" s="3">
        <f>IF(Q8800=0,0,T8800/Q8800)</f>
        <v/>
      </c>
    </row>
    <row r="8801">
      <c r="A8801" t="n">
        <v>8800</v>
      </c>
      <c r="B8801" t="inlineStr">
        <is>
          <t>CA-2014-116666</t>
        </is>
      </c>
      <c r="C8801" t="inlineStr">
        <is>
          <t>2014-05-08</t>
        </is>
      </c>
      <c r="D8801" t="inlineStr">
        <is>
          <t>2014-05-10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Technology</t>
        </is>
      </c>
      <c r="O8801" t="inlineStr">
        <is>
          <t>Copiers</t>
        </is>
      </c>
      <c r="P8801" t="inlineStr">
        <is>
          <t>Hewlett Packard LaserJet 3310 Copier</t>
        </is>
      </c>
      <c r="Q8801" s="2" t="n">
        <v>1799.97</v>
      </c>
      <c r="R8801" t="n">
        <v>5</v>
      </c>
      <c r="S8801" s="3" t="n">
        <v>0.4</v>
      </c>
      <c r="T8801" s="2" t="n">
        <v>239.996</v>
      </c>
      <c r="U8801">
        <f>D8801-C8801</f>
        <v/>
      </c>
      <c r="V8801" s="3">
        <f>IF(Q8801=0,0,T8801/Q8801)</f>
        <v/>
      </c>
    </row>
    <row r="8802">
      <c r="A8802" t="n">
        <v>8801</v>
      </c>
      <c r="B8802" t="inlineStr">
        <is>
          <t>CA-2017-148992</t>
        </is>
      </c>
      <c r="C8802" t="inlineStr">
        <is>
          <t>2017-11-23</t>
        </is>
      </c>
      <c r="D8802" t="inlineStr">
        <is>
          <t>2017-11-27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1959</t>
        </is>
      </c>
      <c r="Q8802" s="2" t="n">
        <v>10.688</v>
      </c>
      <c r="R8802" t="n">
        <v>2</v>
      </c>
      <c r="S8802" s="3" t="n">
        <v>0.2</v>
      </c>
      <c r="T8802" s="2" t="n">
        <v>3.7408</v>
      </c>
      <c r="U8802">
        <f>D8802-C8802</f>
        <v/>
      </c>
      <c r="V8802" s="3">
        <f>IF(Q8802=0,0,T8802/Q8802)</f>
        <v/>
      </c>
    </row>
    <row r="8803">
      <c r="A8803" t="n">
        <v>8802</v>
      </c>
      <c r="B8803" t="inlineStr">
        <is>
          <t>CA-2016-140935</t>
        </is>
      </c>
      <c r="C8803" t="inlineStr">
        <is>
          <t>2016-11-10</t>
        </is>
      </c>
      <c r="D8803" t="inlineStr">
        <is>
          <t>2016-11-12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Samsung Convoy 3</t>
        </is>
      </c>
      <c r="Q8803" s="2" t="n">
        <v>221.98</v>
      </c>
      <c r="R8803" t="n">
        <v>2</v>
      </c>
      <c r="S8803" s="3" t="n">
        <v>0</v>
      </c>
      <c r="T8803" s="2" t="n">
        <v>62.1544</v>
      </c>
      <c r="U8803">
        <f>D8803-C8803</f>
        <v/>
      </c>
      <c r="V8803" s="3">
        <f>IF(Q8803=0,0,T8803/Q8803)</f>
        <v/>
      </c>
    </row>
    <row r="8804">
      <c r="A8804" t="n">
        <v>8803</v>
      </c>
      <c r="B8804" t="inlineStr">
        <is>
          <t>CA-2016-140935</t>
        </is>
      </c>
      <c r="C8804" t="inlineStr">
        <is>
          <t>2016-11-10</t>
        </is>
      </c>
      <c r="D8804" t="inlineStr">
        <is>
          <t>2016-11-12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Furniture</t>
        </is>
      </c>
      <c r="O8804" t="inlineStr">
        <is>
          <t>Bookcases</t>
        </is>
      </c>
      <c r="P8804" t="inlineStr">
        <is>
          <t>Sauder Facets Collection Library, Sky Alder Finish</t>
        </is>
      </c>
      <c r="Q8804" s="2" t="n">
        <v>341.96</v>
      </c>
      <c r="R8804" t="n">
        <v>2</v>
      </c>
      <c r="S8804" s="3" t="n">
        <v>0</v>
      </c>
      <c r="T8804" s="2" t="n">
        <v>54.7136</v>
      </c>
      <c r="U8804">
        <f>D8804-C8804</f>
        <v/>
      </c>
      <c r="V8804" s="3">
        <f>IF(Q8804=0,0,T8804/Q8804)</f>
        <v/>
      </c>
    </row>
    <row r="8805">
      <c r="A8805" t="n">
        <v>8804</v>
      </c>
      <c r="B8805" t="inlineStr">
        <is>
          <t>CA-2014-157644</t>
        </is>
      </c>
      <c r="C8805" t="inlineStr">
        <is>
          <t>2014-12-31</t>
        </is>
      </c>
      <c r="D8805" t="inlineStr">
        <is>
          <t>2015-01-01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Verbatim 25 GB 6x Blu-ray Single Layer Recordable Disc, 10/Pack</t>
        </is>
      </c>
      <c r="Q8805" s="2" t="n">
        <v>34.77</v>
      </c>
      <c r="R8805" t="n">
        <v>3</v>
      </c>
      <c r="S8805" s="3" t="n">
        <v>0</v>
      </c>
      <c r="T8805" s="2" t="n">
        <v>11.4741</v>
      </c>
      <c r="U8805">
        <f>D8805-C8805</f>
        <v/>
      </c>
      <c r="V8805" s="3">
        <f>IF(Q8805=0,0,T8805/Q8805)</f>
        <v/>
      </c>
    </row>
    <row r="8806">
      <c r="A8806" t="n">
        <v>8805</v>
      </c>
      <c r="B8806" t="inlineStr">
        <is>
          <t>CA-2014-157644</t>
        </is>
      </c>
      <c r="C8806" t="inlineStr">
        <is>
          <t>2014-12-31</t>
        </is>
      </c>
      <c r="D8806" t="inlineStr">
        <is>
          <t>2015-01-01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51</t>
        </is>
      </c>
      <c r="Q8806" s="2" t="n">
        <v>18.9</v>
      </c>
      <c r="R8806" t="n">
        <v>3</v>
      </c>
      <c r="S8806" s="3" t="n">
        <v>0</v>
      </c>
      <c r="T8806" s="2" t="n">
        <v>8.694000000000001</v>
      </c>
      <c r="U8806">
        <f>D8806-C8806</f>
        <v/>
      </c>
      <c r="V8806" s="3">
        <f>IF(Q8806=0,0,T8806/Q8806)</f>
        <v/>
      </c>
    </row>
    <row r="8807">
      <c r="A8807" t="n">
        <v>8806</v>
      </c>
      <c r="B8807" t="inlineStr">
        <is>
          <t>US-2017-100398</t>
        </is>
      </c>
      <c r="C8807" t="inlineStr">
        <is>
          <t>2017-08-19</t>
        </is>
      </c>
      <c r="D8807" t="inlineStr">
        <is>
          <t>2017-08-23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Wilson Jones Elliptical Ring 3 1/2" Capacity Binders, 800 sheets</t>
        </is>
      </c>
      <c r="Q8807" s="2" t="n">
        <v>102.72</v>
      </c>
      <c r="R8807" t="n">
        <v>3</v>
      </c>
      <c r="S8807" s="3" t="n">
        <v>0.2</v>
      </c>
      <c r="T8807" s="2" t="n">
        <v>37.236</v>
      </c>
      <c r="U8807">
        <f>D8807-C8807</f>
        <v/>
      </c>
      <c r="V8807" s="3">
        <f>IF(Q8807=0,0,T8807/Q8807)</f>
        <v/>
      </c>
    </row>
    <row r="8808">
      <c r="A8808" t="n">
        <v>8807</v>
      </c>
      <c r="B8808" t="inlineStr">
        <is>
          <t>CA-2016-113082</t>
        </is>
      </c>
      <c r="C8808" t="inlineStr">
        <is>
          <t>2016-09-12</t>
        </is>
      </c>
      <c r="D8808" t="inlineStr">
        <is>
          <t>2016-09-16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DAX Contemporary Wood Frame with Silver Metal Mat, Desktop, 11 x 14 Size</t>
        </is>
      </c>
      <c r="Q8808" s="2" t="n">
        <v>40.48</v>
      </c>
      <c r="R8808" t="n">
        <v>2</v>
      </c>
      <c r="S8808" s="3" t="n">
        <v>0</v>
      </c>
      <c r="T8808" s="2" t="n">
        <v>14.5728</v>
      </c>
      <c r="U8808">
        <f>D8808-C8808</f>
        <v/>
      </c>
      <c r="V8808" s="3">
        <f>IF(Q8808=0,0,T8808/Q8808)</f>
        <v/>
      </c>
    </row>
    <row r="8809">
      <c r="A8809" t="n">
        <v>8808</v>
      </c>
      <c r="B8809" t="inlineStr">
        <is>
          <t>US-2017-110646</t>
        </is>
      </c>
      <c r="C8809" t="inlineStr">
        <is>
          <t>2017-10-26</t>
        </is>
      </c>
      <c r="D8809" t="inlineStr">
        <is>
          <t>2017-10-31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GBC Velobind Prepunched Cover Sets, Regency Series</t>
        </is>
      </c>
      <c r="Q8809" s="2" t="n">
        <v>33.282</v>
      </c>
      <c r="R8809" t="n">
        <v>3</v>
      </c>
      <c r="S8809" s="3" t="n">
        <v>0.7</v>
      </c>
      <c r="T8809" s="2" t="n">
        <v>-27.735</v>
      </c>
      <c r="U8809">
        <f>D8809-C8809</f>
        <v/>
      </c>
      <c r="V8809" s="3">
        <f>IF(Q8809=0,0,T8809/Q8809)</f>
        <v/>
      </c>
    </row>
    <row r="8810">
      <c r="A8810" t="n">
        <v>8809</v>
      </c>
      <c r="B8810" t="inlineStr">
        <is>
          <t>US-2017-110646</t>
        </is>
      </c>
      <c r="C8810" t="inlineStr">
        <is>
          <t>2017-10-26</t>
        </is>
      </c>
      <c r="D8810" t="inlineStr">
        <is>
          <t>2017-10-31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Motorla HX550 Universal Bluetooth Headset</t>
        </is>
      </c>
      <c r="Q8810" s="2" t="n">
        <v>118.65</v>
      </c>
      <c r="R8810" t="n">
        <v>5</v>
      </c>
      <c r="S8810" s="3" t="n">
        <v>0.4</v>
      </c>
      <c r="T8810" s="2" t="n">
        <v>19.775</v>
      </c>
      <c r="U8810">
        <f>D8810-C8810</f>
        <v/>
      </c>
      <c r="V8810" s="3">
        <f>IF(Q8810=0,0,T8810/Q8810)</f>
        <v/>
      </c>
    </row>
    <row r="8811">
      <c r="A8811" t="n">
        <v>8810</v>
      </c>
      <c r="B8811" t="inlineStr">
        <is>
          <t>US-2017-110646</t>
        </is>
      </c>
      <c r="C8811" t="inlineStr">
        <is>
          <t>2017-10-26</t>
        </is>
      </c>
      <c r="D8811" t="inlineStr">
        <is>
          <t>2017-10-31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Office Supplies</t>
        </is>
      </c>
      <c r="O8811" t="inlineStr">
        <is>
          <t>Labels</t>
        </is>
      </c>
      <c r="P8811" t="inlineStr">
        <is>
          <t>Avery 517</t>
        </is>
      </c>
      <c r="Q8811" s="2" t="n">
        <v>14.76</v>
      </c>
      <c r="R8811" t="n">
        <v>5</v>
      </c>
      <c r="S8811" s="3" t="n">
        <v>0.2</v>
      </c>
      <c r="T8811" s="2" t="n">
        <v>4.9815</v>
      </c>
      <c r="U8811">
        <f>D8811-C8811</f>
        <v/>
      </c>
      <c r="V8811" s="3">
        <f>IF(Q8811=0,0,T8811/Q8811)</f>
        <v/>
      </c>
    </row>
    <row r="8812">
      <c r="A8812" t="n">
        <v>8811</v>
      </c>
      <c r="B8812" t="inlineStr">
        <is>
          <t>CA-2017-120614</t>
        </is>
      </c>
      <c r="C8812" t="inlineStr">
        <is>
          <t>2017-05-30</t>
        </is>
      </c>
      <c r="D8812" t="inlineStr">
        <is>
          <t>2017-06-04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Office Supplies</t>
        </is>
      </c>
      <c r="O8812" t="inlineStr">
        <is>
          <t>Paper</t>
        </is>
      </c>
      <c r="P8812" t="inlineStr">
        <is>
          <t>Rediform S.O.S. 1-Up Phone Message Bk, 4-1/4x3-1/16 Bk, 1 Form/Pg, 40 Messages/Bk, 3/Pk</t>
        </is>
      </c>
      <c r="Q8812" s="2" t="n">
        <v>37.52</v>
      </c>
      <c r="R8812" t="n">
        <v>4</v>
      </c>
      <c r="S8812" s="3" t="n">
        <v>0</v>
      </c>
      <c r="T8812" s="2" t="n">
        <v>18.0096</v>
      </c>
      <c r="U8812">
        <f>D8812-C8812</f>
        <v/>
      </c>
      <c r="V8812" s="3">
        <f>IF(Q8812=0,0,T8812/Q8812)</f>
        <v/>
      </c>
    </row>
    <row r="8813">
      <c r="A8813" t="n">
        <v>8812</v>
      </c>
      <c r="B8813" t="inlineStr">
        <is>
          <t>US-2016-140172</t>
        </is>
      </c>
      <c r="C8813" t="inlineStr">
        <is>
          <t>2016-03-08</t>
        </is>
      </c>
      <c r="D8813" t="inlineStr">
        <is>
          <t>2016-03-13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Office Supplies</t>
        </is>
      </c>
      <c r="O8813" t="inlineStr">
        <is>
          <t>Appliances</t>
        </is>
      </c>
      <c r="P8813" t="inlineStr">
        <is>
          <t>Honeywell Enviracaire Portable Air Cleaner for up to 8 x 10 Room</t>
        </is>
      </c>
      <c r="Q8813" s="2" t="n">
        <v>207.144</v>
      </c>
      <c r="R8813" t="n">
        <v>3</v>
      </c>
      <c r="S8813" s="3" t="n">
        <v>0.1</v>
      </c>
      <c r="T8813" s="2" t="n">
        <v>48.3336</v>
      </c>
      <c r="U8813">
        <f>D8813-C8813</f>
        <v/>
      </c>
      <c r="V8813" s="3">
        <f>IF(Q8813=0,0,T8813/Q8813)</f>
        <v/>
      </c>
    </row>
    <row r="8814">
      <c r="A8814" t="n">
        <v>8813</v>
      </c>
      <c r="B8814" t="inlineStr">
        <is>
          <t>US-2016-140172</t>
        </is>
      </c>
      <c r="C8814" t="inlineStr">
        <is>
          <t>2016-03-08</t>
        </is>
      </c>
      <c r="D8814" t="inlineStr">
        <is>
          <t>2016-03-13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Prang Drawing Pencil Set</t>
        </is>
      </c>
      <c r="Q8814" s="2" t="n">
        <v>13.9</v>
      </c>
      <c r="R8814" t="n">
        <v>5</v>
      </c>
      <c r="S8814" s="3" t="n">
        <v>0</v>
      </c>
      <c r="T8814" s="2" t="n">
        <v>3.753</v>
      </c>
      <c r="U8814">
        <f>D8814-C8814</f>
        <v/>
      </c>
      <c r="V8814" s="3">
        <f>IF(Q8814=0,0,T8814/Q8814)</f>
        <v/>
      </c>
    </row>
    <row r="8815">
      <c r="A8815" t="n">
        <v>8814</v>
      </c>
      <c r="B8815" t="inlineStr">
        <is>
          <t>CA-2015-127754</t>
        </is>
      </c>
      <c r="C8815" t="inlineStr">
        <is>
          <t>2015-07-26</t>
        </is>
      </c>
      <c r="D8815" t="inlineStr">
        <is>
          <t>2015-07-31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Furniture</t>
        </is>
      </c>
      <c r="O8815" t="inlineStr">
        <is>
          <t>Chairs</t>
        </is>
      </c>
      <c r="P8815" t="inlineStr">
        <is>
          <t>Office Star - Contemporary Task Swivel Chair</t>
        </is>
      </c>
      <c r="Q8815" s="2" t="n">
        <v>266.352</v>
      </c>
      <c r="R8815" t="n">
        <v>3</v>
      </c>
      <c r="S8815" s="3" t="n">
        <v>0.2</v>
      </c>
      <c r="T8815" s="2" t="n">
        <v>13.3176</v>
      </c>
      <c r="U8815">
        <f>D8815-C8815</f>
        <v/>
      </c>
      <c r="V8815" s="3">
        <f>IF(Q8815=0,0,T8815/Q8815)</f>
        <v/>
      </c>
    </row>
    <row r="8816">
      <c r="A8816" t="n">
        <v>8815</v>
      </c>
      <c r="B8816" t="inlineStr">
        <is>
          <t>CA-2015-144274</t>
        </is>
      </c>
      <c r="C8816" t="inlineStr">
        <is>
          <t>2015-11-23</t>
        </is>
      </c>
      <c r="D8816" t="inlineStr">
        <is>
          <t>2015-11-25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Nortel Meridian M3904 Professional Digital phone</t>
        </is>
      </c>
      <c r="Q8816" s="2" t="n">
        <v>307.98</v>
      </c>
      <c r="R8816" t="n">
        <v>2</v>
      </c>
      <c r="S8816" s="3" t="n">
        <v>0</v>
      </c>
      <c r="T8816" s="2" t="n">
        <v>89.3142</v>
      </c>
      <c r="U8816">
        <f>D8816-C8816</f>
        <v/>
      </c>
      <c r="V8816" s="3">
        <f>IF(Q8816=0,0,T8816/Q8816)</f>
        <v/>
      </c>
    </row>
    <row r="8817">
      <c r="A8817" t="n">
        <v>8816</v>
      </c>
      <c r="B8817" t="inlineStr">
        <is>
          <t>CA-2015-144274</t>
        </is>
      </c>
      <c r="C8817" t="inlineStr">
        <is>
          <t>2015-11-23</t>
        </is>
      </c>
      <c r="D8817" t="inlineStr">
        <is>
          <t>2015-11-25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1/4 Fold Party Design Invitations &amp; White Envelopes, 24 8-1/2" X 11" Cards, 25 Env./Pack</t>
        </is>
      </c>
      <c r="Q8817" s="2" t="n">
        <v>44.1</v>
      </c>
      <c r="R8817" t="n">
        <v>6</v>
      </c>
      <c r="S8817" s="3" t="n">
        <v>0</v>
      </c>
      <c r="T8817" s="2" t="n">
        <v>20.727</v>
      </c>
      <c r="U8817">
        <f>D8817-C8817</f>
        <v/>
      </c>
      <c r="V8817" s="3">
        <f>IF(Q8817=0,0,T8817/Q8817)</f>
        <v/>
      </c>
    </row>
    <row r="8818">
      <c r="A8818" t="n">
        <v>8817</v>
      </c>
      <c r="B8818" t="inlineStr">
        <is>
          <t>CA-2015-144274</t>
        </is>
      </c>
      <c r="C8818" t="inlineStr">
        <is>
          <t>2015-11-23</t>
        </is>
      </c>
      <c r="D8818" t="inlineStr">
        <is>
          <t>2015-11-25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Sanford Colorific Eraseable Coloring Pencils, 12 Count</t>
        </is>
      </c>
      <c r="Q8818" s="2" t="n">
        <v>13.12</v>
      </c>
      <c r="R8818" t="n">
        <v>4</v>
      </c>
      <c r="S8818" s="3" t="n">
        <v>0</v>
      </c>
      <c r="T8818" s="2" t="n">
        <v>5.6416</v>
      </c>
      <c r="U8818">
        <f>D8818-C8818</f>
        <v/>
      </c>
      <c r="V8818" s="3">
        <f>IF(Q8818=0,0,T8818/Q8818)</f>
        <v/>
      </c>
    </row>
    <row r="8819">
      <c r="A8819" t="n">
        <v>8818</v>
      </c>
      <c r="B8819" t="inlineStr">
        <is>
          <t>CA-2015-144274</t>
        </is>
      </c>
      <c r="C8819" t="inlineStr">
        <is>
          <t>2015-11-23</t>
        </is>
      </c>
      <c r="D8819" t="inlineStr">
        <is>
          <t>2015-11-25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Office Supplies</t>
        </is>
      </c>
      <c r="O8819" t="inlineStr">
        <is>
          <t>Envelopes</t>
        </is>
      </c>
      <c r="P8819" t="inlineStr">
        <is>
          <t>Staple envelope</t>
        </is>
      </c>
      <c r="Q8819" s="2" t="n">
        <v>16.56</v>
      </c>
      <c r="R8819" t="n">
        <v>2</v>
      </c>
      <c r="S8819" s="3" t="n">
        <v>0</v>
      </c>
      <c r="T8819" s="2" t="n">
        <v>7.7832</v>
      </c>
      <c r="U8819">
        <f>D8819-C8819</f>
        <v/>
      </c>
      <c r="V8819" s="3">
        <f>IF(Q8819=0,0,T8819/Q8819)</f>
        <v/>
      </c>
    </row>
    <row r="8820">
      <c r="A8820" t="n">
        <v>8819</v>
      </c>
      <c r="B8820" t="inlineStr">
        <is>
          <t>CA-2015-144274</t>
        </is>
      </c>
      <c r="C8820" t="inlineStr">
        <is>
          <t>2015-11-23</t>
        </is>
      </c>
      <c r="D8820" t="inlineStr">
        <is>
          <t>2015-11-25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226</t>
        </is>
      </c>
      <c r="Q8820" s="2" t="n">
        <v>38.88</v>
      </c>
      <c r="R8820" t="n">
        <v>6</v>
      </c>
      <c r="S8820" s="3" t="n">
        <v>0</v>
      </c>
      <c r="T8820" s="2" t="n">
        <v>18.6624</v>
      </c>
      <c r="U8820">
        <f>D8820-C8820</f>
        <v/>
      </c>
      <c r="V8820" s="3">
        <f>IF(Q8820=0,0,T8820/Q8820)</f>
        <v/>
      </c>
    </row>
    <row r="8821">
      <c r="A8821" t="n">
        <v>8820</v>
      </c>
      <c r="B8821" t="inlineStr">
        <is>
          <t>CA-2015-142930</t>
        </is>
      </c>
      <c r="C8821" t="inlineStr">
        <is>
          <t>2015-11-28</t>
        </is>
      </c>
      <c r="D8821" t="inlineStr">
        <is>
          <t>2015-12-02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1941</t>
        </is>
      </c>
      <c r="Q8821" s="2" t="n">
        <v>335.52</v>
      </c>
      <c r="R8821" t="n">
        <v>4</v>
      </c>
      <c r="S8821" s="3" t="n">
        <v>0.2</v>
      </c>
      <c r="T8821" s="2" t="n">
        <v>117.432</v>
      </c>
      <c r="U8821">
        <f>D8821-C8821</f>
        <v/>
      </c>
      <c r="V8821" s="3">
        <f>IF(Q8821=0,0,T8821/Q8821)</f>
        <v/>
      </c>
    </row>
    <row r="8822">
      <c r="A8822" t="n">
        <v>8821</v>
      </c>
      <c r="B8822" t="inlineStr">
        <is>
          <t>CA-2017-100622</t>
        </is>
      </c>
      <c r="C8822" t="inlineStr">
        <is>
          <t>2017-11-03</t>
        </is>
      </c>
      <c r="D8822" t="inlineStr">
        <is>
          <t>2017-11-07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Canon Image Class D660 Copier</t>
        </is>
      </c>
      <c r="Q8822" s="2" t="n">
        <v>959.984</v>
      </c>
      <c r="R8822" t="n">
        <v>2</v>
      </c>
      <c r="S8822" s="3" t="n">
        <v>0.2</v>
      </c>
      <c r="T8822" s="2" t="n">
        <v>311.9948</v>
      </c>
      <c r="U8822">
        <f>D8822-C8822</f>
        <v/>
      </c>
      <c r="V8822" s="3">
        <f>IF(Q8822=0,0,T8822/Q8822)</f>
        <v/>
      </c>
    </row>
    <row r="8823">
      <c r="A8823" t="n">
        <v>8822</v>
      </c>
      <c r="B8823" t="inlineStr">
        <is>
          <t>CA-2017-100622</t>
        </is>
      </c>
      <c r="C8823" t="inlineStr">
        <is>
          <t>2017-11-03</t>
        </is>
      </c>
      <c r="D8823" t="inlineStr">
        <is>
          <t>2017-11-07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Office Supplies</t>
        </is>
      </c>
      <c r="O8823" t="inlineStr">
        <is>
          <t>Binders</t>
        </is>
      </c>
      <c r="P8823" t="inlineStr">
        <is>
          <t>Avery Self-Adhesive Photo Pockets for Polaroid Photos</t>
        </is>
      </c>
      <c r="Q8823" s="2" t="n">
        <v>4.086</v>
      </c>
      <c r="R8823" t="n">
        <v>2</v>
      </c>
      <c r="S8823" s="3" t="n">
        <v>0.7</v>
      </c>
      <c r="T8823" s="2" t="n">
        <v>-2.9964</v>
      </c>
      <c r="U8823">
        <f>D8823-C8823</f>
        <v/>
      </c>
      <c r="V8823" s="3">
        <f>IF(Q8823=0,0,T8823/Q8823)</f>
        <v/>
      </c>
    </row>
    <row r="8824">
      <c r="A8824" t="n">
        <v>8823</v>
      </c>
      <c r="B8824" t="inlineStr">
        <is>
          <t>CA-2017-100622</t>
        </is>
      </c>
      <c r="C8824" t="inlineStr">
        <is>
          <t>2017-11-03</t>
        </is>
      </c>
      <c r="D8824" t="inlineStr">
        <is>
          <t>2017-11-07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Hunt Boston Vacuum Mount KS Pencil Sharpener</t>
        </is>
      </c>
      <c r="Q8824" s="2" t="n">
        <v>55.984</v>
      </c>
      <c r="R8824" t="n">
        <v>2</v>
      </c>
      <c r="S8824" s="3" t="n">
        <v>0.2</v>
      </c>
      <c r="T8824" s="2" t="n">
        <v>4.1988</v>
      </c>
      <c r="U8824">
        <f>D8824-C8824</f>
        <v/>
      </c>
      <c r="V8824" s="3">
        <f>IF(Q8824=0,0,T8824/Q8824)</f>
        <v/>
      </c>
    </row>
    <row r="8825">
      <c r="A8825" t="n">
        <v>8824</v>
      </c>
      <c r="B8825" t="inlineStr">
        <is>
          <t>CA-2017-100622</t>
        </is>
      </c>
      <c r="C8825" t="inlineStr">
        <is>
          <t>2017-11-03</t>
        </is>
      </c>
      <c r="D8825" t="inlineStr">
        <is>
          <t>2017-11-07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1923</t>
        </is>
      </c>
      <c r="Q8825" s="2" t="n">
        <v>10.688</v>
      </c>
      <c r="R8825" t="n">
        <v>2</v>
      </c>
      <c r="S8825" s="3" t="n">
        <v>0.2</v>
      </c>
      <c r="T8825" s="2" t="n">
        <v>3.7408</v>
      </c>
      <c r="U8825">
        <f>D8825-C8825</f>
        <v/>
      </c>
      <c r="V8825" s="3">
        <f>IF(Q8825=0,0,T8825/Q8825)</f>
        <v/>
      </c>
    </row>
    <row r="8826">
      <c r="A8826" t="n">
        <v>8825</v>
      </c>
      <c r="B8826" t="inlineStr">
        <is>
          <t>CA-2017-117156</t>
        </is>
      </c>
      <c r="C8826" t="inlineStr">
        <is>
          <t>2017-03-21</t>
        </is>
      </c>
      <c r="D8826" t="inlineStr">
        <is>
          <t>2017-03-23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Office Supplies</t>
        </is>
      </c>
      <c r="O8826" t="inlineStr">
        <is>
          <t>Envelopes</t>
        </is>
      </c>
      <c r="P8826" t="inlineStr">
        <is>
          <t>Colored Envelopes</t>
        </is>
      </c>
      <c r="Q8826" s="2" t="n">
        <v>8.856</v>
      </c>
      <c r="R8826" t="n">
        <v>3</v>
      </c>
      <c r="S8826" s="3" t="n">
        <v>0.2</v>
      </c>
      <c r="T8826" s="2" t="n">
        <v>2.8782</v>
      </c>
      <c r="U8826">
        <f>D8826-C8826</f>
        <v/>
      </c>
      <c r="V8826" s="3">
        <f>IF(Q8826=0,0,T8826/Q8826)</f>
        <v/>
      </c>
    </row>
    <row r="8827">
      <c r="A8827" t="n">
        <v>8826</v>
      </c>
      <c r="B8827" t="inlineStr">
        <is>
          <t>CA-2015-115399</t>
        </is>
      </c>
      <c r="C8827" t="inlineStr">
        <is>
          <t>2015-12-19</t>
        </is>
      </c>
      <c r="D8827" t="inlineStr">
        <is>
          <t>2015-12-22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Office Supplies</t>
        </is>
      </c>
      <c r="O8827" t="inlineStr">
        <is>
          <t>Labels</t>
        </is>
      </c>
      <c r="P8827" t="inlineStr">
        <is>
          <t>Avery 474</t>
        </is>
      </c>
      <c r="Q8827" s="2" t="n">
        <v>6.912</v>
      </c>
      <c r="R8827" t="n">
        <v>3</v>
      </c>
      <c r="S8827" s="3" t="n">
        <v>0.2</v>
      </c>
      <c r="T8827" s="2" t="n">
        <v>2.5056</v>
      </c>
      <c r="U8827">
        <f>D8827-C8827</f>
        <v/>
      </c>
      <c r="V8827" s="3">
        <f>IF(Q8827=0,0,T8827/Q8827)</f>
        <v/>
      </c>
    </row>
    <row r="8828">
      <c r="A8828" t="n">
        <v>8827</v>
      </c>
      <c r="B8828" t="inlineStr">
        <is>
          <t>US-2014-157847</t>
        </is>
      </c>
      <c r="C8828" t="inlineStr">
        <is>
          <t>2014-04-02</t>
        </is>
      </c>
      <c r="D8828" t="inlineStr">
        <is>
          <t>2014-04-06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1898</t>
        </is>
      </c>
      <c r="Q8828" s="2" t="n">
        <v>26.72</v>
      </c>
      <c r="R8828" t="n">
        <v>5</v>
      </c>
      <c r="S8828" s="3" t="n">
        <v>0.2</v>
      </c>
      <c r="T8828" s="2" t="n">
        <v>9.352</v>
      </c>
      <c r="U8828">
        <f>D8828-C8828</f>
        <v/>
      </c>
      <c r="V8828" s="3">
        <f>IF(Q8828=0,0,T8828/Q8828)</f>
        <v/>
      </c>
    </row>
    <row r="8829">
      <c r="A8829" t="n">
        <v>8828</v>
      </c>
      <c r="B8829" t="inlineStr">
        <is>
          <t>US-2014-157847</t>
        </is>
      </c>
      <c r="C8829" t="inlineStr">
        <is>
          <t>2014-04-02</t>
        </is>
      </c>
      <c r="D8829" t="inlineStr">
        <is>
          <t>2014-04-06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1947</t>
        </is>
      </c>
      <c r="Q8829" s="2" t="n">
        <v>33.488</v>
      </c>
      <c r="R8829" t="n">
        <v>7</v>
      </c>
      <c r="S8829" s="3" t="n">
        <v>0.2</v>
      </c>
      <c r="T8829" s="2" t="n">
        <v>10.465</v>
      </c>
      <c r="U8829">
        <f>D8829-C8829</f>
        <v/>
      </c>
      <c r="V8829" s="3">
        <f>IF(Q8829=0,0,T8829/Q8829)</f>
        <v/>
      </c>
    </row>
    <row r="8830">
      <c r="A8830" t="n">
        <v>8829</v>
      </c>
      <c r="B8830" t="inlineStr">
        <is>
          <t>CA-2015-115168</t>
        </is>
      </c>
      <c r="C8830" t="inlineStr">
        <is>
          <t>2015-06-05</t>
        </is>
      </c>
      <c r="D8830" t="inlineStr">
        <is>
          <t>2015-06-09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1981</t>
        </is>
      </c>
      <c r="Q8830" s="2" t="n">
        <v>10.56</v>
      </c>
      <c r="R8830" t="n">
        <v>2</v>
      </c>
      <c r="S8830" s="3" t="n">
        <v>0</v>
      </c>
      <c r="T8830" s="2" t="n">
        <v>4.752</v>
      </c>
      <c r="U8830">
        <f>D8830-C8830</f>
        <v/>
      </c>
      <c r="V8830" s="3">
        <f>IF(Q8830=0,0,T8830/Q8830)</f>
        <v/>
      </c>
    </row>
    <row r="8831">
      <c r="A8831" t="n">
        <v>8830</v>
      </c>
      <c r="B8831" t="inlineStr">
        <is>
          <t>CA-2014-109680</t>
        </is>
      </c>
      <c r="C8831" t="inlineStr">
        <is>
          <t>2014-10-06</t>
        </is>
      </c>
      <c r="D8831" t="inlineStr">
        <is>
          <t>2014-10-09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Fellowes Staxonsteel Drawer Files</t>
        </is>
      </c>
      <c r="Q8831" s="2" t="n">
        <v>386.34</v>
      </c>
      <c r="R8831" t="n">
        <v>2</v>
      </c>
      <c r="S8831" s="3" t="n">
        <v>0</v>
      </c>
      <c r="T8831" s="2" t="n">
        <v>54.0876</v>
      </c>
      <c r="U8831">
        <f>D8831-C8831</f>
        <v/>
      </c>
      <c r="V8831" s="3">
        <f>IF(Q8831=0,0,T8831/Q8831)</f>
        <v/>
      </c>
    </row>
    <row r="8832">
      <c r="A8832" t="n">
        <v>8831</v>
      </c>
      <c r="B8832" t="inlineStr">
        <is>
          <t>CA-2016-167983</t>
        </is>
      </c>
      <c r="C8832" t="inlineStr">
        <is>
          <t>2016-08-21</t>
        </is>
      </c>
      <c r="D8832" t="inlineStr">
        <is>
          <t>2016-08-24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Office Supplies</t>
        </is>
      </c>
      <c r="O8832" t="inlineStr">
        <is>
          <t>Binders</t>
        </is>
      </c>
      <c r="P8832" t="inlineStr">
        <is>
          <t>Avery Durable Slant Ring Binders With Label Holder</t>
        </is>
      </c>
      <c r="Q8832" s="2" t="n">
        <v>33.44</v>
      </c>
      <c r="R8832" t="n">
        <v>10</v>
      </c>
      <c r="S8832" s="3" t="n">
        <v>0.2</v>
      </c>
      <c r="T8832" s="2" t="n">
        <v>11.704</v>
      </c>
      <c r="U8832">
        <f>D8832-C8832</f>
        <v/>
      </c>
      <c r="V8832" s="3">
        <f>IF(Q8832=0,0,T8832/Q8832)</f>
        <v/>
      </c>
    </row>
    <row r="8833">
      <c r="A8833" t="n">
        <v>8832</v>
      </c>
      <c r="B8833" t="inlineStr">
        <is>
          <t>CA-2015-145324</t>
        </is>
      </c>
      <c r="C8833" t="inlineStr">
        <is>
          <t>2015-11-15</t>
        </is>
      </c>
      <c r="D8833" t="inlineStr">
        <is>
          <t>2015-11-19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Furniture</t>
        </is>
      </c>
      <c r="O8833" t="inlineStr">
        <is>
          <t>Furnishings</t>
        </is>
      </c>
      <c r="P8833" t="inlineStr">
        <is>
          <t>12-1/2 Diameter Round Wall Clock</t>
        </is>
      </c>
      <c r="Q8833" s="2" t="n">
        <v>39.96</v>
      </c>
      <c r="R8833" t="n">
        <v>2</v>
      </c>
      <c r="S8833" s="3" t="n">
        <v>0</v>
      </c>
      <c r="T8833" s="2" t="n">
        <v>14.3856</v>
      </c>
      <c r="U8833">
        <f>D8833-C8833</f>
        <v/>
      </c>
      <c r="V8833" s="3">
        <f>IF(Q8833=0,0,T8833/Q8833)</f>
        <v/>
      </c>
    </row>
    <row r="8834">
      <c r="A8834" t="n">
        <v>8833</v>
      </c>
      <c r="B8834" t="inlineStr">
        <is>
          <t>CA-2015-153423</t>
        </is>
      </c>
      <c r="C8834" t="inlineStr">
        <is>
          <t>2015-06-22</t>
        </is>
      </c>
      <c r="D8834" t="inlineStr">
        <is>
          <t>2015-06-27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GBC Ibimaster 500 Manual ProClick Binding System</t>
        </is>
      </c>
      <c r="Q8834" s="2" t="n">
        <v>1217.568</v>
      </c>
      <c r="R8834" t="n">
        <v>2</v>
      </c>
      <c r="S8834" s="3" t="n">
        <v>0.2</v>
      </c>
      <c r="T8834" s="2" t="n">
        <v>456.588</v>
      </c>
      <c r="U8834">
        <f>D8834-C8834</f>
        <v/>
      </c>
      <c r="V8834" s="3">
        <f>IF(Q8834=0,0,T8834/Q8834)</f>
        <v/>
      </c>
    </row>
    <row r="8835">
      <c r="A8835" t="n">
        <v>8834</v>
      </c>
      <c r="B8835" t="inlineStr">
        <is>
          <t>US-2017-132675</t>
        </is>
      </c>
      <c r="C8835" t="inlineStr">
        <is>
          <t>2017-09-24</t>
        </is>
      </c>
      <c r="D8835" t="inlineStr">
        <is>
          <t>2017-09-28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Tenex Personal Filing Tote With Secure Closure Lid, Black/Frost</t>
        </is>
      </c>
      <c r="Q8835" s="2" t="n">
        <v>15.51</v>
      </c>
      <c r="R8835" t="n">
        <v>1</v>
      </c>
      <c r="S8835" s="3" t="n">
        <v>0</v>
      </c>
      <c r="T8835" s="2" t="n">
        <v>3.8775</v>
      </c>
      <c r="U8835">
        <f>D8835-C8835</f>
        <v/>
      </c>
      <c r="V8835" s="3">
        <f>IF(Q8835=0,0,T8835/Q8835)</f>
        <v/>
      </c>
    </row>
    <row r="8836">
      <c r="A8836" t="n">
        <v>8835</v>
      </c>
      <c r="B8836" t="inlineStr">
        <is>
          <t>US-2017-132675</t>
        </is>
      </c>
      <c r="C8836" t="inlineStr">
        <is>
          <t>2017-09-24</t>
        </is>
      </c>
      <c r="D8836" t="inlineStr">
        <is>
          <t>2017-09-28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Plantronics Encore H101 Dual Earpieces Headset</t>
        </is>
      </c>
      <c r="Q8836" s="2" t="n">
        <v>89.90000000000001</v>
      </c>
      <c r="R8836" t="n">
        <v>2</v>
      </c>
      <c r="S8836" s="3" t="n">
        <v>0</v>
      </c>
      <c r="T8836" s="2" t="n">
        <v>25.172</v>
      </c>
      <c r="U8836">
        <f>D8836-C8836</f>
        <v/>
      </c>
      <c r="V8836" s="3">
        <f>IF(Q8836=0,0,T8836/Q8836)</f>
        <v/>
      </c>
    </row>
    <row r="8837">
      <c r="A8837" t="n">
        <v>8836</v>
      </c>
      <c r="B8837" t="inlineStr">
        <is>
          <t>US-2017-132675</t>
        </is>
      </c>
      <c r="C8837" t="inlineStr">
        <is>
          <t>2017-09-24</t>
        </is>
      </c>
      <c r="D8837" t="inlineStr">
        <is>
          <t>2017-09-28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Barrel Sharpener</t>
        </is>
      </c>
      <c r="Q8837" s="2" t="n">
        <v>14.28</v>
      </c>
      <c r="R8837" t="n">
        <v>4</v>
      </c>
      <c r="S8837" s="3" t="n">
        <v>0</v>
      </c>
      <c r="T8837" s="2" t="n">
        <v>3.7128</v>
      </c>
      <c r="U8837">
        <f>D8837-C8837</f>
        <v/>
      </c>
      <c r="V8837" s="3">
        <f>IF(Q8837=0,0,T8837/Q8837)</f>
        <v/>
      </c>
    </row>
    <row r="8838">
      <c r="A8838" t="n">
        <v>8837</v>
      </c>
      <c r="B8838" t="inlineStr">
        <is>
          <t>US-2017-132675</t>
        </is>
      </c>
      <c r="C8838" t="inlineStr">
        <is>
          <t>2017-09-24</t>
        </is>
      </c>
      <c r="D8838" t="inlineStr">
        <is>
          <t>2017-09-28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Office Supplies</t>
        </is>
      </c>
      <c r="O8838" t="inlineStr">
        <is>
          <t>Art</t>
        </is>
      </c>
      <c r="P8838" t="inlineStr">
        <is>
          <t>BIC Brite Liner Grip Highlighters, Assorted, 5/Pack</t>
        </is>
      </c>
      <c r="Q8838" s="2" t="n">
        <v>12.72</v>
      </c>
      <c r="R8838" t="n">
        <v>3</v>
      </c>
      <c r="S8838" s="3" t="n">
        <v>0</v>
      </c>
      <c r="T8838" s="2" t="n">
        <v>4.9608</v>
      </c>
      <c r="U8838">
        <f>D8838-C8838</f>
        <v/>
      </c>
      <c r="V8838" s="3">
        <f>IF(Q8838=0,0,T8838/Q8838)</f>
        <v/>
      </c>
    </row>
    <row r="8839">
      <c r="A8839" t="n">
        <v>8838</v>
      </c>
      <c r="B8839" t="inlineStr">
        <is>
          <t>US-2017-132675</t>
        </is>
      </c>
      <c r="C8839" t="inlineStr">
        <is>
          <t>2017-09-24</t>
        </is>
      </c>
      <c r="D8839" t="inlineStr">
        <is>
          <t>2017-09-28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Office Supplies</t>
        </is>
      </c>
      <c r="O8839" t="inlineStr">
        <is>
          <t>Labels</t>
        </is>
      </c>
      <c r="P8839" t="inlineStr">
        <is>
          <t>Self-Adhesive Removable Labels</t>
        </is>
      </c>
      <c r="Q8839" s="2" t="n">
        <v>15.75</v>
      </c>
      <c r="R8839" t="n">
        <v>5</v>
      </c>
      <c r="S8839" s="3" t="n">
        <v>0</v>
      </c>
      <c r="T8839" s="2" t="n">
        <v>7.56</v>
      </c>
      <c r="U8839">
        <f>D8839-C8839</f>
        <v/>
      </c>
      <c r="V8839" s="3">
        <f>IF(Q8839=0,0,T8839/Q8839)</f>
        <v/>
      </c>
    </row>
    <row r="8840">
      <c r="A8840" t="n">
        <v>8839</v>
      </c>
      <c r="B8840" t="inlineStr">
        <is>
          <t>CA-2014-153808</t>
        </is>
      </c>
      <c r="C8840" t="inlineStr">
        <is>
          <t>2014-04-06</t>
        </is>
      </c>
      <c r="D8840" t="inlineStr">
        <is>
          <t>2014-04-10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Office Supplies</t>
        </is>
      </c>
      <c r="O8840" t="inlineStr">
        <is>
          <t>Art</t>
        </is>
      </c>
      <c r="P8840" t="inlineStr">
        <is>
          <t>Boston Home &amp; Office Model 2000 Electric Pencil Sharpeners</t>
        </is>
      </c>
      <c r="Q8840" s="2" t="n">
        <v>70.95</v>
      </c>
      <c r="R8840" t="n">
        <v>3</v>
      </c>
      <c r="S8840" s="3" t="n">
        <v>0</v>
      </c>
      <c r="T8840" s="2" t="n">
        <v>18.447</v>
      </c>
      <c r="U8840">
        <f>D8840-C8840</f>
        <v/>
      </c>
      <c r="V8840" s="3">
        <f>IF(Q8840=0,0,T8840/Q8840)</f>
        <v/>
      </c>
    </row>
    <row r="8841">
      <c r="A8841" t="n">
        <v>8840</v>
      </c>
      <c r="B8841" t="inlineStr">
        <is>
          <t>CA-2014-153808</t>
        </is>
      </c>
      <c r="C8841" t="inlineStr">
        <is>
          <t>2014-04-06</t>
        </is>
      </c>
      <c r="D8841" t="inlineStr">
        <is>
          <t>2014-04-10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Office Supplies</t>
        </is>
      </c>
      <c r="O8841" t="inlineStr">
        <is>
          <t>Binders</t>
        </is>
      </c>
      <c r="P8841" t="inlineStr">
        <is>
          <t>Avery Trapezoid Ring Binder, 3" Capacity, Black, 1040 sheets</t>
        </is>
      </c>
      <c r="Q8841" s="2" t="n">
        <v>65.568</v>
      </c>
      <c r="R8841" t="n">
        <v>2</v>
      </c>
      <c r="S8841" s="3" t="n">
        <v>0.2</v>
      </c>
      <c r="T8841" s="2" t="n">
        <v>23.7684</v>
      </c>
      <c r="U8841">
        <f>D8841-C8841</f>
        <v/>
      </c>
      <c r="V8841" s="3">
        <f>IF(Q8841=0,0,T8841/Q8841)</f>
        <v/>
      </c>
    </row>
    <row r="8842">
      <c r="A8842" t="n">
        <v>8841</v>
      </c>
      <c r="B8842" t="inlineStr">
        <is>
          <t>CA-2014-153808</t>
        </is>
      </c>
      <c r="C8842" t="inlineStr">
        <is>
          <t>2014-04-06</t>
        </is>
      </c>
      <c r="D8842" t="inlineStr">
        <is>
          <t>2014-04-10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Razer Kraken 7.1 Surround Sound Over Ear USB Gaming Headset</t>
        </is>
      </c>
      <c r="Q8842" s="2" t="n">
        <v>299.97</v>
      </c>
      <c r="R8842" t="n">
        <v>3</v>
      </c>
      <c r="S8842" s="3" t="n">
        <v>0</v>
      </c>
      <c r="T8842" s="2" t="n">
        <v>131.9868</v>
      </c>
      <c r="U8842">
        <f>D8842-C8842</f>
        <v/>
      </c>
      <c r="V8842" s="3">
        <f>IF(Q8842=0,0,T8842/Q8842)</f>
        <v/>
      </c>
    </row>
    <row r="8843">
      <c r="A8843" t="n">
        <v>8842</v>
      </c>
      <c r="B8843" t="inlineStr">
        <is>
          <t>US-2016-112396</t>
        </is>
      </c>
      <c r="C8843" t="inlineStr">
        <is>
          <t>2016-02-09</t>
        </is>
      </c>
      <c r="D8843" t="inlineStr">
        <is>
          <t>2016-02-13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Logitech 910-002974 M325 Wireless Mouse for Web Scrolling</t>
        </is>
      </c>
      <c r="Q8843" s="2" t="n">
        <v>89.97</v>
      </c>
      <c r="R8843" t="n">
        <v>3</v>
      </c>
      <c r="S8843" s="3" t="n">
        <v>0</v>
      </c>
      <c r="T8843" s="2" t="n">
        <v>39.5868</v>
      </c>
      <c r="U8843">
        <f>D8843-C8843</f>
        <v/>
      </c>
      <c r="V8843" s="3">
        <f>IF(Q8843=0,0,T8843/Q8843)</f>
        <v/>
      </c>
    </row>
    <row r="8844">
      <c r="A8844" t="n">
        <v>8843</v>
      </c>
      <c r="B8844" t="inlineStr">
        <is>
          <t>US-2016-112396</t>
        </is>
      </c>
      <c r="C8844" t="inlineStr">
        <is>
          <t>2016-02-09</t>
        </is>
      </c>
      <c r="D8844" t="inlineStr">
        <is>
          <t>2016-02-13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Maxell 4.7GB DVD+RW 3/Pack</t>
        </is>
      </c>
      <c r="Q8844" s="2" t="n">
        <v>31.86</v>
      </c>
      <c r="R8844" t="n">
        <v>2</v>
      </c>
      <c r="S8844" s="3" t="n">
        <v>0</v>
      </c>
      <c r="T8844" s="2" t="n">
        <v>11.151</v>
      </c>
      <c r="U8844">
        <f>D8844-C8844</f>
        <v/>
      </c>
      <c r="V8844" s="3">
        <f>IF(Q8844=0,0,T8844/Q8844)</f>
        <v/>
      </c>
    </row>
    <row r="8845">
      <c r="A8845" t="n">
        <v>8844</v>
      </c>
      <c r="B8845" t="inlineStr">
        <is>
          <t>CA-2014-141173</t>
        </is>
      </c>
      <c r="C8845" t="inlineStr">
        <is>
          <t>2014-11-18</t>
        </is>
      </c>
      <c r="D8845" t="inlineStr">
        <is>
          <t>2014-11-20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Fellowes Desktop Hanging File Manager</t>
        </is>
      </c>
      <c r="Q8845" s="2" t="n">
        <v>67.15000000000001</v>
      </c>
      <c r="R8845" t="n">
        <v>5</v>
      </c>
      <c r="S8845" s="3" t="n">
        <v>0</v>
      </c>
      <c r="T8845" s="2" t="n">
        <v>16.7875</v>
      </c>
      <c r="U8845">
        <f>D8845-C8845</f>
        <v/>
      </c>
      <c r="V8845" s="3">
        <f>IF(Q8845=0,0,T8845/Q8845)</f>
        <v/>
      </c>
    </row>
    <row r="8846">
      <c r="A8846" t="n">
        <v>8845</v>
      </c>
      <c r="B8846" t="inlineStr">
        <is>
          <t>CA-2017-156664</t>
        </is>
      </c>
      <c r="C8846" t="inlineStr">
        <is>
          <t>2017-12-18</t>
        </is>
      </c>
      <c r="D8846" t="inlineStr">
        <is>
          <t>2017-12-23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Office Supplies</t>
        </is>
      </c>
      <c r="O8846" t="inlineStr">
        <is>
          <t>Binders</t>
        </is>
      </c>
      <c r="P8846" t="inlineStr">
        <is>
          <t>Fellowes Twister Kit, Gray/Clear, 3/pkg</t>
        </is>
      </c>
      <c r="Q8846" s="2" t="n">
        <v>7.236</v>
      </c>
      <c r="R8846" t="n">
        <v>3</v>
      </c>
      <c r="S8846" s="3" t="n">
        <v>0.7</v>
      </c>
      <c r="T8846" s="2" t="n">
        <v>-6.03</v>
      </c>
      <c r="U8846">
        <f>D8846-C8846</f>
        <v/>
      </c>
      <c r="V8846" s="3">
        <f>IF(Q8846=0,0,T8846/Q8846)</f>
        <v/>
      </c>
    </row>
    <row r="8847">
      <c r="A8847" t="n">
        <v>8846</v>
      </c>
      <c r="B8847" t="inlineStr">
        <is>
          <t>CA-2017-156664</t>
        </is>
      </c>
      <c r="C8847" t="inlineStr">
        <is>
          <t>2017-12-18</t>
        </is>
      </c>
      <c r="D8847" t="inlineStr">
        <is>
          <t>2017-12-23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Office Supplies</t>
        </is>
      </c>
      <c r="O8847" t="inlineStr">
        <is>
          <t>Fasteners</t>
        </is>
      </c>
      <c r="P8847" t="inlineStr">
        <is>
          <t>Ideal Clamps</t>
        </is>
      </c>
      <c r="Q8847" s="2" t="n">
        <v>4.824</v>
      </c>
      <c r="R8847" t="n">
        <v>3</v>
      </c>
      <c r="S8847" s="3" t="n">
        <v>0.2</v>
      </c>
      <c r="T8847" s="2" t="n">
        <v>1.7487</v>
      </c>
      <c r="U8847">
        <f>D8847-C8847</f>
        <v/>
      </c>
      <c r="V8847" s="3">
        <f>IF(Q8847=0,0,T8847/Q8847)</f>
        <v/>
      </c>
    </row>
    <row r="8848">
      <c r="A8848" t="n">
        <v>8847</v>
      </c>
      <c r="B8848" t="inlineStr">
        <is>
          <t>CA-2017-156664</t>
        </is>
      </c>
      <c r="C8848" t="inlineStr">
        <is>
          <t>2017-12-18</t>
        </is>
      </c>
      <c r="D8848" t="inlineStr">
        <is>
          <t>2017-12-23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Color Copier Paper, 11" x 17", Ream</t>
        </is>
      </c>
      <c r="Q8848" s="2" t="n">
        <v>91.36</v>
      </c>
      <c r="R8848" t="n">
        <v>5</v>
      </c>
      <c r="S8848" s="3" t="n">
        <v>0.2</v>
      </c>
      <c r="T8848" s="2" t="n">
        <v>29.692</v>
      </c>
      <c r="U8848">
        <f>D8848-C8848</f>
        <v/>
      </c>
      <c r="V8848" s="3">
        <f>IF(Q8848=0,0,T8848/Q8848)</f>
        <v/>
      </c>
    </row>
    <row r="8849">
      <c r="A8849" t="n">
        <v>8848</v>
      </c>
      <c r="B8849" t="inlineStr">
        <is>
          <t>CA-2017-156664</t>
        </is>
      </c>
      <c r="C8849" t="inlineStr">
        <is>
          <t>2017-12-18</t>
        </is>
      </c>
      <c r="D8849" t="inlineStr">
        <is>
          <t>2017-12-23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Kensington 4 Outlet MasterPiece Compact Power Control Center</t>
        </is>
      </c>
      <c r="Q8849" s="2" t="n">
        <v>130.112</v>
      </c>
      <c r="R8849" t="n">
        <v>2</v>
      </c>
      <c r="S8849" s="3" t="n">
        <v>0.2</v>
      </c>
      <c r="T8849" s="2" t="n">
        <v>13.0112</v>
      </c>
      <c r="U8849">
        <f>D8849-C8849</f>
        <v/>
      </c>
      <c r="V8849" s="3">
        <f>IF(Q8849=0,0,T8849/Q8849)</f>
        <v/>
      </c>
    </row>
    <row r="8850">
      <c r="A8850" t="n">
        <v>8849</v>
      </c>
      <c r="B8850" t="inlineStr">
        <is>
          <t>CA-2015-140718</t>
        </is>
      </c>
      <c r="C8850" t="inlineStr">
        <is>
          <t>2015-07-02</t>
        </is>
      </c>
      <c r="D8850" t="inlineStr">
        <is>
          <t>2015-07-04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Technology</t>
        </is>
      </c>
      <c r="O8850" t="inlineStr">
        <is>
          <t>Phones</t>
        </is>
      </c>
      <c r="P8850" t="inlineStr">
        <is>
          <t>Geemarc AmpliPOWER60</t>
        </is>
      </c>
      <c r="Q8850" s="2" t="n">
        <v>74.23999999999999</v>
      </c>
      <c r="R8850" t="n">
        <v>1</v>
      </c>
      <c r="S8850" s="3" t="n">
        <v>0.2</v>
      </c>
      <c r="T8850" s="2" t="n">
        <v>8.352</v>
      </c>
      <c r="U8850">
        <f>D8850-C8850</f>
        <v/>
      </c>
      <c r="V8850" s="3">
        <f>IF(Q8850=0,0,T8850/Q8850)</f>
        <v/>
      </c>
    </row>
    <row r="8851">
      <c r="A8851" t="n">
        <v>8850</v>
      </c>
      <c r="B8851" t="inlineStr">
        <is>
          <t>CA-2015-140718</t>
        </is>
      </c>
      <c r="C8851" t="inlineStr">
        <is>
          <t>2015-07-02</t>
        </is>
      </c>
      <c r="D8851" t="inlineStr">
        <is>
          <t>2015-07-04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Furniture</t>
        </is>
      </c>
      <c r="O8851" t="inlineStr">
        <is>
          <t>Furnishings</t>
        </is>
      </c>
      <c r="P8851" t="inlineStr">
        <is>
          <t>24-Hour Round Wall Clock</t>
        </is>
      </c>
      <c r="Q8851" s="2" t="n">
        <v>159.84</v>
      </c>
      <c r="R8851" t="n">
        <v>10</v>
      </c>
      <c r="S8851" s="3" t="n">
        <v>0.2</v>
      </c>
      <c r="T8851" s="2" t="n">
        <v>45.954</v>
      </c>
      <c r="U8851">
        <f>D8851-C8851</f>
        <v/>
      </c>
      <c r="V8851" s="3">
        <f>IF(Q8851=0,0,T8851/Q8851)</f>
        <v/>
      </c>
    </row>
    <row r="8852">
      <c r="A8852" t="n">
        <v>8851</v>
      </c>
      <c r="B8852" t="inlineStr">
        <is>
          <t>CA-2015-140718</t>
        </is>
      </c>
      <c r="C8852" t="inlineStr">
        <is>
          <t>2015-07-02</t>
        </is>
      </c>
      <c r="D8852" t="inlineStr">
        <is>
          <t>2015-07-04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Wilson Jones Turn Tabs Binder Tool for Ring Binders</t>
        </is>
      </c>
      <c r="Q8852" s="2" t="n">
        <v>2.892</v>
      </c>
      <c r="R8852" t="n">
        <v>2</v>
      </c>
      <c r="S8852" s="3" t="n">
        <v>0.7</v>
      </c>
      <c r="T8852" s="2" t="n">
        <v>-2.3136</v>
      </c>
      <c r="U8852">
        <f>D8852-C8852</f>
        <v/>
      </c>
      <c r="V8852" s="3">
        <f>IF(Q8852=0,0,T8852/Q8852)</f>
        <v/>
      </c>
    </row>
    <row r="8853">
      <c r="A8853" t="n">
        <v>8852</v>
      </c>
      <c r="B8853" t="inlineStr">
        <is>
          <t>CA-2015-140718</t>
        </is>
      </c>
      <c r="C8853" t="inlineStr">
        <is>
          <t>2015-07-02</t>
        </is>
      </c>
      <c r="D8853" t="inlineStr">
        <is>
          <t>2015-07-04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Things To Do Today Pad</t>
        </is>
      </c>
      <c r="Q8853" s="2" t="n">
        <v>9.391999999999999</v>
      </c>
      <c r="R8853" t="n">
        <v>2</v>
      </c>
      <c r="S8853" s="3" t="n">
        <v>0.2</v>
      </c>
      <c r="T8853" s="2" t="n">
        <v>3.2872</v>
      </c>
      <c r="U8853">
        <f>D8853-C8853</f>
        <v/>
      </c>
      <c r="V8853" s="3">
        <f>IF(Q8853=0,0,T8853/Q8853)</f>
        <v/>
      </c>
    </row>
    <row r="8854">
      <c r="A8854" t="n">
        <v>8853</v>
      </c>
      <c r="B8854" t="inlineStr">
        <is>
          <t>CA-2014-119977</t>
        </is>
      </c>
      <c r="C8854" t="inlineStr">
        <is>
          <t>2014-10-08</t>
        </is>
      </c>
      <c r="D8854" t="inlineStr">
        <is>
          <t>2014-10-13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Office Supplies</t>
        </is>
      </c>
      <c r="O8854" t="inlineStr">
        <is>
          <t>Paper</t>
        </is>
      </c>
      <c r="P8854" t="inlineStr">
        <is>
          <t>Xerox 197</t>
        </is>
      </c>
      <c r="Q8854" s="2" t="n">
        <v>123.92</v>
      </c>
      <c r="R8854" t="n">
        <v>4</v>
      </c>
      <c r="S8854" s="3" t="n">
        <v>0</v>
      </c>
      <c r="T8854" s="2" t="n">
        <v>55.764</v>
      </c>
      <c r="U8854">
        <f>D8854-C8854</f>
        <v/>
      </c>
      <c r="V8854" s="3">
        <f>IF(Q8854=0,0,T8854/Q8854)</f>
        <v/>
      </c>
    </row>
    <row r="8855">
      <c r="A8855" t="n">
        <v>8854</v>
      </c>
      <c r="B8855" t="inlineStr">
        <is>
          <t>US-2015-115343</t>
        </is>
      </c>
      <c r="C8855" t="inlineStr">
        <is>
          <t>2015-09-22</t>
        </is>
      </c>
      <c r="D8855" t="inlineStr">
        <is>
          <t>2015-09-25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Office Supplies</t>
        </is>
      </c>
      <c r="O8855" t="inlineStr">
        <is>
          <t>Supplies</t>
        </is>
      </c>
      <c r="P8855" t="inlineStr">
        <is>
          <t>Acme Hot Forged Carbon Steel Scissors with Nickel-Plated Handles, 3 7/8" Cut, 8"L</t>
        </is>
      </c>
      <c r="Q8855" s="2" t="n">
        <v>55.6</v>
      </c>
      <c r="R8855" t="n">
        <v>5</v>
      </c>
      <c r="S8855" s="3" t="n">
        <v>0.2</v>
      </c>
      <c r="T8855" s="2" t="n">
        <v>6.255</v>
      </c>
      <c r="U8855">
        <f>D8855-C8855</f>
        <v/>
      </c>
      <c r="V8855" s="3">
        <f>IF(Q8855=0,0,T8855/Q8855)</f>
        <v/>
      </c>
    </row>
    <row r="8856">
      <c r="A8856" t="n">
        <v>8855</v>
      </c>
      <c r="B8856" t="inlineStr">
        <is>
          <t>US-2015-115343</t>
        </is>
      </c>
      <c r="C8856" t="inlineStr">
        <is>
          <t>2015-09-22</t>
        </is>
      </c>
      <c r="D8856" t="inlineStr">
        <is>
          <t>2015-09-25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Technology</t>
        </is>
      </c>
      <c r="O8856" t="inlineStr">
        <is>
          <t>Accessories</t>
        </is>
      </c>
      <c r="P8856" t="inlineStr">
        <is>
          <t>Logitech P710e Mobile Speakerphone</t>
        </is>
      </c>
      <c r="Q8856" s="2" t="n">
        <v>617.976</v>
      </c>
      <c r="R8856" t="n">
        <v>3</v>
      </c>
      <c r="S8856" s="3" t="n">
        <v>0.2</v>
      </c>
      <c r="T8856" s="2" t="n">
        <v>-7.7247</v>
      </c>
      <c r="U8856">
        <f>D8856-C8856</f>
        <v/>
      </c>
      <c r="V8856" s="3">
        <f>IF(Q8856=0,0,T8856/Q8856)</f>
        <v/>
      </c>
    </row>
    <row r="8857">
      <c r="A8857" t="n">
        <v>8856</v>
      </c>
      <c r="B8857" t="inlineStr">
        <is>
          <t>CA-2017-163671</t>
        </is>
      </c>
      <c r="C8857" t="inlineStr">
        <is>
          <t>2017-12-24</t>
        </is>
      </c>
      <c r="D8857" t="inlineStr">
        <is>
          <t>2017-12-30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GBC Instant Index System for Binding Systems</t>
        </is>
      </c>
      <c r="Q8857" s="2" t="n">
        <v>21.312</v>
      </c>
      <c r="R8857" t="n">
        <v>3</v>
      </c>
      <c r="S8857" s="3" t="n">
        <v>0.2</v>
      </c>
      <c r="T8857" s="2" t="n">
        <v>7.992</v>
      </c>
      <c r="U8857">
        <f>D8857-C8857</f>
        <v/>
      </c>
      <c r="V8857" s="3">
        <f>IF(Q8857=0,0,T8857/Q8857)</f>
        <v/>
      </c>
    </row>
    <row r="8858">
      <c r="A8858" t="n">
        <v>8857</v>
      </c>
      <c r="B8858" t="inlineStr">
        <is>
          <t>CA-2017-135909</t>
        </is>
      </c>
      <c r="C8858" t="inlineStr">
        <is>
          <t>2017-10-13</t>
        </is>
      </c>
      <c r="D8858" t="inlineStr">
        <is>
          <t>2017-10-20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Technology</t>
        </is>
      </c>
      <c r="O8858" t="inlineStr">
        <is>
          <t>Accessories</t>
        </is>
      </c>
      <c r="P8858" t="inlineStr">
        <is>
          <t>Logitech Media Keyboard K200</t>
        </is>
      </c>
      <c r="Q8858" s="2" t="n">
        <v>209.94</v>
      </c>
      <c r="R8858" t="n">
        <v>6</v>
      </c>
      <c r="S8858" s="3" t="n">
        <v>0</v>
      </c>
      <c r="T8858" s="2" t="n">
        <v>39.8886</v>
      </c>
      <c r="U8858">
        <f>D8858-C8858</f>
        <v/>
      </c>
      <c r="V8858" s="3">
        <f>IF(Q8858=0,0,T8858/Q8858)</f>
        <v/>
      </c>
    </row>
    <row r="8859">
      <c r="A8859" t="n">
        <v>8858</v>
      </c>
      <c r="B8859" t="inlineStr">
        <is>
          <t>CA-2017-135909</t>
        </is>
      </c>
      <c r="C8859" t="inlineStr">
        <is>
          <t>2017-10-13</t>
        </is>
      </c>
      <c r="D8859" t="inlineStr">
        <is>
          <t>2017-10-20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Technology</t>
        </is>
      </c>
      <c r="O8859" t="inlineStr">
        <is>
          <t>Phones</t>
        </is>
      </c>
      <c r="P8859" t="inlineStr">
        <is>
          <t>Anker Astro Mini 3000mAh Ultra-Compact Portable Charger</t>
        </is>
      </c>
      <c r="Q8859" s="2" t="n">
        <v>31.984</v>
      </c>
      <c r="R8859" t="n">
        <v>2</v>
      </c>
      <c r="S8859" s="3" t="n">
        <v>0.2</v>
      </c>
      <c r="T8859" s="2" t="n">
        <v>-7.996</v>
      </c>
      <c r="U8859">
        <f>D8859-C8859</f>
        <v/>
      </c>
      <c r="V8859" s="3">
        <f>IF(Q8859=0,0,T8859/Q8859)</f>
        <v/>
      </c>
    </row>
    <row r="8860">
      <c r="A8860" t="n">
        <v>8859</v>
      </c>
      <c r="B8860" t="inlineStr">
        <is>
          <t>CA-2017-135909</t>
        </is>
      </c>
      <c r="C8860" t="inlineStr">
        <is>
          <t>2017-10-13</t>
        </is>
      </c>
      <c r="D8860" t="inlineStr">
        <is>
          <t>2017-10-20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Fellowes PB500 Electric Punch Plastic Comb Binding Machine with Manual Bind</t>
        </is>
      </c>
      <c r="Q8860" s="2" t="n">
        <v>5083.96</v>
      </c>
      <c r="R8860" t="n">
        <v>5</v>
      </c>
      <c r="S8860" s="3" t="n">
        <v>0.2</v>
      </c>
      <c r="T8860" s="2" t="n">
        <v>1906.485</v>
      </c>
      <c r="U8860">
        <f>D8860-C8860</f>
        <v/>
      </c>
      <c r="V8860" s="3">
        <f>IF(Q8860=0,0,T8860/Q8860)</f>
        <v/>
      </c>
    </row>
    <row r="8861">
      <c r="A8861" t="n">
        <v>8860</v>
      </c>
      <c r="B8861" t="inlineStr">
        <is>
          <t>US-2017-114356</t>
        </is>
      </c>
      <c r="C8861" t="inlineStr">
        <is>
          <t>2017-08-20</t>
        </is>
      </c>
      <c r="D8861" t="inlineStr">
        <is>
          <t>2017-08-26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Plantronics Encore H101 Dual Earpieces Headset</t>
        </is>
      </c>
      <c r="Q8861" s="2" t="n">
        <v>35.96</v>
      </c>
      <c r="R8861" t="n">
        <v>1</v>
      </c>
      <c r="S8861" s="3" t="n">
        <v>0.2</v>
      </c>
      <c r="T8861" s="2" t="n">
        <v>3.596</v>
      </c>
      <c r="U8861">
        <f>D8861-C8861</f>
        <v/>
      </c>
      <c r="V8861" s="3">
        <f>IF(Q8861=0,0,T8861/Q8861)</f>
        <v/>
      </c>
    </row>
    <row r="8862">
      <c r="A8862" t="n">
        <v>8861</v>
      </c>
      <c r="B8862" t="inlineStr">
        <is>
          <t>CA-2015-125934</t>
        </is>
      </c>
      <c r="C8862" t="inlineStr">
        <is>
          <t>2015-09-11</t>
        </is>
      </c>
      <c r="D8862" t="inlineStr">
        <is>
          <t>2015-09-18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Office Supplies</t>
        </is>
      </c>
      <c r="O8862" t="inlineStr">
        <is>
          <t>Labels</t>
        </is>
      </c>
      <c r="P8862" t="inlineStr">
        <is>
          <t>Avery 503</t>
        </is>
      </c>
      <c r="Q8862" s="2" t="n">
        <v>31.05</v>
      </c>
      <c r="R8862" t="n">
        <v>3</v>
      </c>
      <c r="S8862" s="3" t="n">
        <v>0</v>
      </c>
      <c r="T8862" s="2" t="n">
        <v>14.904</v>
      </c>
      <c r="U8862">
        <f>D8862-C8862</f>
        <v/>
      </c>
      <c r="V8862" s="3">
        <f>IF(Q8862=0,0,T8862/Q8862)</f>
        <v/>
      </c>
    </row>
    <row r="8863">
      <c r="A8863" t="n">
        <v>8862</v>
      </c>
      <c r="B8863" t="inlineStr">
        <is>
          <t>CA-2015-125934</t>
        </is>
      </c>
      <c r="C8863" t="inlineStr">
        <is>
          <t>2015-09-11</t>
        </is>
      </c>
      <c r="D8863" t="inlineStr">
        <is>
          <t>2015-09-18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Furniture</t>
        </is>
      </c>
      <c r="O8863" t="inlineStr">
        <is>
          <t>Furnishings</t>
        </is>
      </c>
      <c r="P8863" t="inlineStr">
        <is>
          <t>Eldon Pizzaz Desk Accessories</t>
        </is>
      </c>
      <c r="Q8863" s="2" t="n">
        <v>8.92</v>
      </c>
      <c r="R8863" t="n">
        <v>4</v>
      </c>
      <c r="S8863" s="3" t="n">
        <v>0</v>
      </c>
      <c r="T8863" s="2" t="n">
        <v>3.9248</v>
      </c>
      <c r="U8863">
        <f>D8863-C8863</f>
        <v/>
      </c>
      <c r="V8863" s="3">
        <f>IF(Q8863=0,0,T8863/Q8863)</f>
        <v/>
      </c>
    </row>
    <row r="8864">
      <c r="A8864" t="n">
        <v>8863</v>
      </c>
      <c r="B8864" t="inlineStr">
        <is>
          <t>CA-2015-125934</t>
        </is>
      </c>
      <c r="C8864" t="inlineStr">
        <is>
          <t>2015-09-11</t>
        </is>
      </c>
      <c r="D8864" t="inlineStr">
        <is>
          <t>2015-09-18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Ibico Laser Imprintable Binding System Covers</t>
        </is>
      </c>
      <c r="Q8864" s="2" t="n">
        <v>209.6</v>
      </c>
      <c r="R8864" t="n">
        <v>4</v>
      </c>
      <c r="S8864" s="3" t="n">
        <v>0</v>
      </c>
      <c r="T8864" s="2" t="n">
        <v>96.416</v>
      </c>
      <c r="U8864">
        <f>D8864-C8864</f>
        <v/>
      </c>
      <c r="V8864" s="3">
        <f>IF(Q8864=0,0,T8864/Q8864)</f>
        <v/>
      </c>
    </row>
    <row r="8865">
      <c r="A8865" t="n">
        <v>8864</v>
      </c>
      <c r="B8865" t="inlineStr">
        <is>
          <t>CA-2015-125934</t>
        </is>
      </c>
      <c r="C8865" t="inlineStr">
        <is>
          <t>2015-09-11</t>
        </is>
      </c>
      <c r="D8865" t="inlineStr">
        <is>
          <t>2015-09-18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Office Supplies</t>
        </is>
      </c>
      <c r="O8865" t="inlineStr">
        <is>
          <t>Appliances</t>
        </is>
      </c>
      <c r="P8865" t="inlineStr">
        <is>
          <t>Fellowes Advanced 8 Outlet Surge Suppressor with Phone/Fax Protection</t>
        </is>
      </c>
      <c r="Q8865" s="2" t="n">
        <v>111.04</v>
      </c>
      <c r="R8865" t="n">
        <v>4</v>
      </c>
      <c r="S8865" s="3" t="n">
        <v>0</v>
      </c>
      <c r="T8865" s="2" t="n">
        <v>29.9808</v>
      </c>
      <c r="U8865">
        <f>D8865-C8865</f>
        <v/>
      </c>
      <c r="V8865" s="3">
        <f>IF(Q8865=0,0,T8865/Q8865)</f>
        <v/>
      </c>
    </row>
    <row r="8866">
      <c r="A8866" t="n">
        <v>8865</v>
      </c>
      <c r="B8866" t="inlineStr">
        <is>
          <t>CA-2015-125934</t>
        </is>
      </c>
      <c r="C8866" t="inlineStr">
        <is>
          <t>2015-09-11</t>
        </is>
      </c>
      <c r="D8866" t="inlineStr">
        <is>
          <t>2015-09-18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Office Supplies</t>
        </is>
      </c>
      <c r="O8866" t="inlineStr">
        <is>
          <t>Paper</t>
        </is>
      </c>
      <c r="P8866" t="inlineStr">
        <is>
          <t>Xerox 208</t>
        </is>
      </c>
      <c r="Q8866" s="2" t="n">
        <v>38.88</v>
      </c>
      <c r="R8866" t="n">
        <v>6</v>
      </c>
      <c r="S8866" s="3" t="n">
        <v>0</v>
      </c>
      <c r="T8866" s="2" t="n">
        <v>18.6624</v>
      </c>
      <c r="U8866">
        <f>D8866-C8866</f>
        <v/>
      </c>
      <c r="V8866" s="3">
        <f>IF(Q8866=0,0,T8866/Q8866)</f>
        <v/>
      </c>
    </row>
    <row r="8867">
      <c r="A8867" t="n">
        <v>8866</v>
      </c>
      <c r="B8867" t="inlineStr">
        <is>
          <t>CA-2015-158148</t>
        </is>
      </c>
      <c r="C8867" t="inlineStr">
        <is>
          <t>2015-12-20</t>
        </is>
      </c>
      <c r="D8867" t="inlineStr">
        <is>
          <t>2015-12-26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Office Supplies</t>
        </is>
      </c>
      <c r="O8867" t="inlineStr">
        <is>
          <t>Appliances</t>
        </is>
      </c>
      <c r="P8867" t="inlineStr">
        <is>
          <t>Acco 6 Outlet Guardian Standard Surge Suppressor</t>
        </is>
      </c>
      <c r="Q8867" s="2" t="n">
        <v>36.27</v>
      </c>
      <c r="R8867" t="n">
        <v>3</v>
      </c>
      <c r="S8867" s="3" t="n">
        <v>0</v>
      </c>
      <c r="T8867" s="2" t="n">
        <v>10.881</v>
      </c>
      <c r="U8867">
        <f>D8867-C8867</f>
        <v/>
      </c>
      <c r="V8867" s="3">
        <f>IF(Q8867=0,0,T8867/Q8867)</f>
        <v/>
      </c>
    </row>
    <row r="8868">
      <c r="A8868" t="n">
        <v>8867</v>
      </c>
      <c r="B8868" t="inlineStr">
        <is>
          <t>CA-2014-120411</t>
        </is>
      </c>
      <c r="C8868" t="inlineStr">
        <is>
          <t>2014-09-20</t>
        </is>
      </c>
      <c r="D8868" t="inlineStr">
        <is>
          <t>2014-09-23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Furniture</t>
        </is>
      </c>
      <c r="O8868" t="inlineStr">
        <is>
          <t>Bookcases</t>
        </is>
      </c>
      <c r="P8868" t="inlineStr">
        <is>
          <t>Bush Heritage Pine Collection 5-Shelf Bookcase, Albany Pine Finish, *Special Order</t>
        </is>
      </c>
      <c r="Q8868" s="2" t="n">
        <v>493.43</v>
      </c>
      <c r="R8868" t="n">
        <v>5</v>
      </c>
      <c r="S8868" s="3" t="n">
        <v>0.3</v>
      </c>
      <c r="T8868" s="2" t="n">
        <v>-70.48999999999999</v>
      </c>
      <c r="U8868">
        <f>D8868-C8868</f>
        <v/>
      </c>
      <c r="V8868" s="3">
        <f>IF(Q8868=0,0,T8868/Q8868)</f>
        <v/>
      </c>
    </row>
    <row r="8869">
      <c r="A8869" t="n">
        <v>8868</v>
      </c>
      <c r="B8869" t="inlineStr">
        <is>
          <t>CA-2014-120411</t>
        </is>
      </c>
      <c r="C8869" t="inlineStr">
        <is>
          <t>2014-09-20</t>
        </is>
      </c>
      <c r="D8869" t="inlineStr">
        <is>
          <t>2014-09-23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QVS USB Car Charger 2-Port 2.1Amp for iPod/iPhone/iPad/iPad 2/iPad 3</t>
        </is>
      </c>
      <c r="Q8869" s="2" t="n">
        <v>11.12</v>
      </c>
      <c r="R8869" t="n">
        <v>2</v>
      </c>
      <c r="S8869" s="3" t="n">
        <v>0.2</v>
      </c>
      <c r="T8869" s="2" t="n">
        <v>3.475</v>
      </c>
      <c r="U8869">
        <f>D8869-C8869</f>
        <v/>
      </c>
      <c r="V8869" s="3">
        <f>IF(Q8869=0,0,T8869/Q8869)</f>
        <v/>
      </c>
    </row>
    <row r="8870">
      <c r="A8870" t="n">
        <v>8869</v>
      </c>
      <c r="B8870" t="inlineStr">
        <is>
          <t>CA-2016-158260</t>
        </is>
      </c>
      <c r="C8870" t="inlineStr">
        <is>
          <t>2016-11-04</t>
        </is>
      </c>
      <c r="D8870" t="inlineStr">
        <is>
          <t>2016-11-08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B400 Printer</t>
        </is>
      </c>
      <c r="Q8870" s="2" t="n">
        <v>686.4</v>
      </c>
      <c r="R8870" t="n">
        <v>2</v>
      </c>
      <c r="S8870" s="3" t="n">
        <v>0.2</v>
      </c>
      <c r="T8870" s="2" t="n">
        <v>77.22</v>
      </c>
      <c r="U8870">
        <f>D8870-C8870</f>
        <v/>
      </c>
      <c r="V8870" s="3">
        <f>IF(Q8870=0,0,T8870/Q8870)</f>
        <v/>
      </c>
    </row>
    <row r="8871">
      <c r="A8871" t="n">
        <v>8870</v>
      </c>
      <c r="B8871" t="inlineStr">
        <is>
          <t>CA-2017-101805</t>
        </is>
      </c>
      <c r="C8871" t="inlineStr">
        <is>
          <t>2017-12-01</t>
        </is>
      </c>
      <c r="D8871" t="inlineStr">
        <is>
          <t>2017-12-06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Ibico Presentation Index for Binding Systems</t>
        </is>
      </c>
      <c r="Q8871" s="2" t="n">
        <v>15.92</v>
      </c>
      <c r="R8871" t="n">
        <v>5</v>
      </c>
      <c r="S8871" s="3" t="n">
        <v>0.2</v>
      </c>
      <c r="T8871" s="2" t="n">
        <v>5.373</v>
      </c>
      <c r="U8871">
        <f>D8871-C8871</f>
        <v/>
      </c>
      <c r="V8871" s="3">
        <f>IF(Q8871=0,0,T8871/Q8871)</f>
        <v/>
      </c>
    </row>
    <row r="8872">
      <c r="A8872" t="n">
        <v>8871</v>
      </c>
      <c r="B8872" t="inlineStr">
        <is>
          <t>CA-2017-101805</t>
        </is>
      </c>
      <c r="C8872" t="inlineStr">
        <is>
          <t>2017-12-01</t>
        </is>
      </c>
      <c r="D8872" t="inlineStr">
        <is>
          <t>2017-12-06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Furniture</t>
        </is>
      </c>
      <c r="O8872" t="inlineStr">
        <is>
          <t>Furnishings</t>
        </is>
      </c>
      <c r="P8872" t="inlineStr">
        <is>
          <t>Eldon Wave Desk Accessories</t>
        </is>
      </c>
      <c r="Q8872" s="2" t="n">
        <v>70.68000000000001</v>
      </c>
      <c r="R8872" t="n">
        <v>12</v>
      </c>
      <c r="S8872" s="3" t="n">
        <v>0</v>
      </c>
      <c r="T8872" s="2" t="n">
        <v>31.0992</v>
      </c>
      <c r="U8872">
        <f>D8872-C8872</f>
        <v/>
      </c>
      <c r="V8872" s="3">
        <f>IF(Q8872=0,0,T8872/Q8872)</f>
        <v/>
      </c>
    </row>
    <row r="8873">
      <c r="A8873" t="n">
        <v>8872</v>
      </c>
      <c r="B8873" t="inlineStr">
        <is>
          <t>CA-2017-101805</t>
        </is>
      </c>
      <c r="C8873" t="inlineStr">
        <is>
          <t>2017-12-01</t>
        </is>
      </c>
      <c r="D8873" t="inlineStr">
        <is>
          <t>2017-12-06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Office Supplies</t>
        </is>
      </c>
      <c r="O8873" t="inlineStr">
        <is>
          <t>Storage</t>
        </is>
      </c>
      <c r="P8873" t="inlineStr">
        <is>
          <t>Tennsco Stur-D-Stor Boltless Shelving, 5 Shelves, 24" Deep, Sand</t>
        </is>
      </c>
      <c r="Q8873" s="2" t="n">
        <v>541.24</v>
      </c>
      <c r="R8873" t="n">
        <v>4</v>
      </c>
      <c r="S8873" s="3" t="n">
        <v>0</v>
      </c>
      <c r="T8873" s="2" t="n">
        <v>5.4124</v>
      </c>
      <c r="U8873">
        <f>D8873-C8873</f>
        <v/>
      </c>
      <c r="V8873" s="3">
        <f>IF(Q8873=0,0,T8873/Q8873)</f>
        <v/>
      </c>
    </row>
    <row r="8874">
      <c r="A8874" t="n">
        <v>8873</v>
      </c>
      <c r="B8874" t="inlineStr">
        <is>
          <t>US-2014-105137</t>
        </is>
      </c>
      <c r="C8874" t="inlineStr">
        <is>
          <t>2014-10-10</t>
        </is>
      </c>
      <c r="D8874" t="inlineStr">
        <is>
          <t>2014-10-10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Technology</t>
        </is>
      </c>
      <c r="O8874" t="inlineStr">
        <is>
          <t>Machines</t>
        </is>
      </c>
      <c r="P8874" t="inlineStr">
        <is>
          <t>Hewlett-Packard Deskjet F4180 All-in-One Color Ink-jet - Printer / copier / scanner</t>
        </is>
      </c>
      <c r="Q8874" s="2" t="n">
        <v>101.994</v>
      </c>
      <c r="R8874" t="n">
        <v>2</v>
      </c>
      <c r="S8874" s="3" t="n">
        <v>0.7</v>
      </c>
      <c r="T8874" s="2" t="n">
        <v>-71.39579999999999</v>
      </c>
      <c r="U8874">
        <f>D8874-C8874</f>
        <v/>
      </c>
      <c r="V8874" s="3">
        <f>IF(Q8874=0,0,T8874/Q8874)</f>
        <v/>
      </c>
    </row>
    <row r="8875">
      <c r="A8875" t="n">
        <v>8874</v>
      </c>
      <c r="B8875" t="inlineStr">
        <is>
          <t>US-2014-105137</t>
        </is>
      </c>
      <c r="C8875" t="inlineStr">
        <is>
          <t>2014-10-10</t>
        </is>
      </c>
      <c r="D8875" t="inlineStr">
        <is>
          <t>2014-10-10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Premier Elliptical Ring Binder, Black</t>
        </is>
      </c>
      <c r="Q8875" s="2" t="n">
        <v>18.264</v>
      </c>
      <c r="R8875" t="n">
        <v>2</v>
      </c>
      <c r="S8875" s="3" t="n">
        <v>0.7</v>
      </c>
      <c r="T8875" s="2" t="n">
        <v>-13.3936</v>
      </c>
      <c r="U8875">
        <f>D8875-C8875</f>
        <v/>
      </c>
      <c r="V8875" s="3">
        <f>IF(Q8875=0,0,T8875/Q8875)</f>
        <v/>
      </c>
    </row>
    <row r="8876">
      <c r="A8876" t="n">
        <v>8875</v>
      </c>
      <c r="B8876" t="inlineStr">
        <is>
          <t>CA-2017-142489</t>
        </is>
      </c>
      <c r="C8876" t="inlineStr">
        <is>
          <t>2017-11-14</t>
        </is>
      </c>
      <c r="D8876" t="inlineStr">
        <is>
          <t>2017-11-16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Office Supplies</t>
        </is>
      </c>
      <c r="O8876" t="inlineStr">
        <is>
          <t>Binders</t>
        </is>
      </c>
      <c r="P8876" t="inlineStr">
        <is>
          <t>Wilson Jones Legal Size Ring Binders</t>
        </is>
      </c>
      <c r="Q8876" s="2" t="n">
        <v>21.99</v>
      </c>
      <c r="R8876" t="n">
        <v>5</v>
      </c>
      <c r="S8876" s="3" t="n">
        <v>0.8</v>
      </c>
      <c r="T8876" s="2" t="n">
        <v>-32.985</v>
      </c>
      <c r="U8876">
        <f>D8876-C8876</f>
        <v/>
      </c>
      <c r="V8876" s="3">
        <f>IF(Q8876=0,0,T8876/Q8876)</f>
        <v/>
      </c>
    </row>
    <row r="8877">
      <c r="A8877" t="n">
        <v>8876</v>
      </c>
      <c r="B8877" t="inlineStr">
        <is>
          <t>US-2016-141264</t>
        </is>
      </c>
      <c r="C8877" t="inlineStr">
        <is>
          <t>2016-08-13</t>
        </is>
      </c>
      <c r="D8877" t="inlineStr">
        <is>
          <t>2016-08-19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Office Supplies</t>
        </is>
      </c>
      <c r="O8877" t="inlineStr">
        <is>
          <t>Supplies</t>
        </is>
      </c>
      <c r="P8877" t="inlineStr">
        <is>
          <t>Premier Electric Letter Opener</t>
        </is>
      </c>
      <c r="Q8877" s="2" t="n">
        <v>185.376</v>
      </c>
      <c r="R8877" t="n">
        <v>2</v>
      </c>
      <c r="S8877" s="3" t="n">
        <v>0.2</v>
      </c>
      <c r="T8877" s="2" t="n">
        <v>-34.758</v>
      </c>
      <c r="U8877">
        <f>D8877-C8877</f>
        <v/>
      </c>
      <c r="V8877" s="3">
        <f>IF(Q8877=0,0,T8877/Q8877)</f>
        <v/>
      </c>
    </row>
    <row r="8878">
      <c r="A8878" t="n">
        <v>8877</v>
      </c>
      <c r="B8878" t="inlineStr">
        <is>
          <t>US-2016-141264</t>
        </is>
      </c>
      <c r="C8878" t="inlineStr">
        <is>
          <t>2016-08-13</t>
        </is>
      </c>
      <c r="D8878" t="inlineStr">
        <is>
          <t>2016-08-19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Office Supplies</t>
        </is>
      </c>
      <c r="O8878" t="inlineStr">
        <is>
          <t>Appliances</t>
        </is>
      </c>
      <c r="P8878" t="inlineStr">
        <is>
          <t>3.6 Cubic Foot Counter Height Office Refrigerator</t>
        </is>
      </c>
      <c r="Q8878" s="2" t="n">
        <v>58.924</v>
      </c>
      <c r="R8878" t="n">
        <v>1</v>
      </c>
      <c r="S8878" s="3" t="n">
        <v>0.8</v>
      </c>
      <c r="T8878" s="2" t="n">
        <v>-153.2024</v>
      </c>
      <c r="U8878">
        <f>D8878-C8878</f>
        <v/>
      </c>
      <c r="V8878" s="3">
        <f>IF(Q8878=0,0,T8878/Q8878)</f>
        <v/>
      </c>
    </row>
    <row r="8879">
      <c r="A8879" t="n">
        <v>8878</v>
      </c>
      <c r="B8879" t="inlineStr">
        <is>
          <t>CA-2017-126928</t>
        </is>
      </c>
      <c r="C8879" t="inlineStr">
        <is>
          <t>2017-09-17</t>
        </is>
      </c>
      <c r="D8879" t="inlineStr">
        <is>
          <t>2017-09-23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Technology</t>
        </is>
      </c>
      <c r="O8879" t="inlineStr">
        <is>
          <t>Machines</t>
        </is>
      </c>
      <c r="P8879" t="inlineStr">
        <is>
          <t>Lexmark 20R1285 X6650 Wireless All-in-One Printer</t>
        </is>
      </c>
      <c r="Q8879" s="2" t="n">
        <v>480</v>
      </c>
      <c r="R8879" t="n">
        <v>4</v>
      </c>
      <c r="S8879" s="3" t="n">
        <v>0</v>
      </c>
      <c r="T8879" s="2" t="n">
        <v>225.6</v>
      </c>
      <c r="U8879">
        <f>D8879-C8879</f>
        <v/>
      </c>
      <c r="V8879" s="3">
        <f>IF(Q8879=0,0,T8879/Q8879)</f>
        <v/>
      </c>
    </row>
    <row r="8880">
      <c r="A8880" t="n">
        <v>8879</v>
      </c>
      <c r="B8880" t="inlineStr">
        <is>
          <t>CA-2017-126928</t>
        </is>
      </c>
      <c r="C8880" t="inlineStr">
        <is>
          <t>2017-09-17</t>
        </is>
      </c>
      <c r="D8880" t="inlineStr">
        <is>
          <t>2017-09-23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Office Supplies</t>
        </is>
      </c>
      <c r="O8880" t="inlineStr">
        <is>
          <t>Storage</t>
        </is>
      </c>
      <c r="P8880" t="inlineStr">
        <is>
          <t>SimpliFile Personal File, Black Granite, 15w x 6-15/16d x 11-1/4h</t>
        </is>
      </c>
      <c r="Q8880" s="2" t="n">
        <v>34.05</v>
      </c>
      <c r="R8880" t="n">
        <v>3</v>
      </c>
      <c r="S8880" s="3" t="n">
        <v>0</v>
      </c>
      <c r="T8880" s="2" t="n">
        <v>9.534000000000001</v>
      </c>
      <c r="U8880">
        <f>D8880-C8880</f>
        <v/>
      </c>
      <c r="V8880" s="3">
        <f>IF(Q8880=0,0,T8880/Q8880)</f>
        <v/>
      </c>
    </row>
    <row r="8881">
      <c r="A8881" t="n">
        <v>8880</v>
      </c>
      <c r="B8881" t="inlineStr">
        <is>
          <t>US-2015-107944</t>
        </is>
      </c>
      <c r="C8881" t="inlineStr">
        <is>
          <t>2015-03-23</t>
        </is>
      </c>
      <c r="D8881" t="inlineStr">
        <is>
          <t>2015-03-25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TOPS Carbonless Receipt Book, Four 2-3/4 x 7-1/4 Money Receipts per Page</t>
        </is>
      </c>
      <c r="Q8881" s="2" t="n">
        <v>192.72</v>
      </c>
      <c r="R8881" t="n">
        <v>11</v>
      </c>
      <c r="S8881" s="3" t="n">
        <v>0</v>
      </c>
      <c r="T8881" s="2" t="n">
        <v>92.5056</v>
      </c>
      <c r="U8881">
        <f>D8881-C8881</f>
        <v/>
      </c>
      <c r="V8881" s="3">
        <f>IF(Q8881=0,0,T8881/Q8881)</f>
        <v/>
      </c>
    </row>
    <row r="8882">
      <c r="A8882" t="n">
        <v>8881</v>
      </c>
      <c r="B8882" t="inlineStr">
        <is>
          <t>US-2015-107944</t>
        </is>
      </c>
      <c r="C8882" t="inlineStr">
        <is>
          <t>2015-03-23</t>
        </is>
      </c>
      <c r="D8882" t="inlineStr">
        <is>
          <t>2015-03-25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Logitech G600 MMO Gaming Mouse</t>
        </is>
      </c>
      <c r="Q8882" s="2" t="n">
        <v>239.97</v>
      </c>
      <c r="R8882" t="n">
        <v>3</v>
      </c>
      <c r="S8882" s="3" t="n">
        <v>0</v>
      </c>
      <c r="T8882" s="2" t="n">
        <v>86.3892</v>
      </c>
      <c r="U8882">
        <f>D8882-C8882</f>
        <v/>
      </c>
      <c r="V8882" s="3">
        <f>IF(Q8882=0,0,T8882/Q8882)</f>
        <v/>
      </c>
    </row>
    <row r="8883">
      <c r="A8883" t="n">
        <v>8882</v>
      </c>
      <c r="B8883" t="inlineStr">
        <is>
          <t>CA-2016-135594</t>
        </is>
      </c>
      <c r="C8883" t="inlineStr">
        <is>
          <t>2016-06-30</t>
        </is>
      </c>
      <c r="D8883" t="inlineStr">
        <is>
          <t>2016-07-03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Kingston Digital DataTraveler 16GB USB 2.0</t>
        </is>
      </c>
      <c r="Q8883" s="2" t="n">
        <v>50.12</v>
      </c>
      <c r="R8883" t="n">
        <v>7</v>
      </c>
      <c r="S8883" s="3" t="n">
        <v>0.2</v>
      </c>
      <c r="T8883" s="2" t="n">
        <v>-0.6264999999999999</v>
      </c>
      <c r="U8883">
        <f>D8883-C8883</f>
        <v/>
      </c>
      <c r="V8883" s="3">
        <f>IF(Q8883=0,0,T8883/Q8883)</f>
        <v/>
      </c>
    </row>
    <row r="8884">
      <c r="A8884" t="n">
        <v>8883</v>
      </c>
      <c r="B8884" t="inlineStr">
        <is>
          <t>US-2017-115252</t>
        </is>
      </c>
      <c r="C8884" t="inlineStr">
        <is>
          <t>2017-10-20</t>
        </is>
      </c>
      <c r="D8884" t="inlineStr">
        <is>
          <t>2017-10-25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PayAnywhere Card Reader</t>
        </is>
      </c>
      <c r="Q8884" s="2" t="n">
        <v>15.984</v>
      </c>
      <c r="R8884" t="n">
        <v>2</v>
      </c>
      <c r="S8884" s="3" t="n">
        <v>0.2</v>
      </c>
      <c r="T8884" s="2" t="n">
        <v>1.3986</v>
      </c>
      <c r="U8884">
        <f>D8884-C8884</f>
        <v/>
      </c>
      <c r="V8884" s="3">
        <f>IF(Q8884=0,0,T8884/Q8884)</f>
        <v/>
      </c>
    </row>
    <row r="8885">
      <c r="A8885" t="n">
        <v>8884</v>
      </c>
      <c r="B8885" t="inlineStr">
        <is>
          <t>US-2017-115252</t>
        </is>
      </c>
      <c r="C8885" t="inlineStr">
        <is>
          <t>2017-10-20</t>
        </is>
      </c>
      <c r="D8885" t="inlineStr">
        <is>
          <t>2017-10-25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Great White Multi-Use Recycled Paper (20Lb. and 84 Bright)</t>
        </is>
      </c>
      <c r="Q8885" s="2" t="n">
        <v>14.352</v>
      </c>
      <c r="R8885" t="n">
        <v>3</v>
      </c>
      <c r="S8885" s="3" t="n">
        <v>0.2</v>
      </c>
      <c r="T8885" s="2" t="n">
        <v>4.485</v>
      </c>
      <c r="U8885">
        <f>D8885-C8885</f>
        <v/>
      </c>
      <c r="V8885" s="3">
        <f>IF(Q8885=0,0,T8885/Q8885)</f>
        <v/>
      </c>
    </row>
    <row r="8886">
      <c r="A8886" t="n">
        <v>8885</v>
      </c>
      <c r="B8886" t="inlineStr">
        <is>
          <t>CA-2014-107398</t>
        </is>
      </c>
      <c r="C8886" t="inlineStr">
        <is>
          <t>2014-08-25</t>
        </is>
      </c>
      <c r="D8886" t="inlineStr">
        <is>
          <t>2014-08-30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Wilson Jones Custom Binder Spines &amp; Labels</t>
        </is>
      </c>
      <c r="Q8886" s="2" t="n">
        <v>6.528</v>
      </c>
      <c r="R8886" t="n">
        <v>4</v>
      </c>
      <c r="S8886" s="3" t="n">
        <v>0.7</v>
      </c>
      <c r="T8886" s="2" t="n">
        <v>-4.5696</v>
      </c>
      <c r="U8886">
        <f>D8886-C8886</f>
        <v/>
      </c>
      <c r="V8886" s="3">
        <f>IF(Q8886=0,0,T8886/Q8886)</f>
        <v/>
      </c>
    </row>
    <row r="8887">
      <c r="A8887" t="n">
        <v>8886</v>
      </c>
      <c r="B8887" t="inlineStr">
        <is>
          <t>CA-2014-107398</t>
        </is>
      </c>
      <c r="C8887" t="inlineStr">
        <is>
          <t>2014-08-25</t>
        </is>
      </c>
      <c r="D8887" t="inlineStr">
        <is>
          <t>2014-08-30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Insertable Tab Indexes For Data Binders</t>
        </is>
      </c>
      <c r="Q8887" s="2" t="n">
        <v>2.862</v>
      </c>
      <c r="R8887" t="n">
        <v>3</v>
      </c>
      <c r="S8887" s="3" t="n">
        <v>0.7</v>
      </c>
      <c r="T8887" s="2" t="n">
        <v>-2.2896</v>
      </c>
      <c r="U8887">
        <f>D8887-C8887</f>
        <v/>
      </c>
      <c r="V8887" s="3">
        <f>IF(Q8887=0,0,T8887/Q8887)</f>
        <v/>
      </c>
    </row>
    <row r="8888">
      <c r="A8888" t="n">
        <v>8887</v>
      </c>
      <c r="B8888" t="inlineStr">
        <is>
          <t>CA-2014-107398</t>
        </is>
      </c>
      <c r="C8888" t="inlineStr">
        <is>
          <t>2014-08-25</t>
        </is>
      </c>
      <c r="D8888" t="inlineStr">
        <is>
          <t>2014-08-30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Cardinal Slant-D Ring Binder, Heavy Gauge Vinyl</t>
        </is>
      </c>
      <c r="Q8888" s="2" t="n">
        <v>20.856</v>
      </c>
      <c r="R8888" t="n">
        <v>8</v>
      </c>
      <c r="S8888" s="3" t="n">
        <v>0.7</v>
      </c>
      <c r="T8888" s="2" t="n">
        <v>-16.6848</v>
      </c>
      <c r="U8888">
        <f>D8888-C8888</f>
        <v/>
      </c>
      <c r="V8888" s="3">
        <f>IF(Q8888=0,0,T8888/Q8888)</f>
        <v/>
      </c>
    </row>
    <row r="8889">
      <c r="A8889" t="n">
        <v>8888</v>
      </c>
      <c r="B8889" t="inlineStr">
        <is>
          <t>CA-2014-169642</t>
        </is>
      </c>
      <c r="C8889" t="inlineStr">
        <is>
          <t>2014-07-27</t>
        </is>
      </c>
      <c r="D8889" t="inlineStr">
        <is>
          <t>2014-07-30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Office Supplies</t>
        </is>
      </c>
      <c r="O8889" t="inlineStr">
        <is>
          <t>Storage</t>
        </is>
      </c>
      <c r="P8889" t="inlineStr">
        <is>
          <t>SAFCO Commercial Wire Shelving, Black</t>
        </is>
      </c>
      <c r="Q8889" s="2" t="n">
        <v>276.28</v>
      </c>
      <c r="R8889" t="n">
        <v>2</v>
      </c>
      <c r="S8889" s="3" t="n">
        <v>0</v>
      </c>
      <c r="T8889" s="2" t="n">
        <v>0</v>
      </c>
      <c r="U8889">
        <f>D8889-C8889</f>
        <v/>
      </c>
      <c r="V8889" s="3">
        <f>IF(Q8889=0,0,T8889/Q8889)</f>
        <v/>
      </c>
    </row>
    <row r="8890">
      <c r="A8890" t="n">
        <v>8889</v>
      </c>
      <c r="B8890" t="inlineStr">
        <is>
          <t>CA-2017-103968</t>
        </is>
      </c>
      <c r="C8890" t="inlineStr">
        <is>
          <t>2017-12-01</t>
        </is>
      </c>
      <c r="D8890" t="inlineStr">
        <is>
          <t>2017-12-07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Furniture</t>
        </is>
      </c>
      <c r="O8890" t="inlineStr">
        <is>
          <t>Furnishings</t>
        </is>
      </c>
      <c r="P8890" t="inlineStr">
        <is>
          <t>Tenex "The Solids" Textured Chair Mats</t>
        </is>
      </c>
      <c r="Q8890" s="2" t="n">
        <v>629.64</v>
      </c>
      <c r="R8890" t="n">
        <v>9</v>
      </c>
      <c r="S8890" s="3" t="n">
        <v>0</v>
      </c>
      <c r="T8890" s="2" t="n">
        <v>107.0388</v>
      </c>
      <c r="U8890">
        <f>D8890-C8890</f>
        <v/>
      </c>
      <c r="V8890" s="3">
        <f>IF(Q8890=0,0,T8890/Q8890)</f>
        <v/>
      </c>
    </row>
    <row r="8891">
      <c r="A8891" t="n">
        <v>8890</v>
      </c>
      <c r="B8891" t="inlineStr">
        <is>
          <t>CA-2016-147256</t>
        </is>
      </c>
      <c r="C8891" t="inlineStr">
        <is>
          <t>2016-10-17</t>
        </is>
      </c>
      <c r="D8891" t="inlineStr">
        <is>
          <t>2016-10-21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Technology</t>
        </is>
      </c>
      <c r="O8891" t="inlineStr">
        <is>
          <t>Phones</t>
        </is>
      </c>
      <c r="P8891" t="inlineStr">
        <is>
          <t>Panasonic KX-TG9541B DECT 6.0 Digital 2-Line Expandable Cordless Phone With Digital Answering System</t>
        </is>
      </c>
      <c r="Q8891" s="2" t="n">
        <v>449.97</v>
      </c>
      <c r="R8891" t="n">
        <v>3</v>
      </c>
      <c r="S8891" s="3" t="n">
        <v>0</v>
      </c>
      <c r="T8891" s="2" t="n">
        <v>220.4853</v>
      </c>
      <c r="U8891">
        <f>D8891-C8891</f>
        <v/>
      </c>
      <c r="V8891" s="3">
        <f>IF(Q8891=0,0,T8891/Q8891)</f>
        <v/>
      </c>
    </row>
    <row r="8892">
      <c r="A8892" t="n">
        <v>8891</v>
      </c>
      <c r="B8892" t="inlineStr">
        <is>
          <t>CA-2016-147256</t>
        </is>
      </c>
      <c r="C8892" t="inlineStr">
        <is>
          <t>2016-10-17</t>
        </is>
      </c>
      <c r="D8892" t="inlineStr">
        <is>
          <t>2016-10-21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Office Supplies</t>
        </is>
      </c>
      <c r="O8892" t="inlineStr">
        <is>
          <t>Appliances</t>
        </is>
      </c>
      <c r="P8892" t="inlineStr">
        <is>
          <t>Honeywell Enviracaire Portable HEPA Air Cleaner for 16' x 20' Room</t>
        </is>
      </c>
      <c r="Q8892" s="2" t="n">
        <v>1927.59</v>
      </c>
      <c r="R8892" t="n">
        <v>7</v>
      </c>
      <c r="S8892" s="3" t="n">
        <v>0</v>
      </c>
      <c r="T8892" s="2" t="n">
        <v>751.7601</v>
      </c>
      <c r="U8892">
        <f>D8892-C8892</f>
        <v/>
      </c>
      <c r="V8892" s="3">
        <f>IF(Q8892=0,0,T8892/Q8892)</f>
        <v/>
      </c>
    </row>
    <row r="8893">
      <c r="A8893" t="n">
        <v>8892</v>
      </c>
      <c r="B8893" t="inlineStr">
        <is>
          <t>CA-2016-162159</t>
        </is>
      </c>
      <c r="C8893" t="inlineStr">
        <is>
          <t>2016-09-16</t>
        </is>
      </c>
      <c r="D8893" t="inlineStr">
        <is>
          <t>2016-09-18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Global Value Mid-Back Manager's Chair, Gray</t>
        </is>
      </c>
      <c r="Q8893" s="2" t="n">
        <v>121.78</v>
      </c>
      <c r="R8893" t="n">
        <v>2</v>
      </c>
      <c r="S8893" s="3" t="n">
        <v>0</v>
      </c>
      <c r="T8893" s="2" t="n">
        <v>30.445</v>
      </c>
      <c r="U8893">
        <f>D8893-C8893</f>
        <v/>
      </c>
      <c r="V8893" s="3">
        <f>IF(Q8893=0,0,T8893/Q8893)</f>
        <v/>
      </c>
    </row>
    <row r="8894">
      <c r="A8894" t="n">
        <v>8893</v>
      </c>
      <c r="B8894" t="inlineStr">
        <is>
          <t>CA-2015-111038</t>
        </is>
      </c>
      <c r="C8894" t="inlineStr">
        <is>
          <t>2015-12-01</t>
        </is>
      </c>
      <c r="D8894" t="inlineStr">
        <is>
          <t>2015-12-06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Furniture</t>
        </is>
      </c>
      <c r="O8894" t="inlineStr">
        <is>
          <t>Chairs</t>
        </is>
      </c>
      <c r="P8894" t="inlineStr">
        <is>
          <t>GuestStacker Chair with Chrome Finish Legs</t>
        </is>
      </c>
      <c r="Q8894" s="2" t="n">
        <v>2676.672</v>
      </c>
      <c r="R8894" t="n">
        <v>9</v>
      </c>
      <c r="S8894" s="3" t="n">
        <v>0.2</v>
      </c>
      <c r="T8894" s="2" t="n">
        <v>267.6672</v>
      </c>
      <c r="U8894">
        <f>D8894-C8894</f>
        <v/>
      </c>
      <c r="V8894" s="3">
        <f>IF(Q8894=0,0,T8894/Q8894)</f>
        <v/>
      </c>
    </row>
    <row r="8895">
      <c r="A8895" t="n">
        <v>8894</v>
      </c>
      <c r="B8895" t="inlineStr">
        <is>
          <t>CA-2014-124723</t>
        </is>
      </c>
      <c r="C8895" t="inlineStr">
        <is>
          <t>2014-08-05</t>
        </is>
      </c>
      <c r="D8895" t="inlineStr">
        <is>
          <t>2014-08-12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SAFCO PlanMaster Heigh-Adjustable Drafting Table Base, 43w x 30d x 30-37h, Black</t>
        </is>
      </c>
      <c r="Q8895" s="2" t="n">
        <v>489.23</v>
      </c>
      <c r="R8895" t="n">
        <v>2</v>
      </c>
      <c r="S8895" s="3" t="n">
        <v>0.3</v>
      </c>
      <c r="T8895" s="2" t="n">
        <v>41.934</v>
      </c>
      <c r="U8895">
        <f>D8895-C8895</f>
        <v/>
      </c>
      <c r="V8895" s="3">
        <f>IF(Q8895=0,0,T8895/Q8895)</f>
        <v/>
      </c>
    </row>
    <row r="8896">
      <c r="A8896" t="n">
        <v>8895</v>
      </c>
      <c r="B8896" t="inlineStr">
        <is>
          <t>CA-2016-167241</t>
        </is>
      </c>
      <c r="C8896" t="inlineStr">
        <is>
          <t>2016-08-15</t>
        </is>
      </c>
      <c r="D8896" t="inlineStr">
        <is>
          <t>2016-08-22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Furniture</t>
        </is>
      </c>
      <c r="O8896" t="inlineStr">
        <is>
          <t>Furnishings</t>
        </is>
      </c>
      <c r="P8896" t="inlineStr">
        <is>
          <t>Luxo Professional Magnifying Clamp-On Fluorescent Lamps</t>
        </is>
      </c>
      <c r="Q8896" s="2" t="n">
        <v>312.03</v>
      </c>
      <c r="R8896" t="n">
        <v>3</v>
      </c>
      <c r="S8896" s="3" t="n">
        <v>0</v>
      </c>
      <c r="T8896" s="2" t="n">
        <v>43.6842</v>
      </c>
      <c r="U8896">
        <f>D8896-C8896</f>
        <v/>
      </c>
      <c r="V8896" s="3">
        <f>IF(Q8896=0,0,T8896/Q8896)</f>
        <v/>
      </c>
    </row>
    <row r="8897">
      <c r="A8897" t="n">
        <v>8896</v>
      </c>
      <c r="B8897" t="inlineStr">
        <is>
          <t>CA-2016-167241</t>
        </is>
      </c>
      <c r="C8897" t="inlineStr">
        <is>
          <t>2016-08-15</t>
        </is>
      </c>
      <c r="D8897" t="inlineStr">
        <is>
          <t>2016-08-22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Office Supplies</t>
        </is>
      </c>
      <c r="O8897" t="inlineStr">
        <is>
          <t>Storage</t>
        </is>
      </c>
      <c r="P8897" t="inlineStr">
        <is>
          <t>Perma STOR-ALL Hanging File Box, 13 1/8"W x 12 1/4"D x 10 1/2"H</t>
        </is>
      </c>
      <c r="Q8897" s="2" t="n">
        <v>17.94</v>
      </c>
      <c r="R8897" t="n">
        <v>3</v>
      </c>
      <c r="S8897" s="3" t="n">
        <v>0</v>
      </c>
      <c r="T8897" s="2" t="n">
        <v>3.0498</v>
      </c>
      <c r="U8897">
        <f>D8897-C8897</f>
        <v/>
      </c>
      <c r="V8897" s="3">
        <f>IF(Q8897=0,0,T8897/Q8897)</f>
        <v/>
      </c>
    </row>
    <row r="8898">
      <c r="A8898" t="n">
        <v>8897</v>
      </c>
      <c r="B8898" t="inlineStr">
        <is>
          <t>CA-2016-167241</t>
        </is>
      </c>
      <c r="C8898" t="inlineStr">
        <is>
          <t>2016-08-15</t>
        </is>
      </c>
      <c r="D8898" t="inlineStr">
        <is>
          <t>2016-08-22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AT&amp;T 841000 Phone</t>
        </is>
      </c>
      <c r="Q8898" s="2" t="n">
        <v>165.6</v>
      </c>
      <c r="R8898" t="n">
        <v>3</v>
      </c>
      <c r="S8898" s="3" t="n">
        <v>0.2</v>
      </c>
      <c r="T8898" s="2" t="n">
        <v>10.35</v>
      </c>
      <c r="U8898">
        <f>D8898-C8898</f>
        <v/>
      </c>
      <c r="V8898" s="3">
        <f>IF(Q8898=0,0,T8898/Q8898)</f>
        <v/>
      </c>
    </row>
    <row r="8899">
      <c r="A8899" t="n">
        <v>8898</v>
      </c>
      <c r="B8899" t="inlineStr">
        <is>
          <t>CA-2016-167241</t>
        </is>
      </c>
      <c r="C8899" t="inlineStr">
        <is>
          <t>2016-08-15</t>
        </is>
      </c>
      <c r="D8899" t="inlineStr">
        <is>
          <t>2016-08-22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Rediform S.O.S. 1-Up Phone Message Bk, 4-1/4x3-1/16 Bk, 1 Form/Pg, 40 Messages/Bk, 3/Pk</t>
        </is>
      </c>
      <c r="Q8899" s="2" t="n">
        <v>37.52</v>
      </c>
      <c r="R8899" t="n">
        <v>4</v>
      </c>
      <c r="S8899" s="3" t="n">
        <v>0</v>
      </c>
      <c r="T8899" s="2" t="n">
        <v>18.0096</v>
      </c>
      <c r="U8899">
        <f>D8899-C8899</f>
        <v/>
      </c>
      <c r="V8899" s="3">
        <f>IF(Q8899=0,0,T8899/Q8899)</f>
        <v/>
      </c>
    </row>
    <row r="8900">
      <c r="A8900" t="n">
        <v>8899</v>
      </c>
      <c r="B8900" t="inlineStr">
        <is>
          <t>CA-2015-163237</t>
        </is>
      </c>
      <c r="C8900" t="inlineStr">
        <is>
          <t>2015-08-07</t>
        </is>
      </c>
      <c r="D8900" t="inlineStr">
        <is>
          <t>2015-08-09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Technology</t>
        </is>
      </c>
      <c r="O8900" t="inlineStr">
        <is>
          <t>Phones</t>
        </is>
      </c>
      <c r="P8900" t="inlineStr">
        <is>
          <t>Ativa D5772 2-Line 5.8GHz Digital Expandable Corded/Cordless Phone System with Answering &amp; Caller ID/Call Waiting, Black/Silver</t>
        </is>
      </c>
      <c r="Q8900" s="2" t="n">
        <v>494.97</v>
      </c>
      <c r="R8900" t="n">
        <v>3</v>
      </c>
      <c r="S8900" s="3" t="n">
        <v>0</v>
      </c>
      <c r="T8900" s="2" t="n">
        <v>148.491</v>
      </c>
      <c r="U8900">
        <f>D8900-C8900</f>
        <v/>
      </c>
      <c r="V8900" s="3">
        <f>IF(Q8900=0,0,T8900/Q8900)</f>
        <v/>
      </c>
    </row>
    <row r="8901">
      <c r="A8901" t="n">
        <v>8900</v>
      </c>
      <c r="B8901" t="inlineStr">
        <is>
          <t>CA-2015-163237</t>
        </is>
      </c>
      <c r="C8901" t="inlineStr">
        <is>
          <t>2015-08-07</t>
        </is>
      </c>
      <c r="D8901" t="inlineStr">
        <is>
          <t>2015-08-09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Office Supplies</t>
        </is>
      </c>
      <c r="O8901" t="inlineStr">
        <is>
          <t>Labels</t>
        </is>
      </c>
      <c r="P8901" t="inlineStr">
        <is>
          <t>Avery 50</t>
        </is>
      </c>
      <c r="Q8901" s="2" t="n">
        <v>25.06</v>
      </c>
      <c r="R8901" t="n">
        <v>2</v>
      </c>
      <c r="S8901" s="3" t="n">
        <v>0</v>
      </c>
      <c r="T8901" s="2" t="n">
        <v>11.7782</v>
      </c>
      <c r="U8901">
        <f>D8901-C8901</f>
        <v/>
      </c>
      <c r="V8901" s="3">
        <f>IF(Q8901=0,0,T8901/Q8901)</f>
        <v/>
      </c>
    </row>
    <row r="8902">
      <c r="A8902" t="n">
        <v>8901</v>
      </c>
      <c r="B8902" t="inlineStr">
        <is>
          <t>CA-2016-150483</t>
        </is>
      </c>
      <c r="C8902" t="inlineStr">
        <is>
          <t>2016-05-31</t>
        </is>
      </c>
      <c r="D8902" t="inlineStr">
        <is>
          <t>2016-06-04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Furniture</t>
        </is>
      </c>
      <c r="O8902" t="inlineStr">
        <is>
          <t>Furnishings</t>
        </is>
      </c>
      <c r="P8902" t="inlineStr">
        <is>
          <t>Executive Impressions 16-1/2" Circular Wall Clock</t>
        </is>
      </c>
      <c r="Q8902" s="2" t="n">
        <v>32.064</v>
      </c>
      <c r="R8902" t="n">
        <v>3</v>
      </c>
      <c r="S8902" s="3" t="n">
        <v>0.6</v>
      </c>
      <c r="T8902" s="2" t="n">
        <v>-12.8256</v>
      </c>
      <c r="U8902">
        <f>D8902-C8902</f>
        <v/>
      </c>
      <c r="V8902" s="3">
        <f>IF(Q8902=0,0,T8902/Q8902)</f>
        <v/>
      </c>
    </row>
    <row r="8903">
      <c r="A8903" t="n">
        <v>8902</v>
      </c>
      <c r="B8903" t="inlineStr">
        <is>
          <t>CA-2016-150483</t>
        </is>
      </c>
      <c r="C8903" t="inlineStr">
        <is>
          <t>2016-05-31</t>
        </is>
      </c>
      <c r="D8903" t="inlineStr">
        <is>
          <t>2016-06-04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1899</t>
        </is>
      </c>
      <c r="Q8903" s="2" t="n">
        <v>18.496</v>
      </c>
      <c r="R8903" t="n">
        <v>4</v>
      </c>
      <c r="S8903" s="3" t="n">
        <v>0.2</v>
      </c>
      <c r="T8903" s="2" t="n">
        <v>6.7048</v>
      </c>
      <c r="U8903">
        <f>D8903-C8903</f>
        <v/>
      </c>
      <c r="V8903" s="3">
        <f>IF(Q8903=0,0,T8903/Q8903)</f>
        <v/>
      </c>
    </row>
    <row r="8904">
      <c r="A8904" t="n">
        <v>8903</v>
      </c>
      <c r="B8904" t="inlineStr">
        <is>
          <t>CA-2016-150483</t>
        </is>
      </c>
      <c r="C8904" t="inlineStr">
        <is>
          <t>2016-05-31</t>
        </is>
      </c>
      <c r="D8904" t="inlineStr">
        <is>
          <t>2016-06-04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Global Highback Leather Tilter in Burgundy</t>
        </is>
      </c>
      <c r="Q8904" s="2" t="n">
        <v>191.079</v>
      </c>
      <c r="R8904" t="n">
        <v>3</v>
      </c>
      <c r="S8904" s="3" t="n">
        <v>0.3</v>
      </c>
      <c r="T8904" s="2" t="n">
        <v>-38.2158</v>
      </c>
      <c r="U8904">
        <f>D8904-C8904</f>
        <v/>
      </c>
      <c r="V8904" s="3">
        <f>IF(Q8904=0,0,T8904/Q8904)</f>
        <v/>
      </c>
    </row>
    <row r="8905">
      <c r="A8905" t="n">
        <v>8904</v>
      </c>
      <c r="B8905" t="inlineStr">
        <is>
          <t>CA-2016-150483</t>
        </is>
      </c>
      <c r="C8905" t="inlineStr">
        <is>
          <t>2016-05-31</t>
        </is>
      </c>
      <c r="D8905" t="inlineStr">
        <is>
          <t>2016-06-04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Office Supplies</t>
        </is>
      </c>
      <c r="O8905" t="inlineStr">
        <is>
          <t>Paper</t>
        </is>
      </c>
      <c r="P8905" t="inlineStr">
        <is>
          <t>Xerox 212</t>
        </is>
      </c>
      <c r="Q8905" s="2" t="n">
        <v>10.368</v>
      </c>
      <c r="R8905" t="n">
        <v>2</v>
      </c>
      <c r="S8905" s="3" t="n">
        <v>0.2</v>
      </c>
      <c r="T8905" s="2" t="n">
        <v>3.6288</v>
      </c>
      <c r="U8905">
        <f>D8905-C8905</f>
        <v/>
      </c>
      <c r="V8905" s="3">
        <f>IF(Q8905=0,0,T8905/Q8905)</f>
        <v/>
      </c>
    </row>
    <row r="8906">
      <c r="A8906" t="n">
        <v>8905</v>
      </c>
      <c r="B8906" t="inlineStr">
        <is>
          <t>US-2016-126431</t>
        </is>
      </c>
      <c r="C8906" t="inlineStr">
        <is>
          <t>2016-07-01</t>
        </is>
      </c>
      <c r="D8906" t="inlineStr">
        <is>
          <t>2016-07-01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Office Supplies</t>
        </is>
      </c>
      <c r="O8906" t="inlineStr">
        <is>
          <t>Labels</t>
        </is>
      </c>
      <c r="P8906" t="inlineStr">
        <is>
          <t>Avery 477</t>
        </is>
      </c>
      <c r="Q8906" s="2" t="n">
        <v>30.53</v>
      </c>
      <c r="R8906" t="n">
        <v>1</v>
      </c>
      <c r="S8906" s="3" t="n">
        <v>0</v>
      </c>
      <c r="T8906" s="2" t="n">
        <v>14.0438</v>
      </c>
      <c r="U8906">
        <f>D8906-C8906</f>
        <v/>
      </c>
      <c r="V8906" s="3">
        <f>IF(Q8906=0,0,T8906/Q8906)</f>
        <v/>
      </c>
    </row>
    <row r="8907">
      <c r="A8907" t="n">
        <v>8906</v>
      </c>
      <c r="B8907" t="inlineStr">
        <is>
          <t>US-2016-126431</t>
        </is>
      </c>
      <c r="C8907" t="inlineStr">
        <is>
          <t>2016-07-01</t>
        </is>
      </c>
      <c r="D8907" t="inlineStr">
        <is>
          <t>2016-07-01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KeyTronic KT400U2 - Keyboard - Black</t>
        </is>
      </c>
      <c r="Q8907" s="2" t="n">
        <v>30.84</v>
      </c>
      <c r="R8907" t="n">
        <v>3</v>
      </c>
      <c r="S8907" s="3" t="n">
        <v>0</v>
      </c>
      <c r="T8907" s="2" t="n">
        <v>6.168</v>
      </c>
      <c r="U8907">
        <f>D8907-C8907</f>
        <v/>
      </c>
      <c r="V8907" s="3">
        <f>IF(Q8907=0,0,T8907/Q8907)</f>
        <v/>
      </c>
    </row>
    <row r="8908">
      <c r="A8908" t="n">
        <v>8907</v>
      </c>
      <c r="B8908" t="inlineStr">
        <is>
          <t>US-2016-126431</t>
        </is>
      </c>
      <c r="C8908" t="inlineStr">
        <is>
          <t>2016-07-01</t>
        </is>
      </c>
      <c r="D8908" t="inlineStr">
        <is>
          <t>2016-07-01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Office Supplies</t>
        </is>
      </c>
      <c r="O8908" t="inlineStr">
        <is>
          <t>Paper</t>
        </is>
      </c>
      <c r="P8908" t="inlineStr">
        <is>
          <t>Southworth 25% Cotton Antique Laid Paper &amp; Envelopes</t>
        </is>
      </c>
      <c r="Q8908" s="2" t="n">
        <v>75.06</v>
      </c>
      <c r="R8908" t="n">
        <v>9</v>
      </c>
      <c r="S8908" s="3" t="n">
        <v>0</v>
      </c>
      <c r="T8908" s="2" t="n">
        <v>33.777</v>
      </c>
      <c r="U8908">
        <f>D8908-C8908</f>
        <v/>
      </c>
      <c r="V8908" s="3">
        <f>IF(Q8908=0,0,T8908/Q8908)</f>
        <v/>
      </c>
    </row>
    <row r="8909">
      <c r="A8909" t="n">
        <v>8908</v>
      </c>
      <c r="B8909" t="inlineStr">
        <is>
          <t>CA-2016-139934</t>
        </is>
      </c>
      <c r="C8909" t="inlineStr">
        <is>
          <t>2016-12-18</t>
        </is>
      </c>
      <c r="D8909" t="inlineStr">
        <is>
          <t>2016-12-20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 Need's 3d Hello Kitty Hybrid Silicone Case Cover for HTC One X 4g with 3d Hello Kitty Stylus Pen Green/pink</t>
        </is>
      </c>
      <c r="Q8909" s="2" t="n">
        <v>66.976</v>
      </c>
      <c r="R8909" t="n">
        <v>7</v>
      </c>
      <c r="S8909" s="3" t="n">
        <v>0.2</v>
      </c>
      <c r="T8909" s="2" t="n">
        <v>6.6976</v>
      </c>
      <c r="U8909">
        <f>D8909-C8909</f>
        <v/>
      </c>
      <c r="V8909" s="3">
        <f>IF(Q8909=0,0,T8909/Q8909)</f>
        <v/>
      </c>
    </row>
    <row r="8910">
      <c r="A8910" t="n">
        <v>8909</v>
      </c>
      <c r="B8910" t="inlineStr">
        <is>
          <t>CA-2015-109603</t>
        </is>
      </c>
      <c r="C8910" t="inlineStr">
        <is>
          <t>2015-01-26</t>
        </is>
      </c>
      <c r="D8910" t="inlineStr">
        <is>
          <t>2015-02-01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1991</t>
        </is>
      </c>
      <c r="Q8910" s="2" t="n">
        <v>182.72</v>
      </c>
      <c r="R8910" t="n">
        <v>8</v>
      </c>
      <c r="S8910" s="3" t="n">
        <v>0</v>
      </c>
      <c r="T8910" s="2" t="n">
        <v>84.05119999999999</v>
      </c>
      <c r="U8910">
        <f>D8910-C8910</f>
        <v/>
      </c>
      <c r="V8910" s="3">
        <f>IF(Q8910=0,0,T8910/Q8910)</f>
        <v/>
      </c>
    </row>
    <row r="8911">
      <c r="A8911" t="n">
        <v>8910</v>
      </c>
      <c r="B8911" t="inlineStr">
        <is>
          <t>CA-2017-160661</t>
        </is>
      </c>
      <c r="C8911" t="inlineStr">
        <is>
          <t>2017-10-28</t>
        </is>
      </c>
      <c r="D8911" t="inlineStr">
        <is>
          <t>2017-11-01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519</t>
        </is>
      </c>
      <c r="Q8911" s="2" t="n">
        <v>21.93</v>
      </c>
      <c r="R8911" t="n">
        <v>3</v>
      </c>
      <c r="S8911" s="3" t="n">
        <v>0</v>
      </c>
      <c r="T8911" s="2" t="n">
        <v>10.3071</v>
      </c>
      <c r="U8911">
        <f>D8911-C8911</f>
        <v/>
      </c>
      <c r="V8911" s="3">
        <f>IF(Q8911=0,0,T8911/Q8911)</f>
        <v/>
      </c>
    </row>
    <row r="8912">
      <c r="A8912" t="n">
        <v>8911</v>
      </c>
      <c r="B8912" t="inlineStr">
        <is>
          <t>CA-2017-102610</t>
        </is>
      </c>
      <c r="C8912" t="inlineStr">
        <is>
          <t>2017-11-04</t>
        </is>
      </c>
      <c r="D8912" t="inlineStr">
        <is>
          <t>2017-11-08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Logitech M510 Wireless Mouse</t>
        </is>
      </c>
      <c r="Q8912" s="2" t="n">
        <v>95.976</v>
      </c>
      <c r="R8912" t="n">
        <v>3</v>
      </c>
      <c r="S8912" s="3" t="n">
        <v>0.2</v>
      </c>
      <c r="T8912" s="2" t="n">
        <v>15.5961</v>
      </c>
      <c r="U8912">
        <f>D8912-C8912</f>
        <v/>
      </c>
      <c r="V8912" s="3">
        <f>IF(Q8912=0,0,T8912/Q8912)</f>
        <v/>
      </c>
    </row>
    <row r="8913">
      <c r="A8913" t="n">
        <v>8912</v>
      </c>
      <c r="B8913" t="inlineStr">
        <is>
          <t>CA-2017-102610</t>
        </is>
      </c>
      <c r="C8913" t="inlineStr">
        <is>
          <t>2017-11-04</t>
        </is>
      </c>
      <c r="D8913" t="inlineStr">
        <is>
          <t>2017-11-08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iOttie XL Car Mount</t>
        </is>
      </c>
      <c r="Q8913" s="2" t="n">
        <v>143.928</v>
      </c>
      <c r="R8913" t="n">
        <v>9</v>
      </c>
      <c r="S8913" s="3" t="n">
        <v>0.2</v>
      </c>
      <c r="T8913" s="2" t="n">
        <v>-32.3838</v>
      </c>
      <c r="U8913">
        <f>D8913-C8913</f>
        <v/>
      </c>
      <c r="V8913" s="3">
        <f>IF(Q8913=0,0,T8913/Q8913)</f>
        <v/>
      </c>
    </row>
    <row r="8914">
      <c r="A8914" t="n">
        <v>8913</v>
      </c>
      <c r="B8914" t="inlineStr">
        <is>
          <t>CA-2017-102610</t>
        </is>
      </c>
      <c r="C8914" t="inlineStr">
        <is>
          <t>2017-11-04</t>
        </is>
      </c>
      <c r="D8914" t="inlineStr">
        <is>
          <t>2017-11-08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Storex Dura Pro Binders</t>
        </is>
      </c>
      <c r="Q8914" s="2" t="n">
        <v>3.564</v>
      </c>
      <c r="R8914" t="n">
        <v>2</v>
      </c>
      <c r="S8914" s="3" t="n">
        <v>0.7</v>
      </c>
      <c r="T8914" s="2" t="n">
        <v>-2.97</v>
      </c>
      <c r="U8914">
        <f>D8914-C8914</f>
        <v/>
      </c>
      <c r="V8914" s="3">
        <f>IF(Q8914=0,0,T8914/Q8914)</f>
        <v/>
      </c>
    </row>
    <row r="8915">
      <c r="A8915" t="n">
        <v>8914</v>
      </c>
      <c r="B8915" t="inlineStr">
        <is>
          <t>CA-2017-102610</t>
        </is>
      </c>
      <c r="C8915" t="inlineStr">
        <is>
          <t>2017-11-04</t>
        </is>
      </c>
      <c r="D8915" t="inlineStr">
        <is>
          <t>2017-11-08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Office Supplies</t>
        </is>
      </c>
      <c r="O8915" t="inlineStr">
        <is>
          <t>Labels</t>
        </is>
      </c>
      <c r="P8915" t="inlineStr">
        <is>
          <t>Avery 481</t>
        </is>
      </c>
      <c r="Q8915" s="2" t="n">
        <v>4.928</v>
      </c>
      <c r="R8915" t="n">
        <v>2</v>
      </c>
      <c r="S8915" s="3" t="n">
        <v>0.2</v>
      </c>
      <c r="T8915" s="2" t="n">
        <v>1.7248</v>
      </c>
      <c r="U8915">
        <f>D8915-C8915</f>
        <v/>
      </c>
      <c r="V8915" s="3">
        <f>IF(Q8915=0,0,T8915/Q8915)</f>
        <v/>
      </c>
    </row>
    <row r="8916">
      <c r="A8916" t="n">
        <v>8915</v>
      </c>
      <c r="B8916" t="inlineStr">
        <is>
          <t>US-2016-144057</t>
        </is>
      </c>
      <c r="C8916" t="inlineStr">
        <is>
          <t>2016-05-09</t>
        </is>
      </c>
      <c r="D8916" t="inlineStr">
        <is>
          <t>2016-05-13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Office Supplies</t>
        </is>
      </c>
      <c r="O8916" t="inlineStr">
        <is>
          <t>Storage</t>
        </is>
      </c>
      <c r="P8916" t="inlineStr">
        <is>
          <t>Hot File 7-Pocket, Floor Stand</t>
        </is>
      </c>
      <c r="Q8916" s="2" t="n">
        <v>856.6559999999999</v>
      </c>
      <c r="R8916" t="n">
        <v>6</v>
      </c>
      <c r="S8916" s="3" t="n">
        <v>0.2</v>
      </c>
      <c r="T8916" s="2" t="n">
        <v>107.082</v>
      </c>
      <c r="U8916">
        <f>D8916-C8916</f>
        <v/>
      </c>
      <c r="V8916" s="3">
        <f>IF(Q8916=0,0,T8916/Q8916)</f>
        <v/>
      </c>
    </row>
    <row r="8917">
      <c r="A8917" t="n">
        <v>8916</v>
      </c>
      <c r="B8917" t="inlineStr">
        <is>
          <t>US-2016-144057</t>
        </is>
      </c>
      <c r="C8917" t="inlineStr">
        <is>
          <t>2016-05-09</t>
        </is>
      </c>
      <c r="D8917" t="inlineStr">
        <is>
          <t>2016-05-13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Office Supplies</t>
        </is>
      </c>
      <c r="O8917" t="inlineStr">
        <is>
          <t>Binders</t>
        </is>
      </c>
      <c r="P8917" t="inlineStr">
        <is>
          <t>Ibico Standard Transparent Covers</t>
        </is>
      </c>
      <c r="Q8917" s="2" t="n">
        <v>13.184</v>
      </c>
      <c r="R8917" t="n">
        <v>4</v>
      </c>
      <c r="S8917" s="3" t="n">
        <v>0.8</v>
      </c>
      <c r="T8917" s="2" t="n">
        <v>-20.4352</v>
      </c>
      <c r="U8917">
        <f>D8917-C8917</f>
        <v/>
      </c>
      <c r="V8917" s="3">
        <f>IF(Q8917=0,0,T8917/Q8917)</f>
        <v/>
      </c>
    </row>
    <row r="8918">
      <c r="A8918" t="n">
        <v>8917</v>
      </c>
      <c r="B8918" t="inlineStr">
        <is>
          <t>US-2016-144057</t>
        </is>
      </c>
      <c r="C8918" t="inlineStr">
        <is>
          <t>2016-05-09</t>
        </is>
      </c>
      <c r="D8918" t="inlineStr">
        <is>
          <t>2016-05-13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Office Supplies</t>
        </is>
      </c>
      <c r="O8918" t="inlineStr">
        <is>
          <t>Appliances</t>
        </is>
      </c>
      <c r="P8918" t="inlineStr">
        <is>
          <t>Euro Pro Shark Stick Mini Vacuum</t>
        </is>
      </c>
      <c r="Q8918" s="2" t="n">
        <v>48.784</v>
      </c>
      <c r="R8918" t="n">
        <v>4</v>
      </c>
      <c r="S8918" s="3" t="n">
        <v>0.8</v>
      </c>
      <c r="T8918" s="2" t="n">
        <v>-131.7168</v>
      </c>
      <c r="U8918">
        <f>D8918-C8918</f>
        <v/>
      </c>
      <c r="V8918" s="3">
        <f>IF(Q8918=0,0,T8918/Q8918)</f>
        <v/>
      </c>
    </row>
    <row r="8919">
      <c r="A8919" t="n">
        <v>8918</v>
      </c>
      <c r="B8919" t="inlineStr">
        <is>
          <t>US-2016-144057</t>
        </is>
      </c>
      <c r="C8919" t="inlineStr">
        <is>
          <t>2016-05-09</t>
        </is>
      </c>
      <c r="D8919" t="inlineStr">
        <is>
          <t>2016-05-13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Office Supplies</t>
        </is>
      </c>
      <c r="O8919" t="inlineStr">
        <is>
          <t>Paper</t>
        </is>
      </c>
      <c r="P8919" t="inlineStr">
        <is>
          <t>Xerox 1911</t>
        </is>
      </c>
      <c r="Q8919" s="2" t="n">
        <v>76.64</v>
      </c>
      <c r="R8919" t="n">
        <v>2</v>
      </c>
      <c r="S8919" s="3" t="n">
        <v>0.2</v>
      </c>
      <c r="T8919" s="2" t="n">
        <v>26.824</v>
      </c>
      <c r="U8919">
        <f>D8919-C8919</f>
        <v/>
      </c>
      <c r="V8919" s="3">
        <f>IF(Q8919=0,0,T8919/Q8919)</f>
        <v/>
      </c>
    </row>
    <row r="8920">
      <c r="A8920" t="n">
        <v>8919</v>
      </c>
      <c r="B8920" t="inlineStr">
        <is>
          <t>US-2016-144057</t>
        </is>
      </c>
      <c r="C8920" t="inlineStr">
        <is>
          <t>2016-05-09</t>
        </is>
      </c>
      <c r="D8920" t="inlineStr">
        <is>
          <t>2016-05-13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Office Supplies</t>
        </is>
      </c>
      <c r="O8920" t="inlineStr">
        <is>
          <t>Binders</t>
        </is>
      </c>
      <c r="P8920" t="inlineStr">
        <is>
          <t>GBC VeloBind Cover Sets</t>
        </is>
      </c>
      <c r="Q8920" s="2" t="n">
        <v>18.528</v>
      </c>
      <c r="R8920" t="n">
        <v>6</v>
      </c>
      <c r="S8920" s="3" t="n">
        <v>0.8</v>
      </c>
      <c r="T8920" s="2" t="n">
        <v>-27.792</v>
      </c>
      <c r="U8920">
        <f>D8920-C8920</f>
        <v/>
      </c>
      <c r="V8920" s="3">
        <f>IF(Q8920=0,0,T8920/Q8920)</f>
        <v/>
      </c>
    </row>
    <row r="8921">
      <c r="A8921" t="n">
        <v>8920</v>
      </c>
      <c r="B8921" t="inlineStr">
        <is>
          <t>CA-2014-160276</t>
        </is>
      </c>
      <c r="C8921" t="inlineStr">
        <is>
          <t>2014-04-02</t>
        </is>
      </c>
      <c r="D8921" t="inlineStr">
        <is>
          <t>2014-04-08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Furniture</t>
        </is>
      </c>
      <c r="O8921" t="inlineStr">
        <is>
          <t>Furnishings</t>
        </is>
      </c>
      <c r="P8921" t="inlineStr">
        <is>
          <t>Luxo Adjustable Task Clamp Lamp</t>
        </is>
      </c>
      <c r="Q8921" s="2" t="n">
        <v>177.68</v>
      </c>
      <c r="R8921" t="n">
        <v>2</v>
      </c>
      <c r="S8921" s="3" t="n">
        <v>0</v>
      </c>
      <c r="T8921" s="2" t="n">
        <v>46.1968</v>
      </c>
      <c r="U8921">
        <f>D8921-C8921</f>
        <v/>
      </c>
      <c r="V8921" s="3">
        <f>IF(Q8921=0,0,T8921/Q8921)</f>
        <v/>
      </c>
    </row>
    <row r="8922">
      <c r="A8922" t="n">
        <v>8921</v>
      </c>
      <c r="B8922" t="inlineStr">
        <is>
          <t>CA-2014-132983</t>
        </is>
      </c>
      <c r="C8922" t="inlineStr">
        <is>
          <t>2014-04-28</t>
        </is>
      </c>
      <c r="D8922" t="inlineStr">
        <is>
          <t>2014-05-03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Technology</t>
        </is>
      </c>
      <c r="O8922" t="inlineStr">
        <is>
          <t>Accessories</t>
        </is>
      </c>
      <c r="P8922" t="inlineStr">
        <is>
          <t>Logitech G600 MMO Gaming Mouse</t>
        </is>
      </c>
      <c r="Q8922" s="2" t="n">
        <v>159.98</v>
      </c>
      <c r="R8922" t="n">
        <v>2</v>
      </c>
      <c r="S8922" s="3" t="n">
        <v>0</v>
      </c>
      <c r="T8922" s="2" t="n">
        <v>57.5928</v>
      </c>
      <c r="U8922">
        <f>D8922-C8922</f>
        <v/>
      </c>
      <c r="V8922" s="3">
        <f>IF(Q8922=0,0,T8922/Q8922)</f>
        <v/>
      </c>
    </row>
    <row r="8923">
      <c r="A8923" t="n">
        <v>8922</v>
      </c>
      <c r="B8923" t="inlineStr">
        <is>
          <t>CA-2016-145709</t>
        </is>
      </c>
      <c r="C8923" t="inlineStr">
        <is>
          <t>2016-10-04</t>
        </is>
      </c>
      <c r="D8923" t="inlineStr">
        <is>
          <t>2016-10-08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Samsung HM1900 Bluetooth Headset</t>
        </is>
      </c>
      <c r="Q8923" s="2" t="n">
        <v>52.68</v>
      </c>
      <c r="R8923" t="n">
        <v>3</v>
      </c>
      <c r="S8923" s="3" t="n">
        <v>0.2</v>
      </c>
      <c r="T8923" s="2" t="n">
        <v>19.755</v>
      </c>
      <c r="U8923">
        <f>D8923-C8923</f>
        <v/>
      </c>
      <c r="V8923" s="3">
        <f>IF(Q8923=0,0,T8923/Q8923)</f>
        <v/>
      </c>
    </row>
    <row r="8924">
      <c r="A8924" t="n">
        <v>8923</v>
      </c>
      <c r="B8924" t="inlineStr">
        <is>
          <t>CA-2016-145709</t>
        </is>
      </c>
      <c r="C8924" t="inlineStr">
        <is>
          <t>2016-10-04</t>
        </is>
      </c>
      <c r="D8924" t="inlineStr">
        <is>
          <t>2016-10-08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Furniture</t>
        </is>
      </c>
      <c r="O8924" t="inlineStr">
        <is>
          <t>Furnishings</t>
        </is>
      </c>
      <c r="P8924" t="inlineStr">
        <is>
          <t>Magna Visual Magnetic Picture Hangers</t>
        </is>
      </c>
      <c r="Q8924" s="2" t="n">
        <v>11.568</v>
      </c>
      <c r="R8924" t="n">
        <v>3</v>
      </c>
      <c r="S8924" s="3" t="n">
        <v>0.2</v>
      </c>
      <c r="T8924" s="2" t="n">
        <v>2.6028</v>
      </c>
      <c r="U8924">
        <f>D8924-C8924</f>
        <v/>
      </c>
      <c r="V8924" s="3">
        <f>IF(Q8924=0,0,T8924/Q8924)</f>
        <v/>
      </c>
    </row>
    <row r="8925">
      <c r="A8925" t="n">
        <v>8924</v>
      </c>
      <c r="B8925" t="inlineStr">
        <is>
          <t>CA-2017-133928</t>
        </is>
      </c>
      <c r="C8925" t="inlineStr">
        <is>
          <t>2017-06-11</t>
        </is>
      </c>
      <c r="D8925" t="inlineStr">
        <is>
          <t>2017-06-17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Office Supplies</t>
        </is>
      </c>
      <c r="O8925" t="inlineStr">
        <is>
          <t>Binders</t>
        </is>
      </c>
      <c r="P8925" t="inlineStr">
        <is>
          <t>Acco Pressboard Covers with Storage Hooks, 14 7/8" x 11", Executive Red</t>
        </is>
      </c>
      <c r="Q8925" s="2" t="n">
        <v>4.572</v>
      </c>
      <c r="R8925" t="n">
        <v>4</v>
      </c>
      <c r="S8925" s="3" t="n">
        <v>0.7</v>
      </c>
      <c r="T8925" s="2" t="n">
        <v>-3.81</v>
      </c>
      <c r="U8925">
        <f>D8925-C8925</f>
        <v/>
      </c>
      <c r="V8925" s="3">
        <f>IF(Q8925=0,0,T8925/Q8925)</f>
        <v/>
      </c>
    </row>
    <row r="8926">
      <c r="A8926" t="n">
        <v>8925</v>
      </c>
      <c r="B8926" t="inlineStr">
        <is>
          <t>CA-2016-168032</t>
        </is>
      </c>
      <c r="C8926" t="inlineStr">
        <is>
          <t>2016-01-30</t>
        </is>
      </c>
      <c r="D8926" t="inlineStr">
        <is>
          <t>2016-02-03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Nokia Lumia 1020</t>
        </is>
      </c>
      <c r="Q8926" s="2" t="n">
        <v>1439.968</v>
      </c>
      <c r="R8926" t="n">
        <v>4</v>
      </c>
      <c r="S8926" s="3" t="n">
        <v>0.2</v>
      </c>
      <c r="T8926" s="2" t="n">
        <v>143.9968</v>
      </c>
      <c r="U8926">
        <f>D8926-C8926</f>
        <v/>
      </c>
      <c r="V8926" s="3">
        <f>IF(Q8926=0,0,T8926/Q8926)</f>
        <v/>
      </c>
    </row>
    <row r="8927">
      <c r="A8927" t="n">
        <v>8926</v>
      </c>
      <c r="B8927" t="inlineStr">
        <is>
          <t>CA-2016-168032</t>
        </is>
      </c>
      <c r="C8927" t="inlineStr">
        <is>
          <t>2016-01-30</t>
        </is>
      </c>
      <c r="D8927" t="inlineStr">
        <is>
          <t>2016-02-03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Office Supplies</t>
        </is>
      </c>
      <c r="O8927" t="inlineStr">
        <is>
          <t>Binders</t>
        </is>
      </c>
      <c r="P8927" t="inlineStr">
        <is>
          <t>Avery Durable Binders</t>
        </is>
      </c>
      <c r="Q8927" s="2" t="n">
        <v>1.728</v>
      </c>
      <c r="R8927" t="n">
        <v>3</v>
      </c>
      <c r="S8927" s="3" t="n">
        <v>0.8</v>
      </c>
      <c r="T8927" s="2" t="n">
        <v>-2.6784</v>
      </c>
      <c r="U8927">
        <f>D8927-C8927</f>
        <v/>
      </c>
      <c r="V8927" s="3">
        <f>IF(Q8927=0,0,T8927/Q8927)</f>
        <v/>
      </c>
    </row>
    <row r="8928">
      <c r="A8928" t="n">
        <v>8927</v>
      </c>
      <c r="B8928" t="inlineStr">
        <is>
          <t>CA-2016-168032</t>
        </is>
      </c>
      <c r="C8928" t="inlineStr">
        <is>
          <t>2016-01-30</t>
        </is>
      </c>
      <c r="D8928" t="inlineStr">
        <is>
          <t>2016-02-03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Bretford “Just In Time” Height-Adjustable Multi-Task Work Tables</t>
        </is>
      </c>
      <c r="Q8928" s="2" t="n">
        <v>626.1</v>
      </c>
      <c r="R8928" t="n">
        <v>3</v>
      </c>
      <c r="S8928" s="3" t="n">
        <v>0.5</v>
      </c>
      <c r="T8928" s="2" t="n">
        <v>-538.446</v>
      </c>
      <c r="U8928">
        <f>D8928-C8928</f>
        <v/>
      </c>
      <c r="V8928" s="3">
        <f>IF(Q8928=0,0,T8928/Q8928)</f>
        <v/>
      </c>
    </row>
    <row r="8929">
      <c r="A8929" t="n">
        <v>8928</v>
      </c>
      <c r="B8929" t="inlineStr">
        <is>
          <t>CA-2015-143616</t>
        </is>
      </c>
      <c r="C8929" t="inlineStr">
        <is>
          <t>2015-09-27</t>
        </is>
      </c>
      <c r="D8929" t="inlineStr">
        <is>
          <t>2015-09-29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Office Supplies</t>
        </is>
      </c>
      <c r="O8929" t="inlineStr">
        <is>
          <t>Art</t>
        </is>
      </c>
      <c r="P8929" t="inlineStr">
        <is>
          <t>Newell 334</t>
        </is>
      </c>
      <c r="Q8929" s="2" t="n">
        <v>99.2</v>
      </c>
      <c r="R8929" t="n">
        <v>5</v>
      </c>
      <c r="S8929" s="3" t="n">
        <v>0</v>
      </c>
      <c r="T8929" s="2" t="n">
        <v>25.792</v>
      </c>
      <c r="U8929">
        <f>D8929-C8929</f>
        <v/>
      </c>
      <c r="V8929" s="3">
        <f>IF(Q8929=0,0,T8929/Q8929)</f>
        <v/>
      </c>
    </row>
    <row r="8930">
      <c r="A8930" t="n">
        <v>8929</v>
      </c>
      <c r="B8930" t="inlineStr">
        <is>
          <t>US-2015-168704</t>
        </is>
      </c>
      <c r="C8930" t="inlineStr">
        <is>
          <t>2015-04-13</t>
        </is>
      </c>
      <c r="D8930" t="inlineStr">
        <is>
          <t>2015-04-17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Chromcraft Bull-Nose Wood Round Conference Table Top, Wood Base</t>
        </is>
      </c>
      <c r="Q8930" s="2" t="n">
        <v>609.98</v>
      </c>
      <c r="R8930" t="n">
        <v>4</v>
      </c>
      <c r="S8930" s="3" t="n">
        <v>0.3</v>
      </c>
      <c r="T8930" s="2" t="n">
        <v>-113.282</v>
      </c>
      <c r="U8930">
        <f>D8930-C8930</f>
        <v/>
      </c>
      <c r="V8930" s="3">
        <f>IF(Q8930=0,0,T8930/Q8930)</f>
        <v/>
      </c>
    </row>
    <row r="8931">
      <c r="A8931" t="n">
        <v>8930</v>
      </c>
      <c r="B8931" t="inlineStr">
        <is>
          <t>US-2015-168704</t>
        </is>
      </c>
      <c r="C8931" t="inlineStr">
        <is>
          <t>2015-04-13</t>
        </is>
      </c>
      <c r="D8931" t="inlineStr">
        <is>
          <t>2015-04-17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Furniture</t>
        </is>
      </c>
      <c r="O8931" t="inlineStr">
        <is>
          <t>Tables</t>
        </is>
      </c>
      <c r="P8931" t="inlineStr">
        <is>
          <t>Iceberg OfficeWorks 42" Round Tables</t>
        </is>
      </c>
      <c r="Q8931" s="2" t="n">
        <v>211.372</v>
      </c>
      <c r="R8931" t="n">
        <v>2</v>
      </c>
      <c r="S8931" s="3" t="n">
        <v>0.3</v>
      </c>
      <c r="T8931" s="2" t="n">
        <v>-45.294</v>
      </c>
      <c r="U8931">
        <f>D8931-C8931</f>
        <v/>
      </c>
      <c r="V8931" s="3">
        <f>IF(Q8931=0,0,T8931/Q8931)</f>
        <v/>
      </c>
    </row>
    <row r="8932">
      <c r="A8932" t="n">
        <v>8931</v>
      </c>
      <c r="B8932" t="inlineStr">
        <is>
          <t>US-2015-168704</t>
        </is>
      </c>
      <c r="C8932" t="inlineStr">
        <is>
          <t>2015-04-13</t>
        </is>
      </c>
      <c r="D8932" t="inlineStr">
        <is>
          <t>2015-04-17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Apple iPhone 5C</t>
        </is>
      </c>
      <c r="Q8932" s="2" t="n">
        <v>239.976</v>
      </c>
      <c r="R8932" t="n">
        <v>3</v>
      </c>
      <c r="S8932" s="3" t="n">
        <v>0.2</v>
      </c>
      <c r="T8932" s="2" t="n">
        <v>17.9982</v>
      </c>
      <c r="U8932">
        <f>D8932-C8932</f>
        <v/>
      </c>
      <c r="V8932" s="3">
        <f>IF(Q8932=0,0,T8932/Q8932)</f>
        <v/>
      </c>
    </row>
    <row r="8933">
      <c r="A8933" t="n">
        <v>8932</v>
      </c>
      <c r="B8933" t="inlineStr">
        <is>
          <t>CA-2017-143252</t>
        </is>
      </c>
      <c r="C8933" t="inlineStr">
        <is>
          <t>2017-12-18</t>
        </is>
      </c>
      <c r="D8933" t="inlineStr">
        <is>
          <t>2017-12-24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Furniture</t>
        </is>
      </c>
      <c r="O8933" t="inlineStr">
        <is>
          <t>Furnishings</t>
        </is>
      </c>
      <c r="P8933" t="inlineStr">
        <is>
          <t>Tensor Track Tree Floor Lamp</t>
        </is>
      </c>
      <c r="Q8933" s="2" t="n">
        <v>99.95</v>
      </c>
      <c r="R8933" t="n">
        <v>5</v>
      </c>
      <c r="S8933" s="3" t="n">
        <v>0</v>
      </c>
      <c r="T8933" s="2" t="n">
        <v>22.9885</v>
      </c>
      <c r="U8933">
        <f>D8933-C8933</f>
        <v/>
      </c>
      <c r="V8933" s="3">
        <f>IF(Q8933=0,0,T8933/Q8933)</f>
        <v/>
      </c>
    </row>
    <row r="8934">
      <c r="A8934" t="n">
        <v>8933</v>
      </c>
      <c r="B8934" t="inlineStr">
        <is>
          <t>CA-2017-143252</t>
        </is>
      </c>
      <c r="C8934" t="inlineStr">
        <is>
          <t>2017-12-18</t>
        </is>
      </c>
      <c r="D8934" t="inlineStr">
        <is>
          <t>2017-12-24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Maxell 74 Minute CDR, 10/Pack</t>
        </is>
      </c>
      <c r="Q8934" s="2" t="n">
        <v>29.34</v>
      </c>
      <c r="R8934" t="n">
        <v>3</v>
      </c>
      <c r="S8934" s="3" t="n">
        <v>0</v>
      </c>
      <c r="T8934" s="2" t="n">
        <v>10.8558</v>
      </c>
      <c r="U8934">
        <f>D8934-C8934</f>
        <v/>
      </c>
      <c r="V8934" s="3">
        <f>IF(Q8934=0,0,T8934/Q8934)</f>
        <v/>
      </c>
    </row>
    <row r="8935">
      <c r="A8935" t="n">
        <v>8934</v>
      </c>
      <c r="B8935" t="inlineStr">
        <is>
          <t>CA-2016-102134</t>
        </is>
      </c>
      <c r="C8935" t="inlineStr">
        <is>
          <t>2016-03-14</t>
        </is>
      </c>
      <c r="D8935" t="inlineStr">
        <is>
          <t>2016-03-19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Furniture</t>
        </is>
      </c>
      <c r="O8935" t="inlineStr">
        <is>
          <t>Furnishings</t>
        </is>
      </c>
      <c r="P8935" t="inlineStr">
        <is>
          <t>Westinghouse Clip-On Gooseneck Lamps</t>
        </is>
      </c>
      <c r="Q8935" s="2" t="n">
        <v>16.74</v>
      </c>
      <c r="R8935" t="n">
        <v>2</v>
      </c>
      <c r="S8935" s="3" t="n">
        <v>0</v>
      </c>
      <c r="T8935" s="2" t="n">
        <v>4.3524</v>
      </c>
      <c r="U8935">
        <f>D8935-C8935</f>
        <v/>
      </c>
      <c r="V8935" s="3">
        <f>IF(Q8935=0,0,T8935/Q8935)</f>
        <v/>
      </c>
    </row>
    <row r="8936">
      <c r="A8936" t="n">
        <v>8935</v>
      </c>
      <c r="B8936" t="inlineStr">
        <is>
          <t>CA-2017-130036</t>
        </is>
      </c>
      <c r="C8936" t="inlineStr">
        <is>
          <t>2017-08-27</t>
        </is>
      </c>
      <c r="D8936" t="inlineStr">
        <is>
          <t>2017-08-27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Office Supplies</t>
        </is>
      </c>
      <c r="O8936" t="inlineStr">
        <is>
          <t>Paper</t>
        </is>
      </c>
      <c r="P8936" t="inlineStr">
        <is>
          <t>Xerox 1981</t>
        </is>
      </c>
      <c r="Q8936" s="2" t="n">
        <v>12.672</v>
      </c>
      <c r="R8936" t="n">
        <v>3</v>
      </c>
      <c r="S8936" s="3" t="n">
        <v>0.2</v>
      </c>
      <c r="T8936" s="2" t="n">
        <v>3.96</v>
      </c>
      <c r="U8936">
        <f>D8936-C8936</f>
        <v/>
      </c>
      <c r="V8936" s="3">
        <f>IF(Q8936=0,0,T8936/Q8936)</f>
        <v/>
      </c>
    </row>
    <row r="8937">
      <c r="A8937" t="n">
        <v>8936</v>
      </c>
      <c r="B8937" t="inlineStr">
        <is>
          <t>CA-2017-130036</t>
        </is>
      </c>
      <c r="C8937" t="inlineStr">
        <is>
          <t>2017-08-27</t>
        </is>
      </c>
      <c r="D8937" t="inlineStr">
        <is>
          <t>2017-08-27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Technology</t>
        </is>
      </c>
      <c r="O8937" t="inlineStr">
        <is>
          <t>Accessories</t>
        </is>
      </c>
      <c r="P8937" t="inlineStr">
        <is>
          <t>Logitech Wireless Headset h800</t>
        </is>
      </c>
      <c r="Q8937" s="2" t="n">
        <v>1119.888</v>
      </c>
      <c r="R8937" t="n">
        <v>14</v>
      </c>
      <c r="S8937" s="3" t="n">
        <v>0.2</v>
      </c>
      <c r="T8937" s="2" t="n">
        <v>209.979</v>
      </c>
      <c r="U8937">
        <f>D8937-C8937</f>
        <v/>
      </c>
      <c r="V8937" s="3">
        <f>IF(Q8937=0,0,T8937/Q8937)</f>
        <v/>
      </c>
    </row>
    <row r="8938">
      <c r="A8938" t="n">
        <v>8937</v>
      </c>
      <c r="B8938" t="inlineStr">
        <is>
          <t>CA-2015-134117</t>
        </is>
      </c>
      <c r="C8938" t="inlineStr">
        <is>
          <t>2015-12-17</t>
        </is>
      </c>
      <c r="D8938" t="inlineStr">
        <is>
          <t>2015-12-19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Sanford 52201 APSCO Electric Pencil Sharpener</t>
        </is>
      </c>
      <c r="Q8938" s="2" t="n">
        <v>204.85</v>
      </c>
      <c r="R8938" t="n">
        <v>5</v>
      </c>
      <c r="S8938" s="3" t="n">
        <v>0</v>
      </c>
      <c r="T8938" s="2" t="n">
        <v>53.261</v>
      </c>
      <c r="U8938">
        <f>D8938-C8938</f>
        <v/>
      </c>
      <c r="V8938" s="3">
        <f>IF(Q8938=0,0,T8938/Q8938)</f>
        <v/>
      </c>
    </row>
    <row r="8939">
      <c r="A8939" t="n">
        <v>8938</v>
      </c>
      <c r="B8939" t="inlineStr">
        <is>
          <t>CA-2015-134117</t>
        </is>
      </c>
      <c r="C8939" t="inlineStr">
        <is>
          <t>2015-12-17</t>
        </is>
      </c>
      <c r="D8939" t="inlineStr">
        <is>
          <t>2015-12-19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Panasonic KX TS3282W Corded phone</t>
        </is>
      </c>
      <c r="Q8939" s="2" t="n">
        <v>135.984</v>
      </c>
      <c r="R8939" t="n">
        <v>2</v>
      </c>
      <c r="S8939" s="3" t="n">
        <v>0.2</v>
      </c>
      <c r="T8939" s="2" t="n">
        <v>16.998</v>
      </c>
      <c r="U8939">
        <f>D8939-C8939</f>
        <v/>
      </c>
      <c r="V8939" s="3">
        <f>IF(Q8939=0,0,T8939/Q8939)</f>
        <v/>
      </c>
    </row>
    <row r="8940">
      <c r="A8940" t="n">
        <v>8939</v>
      </c>
      <c r="B8940" t="inlineStr">
        <is>
          <t>CA-2015-134117</t>
        </is>
      </c>
      <c r="C8940" t="inlineStr">
        <is>
          <t>2015-12-17</t>
        </is>
      </c>
      <c r="D8940" t="inlineStr">
        <is>
          <t>2015-12-19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Sanford Colorific Eraseable Coloring Pencils, 12 Count</t>
        </is>
      </c>
      <c r="Q8940" s="2" t="n">
        <v>16.4</v>
      </c>
      <c r="R8940" t="n">
        <v>5</v>
      </c>
      <c r="S8940" s="3" t="n">
        <v>0</v>
      </c>
      <c r="T8940" s="2" t="n">
        <v>7.052</v>
      </c>
      <c r="U8940">
        <f>D8940-C8940</f>
        <v/>
      </c>
      <c r="V8940" s="3">
        <f>IF(Q8940=0,0,T8940/Q8940)</f>
        <v/>
      </c>
    </row>
    <row r="8941">
      <c r="A8941" t="n">
        <v>8940</v>
      </c>
      <c r="B8941" t="inlineStr">
        <is>
          <t>CA-2015-134117</t>
        </is>
      </c>
      <c r="C8941" t="inlineStr">
        <is>
          <t>2015-12-17</t>
        </is>
      </c>
      <c r="D8941" t="inlineStr">
        <is>
          <t>2015-12-19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Office Supplies</t>
        </is>
      </c>
      <c r="O8941" t="inlineStr">
        <is>
          <t>Binders</t>
        </is>
      </c>
      <c r="P8941" t="inlineStr">
        <is>
          <t>Avery Arch Ring Binders</t>
        </is>
      </c>
      <c r="Q8941" s="2" t="n">
        <v>92.95999999999999</v>
      </c>
      <c r="R8941" t="n">
        <v>2</v>
      </c>
      <c r="S8941" s="3" t="n">
        <v>0.2</v>
      </c>
      <c r="T8941" s="2" t="n">
        <v>31.374</v>
      </c>
      <c r="U8941">
        <f>D8941-C8941</f>
        <v/>
      </c>
      <c r="V8941" s="3">
        <f>IF(Q8941=0,0,T8941/Q8941)</f>
        <v/>
      </c>
    </row>
    <row r="8942">
      <c r="A8942" t="n">
        <v>8941</v>
      </c>
      <c r="B8942" t="inlineStr">
        <is>
          <t>CA-2014-130918</t>
        </is>
      </c>
      <c r="C8942" t="inlineStr">
        <is>
          <t>2014-08-22</t>
        </is>
      </c>
      <c r="D8942" t="inlineStr">
        <is>
          <t>2014-08-24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Office Supplies</t>
        </is>
      </c>
      <c r="O8942" t="inlineStr">
        <is>
          <t>Supplies</t>
        </is>
      </c>
      <c r="P8942" t="inlineStr">
        <is>
          <t>Acme Serrated Blade Letter Opener</t>
        </is>
      </c>
      <c r="Q8942" s="2" t="n">
        <v>7.632</v>
      </c>
      <c r="R8942" t="n">
        <v>3</v>
      </c>
      <c r="S8942" s="3" t="n">
        <v>0.2</v>
      </c>
      <c r="T8942" s="2" t="n">
        <v>-1.8126</v>
      </c>
      <c r="U8942">
        <f>D8942-C8942</f>
        <v/>
      </c>
      <c r="V8942" s="3">
        <f>IF(Q8942=0,0,T8942/Q8942)</f>
        <v/>
      </c>
    </row>
    <row r="8943">
      <c r="A8943" t="n">
        <v>8942</v>
      </c>
      <c r="B8943" t="inlineStr">
        <is>
          <t>CA-2016-159023</t>
        </is>
      </c>
      <c r="C8943" t="inlineStr">
        <is>
          <t>2016-11-03</t>
        </is>
      </c>
      <c r="D8943" t="inlineStr">
        <is>
          <t>2016-11-05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Avery Reinforcements for Hole-Punch Pages</t>
        </is>
      </c>
      <c r="Q8943" s="2" t="n">
        <v>4.158</v>
      </c>
      <c r="R8943" t="n">
        <v>7</v>
      </c>
      <c r="S8943" s="3" t="n">
        <v>0.7</v>
      </c>
      <c r="T8943" s="2" t="n">
        <v>-3.465</v>
      </c>
      <c r="U8943">
        <f>D8943-C8943</f>
        <v/>
      </c>
      <c r="V8943" s="3">
        <f>IF(Q8943=0,0,T8943/Q8943)</f>
        <v/>
      </c>
    </row>
    <row r="8944">
      <c r="A8944" t="n">
        <v>8943</v>
      </c>
      <c r="B8944" t="inlineStr">
        <is>
          <t>CA-2016-159023</t>
        </is>
      </c>
      <c r="C8944" t="inlineStr">
        <is>
          <t>2016-11-03</t>
        </is>
      </c>
      <c r="D8944" t="inlineStr">
        <is>
          <t>2016-11-05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Technology</t>
        </is>
      </c>
      <c r="O8944" t="inlineStr">
        <is>
          <t>Machines</t>
        </is>
      </c>
      <c r="P8944" t="inlineStr">
        <is>
          <t>Okidata B401 Printer</t>
        </is>
      </c>
      <c r="Q8944" s="2" t="n">
        <v>179.991</v>
      </c>
      <c r="R8944" t="n">
        <v>3</v>
      </c>
      <c r="S8944" s="3" t="n">
        <v>0.7</v>
      </c>
      <c r="T8944" s="2" t="n">
        <v>-251.9874</v>
      </c>
      <c r="U8944">
        <f>D8944-C8944</f>
        <v/>
      </c>
      <c r="V8944" s="3">
        <f>IF(Q8944=0,0,T8944/Q8944)</f>
        <v/>
      </c>
    </row>
    <row r="8945">
      <c r="A8945" t="n">
        <v>8944</v>
      </c>
      <c r="B8945" t="inlineStr">
        <is>
          <t>CA-2017-111717</t>
        </is>
      </c>
      <c r="C8945" t="inlineStr">
        <is>
          <t>2017-10-10</t>
        </is>
      </c>
      <c r="D8945" t="inlineStr">
        <is>
          <t>2017-10-16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Furniture</t>
        </is>
      </c>
      <c r="O8945" t="inlineStr">
        <is>
          <t>Chairs</t>
        </is>
      </c>
      <c r="P8945" t="inlineStr">
        <is>
          <t>Hon Comfortask Task/Swivel Chairs</t>
        </is>
      </c>
      <c r="Q8945" s="2" t="n">
        <v>239.358</v>
      </c>
      <c r="R8945" t="n">
        <v>3</v>
      </c>
      <c r="S8945" s="3" t="n">
        <v>0.3</v>
      </c>
      <c r="T8945" s="2" t="n">
        <v>-47.8716</v>
      </c>
      <c r="U8945">
        <f>D8945-C8945</f>
        <v/>
      </c>
      <c r="V8945" s="3">
        <f>IF(Q8945=0,0,T8945/Q8945)</f>
        <v/>
      </c>
    </row>
    <row r="8946">
      <c r="A8946" t="n">
        <v>8945</v>
      </c>
      <c r="B8946" t="inlineStr">
        <is>
          <t>CA-2014-154592</t>
        </is>
      </c>
      <c r="C8946" t="inlineStr">
        <is>
          <t>2014-12-07</t>
        </is>
      </c>
      <c r="D8946" t="inlineStr">
        <is>
          <t>2014-12-08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Office Supplies</t>
        </is>
      </c>
      <c r="O8946" t="inlineStr">
        <is>
          <t>Paper</t>
        </is>
      </c>
      <c r="P8946" t="inlineStr">
        <is>
          <t>Green Bar Computer Printout Paper</t>
        </is>
      </c>
      <c r="Q8946" s="2" t="n">
        <v>164.88</v>
      </c>
      <c r="R8946" t="n">
        <v>3</v>
      </c>
      <c r="S8946" s="3" t="n">
        <v>0</v>
      </c>
      <c r="T8946" s="2" t="n">
        <v>80.7912</v>
      </c>
      <c r="U8946">
        <f>D8946-C8946</f>
        <v/>
      </c>
      <c r="V8946" s="3">
        <f>IF(Q8946=0,0,T8946/Q8946)</f>
        <v/>
      </c>
    </row>
    <row r="8947">
      <c r="A8947" t="n">
        <v>8946</v>
      </c>
      <c r="B8947" t="inlineStr">
        <is>
          <t>CA-2014-128622</t>
        </is>
      </c>
      <c r="C8947" t="inlineStr">
        <is>
          <t>2014-11-15</t>
        </is>
      </c>
      <c r="D8947" t="inlineStr">
        <is>
          <t>2014-11-17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Office Supplies</t>
        </is>
      </c>
      <c r="O8947" t="inlineStr">
        <is>
          <t>Supplies</t>
        </is>
      </c>
      <c r="P8947" t="inlineStr">
        <is>
          <t>Acme Value Line Scissors</t>
        </is>
      </c>
      <c r="Q8947" s="2" t="n">
        <v>10.95</v>
      </c>
      <c r="R8947" t="n">
        <v>3</v>
      </c>
      <c r="S8947" s="3" t="n">
        <v>0</v>
      </c>
      <c r="T8947" s="2" t="n">
        <v>3.285</v>
      </c>
      <c r="U8947">
        <f>D8947-C8947</f>
        <v/>
      </c>
      <c r="V8947" s="3">
        <f>IF(Q8947=0,0,T8947/Q8947)</f>
        <v/>
      </c>
    </row>
    <row r="8948">
      <c r="A8948" t="n">
        <v>8947</v>
      </c>
      <c r="B8948" t="inlineStr">
        <is>
          <t>CA-2017-148355</t>
        </is>
      </c>
      <c r="C8948" t="inlineStr">
        <is>
          <t>2017-12-24</t>
        </is>
      </c>
      <c r="D8948" t="inlineStr">
        <is>
          <t>2017-12-28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Xerox 214</t>
        </is>
      </c>
      <c r="Q8948" s="2" t="n">
        <v>19.44</v>
      </c>
      <c r="R8948" t="n">
        <v>3</v>
      </c>
      <c r="S8948" s="3" t="n">
        <v>0</v>
      </c>
      <c r="T8948" s="2" t="n">
        <v>9.331200000000001</v>
      </c>
      <c r="U8948">
        <f>D8948-C8948</f>
        <v/>
      </c>
      <c r="V8948" s="3">
        <f>IF(Q8948=0,0,T8948/Q8948)</f>
        <v/>
      </c>
    </row>
    <row r="8949">
      <c r="A8949" t="n">
        <v>8948</v>
      </c>
      <c r="B8949" t="inlineStr">
        <is>
          <t>CA-2017-148355</t>
        </is>
      </c>
      <c r="C8949" t="inlineStr">
        <is>
          <t>2017-12-24</t>
        </is>
      </c>
      <c r="D8949" t="inlineStr">
        <is>
          <t>2017-12-28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Avery Triangle Shaped Sheet Lifters, Black, 2/Pack</t>
        </is>
      </c>
      <c r="Q8949" s="2" t="n">
        <v>12.3</v>
      </c>
      <c r="R8949" t="n">
        <v>5</v>
      </c>
      <c r="S8949" s="3" t="n">
        <v>0</v>
      </c>
      <c r="T8949" s="2" t="n">
        <v>6.15</v>
      </c>
      <c r="U8949">
        <f>D8949-C8949</f>
        <v/>
      </c>
      <c r="V8949" s="3">
        <f>IF(Q8949=0,0,T8949/Q8949)</f>
        <v/>
      </c>
    </row>
    <row r="8950">
      <c r="A8950" t="n">
        <v>8949</v>
      </c>
      <c r="B8950" t="inlineStr">
        <is>
          <t>CA-2014-132913</t>
        </is>
      </c>
      <c r="C8950" t="inlineStr">
        <is>
          <t>2014-12-24</t>
        </is>
      </c>
      <c r="D8950" t="inlineStr">
        <is>
          <t>2014-12-26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Office Supplies</t>
        </is>
      </c>
      <c r="O8950" t="inlineStr">
        <is>
          <t>Appliances</t>
        </is>
      </c>
      <c r="P8950" t="inlineStr">
        <is>
          <t>Belkin 7-Outlet SurgeMaster Home Series</t>
        </is>
      </c>
      <c r="Q8950" s="2" t="n">
        <v>13.97</v>
      </c>
      <c r="R8950" t="n">
        <v>1</v>
      </c>
      <c r="S8950" s="3" t="n">
        <v>0</v>
      </c>
      <c r="T8950" s="2" t="n">
        <v>3.6322</v>
      </c>
      <c r="U8950">
        <f>D8950-C8950</f>
        <v/>
      </c>
      <c r="V8950" s="3">
        <f>IF(Q8950=0,0,T8950/Q8950)</f>
        <v/>
      </c>
    </row>
    <row r="8951">
      <c r="A8951" t="n">
        <v>8950</v>
      </c>
      <c r="B8951" t="inlineStr">
        <is>
          <t>CA-2017-150910</t>
        </is>
      </c>
      <c r="C8951" t="inlineStr">
        <is>
          <t>2017-12-22</t>
        </is>
      </c>
      <c r="D8951" t="inlineStr">
        <is>
          <t>2017-12-28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Furniture</t>
        </is>
      </c>
      <c r="O8951" t="inlineStr">
        <is>
          <t>Tables</t>
        </is>
      </c>
      <c r="P8951" t="inlineStr">
        <is>
          <t>Bevis Round Bullnose 29" High Table Top</t>
        </is>
      </c>
      <c r="Q8951" s="2" t="n">
        <v>934.956</v>
      </c>
      <c r="R8951" t="n">
        <v>6</v>
      </c>
      <c r="S8951" s="3" t="n">
        <v>0.4</v>
      </c>
      <c r="T8951" s="2" t="n">
        <v>-249.3216</v>
      </c>
      <c r="U8951">
        <f>D8951-C8951</f>
        <v/>
      </c>
      <c r="V8951" s="3">
        <f>IF(Q8951=0,0,T8951/Q8951)</f>
        <v/>
      </c>
    </row>
    <row r="8952">
      <c r="A8952" t="n">
        <v>8951</v>
      </c>
      <c r="B8952" t="inlineStr">
        <is>
          <t>CA-2017-150910</t>
        </is>
      </c>
      <c r="C8952" t="inlineStr">
        <is>
          <t>2017-12-22</t>
        </is>
      </c>
      <c r="D8952" t="inlineStr">
        <is>
          <t>2017-12-28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Technology</t>
        </is>
      </c>
      <c r="O8952" t="inlineStr">
        <is>
          <t>Accessories</t>
        </is>
      </c>
      <c r="P8952" t="inlineStr">
        <is>
          <t>Logitech ClearChat Comfort/USB Headset H390</t>
        </is>
      </c>
      <c r="Q8952" s="2" t="n">
        <v>46.864</v>
      </c>
      <c r="R8952" t="n">
        <v>2</v>
      </c>
      <c r="S8952" s="3" t="n">
        <v>0.2</v>
      </c>
      <c r="T8952" s="2" t="n">
        <v>7.6154</v>
      </c>
      <c r="U8952">
        <f>D8952-C8952</f>
        <v/>
      </c>
      <c r="V8952" s="3">
        <f>IF(Q8952=0,0,T8952/Q8952)</f>
        <v/>
      </c>
    </row>
    <row r="8953">
      <c r="A8953" t="n">
        <v>8952</v>
      </c>
      <c r="B8953" t="inlineStr">
        <is>
          <t>CA-2017-150910</t>
        </is>
      </c>
      <c r="C8953" t="inlineStr">
        <is>
          <t>2017-12-22</t>
        </is>
      </c>
      <c r="D8953" t="inlineStr">
        <is>
          <t>2017-12-28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Office Supplies</t>
        </is>
      </c>
      <c r="O8953" t="inlineStr">
        <is>
          <t>Storage</t>
        </is>
      </c>
      <c r="P8953" t="inlineStr">
        <is>
          <t>Crate-A-Files</t>
        </is>
      </c>
      <c r="Q8953" s="2" t="n">
        <v>26.16</v>
      </c>
      <c r="R8953" t="n">
        <v>3</v>
      </c>
      <c r="S8953" s="3" t="n">
        <v>0.2</v>
      </c>
      <c r="T8953" s="2" t="n">
        <v>1.962</v>
      </c>
      <c r="U8953">
        <f>D8953-C8953</f>
        <v/>
      </c>
      <c r="V8953" s="3">
        <f>IF(Q8953=0,0,T8953/Q8953)</f>
        <v/>
      </c>
    </row>
    <row r="8954">
      <c r="A8954" t="n">
        <v>8953</v>
      </c>
      <c r="B8954" t="inlineStr">
        <is>
          <t>CA-2017-150910</t>
        </is>
      </c>
      <c r="C8954" t="inlineStr">
        <is>
          <t>2017-12-22</t>
        </is>
      </c>
      <c r="D8954" t="inlineStr">
        <is>
          <t>2017-12-28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Office Supplies</t>
        </is>
      </c>
      <c r="O8954" t="inlineStr">
        <is>
          <t>Art</t>
        </is>
      </c>
      <c r="P8954" t="inlineStr">
        <is>
          <t>Newell 325</t>
        </is>
      </c>
      <c r="Q8954" s="2" t="n">
        <v>23.128</v>
      </c>
      <c r="R8954" t="n">
        <v>7</v>
      </c>
      <c r="S8954" s="3" t="n">
        <v>0.2</v>
      </c>
      <c r="T8954" s="2" t="n">
        <v>2.891</v>
      </c>
      <c r="U8954">
        <f>D8954-C8954</f>
        <v/>
      </c>
      <c r="V8954" s="3">
        <f>IF(Q8954=0,0,T8954/Q8954)</f>
        <v/>
      </c>
    </row>
    <row r="8955">
      <c r="A8955" t="n">
        <v>8954</v>
      </c>
      <c r="B8955" t="inlineStr">
        <is>
          <t>CA-2017-150910</t>
        </is>
      </c>
      <c r="C8955" t="inlineStr">
        <is>
          <t>2017-12-22</t>
        </is>
      </c>
      <c r="D8955" t="inlineStr">
        <is>
          <t>2017-12-28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Office Supplies</t>
        </is>
      </c>
      <c r="O8955" t="inlineStr">
        <is>
          <t>Appliances</t>
        </is>
      </c>
      <c r="P8955" t="inlineStr">
        <is>
          <t>Holmes Replacement Filter for HEPA Air Cleaner, Large Room</t>
        </is>
      </c>
      <c r="Q8955" s="2" t="n">
        <v>59.24</v>
      </c>
      <c r="R8955" t="n">
        <v>5</v>
      </c>
      <c r="S8955" s="3" t="n">
        <v>0.2</v>
      </c>
      <c r="T8955" s="2" t="n">
        <v>16.291</v>
      </c>
      <c r="U8955">
        <f>D8955-C8955</f>
        <v/>
      </c>
      <c r="V8955" s="3">
        <f>IF(Q8955=0,0,T8955/Q8955)</f>
        <v/>
      </c>
    </row>
    <row r="8956">
      <c r="A8956" t="n">
        <v>8955</v>
      </c>
      <c r="B8956" t="inlineStr">
        <is>
          <t>CA-2014-156790</t>
        </is>
      </c>
      <c r="C8956" t="inlineStr">
        <is>
          <t>2014-08-08</t>
        </is>
      </c>
      <c r="D8956" t="inlineStr">
        <is>
          <t>2014-08-10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Furniture</t>
        </is>
      </c>
      <c r="O8956" t="inlineStr">
        <is>
          <t>Bookcases</t>
        </is>
      </c>
      <c r="P8956" t="inlineStr">
        <is>
          <t>O'Sullivan 2-Shelf Heavy-Duty Bookcases</t>
        </is>
      </c>
      <c r="Q8956" s="2" t="n">
        <v>155.456</v>
      </c>
      <c r="R8956" t="n">
        <v>4</v>
      </c>
      <c r="S8956" s="3" t="n">
        <v>0.2</v>
      </c>
      <c r="T8956" s="2" t="n">
        <v>-7.7728</v>
      </c>
      <c r="U8956">
        <f>D8956-C8956</f>
        <v/>
      </c>
      <c r="V8956" s="3">
        <f>IF(Q8956=0,0,T8956/Q8956)</f>
        <v/>
      </c>
    </row>
    <row r="8957">
      <c r="A8957" t="n">
        <v>8956</v>
      </c>
      <c r="B8957" t="inlineStr">
        <is>
          <t>CA-2014-126480</t>
        </is>
      </c>
      <c r="C8957" t="inlineStr">
        <is>
          <t>2014-09-20</t>
        </is>
      </c>
      <c r="D8957" t="inlineStr">
        <is>
          <t>2014-09-24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1900</t>
        </is>
      </c>
      <c r="Q8957" s="2" t="n">
        <v>8.56</v>
      </c>
      <c r="R8957" t="n">
        <v>2</v>
      </c>
      <c r="S8957" s="3" t="n">
        <v>0</v>
      </c>
      <c r="T8957" s="2" t="n">
        <v>3.852</v>
      </c>
      <c r="U8957">
        <f>D8957-C8957</f>
        <v/>
      </c>
      <c r="V8957" s="3">
        <f>IF(Q8957=0,0,T8957/Q8957)</f>
        <v/>
      </c>
    </row>
    <row r="8958">
      <c r="A8958" t="n">
        <v>8957</v>
      </c>
      <c r="B8958" t="inlineStr">
        <is>
          <t>CA-2017-105620</t>
        </is>
      </c>
      <c r="C8958" t="inlineStr">
        <is>
          <t>2017-12-25</t>
        </is>
      </c>
      <c r="D8958" t="inlineStr">
        <is>
          <t>2017-12-28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Eldon 400 Class Desk Accessories, Black Carbon</t>
        </is>
      </c>
      <c r="Q8958" s="2" t="n">
        <v>21</v>
      </c>
      <c r="R8958" t="n">
        <v>3</v>
      </c>
      <c r="S8958" s="3" t="n">
        <v>0.2</v>
      </c>
      <c r="T8958" s="2" t="n">
        <v>5.775</v>
      </c>
      <c r="U8958">
        <f>D8958-C8958</f>
        <v/>
      </c>
      <c r="V8958" s="3">
        <f>IF(Q8958=0,0,T8958/Q8958)</f>
        <v/>
      </c>
    </row>
    <row r="8959">
      <c r="A8959" t="n">
        <v>8958</v>
      </c>
      <c r="B8959" t="inlineStr">
        <is>
          <t>CA-2017-105620</t>
        </is>
      </c>
      <c r="C8959" t="inlineStr">
        <is>
          <t>2017-12-25</t>
        </is>
      </c>
      <c r="D8959" t="inlineStr">
        <is>
          <t>2017-12-28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Technology</t>
        </is>
      </c>
      <c r="O8959" t="inlineStr">
        <is>
          <t>Machines</t>
        </is>
      </c>
      <c r="P8959" t="inlineStr">
        <is>
          <t>Lexmark 20R1285 X6650 Wireless All-in-One Printer</t>
        </is>
      </c>
      <c r="Q8959" s="2" t="n">
        <v>120</v>
      </c>
      <c r="R8959" t="n">
        <v>2</v>
      </c>
      <c r="S8959" s="3" t="n">
        <v>0.5</v>
      </c>
      <c r="T8959" s="2" t="n">
        <v>-7.2</v>
      </c>
      <c r="U8959">
        <f>D8959-C8959</f>
        <v/>
      </c>
      <c r="V8959" s="3">
        <f>IF(Q8959=0,0,T8959/Q8959)</f>
        <v/>
      </c>
    </row>
    <row r="8960">
      <c r="A8960" t="n">
        <v>8959</v>
      </c>
      <c r="B8960" t="inlineStr">
        <is>
          <t>CA-2017-150266</t>
        </is>
      </c>
      <c r="C8960" t="inlineStr">
        <is>
          <t>2017-11-25</t>
        </is>
      </c>
      <c r="D8960" t="inlineStr">
        <is>
          <t>2017-11-30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Technology</t>
        </is>
      </c>
      <c r="O8960" t="inlineStr">
        <is>
          <t>Phones</t>
        </is>
      </c>
      <c r="P8960" t="inlineStr">
        <is>
          <t>Blue Parrot B250XT Professional Grade Wireless Bluetooth Headset with</t>
        </is>
      </c>
      <c r="Q8960" s="2" t="n">
        <v>299.96</v>
      </c>
      <c r="R8960" t="n">
        <v>5</v>
      </c>
      <c r="S8960" s="3" t="n">
        <v>0.2</v>
      </c>
      <c r="T8960" s="2" t="n">
        <v>37.495</v>
      </c>
      <c r="U8960">
        <f>D8960-C8960</f>
        <v/>
      </c>
      <c r="V8960" s="3">
        <f>IF(Q8960=0,0,T8960/Q8960)</f>
        <v/>
      </c>
    </row>
    <row r="8961">
      <c r="A8961" t="n">
        <v>8960</v>
      </c>
      <c r="B8961" t="inlineStr">
        <is>
          <t>CA-2017-150266</t>
        </is>
      </c>
      <c r="C8961" t="inlineStr">
        <is>
          <t>2017-11-25</t>
        </is>
      </c>
      <c r="D8961" t="inlineStr">
        <is>
          <t>2017-11-30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Office Supplies</t>
        </is>
      </c>
      <c r="O8961" t="inlineStr">
        <is>
          <t>Appliances</t>
        </is>
      </c>
      <c r="P8961" t="inlineStr">
        <is>
          <t>Fellowes Command Center 5-outlet power strip</t>
        </is>
      </c>
      <c r="Q8961" s="2" t="n">
        <v>67.84</v>
      </c>
      <c r="R8961" t="n">
        <v>5</v>
      </c>
      <c r="S8961" s="3" t="n">
        <v>0.8</v>
      </c>
      <c r="T8961" s="2" t="n">
        <v>-179.776</v>
      </c>
      <c r="U8961">
        <f>D8961-C8961</f>
        <v/>
      </c>
      <c r="V8961" s="3">
        <f>IF(Q8961=0,0,T8961/Q8961)</f>
        <v/>
      </c>
    </row>
    <row r="8962">
      <c r="A8962" t="n">
        <v>8961</v>
      </c>
      <c r="B8962" t="inlineStr">
        <is>
          <t>CA-2017-150266</t>
        </is>
      </c>
      <c r="C8962" t="inlineStr">
        <is>
          <t>2017-11-25</t>
        </is>
      </c>
      <c r="D8962" t="inlineStr">
        <is>
          <t>2017-11-30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Furniture</t>
        </is>
      </c>
      <c r="O8962" t="inlineStr">
        <is>
          <t>Chairs</t>
        </is>
      </c>
      <c r="P8962" t="inlineStr">
        <is>
          <t>Hon Deluxe Fabric Upholstered Stacking Chairs</t>
        </is>
      </c>
      <c r="Q8962" s="2" t="n">
        <v>853.9299999999999</v>
      </c>
      <c r="R8962" t="n">
        <v>5</v>
      </c>
      <c r="S8962" s="3" t="n">
        <v>0.3</v>
      </c>
      <c r="T8962" s="2" t="n">
        <v>-24.398</v>
      </c>
      <c r="U8962">
        <f>D8962-C8962</f>
        <v/>
      </c>
      <c r="V8962" s="3">
        <f>IF(Q8962=0,0,T8962/Q8962)</f>
        <v/>
      </c>
    </row>
    <row r="8963">
      <c r="A8963" t="n">
        <v>8962</v>
      </c>
      <c r="B8963" t="inlineStr">
        <is>
          <t>CA-2017-150266</t>
        </is>
      </c>
      <c r="C8963" t="inlineStr">
        <is>
          <t>2017-11-25</t>
        </is>
      </c>
      <c r="D8963" t="inlineStr">
        <is>
          <t>2017-11-30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Office Supplies</t>
        </is>
      </c>
      <c r="O8963" t="inlineStr">
        <is>
          <t>Art</t>
        </is>
      </c>
      <c r="P8963" t="inlineStr">
        <is>
          <t>Avery Hi-Liter Smear-Safe Highlighters</t>
        </is>
      </c>
      <c r="Q8963" s="2" t="n">
        <v>18.688</v>
      </c>
      <c r="R8963" t="n">
        <v>4</v>
      </c>
      <c r="S8963" s="3" t="n">
        <v>0.2</v>
      </c>
      <c r="T8963" s="2" t="n">
        <v>3.7376</v>
      </c>
      <c r="U8963">
        <f>D8963-C8963</f>
        <v/>
      </c>
      <c r="V8963" s="3">
        <f>IF(Q8963=0,0,T8963/Q8963)</f>
        <v/>
      </c>
    </row>
    <row r="8964">
      <c r="A8964" t="n">
        <v>8963</v>
      </c>
      <c r="B8964" t="inlineStr">
        <is>
          <t>CA-2016-157280</t>
        </is>
      </c>
      <c r="C8964" t="inlineStr">
        <is>
          <t>2016-11-05</t>
        </is>
      </c>
      <c r="D8964" t="inlineStr">
        <is>
          <t>2016-11-07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Furniture</t>
        </is>
      </c>
      <c r="O8964" t="inlineStr">
        <is>
          <t>Furnishings</t>
        </is>
      </c>
      <c r="P8964" t="inlineStr">
        <is>
          <t>3M Polarizing Task Lamp with Clamp Arm, Light Gray</t>
        </is>
      </c>
      <c r="Q8964" s="2" t="n">
        <v>273.96</v>
      </c>
      <c r="R8964" t="n">
        <v>2</v>
      </c>
      <c r="S8964" s="3" t="n">
        <v>0</v>
      </c>
      <c r="T8964" s="2" t="n">
        <v>71.2296</v>
      </c>
      <c r="U8964">
        <f>D8964-C8964</f>
        <v/>
      </c>
      <c r="V8964" s="3">
        <f>IF(Q8964=0,0,T8964/Q8964)</f>
        <v/>
      </c>
    </row>
    <row r="8965">
      <c r="A8965" t="n">
        <v>8964</v>
      </c>
      <c r="B8965" t="inlineStr">
        <is>
          <t>CA-2016-157280</t>
        </is>
      </c>
      <c r="C8965" t="inlineStr">
        <is>
          <t>2016-11-05</t>
        </is>
      </c>
      <c r="D8965" t="inlineStr">
        <is>
          <t>2016-11-07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Technology</t>
        </is>
      </c>
      <c r="O8965" t="inlineStr">
        <is>
          <t>Accessories</t>
        </is>
      </c>
      <c r="P8965" t="inlineStr">
        <is>
          <t>Microsoft Natural Ergonomic Keyboard 4000</t>
        </is>
      </c>
      <c r="Q8965" s="2" t="n">
        <v>89.97</v>
      </c>
      <c r="R8965" t="n">
        <v>3</v>
      </c>
      <c r="S8965" s="3" t="n">
        <v>0</v>
      </c>
      <c r="T8965" s="2" t="n">
        <v>18.8937</v>
      </c>
      <c r="U8965">
        <f>D8965-C8965</f>
        <v/>
      </c>
      <c r="V8965" s="3">
        <f>IF(Q8965=0,0,T8965/Q8965)</f>
        <v/>
      </c>
    </row>
    <row r="8966">
      <c r="A8966" t="n">
        <v>8965</v>
      </c>
      <c r="B8966" t="inlineStr">
        <is>
          <t>CA-2016-157280</t>
        </is>
      </c>
      <c r="C8966" t="inlineStr">
        <is>
          <t>2016-11-05</t>
        </is>
      </c>
      <c r="D8966" t="inlineStr">
        <is>
          <t>2016-11-07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Furniture</t>
        </is>
      </c>
      <c r="O8966" t="inlineStr">
        <is>
          <t>Furnishings</t>
        </is>
      </c>
      <c r="P8966" t="inlineStr">
        <is>
          <t>Tenex Chairmat w/ Average Lip, 45" x 53"</t>
        </is>
      </c>
      <c r="Q8966" s="2" t="n">
        <v>756.8</v>
      </c>
      <c r="R8966" t="n">
        <v>5</v>
      </c>
      <c r="S8966" s="3" t="n">
        <v>0</v>
      </c>
      <c r="T8966" s="2" t="n">
        <v>75.68000000000001</v>
      </c>
      <c r="U8966">
        <f>D8966-C8966</f>
        <v/>
      </c>
      <c r="V8966" s="3">
        <f>IF(Q8966=0,0,T8966/Q8966)</f>
        <v/>
      </c>
    </row>
    <row r="8967">
      <c r="A8967" t="n">
        <v>8966</v>
      </c>
      <c r="B8967" t="inlineStr">
        <is>
          <t>CA-2017-106691</t>
        </is>
      </c>
      <c r="C8967" t="inlineStr">
        <is>
          <t>2017-11-06</t>
        </is>
      </c>
      <c r="D8967" t="inlineStr">
        <is>
          <t>2017-11-12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Zipper Ring Binder Pockets</t>
        </is>
      </c>
      <c r="Q8967" s="2" t="n">
        <v>1.248</v>
      </c>
      <c r="R8967" t="n">
        <v>2</v>
      </c>
      <c r="S8967" s="3" t="n">
        <v>0.8</v>
      </c>
      <c r="T8967" s="2" t="n">
        <v>-1.9344</v>
      </c>
      <c r="U8967">
        <f>D8967-C8967</f>
        <v/>
      </c>
      <c r="V8967" s="3">
        <f>IF(Q8967=0,0,T8967/Q8967)</f>
        <v/>
      </c>
    </row>
    <row r="8968">
      <c r="A8968" t="n">
        <v>8967</v>
      </c>
      <c r="B8968" t="inlineStr">
        <is>
          <t>CA-2016-134180</t>
        </is>
      </c>
      <c r="C8968" t="inlineStr">
        <is>
          <t>2016-11-03</t>
        </is>
      </c>
      <c r="D8968" t="inlineStr">
        <is>
          <t>2016-11-07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Technology</t>
        </is>
      </c>
      <c r="O8968" t="inlineStr">
        <is>
          <t>Accessories</t>
        </is>
      </c>
      <c r="P8968" t="inlineStr">
        <is>
          <t>NETGEAR N750 Dual Band Wi-Fi Gigabit Router</t>
        </is>
      </c>
      <c r="Q8968" s="2" t="n">
        <v>72</v>
      </c>
      <c r="R8968" t="n">
        <v>1</v>
      </c>
      <c r="S8968" s="3" t="n">
        <v>0.2</v>
      </c>
      <c r="T8968" s="2" t="n">
        <v>14.4</v>
      </c>
      <c r="U8968">
        <f>D8968-C8968</f>
        <v/>
      </c>
      <c r="V8968" s="3">
        <f>IF(Q8968=0,0,T8968/Q8968)</f>
        <v/>
      </c>
    </row>
    <row r="8969">
      <c r="A8969" t="n">
        <v>8968</v>
      </c>
      <c r="B8969" t="inlineStr">
        <is>
          <t>CA-2016-134180</t>
        </is>
      </c>
      <c r="C8969" t="inlineStr">
        <is>
          <t>2016-11-03</t>
        </is>
      </c>
      <c r="D8969" t="inlineStr">
        <is>
          <t>2016-11-07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Bevis Steel Folding Chairs</t>
        </is>
      </c>
      <c r="Q8969" s="2" t="n">
        <v>470.155</v>
      </c>
      <c r="R8969" t="n">
        <v>7</v>
      </c>
      <c r="S8969" s="3" t="n">
        <v>0.3</v>
      </c>
      <c r="T8969" s="2" t="n">
        <v>-13.433</v>
      </c>
      <c r="U8969">
        <f>D8969-C8969</f>
        <v/>
      </c>
      <c r="V8969" s="3">
        <f>IF(Q8969=0,0,T8969/Q8969)</f>
        <v/>
      </c>
    </row>
    <row r="8970">
      <c r="A8970" t="n">
        <v>8969</v>
      </c>
      <c r="B8970" t="inlineStr">
        <is>
          <t>CA-2014-166730</t>
        </is>
      </c>
      <c r="C8970" t="inlineStr">
        <is>
          <t>2014-12-30</t>
        </is>
      </c>
      <c r="D8970" t="inlineStr">
        <is>
          <t>2015-01-01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Tennsco Industrial Shelving</t>
        </is>
      </c>
      <c r="Q8970" s="2" t="n">
        <v>39.128</v>
      </c>
      <c r="R8970" t="n">
        <v>1</v>
      </c>
      <c r="S8970" s="3" t="n">
        <v>0.2</v>
      </c>
      <c r="T8970" s="2" t="n">
        <v>-8.803800000000001</v>
      </c>
      <c r="U8970">
        <f>D8970-C8970</f>
        <v/>
      </c>
      <c r="V8970" s="3">
        <f>IF(Q8970=0,0,T8970/Q8970)</f>
        <v/>
      </c>
    </row>
    <row r="8971">
      <c r="A8971" t="n">
        <v>8970</v>
      </c>
      <c r="B8971" t="inlineStr">
        <is>
          <t>CA-2017-157469</t>
        </is>
      </c>
      <c r="C8971" t="inlineStr">
        <is>
          <t>2017-12-02</t>
        </is>
      </c>
      <c r="D8971" t="inlineStr">
        <is>
          <t>2017-12-07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Office Supplies</t>
        </is>
      </c>
      <c r="O8971" t="inlineStr">
        <is>
          <t>Art</t>
        </is>
      </c>
      <c r="P8971" t="inlineStr">
        <is>
          <t>Rogers Handheld Barrel Pencil Sharpener</t>
        </is>
      </c>
      <c r="Q8971" s="2" t="n">
        <v>19.728</v>
      </c>
      <c r="R8971" t="n">
        <v>9</v>
      </c>
      <c r="S8971" s="3" t="n">
        <v>0.2</v>
      </c>
      <c r="T8971" s="2" t="n">
        <v>1.7262</v>
      </c>
      <c r="U8971">
        <f>D8971-C8971</f>
        <v/>
      </c>
      <c r="V8971" s="3">
        <f>IF(Q8971=0,0,T8971/Q8971)</f>
        <v/>
      </c>
    </row>
    <row r="8972">
      <c r="A8972" t="n">
        <v>8971</v>
      </c>
      <c r="B8972" t="inlineStr">
        <is>
          <t>CA-2017-157469</t>
        </is>
      </c>
      <c r="C8972" t="inlineStr">
        <is>
          <t>2017-12-02</t>
        </is>
      </c>
      <c r="D8972" t="inlineStr">
        <is>
          <t>2017-12-07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AT&amp;T CL2909</t>
        </is>
      </c>
      <c r="Q8972" s="2" t="n">
        <v>151.188</v>
      </c>
      <c r="R8972" t="n">
        <v>2</v>
      </c>
      <c r="S8972" s="3" t="n">
        <v>0.4</v>
      </c>
      <c r="T8972" s="2" t="n">
        <v>-25.198</v>
      </c>
      <c r="U8972">
        <f>D8972-C8972</f>
        <v/>
      </c>
      <c r="V8972" s="3">
        <f>IF(Q8972=0,0,T8972/Q8972)</f>
        <v/>
      </c>
    </row>
    <row r="8973">
      <c r="A8973" t="n">
        <v>8972</v>
      </c>
      <c r="B8973" t="inlineStr">
        <is>
          <t>CA-2017-122308</t>
        </is>
      </c>
      <c r="C8973" t="inlineStr">
        <is>
          <t>2017-03-24</t>
        </is>
      </c>
      <c r="D8973" t="inlineStr">
        <is>
          <t>2017-03-28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Global Airflow Leather Mesh Back Chair, Black</t>
        </is>
      </c>
      <c r="Q8973" s="2" t="n">
        <v>271.764</v>
      </c>
      <c r="R8973" t="n">
        <v>2</v>
      </c>
      <c r="S8973" s="3" t="n">
        <v>0.1</v>
      </c>
      <c r="T8973" s="2" t="n">
        <v>60.392</v>
      </c>
      <c r="U8973">
        <f>D8973-C8973</f>
        <v/>
      </c>
      <c r="V8973" s="3">
        <f>IF(Q8973=0,0,T8973/Q8973)</f>
        <v/>
      </c>
    </row>
    <row r="8974">
      <c r="A8974" t="n">
        <v>8973</v>
      </c>
      <c r="B8974" t="inlineStr">
        <is>
          <t>US-2014-149034</t>
        </is>
      </c>
      <c r="C8974" t="inlineStr">
        <is>
          <t>2014-11-19</t>
        </is>
      </c>
      <c r="D8974" t="inlineStr">
        <is>
          <t>2014-11-21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Technology</t>
        </is>
      </c>
      <c r="O8974" t="inlineStr">
        <is>
          <t>Accessories</t>
        </is>
      </c>
      <c r="P8974" t="inlineStr">
        <is>
          <t>Logitech G105 Gaming Keyboard</t>
        </is>
      </c>
      <c r="Q8974" s="2" t="n">
        <v>47.496</v>
      </c>
      <c r="R8974" t="n">
        <v>1</v>
      </c>
      <c r="S8974" s="3" t="n">
        <v>0.2</v>
      </c>
      <c r="T8974" s="2" t="n">
        <v>-1.1874</v>
      </c>
      <c r="U8974">
        <f>D8974-C8974</f>
        <v/>
      </c>
      <c r="V8974" s="3">
        <f>IF(Q8974=0,0,T8974/Q8974)</f>
        <v/>
      </c>
    </row>
    <row r="8975">
      <c r="A8975" t="n">
        <v>8974</v>
      </c>
      <c r="B8975" t="inlineStr">
        <is>
          <t>CA-2017-159226</t>
        </is>
      </c>
      <c r="C8975" t="inlineStr">
        <is>
          <t>2017-04-25</t>
        </is>
      </c>
      <c r="D8975" t="inlineStr">
        <is>
          <t>2017-04-27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Furniture</t>
        </is>
      </c>
      <c r="O8975" t="inlineStr">
        <is>
          <t>Bookcases</t>
        </is>
      </c>
      <c r="P8975" t="inlineStr">
        <is>
          <t>Bush Westfield Collection Bookcases, Medium Cherry Finish</t>
        </is>
      </c>
      <c r="Q8975" s="2" t="n">
        <v>344.981</v>
      </c>
      <c r="R8975" t="n">
        <v>7</v>
      </c>
      <c r="S8975" s="3" t="n">
        <v>0.15</v>
      </c>
      <c r="T8975" s="2" t="n">
        <v>28.4102</v>
      </c>
      <c r="U8975">
        <f>D8975-C8975</f>
        <v/>
      </c>
      <c r="V8975" s="3">
        <f>IF(Q8975=0,0,T8975/Q8975)</f>
        <v/>
      </c>
    </row>
    <row r="8976">
      <c r="A8976" t="n">
        <v>8975</v>
      </c>
      <c r="B8976" t="inlineStr">
        <is>
          <t>CA-2017-156622</t>
        </is>
      </c>
      <c r="C8976" t="inlineStr">
        <is>
          <t>2017-11-23</t>
        </is>
      </c>
      <c r="D8976" t="inlineStr">
        <is>
          <t>2017-11-26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22</t>
        </is>
      </c>
      <c r="Q8976" s="2" t="n">
        <v>36.288</v>
      </c>
      <c r="R8976" t="n">
        <v>7</v>
      </c>
      <c r="S8976" s="3" t="n">
        <v>0.2</v>
      </c>
      <c r="T8976" s="2" t="n">
        <v>12.7008</v>
      </c>
      <c r="U8976">
        <f>D8976-C8976</f>
        <v/>
      </c>
      <c r="V8976" s="3">
        <f>IF(Q8976=0,0,T8976/Q8976)</f>
        <v/>
      </c>
    </row>
    <row r="8977">
      <c r="A8977" t="n">
        <v>8976</v>
      </c>
      <c r="B8977" t="inlineStr">
        <is>
          <t>CA-2017-156622</t>
        </is>
      </c>
      <c r="C8977" t="inlineStr">
        <is>
          <t>2017-11-23</t>
        </is>
      </c>
      <c r="D8977" t="inlineStr">
        <is>
          <t>2017-11-26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Office Supplies</t>
        </is>
      </c>
      <c r="O8977" t="inlineStr">
        <is>
          <t>Paper</t>
        </is>
      </c>
      <c r="P8977" t="inlineStr">
        <is>
          <t>Xerox 1942</t>
        </is>
      </c>
      <c r="Q8977" s="2" t="n">
        <v>78.304</v>
      </c>
      <c r="R8977" t="n">
        <v>2</v>
      </c>
      <c r="S8977" s="3" t="n">
        <v>0.2</v>
      </c>
      <c r="T8977" s="2" t="n">
        <v>29.364</v>
      </c>
      <c r="U8977">
        <f>D8977-C8977</f>
        <v/>
      </c>
      <c r="V8977" s="3">
        <f>IF(Q8977=0,0,T8977/Q8977)</f>
        <v/>
      </c>
    </row>
    <row r="8978">
      <c r="A8978" t="n">
        <v>8977</v>
      </c>
      <c r="B8978" t="inlineStr">
        <is>
          <t>CA-2017-156622</t>
        </is>
      </c>
      <c r="C8978" t="inlineStr">
        <is>
          <t>2017-11-23</t>
        </is>
      </c>
      <c r="D8978" t="inlineStr">
        <is>
          <t>2017-11-26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Lesro Round Back Collection Coffee Table, End Table</t>
        </is>
      </c>
      <c r="Q8978" s="2" t="n">
        <v>127.785</v>
      </c>
      <c r="R8978" t="n">
        <v>1</v>
      </c>
      <c r="S8978" s="3" t="n">
        <v>0.3</v>
      </c>
      <c r="T8978" s="2" t="n">
        <v>-31.0335</v>
      </c>
      <c r="U8978">
        <f>D8978-C8978</f>
        <v/>
      </c>
      <c r="V8978" s="3">
        <f>IF(Q8978=0,0,T8978/Q8978)</f>
        <v/>
      </c>
    </row>
    <row r="8979">
      <c r="A8979" t="n">
        <v>8978</v>
      </c>
      <c r="B8979" t="inlineStr">
        <is>
          <t>CA-2017-156622</t>
        </is>
      </c>
      <c r="C8979" t="inlineStr">
        <is>
          <t>2017-11-23</t>
        </is>
      </c>
      <c r="D8979" t="inlineStr">
        <is>
          <t>2017-11-26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Aluminum Screw Posts</t>
        </is>
      </c>
      <c r="Q8979" s="2" t="n">
        <v>6.104</v>
      </c>
      <c r="R8979" t="n">
        <v>2</v>
      </c>
      <c r="S8979" s="3" t="n">
        <v>0.8</v>
      </c>
      <c r="T8979" s="2" t="n">
        <v>-9.156000000000001</v>
      </c>
      <c r="U8979">
        <f>D8979-C8979</f>
        <v/>
      </c>
      <c r="V8979" s="3">
        <f>IF(Q8979=0,0,T8979/Q8979)</f>
        <v/>
      </c>
    </row>
    <row r="8980">
      <c r="A8980" t="n">
        <v>8979</v>
      </c>
      <c r="B8980" t="inlineStr">
        <is>
          <t>CA-2014-119529</t>
        </is>
      </c>
      <c r="C8980" t="inlineStr">
        <is>
          <t>2014-11-03</t>
        </is>
      </c>
      <c r="D8980" t="inlineStr">
        <is>
          <t>2014-11-05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Durable Binders</t>
        </is>
      </c>
      <c r="Q8980" s="2" t="n">
        <v>5.76</v>
      </c>
      <c r="R8980" t="n">
        <v>2</v>
      </c>
      <c r="S8980" s="3" t="n">
        <v>0</v>
      </c>
      <c r="T8980" s="2" t="n">
        <v>2.8224</v>
      </c>
      <c r="U8980">
        <f>D8980-C8980</f>
        <v/>
      </c>
      <c r="V8980" s="3">
        <f>IF(Q8980=0,0,T8980/Q8980)</f>
        <v/>
      </c>
    </row>
    <row r="8981">
      <c r="A8981" t="n">
        <v>8980</v>
      </c>
      <c r="B8981" t="inlineStr">
        <is>
          <t>CA-2015-150413</t>
        </is>
      </c>
      <c r="C8981" t="inlineStr">
        <is>
          <t>2015-10-19</t>
        </is>
      </c>
      <c r="D8981" t="inlineStr">
        <is>
          <t>2015-10-24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Printable Repositionable Plastic Tabs</t>
        </is>
      </c>
      <c r="Q8981" s="2" t="n">
        <v>1.72</v>
      </c>
      <c r="R8981" t="n">
        <v>1</v>
      </c>
      <c r="S8981" s="3" t="n">
        <v>0.8</v>
      </c>
      <c r="T8981" s="2" t="n">
        <v>-2.838</v>
      </c>
      <c r="U8981">
        <f>D8981-C8981</f>
        <v/>
      </c>
      <c r="V8981" s="3">
        <f>IF(Q8981=0,0,T8981/Q8981)</f>
        <v/>
      </c>
    </row>
    <row r="8982">
      <c r="A8982" t="n">
        <v>8981</v>
      </c>
      <c r="B8982" t="inlineStr">
        <is>
          <t>CA-2014-108182</t>
        </is>
      </c>
      <c r="C8982" t="inlineStr">
        <is>
          <t>2014-02-06</t>
        </is>
      </c>
      <c r="D8982" t="inlineStr">
        <is>
          <t>2014-02-10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Avery Flip-Chart Easel Binder, Black</t>
        </is>
      </c>
      <c r="Q8982" s="2" t="n">
        <v>8.952</v>
      </c>
      <c r="R8982" t="n">
        <v>2</v>
      </c>
      <c r="S8982" s="3" t="n">
        <v>0.8</v>
      </c>
      <c r="T8982" s="2" t="n">
        <v>-14.7708</v>
      </c>
      <c r="U8982">
        <f>D8982-C8982</f>
        <v/>
      </c>
      <c r="V8982" s="3">
        <f>IF(Q8982=0,0,T8982/Q8982)</f>
        <v/>
      </c>
    </row>
    <row r="8983">
      <c r="A8983" t="n">
        <v>8982</v>
      </c>
      <c r="B8983" t="inlineStr">
        <is>
          <t>CA-2016-110898</t>
        </is>
      </c>
      <c r="C8983" t="inlineStr">
        <is>
          <t>2016-03-06</t>
        </is>
      </c>
      <c r="D8983" t="inlineStr">
        <is>
          <t>2016-03-12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Commercial WindTunnel Clean Air Upright Vacuum, Replacement Belts, Filtration Bags</t>
        </is>
      </c>
      <c r="Q8983" s="2" t="n">
        <v>2.334</v>
      </c>
      <c r="R8983" t="n">
        <v>3</v>
      </c>
      <c r="S8983" s="3" t="n">
        <v>0.8</v>
      </c>
      <c r="T8983" s="2" t="n">
        <v>-6.3018</v>
      </c>
      <c r="U8983">
        <f>D8983-C8983</f>
        <v/>
      </c>
      <c r="V8983" s="3">
        <f>IF(Q8983=0,0,T8983/Q8983)</f>
        <v/>
      </c>
    </row>
    <row r="8984">
      <c r="A8984" t="n">
        <v>8983</v>
      </c>
      <c r="B8984" t="inlineStr">
        <is>
          <t>CA-2016-110898</t>
        </is>
      </c>
      <c r="C8984" t="inlineStr">
        <is>
          <t>2016-03-06</t>
        </is>
      </c>
      <c r="D8984" t="inlineStr">
        <is>
          <t>2016-03-12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Peel &amp; Stick Add-On Corner Pockets</t>
        </is>
      </c>
      <c r="Q8984" s="2" t="n">
        <v>1.728</v>
      </c>
      <c r="R8984" t="n">
        <v>4</v>
      </c>
      <c r="S8984" s="3" t="n">
        <v>0.8</v>
      </c>
      <c r="T8984" s="2" t="n">
        <v>-2.7648</v>
      </c>
      <c r="U8984">
        <f>D8984-C8984</f>
        <v/>
      </c>
      <c r="V8984" s="3">
        <f>IF(Q8984=0,0,T8984/Q8984)</f>
        <v/>
      </c>
    </row>
    <row r="8985">
      <c r="A8985" t="n">
        <v>8984</v>
      </c>
      <c r="B8985" t="inlineStr">
        <is>
          <t>CA-2016-110898</t>
        </is>
      </c>
      <c r="C8985" t="inlineStr">
        <is>
          <t>2016-03-06</t>
        </is>
      </c>
      <c r="D8985" t="inlineStr">
        <is>
          <t>2016-03-12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Furniture</t>
        </is>
      </c>
      <c r="O8985" t="inlineStr">
        <is>
          <t>Furnishings</t>
        </is>
      </c>
      <c r="P8985" t="inlineStr">
        <is>
          <t>Eldon Cleatmat Plus Chair Mats for High Pile Carpets</t>
        </is>
      </c>
      <c r="Q8985" s="2" t="n">
        <v>159.04</v>
      </c>
      <c r="R8985" t="n">
        <v>5</v>
      </c>
      <c r="S8985" s="3" t="n">
        <v>0.6</v>
      </c>
      <c r="T8985" s="2" t="n">
        <v>-194.824</v>
      </c>
      <c r="U8985">
        <f>D8985-C8985</f>
        <v/>
      </c>
      <c r="V8985" s="3">
        <f>IF(Q8985=0,0,T8985/Q8985)</f>
        <v/>
      </c>
    </row>
    <row r="8986">
      <c r="A8986" t="n">
        <v>8985</v>
      </c>
      <c r="B8986" t="inlineStr">
        <is>
          <t>CA-2016-110898</t>
        </is>
      </c>
      <c r="C8986" t="inlineStr">
        <is>
          <t>2016-03-06</t>
        </is>
      </c>
      <c r="D8986" t="inlineStr">
        <is>
          <t>2016-03-12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Rectangular Conference Tables</t>
        </is>
      </c>
      <c r="Q8986" s="2" t="n">
        <v>145.98</v>
      </c>
      <c r="R8986" t="n">
        <v>2</v>
      </c>
      <c r="S8986" s="3" t="n">
        <v>0.5</v>
      </c>
      <c r="T8986" s="2" t="n">
        <v>-99.2664</v>
      </c>
      <c r="U8986">
        <f>D8986-C8986</f>
        <v/>
      </c>
      <c r="V8986" s="3">
        <f>IF(Q8986=0,0,T8986/Q8986)</f>
        <v/>
      </c>
    </row>
    <row r="8987">
      <c r="A8987" t="n">
        <v>8986</v>
      </c>
      <c r="B8987" t="inlineStr">
        <is>
          <t>CA-2015-123092</t>
        </is>
      </c>
      <c r="C8987" t="inlineStr">
        <is>
          <t>2015-12-03</t>
        </is>
      </c>
      <c r="D8987" t="inlineStr">
        <is>
          <t>2015-12-07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Seth Thomas 16" Steel Case Clock</t>
        </is>
      </c>
      <c r="Q8987" s="2" t="n">
        <v>77.952</v>
      </c>
      <c r="R8987" t="n">
        <v>3</v>
      </c>
      <c r="S8987" s="3" t="n">
        <v>0.2</v>
      </c>
      <c r="T8987" s="2" t="n">
        <v>12.6672</v>
      </c>
      <c r="U8987">
        <f>D8987-C8987</f>
        <v/>
      </c>
      <c r="V8987" s="3">
        <f>IF(Q8987=0,0,T8987/Q8987)</f>
        <v/>
      </c>
    </row>
    <row r="8988">
      <c r="A8988" t="n">
        <v>8987</v>
      </c>
      <c r="B8988" t="inlineStr">
        <is>
          <t>CA-2015-123092</t>
        </is>
      </c>
      <c r="C8988" t="inlineStr">
        <is>
          <t>2015-12-03</t>
        </is>
      </c>
      <c r="D8988" t="inlineStr">
        <is>
          <t>2015-12-07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Office Supplies</t>
        </is>
      </c>
      <c r="O8988" t="inlineStr">
        <is>
          <t>Binders</t>
        </is>
      </c>
      <c r="P8988" t="inlineStr">
        <is>
          <t>GBC DocuBind P50 Personal Binding Machine</t>
        </is>
      </c>
      <c r="Q8988" s="2" t="n">
        <v>95.97</v>
      </c>
      <c r="R8988" t="n">
        <v>5</v>
      </c>
      <c r="S8988" s="3" t="n">
        <v>0.7</v>
      </c>
      <c r="T8988" s="2" t="n">
        <v>-73.577</v>
      </c>
      <c r="U8988">
        <f>D8988-C8988</f>
        <v/>
      </c>
      <c r="V8988" s="3">
        <f>IF(Q8988=0,0,T8988/Q8988)</f>
        <v/>
      </c>
    </row>
    <row r="8989">
      <c r="A8989" t="n">
        <v>8988</v>
      </c>
      <c r="B8989" t="inlineStr">
        <is>
          <t>CA-2015-123092</t>
        </is>
      </c>
      <c r="C8989" t="inlineStr">
        <is>
          <t>2015-12-03</t>
        </is>
      </c>
      <c r="D8989" t="inlineStr">
        <is>
          <t>2015-12-07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Technology</t>
        </is>
      </c>
      <c r="O8989" t="inlineStr">
        <is>
          <t>Phones</t>
        </is>
      </c>
      <c r="P8989" t="inlineStr">
        <is>
          <t>Panasonic KX-TG6844B Expandable Digital Cordless Telephone</t>
        </is>
      </c>
      <c r="Q8989" s="2" t="n">
        <v>105.584</v>
      </c>
      <c r="R8989" t="n">
        <v>2</v>
      </c>
      <c r="S8989" s="3" t="n">
        <v>0.2</v>
      </c>
      <c r="T8989" s="2" t="n">
        <v>9.2386</v>
      </c>
      <c r="U8989">
        <f>D8989-C8989</f>
        <v/>
      </c>
      <c r="V8989" s="3">
        <f>IF(Q8989=0,0,T8989/Q8989)</f>
        <v/>
      </c>
    </row>
    <row r="8990">
      <c r="A8990" t="n">
        <v>8989</v>
      </c>
      <c r="B8990" t="inlineStr">
        <is>
          <t>CA-2015-123092</t>
        </is>
      </c>
      <c r="C8990" t="inlineStr">
        <is>
          <t>2015-12-03</t>
        </is>
      </c>
      <c r="D8990" t="inlineStr">
        <is>
          <t>2015-12-07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Office Supplies</t>
        </is>
      </c>
      <c r="O8990" t="inlineStr">
        <is>
          <t>Art</t>
        </is>
      </c>
      <c r="P8990" t="inlineStr">
        <is>
          <t>Newell 312</t>
        </is>
      </c>
      <c r="Q8990" s="2" t="n">
        <v>9.343999999999999</v>
      </c>
      <c r="R8990" t="n">
        <v>2</v>
      </c>
      <c r="S8990" s="3" t="n">
        <v>0.2</v>
      </c>
      <c r="T8990" s="2" t="n">
        <v>1.168</v>
      </c>
      <c r="U8990">
        <f>D8990-C8990</f>
        <v/>
      </c>
      <c r="V8990" s="3">
        <f>IF(Q8990=0,0,T8990/Q8990)</f>
        <v/>
      </c>
    </row>
    <row r="8991">
      <c r="A8991" t="n">
        <v>8990</v>
      </c>
      <c r="B8991" t="inlineStr">
        <is>
          <t>US-2015-128587</t>
        </is>
      </c>
      <c r="C8991" t="inlineStr">
        <is>
          <t>2015-12-24</t>
        </is>
      </c>
      <c r="D8991" t="inlineStr">
        <is>
          <t>2015-12-30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Furniture</t>
        </is>
      </c>
      <c r="O8991" t="inlineStr">
        <is>
          <t>Furnishings</t>
        </is>
      </c>
      <c r="P8991" t="inlineStr">
        <is>
          <t>Eldon Regeneration Recycled Desk Accessories, Black</t>
        </is>
      </c>
      <c r="Q8991" s="2" t="n">
        <v>9.68</v>
      </c>
      <c r="R8991" t="n">
        <v>2</v>
      </c>
      <c r="S8991" s="3" t="n">
        <v>0</v>
      </c>
      <c r="T8991" s="2" t="n">
        <v>3.7752</v>
      </c>
      <c r="U8991">
        <f>D8991-C8991</f>
        <v/>
      </c>
      <c r="V8991" s="3">
        <f>IF(Q8991=0,0,T8991/Q8991)</f>
        <v/>
      </c>
    </row>
    <row r="8992">
      <c r="A8992" t="n">
        <v>8991</v>
      </c>
      <c r="B8992" t="inlineStr">
        <is>
          <t>US-2015-128587</t>
        </is>
      </c>
      <c r="C8992" t="inlineStr">
        <is>
          <t>2015-12-24</t>
        </is>
      </c>
      <c r="D8992" t="inlineStr">
        <is>
          <t>2015-12-30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Technology</t>
        </is>
      </c>
      <c r="O8992" t="inlineStr">
        <is>
          <t>Copiers</t>
        </is>
      </c>
      <c r="P8992" t="inlineStr">
        <is>
          <t>Canon PC1060 Personal Laser Copier</t>
        </is>
      </c>
      <c r="Q8992" s="2" t="n">
        <v>4899.93</v>
      </c>
      <c r="R8992" t="n">
        <v>7</v>
      </c>
      <c r="S8992" s="3" t="n">
        <v>0</v>
      </c>
      <c r="T8992" s="2" t="n">
        <v>2302.9671</v>
      </c>
      <c r="U8992">
        <f>D8992-C8992</f>
        <v/>
      </c>
      <c r="V8992" s="3">
        <f>IF(Q8992=0,0,T8992/Q8992)</f>
        <v/>
      </c>
    </row>
    <row r="8993">
      <c r="A8993" t="n">
        <v>8992</v>
      </c>
      <c r="B8993" t="inlineStr">
        <is>
          <t>US-2017-139577</t>
        </is>
      </c>
      <c r="C8993" t="inlineStr">
        <is>
          <t>2017-10-01</t>
        </is>
      </c>
      <c r="D8993" t="inlineStr">
        <is>
          <t>2017-10-06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Sony 32GB Class 10 Micro SDHC R40 Memory Card</t>
        </is>
      </c>
      <c r="Q8993" s="2" t="n">
        <v>104.75</v>
      </c>
      <c r="R8993" t="n">
        <v>5</v>
      </c>
      <c r="S8993" s="3" t="n">
        <v>0</v>
      </c>
      <c r="T8993" s="2" t="n">
        <v>21.9975</v>
      </c>
      <c r="U8993">
        <f>D8993-C8993</f>
        <v/>
      </c>
      <c r="V8993" s="3">
        <f>IF(Q8993=0,0,T8993/Q8993)</f>
        <v/>
      </c>
    </row>
    <row r="8994">
      <c r="A8994" t="n">
        <v>8993</v>
      </c>
      <c r="B8994" t="inlineStr">
        <is>
          <t>CA-2017-159100</t>
        </is>
      </c>
      <c r="C8994" t="inlineStr">
        <is>
          <t>2017-10-16</t>
        </is>
      </c>
      <c r="D8994" t="inlineStr">
        <is>
          <t>2017-10-21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Technology</t>
        </is>
      </c>
      <c r="O8994" t="inlineStr">
        <is>
          <t>Accessories</t>
        </is>
      </c>
      <c r="P8994" t="inlineStr">
        <is>
          <t>Memorex Mini Travel Drive 8 GB USB 2.0 Flash Drive</t>
        </is>
      </c>
      <c r="Q8994" s="2" t="n">
        <v>18.528</v>
      </c>
      <c r="R8994" t="n">
        <v>2</v>
      </c>
      <c r="S8994" s="3" t="n">
        <v>0.2</v>
      </c>
      <c r="T8994" s="2" t="n">
        <v>4.4004</v>
      </c>
      <c r="U8994">
        <f>D8994-C8994</f>
        <v/>
      </c>
      <c r="V8994" s="3">
        <f>IF(Q8994=0,0,T8994/Q8994)</f>
        <v/>
      </c>
    </row>
    <row r="8995">
      <c r="A8995" t="n">
        <v>8994</v>
      </c>
      <c r="B8995" t="inlineStr">
        <is>
          <t>CA-2017-159100</t>
        </is>
      </c>
      <c r="C8995" t="inlineStr">
        <is>
          <t>2017-10-16</t>
        </is>
      </c>
      <c r="D8995" t="inlineStr">
        <is>
          <t>2017-10-21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Balt Solid Wood Round Tables</t>
        </is>
      </c>
      <c r="Q8995" s="2" t="n">
        <v>1875.258</v>
      </c>
      <c r="R8995" t="n">
        <v>7</v>
      </c>
      <c r="S8995" s="3" t="n">
        <v>0.4</v>
      </c>
      <c r="T8995" s="2" t="n">
        <v>-968.8833</v>
      </c>
      <c r="U8995">
        <f>D8995-C8995</f>
        <v/>
      </c>
      <c r="V8995" s="3">
        <f>IF(Q8995=0,0,T8995/Q8995)</f>
        <v/>
      </c>
    </row>
    <row r="8996">
      <c r="A8996" t="n">
        <v>8995</v>
      </c>
      <c r="B8996" t="inlineStr">
        <is>
          <t>CA-2014-109043</t>
        </is>
      </c>
      <c r="C8996" t="inlineStr">
        <is>
          <t>2014-08-15</t>
        </is>
      </c>
      <c r="D8996" t="inlineStr">
        <is>
          <t>2014-08-17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1955</t>
        </is>
      </c>
      <c r="Q8996" s="2" t="n">
        <v>91.36</v>
      </c>
      <c r="R8996" t="n">
        <v>5</v>
      </c>
      <c r="S8996" s="3" t="n">
        <v>0.2</v>
      </c>
      <c r="T8996" s="2" t="n">
        <v>29.692</v>
      </c>
      <c r="U8996">
        <f>D8996-C8996</f>
        <v/>
      </c>
      <c r="V8996" s="3">
        <f>IF(Q8996=0,0,T8996/Q8996)</f>
        <v/>
      </c>
    </row>
    <row r="8997">
      <c r="A8997" t="n">
        <v>8996</v>
      </c>
      <c r="B8997" t="inlineStr">
        <is>
          <t>CA-2014-109043</t>
        </is>
      </c>
      <c r="C8997" t="inlineStr">
        <is>
          <t>2014-08-15</t>
        </is>
      </c>
      <c r="D8997" t="inlineStr">
        <is>
          <t>2014-08-17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Office Supplies</t>
        </is>
      </c>
      <c r="O8997" t="inlineStr">
        <is>
          <t>Appliances</t>
        </is>
      </c>
      <c r="P8997" t="inlineStr">
        <is>
          <t>Fellowes Superior 10 Outlet Split Surge Protector</t>
        </is>
      </c>
      <c r="Q8997" s="2" t="n">
        <v>152.24</v>
      </c>
      <c r="R8997" t="n">
        <v>5</v>
      </c>
      <c r="S8997" s="3" t="n">
        <v>0.2</v>
      </c>
      <c r="T8997" s="2" t="n">
        <v>17.127</v>
      </c>
      <c r="U8997">
        <f>D8997-C8997</f>
        <v/>
      </c>
      <c r="V8997" s="3">
        <f>IF(Q8997=0,0,T8997/Q8997)</f>
        <v/>
      </c>
    </row>
    <row r="8998">
      <c r="A8998" t="n">
        <v>8997</v>
      </c>
      <c r="B8998" t="inlineStr">
        <is>
          <t>US-2017-116491</t>
        </is>
      </c>
      <c r="C8998" t="inlineStr">
        <is>
          <t>2017-11-11</t>
        </is>
      </c>
      <c r="D8998" t="inlineStr">
        <is>
          <t>2017-11-13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OtterBox Commuter Series Case - iPhone 5 &amp; 5s</t>
        </is>
      </c>
      <c r="Q8998" s="2" t="n">
        <v>35.184</v>
      </c>
      <c r="R8998" t="n">
        <v>2</v>
      </c>
      <c r="S8998" s="3" t="n">
        <v>0.2</v>
      </c>
      <c r="T8998" s="2" t="n">
        <v>12.3144</v>
      </c>
      <c r="U8998">
        <f>D8998-C8998</f>
        <v/>
      </c>
      <c r="V8998" s="3">
        <f>IF(Q8998=0,0,T8998/Q8998)</f>
        <v/>
      </c>
    </row>
    <row r="8999">
      <c r="A8999" t="n">
        <v>8998</v>
      </c>
      <c r="B8999" t="inlineStr">
        <is>
          <t>CA-2017-122763</t>
        </is>
      </c>
      <c r="C8999" t="inlineStr">
        <is>
          <t>2017-03-20</t>
        </is>
      </c>
      <c r="D8999" t="inlineStr">
        <is>
          <t>2017-03-20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Easy-staple paper</t>
        </is>
      </c>
      <c r="Q8999" s="2" t="n">
        <v>56.704</v>
      </c>
      <c r="R8999" t="n">
        <v>2</v>
      </c>
      <c r="S8999" s="3" t="n">
        <v>0.2</v>
      </c>
      <c r="T8999" s="2" t="n">
        <v>19.1376</v>
      </c>
      <c r="U8999">
        <f>D8999-C8999</f>
        <v/>
      </c>
      <c r="V8999" s="3">
        <f>IF(Q8999=0,0,T8999/Q8999)</f>
        <v/>
      </c>
    </row>
    <row r="9000">
      <c r="A9000" t="n">
        <v>8999</v>
      </c>
      <c r="B9000" t="inlineStr">
        <is>
          <t>CA-2017-122763</t>
        </is>
      </c>
      <c r="C9000" t="inlineStr">
        <is>
          <t>2017-03-20</t>
        </is>
      </c>
      <c r="D9000" t="inlineStr">
        <is>
          <t>2017-03-20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1916</t>
        </is>
      </c>
      <c r="Q9000" s="2" t="n">
        <v>274.064</v>
      </c>
      <c r="R9000" t="n">
        <v>7</v>
      </c>
      <c r="S9000" s="3" t="n">
        <v>0.2</v>
      </c>
      <c r="T9000" s="2" t="n">
        <v>102.774</v>
      </c>
      <c r="U9000">
        <f>D9000-C9000</f>
        <v/>
      </c>
      <c r="V9000" s="3">
        <f>IF(Q9000=0,0,T9000/Q9000)</f>
        <v/>
      </c>
    </row>
    <row r="9001">
      <c r="A9001" t="n">
        <v>9000</v>
      </c>
      <c r="B9001" t="inlineStr">
        <is>
          <t>CA-2017-137785</t>
        </is>
      </c>
      <c r="C9001" t="inlineStr">
        <is>
          <t>2017-05-13</t>
        </is>
      </c>
      <c r="D9001" t="inlineStr">
        <is>
          <t>2017-05-17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Furniture</t>
        </is>
      </c>
      <c r="O9001" t="inlineStr">
        <is>
          <t>Chairs</t>
        </is>
      </c>
      <c r="P9001" t="inlineStr">
        <is>
          <t>Office Star - Mesh Screen back chair with Vinyl seat</t>
        </is>
      </c>
      <c r="Q9001" s="2" t="n">
        <v>458.43</v>
      </c>
      <c r="R9001" t="n">
        <v>5</v>
      </c>
      <c r="S9001" s="3" t="n">
        <v>0.3</v>
      </c>
      <c r="T9001" s="2" t="n">
        <v>-124.431</v>
      </c>
      <c r="U9001">
        <f>D9001-C9001</f>
        <v/>
      </c>
      <c r="V9001" s="3">
        <f>IF(Q9001=0,0,T9001/Q9001)</f>
        <v/>
      </c>
    </row>
    <row r="9002">
      <c r="A9002" t="n">
        <v>9001</v>
      </c>
      <c r="B9002" t="inlineStr">
        <is>
          <t>CA-2014-133389</t>
        </is>
      </c>
      <c r="C9002" t="inlineStr">
        <is>
          <t>2014-06-22</t>
        </is>
      </c>
      <c r="D9002" t="inlineStr">
        <is>
          <t>2014-06-22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SpineVue Locking Slant-D Ring Binders by Cardinal</t>
        </is>
      </c>
      <c r="Q9002" s="2" t="n">
        <v>8.226000000000001</v>
      </c>
      <c r="R9002" t="n">
        <v>3</v>
      </c>
      <c r="S9002" s="3" t="n">
        <v>0.7</v>
      </c>
      <c r="T9002" s="2" t="n">
        <v>-6.0324</v>
      </c>
      <c r="U9002">
        <f>D9002-C9002</f>
        <v/>
      </c>
      <c r="V9002" s="3">
        <f>IF(Q9002=0,0,T9002/Q9002)</f>
        <v/>
      </c>
    </row>
    <row r="9003">
      <c r="A9003" t="n">
        <v>9002</v>
      </c>
      <c r="B9003" t="inlineStr">
        <is>
          <t>CA-2014-103807</t>
        </is>
      </c>
      <c r="C9003" t="inlineStr">
        <is>
          <t>2014-12-02</t>
        </is>
      </c>
      <c r="D9003" t="inlineStr">
        <is>
          <t>2014-12-09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Technology</t>
        </is>
      </c>
      <c r="O9003" t="inlineStr">
        <is>
          <t>Accessories</t>
        </is>
      </c>
      <c r="P9003" t="inlineStr">
        <is>
          <t>Kingston Digital DataTraveler 8GB USB 2.0</t>
        </is>
      </c>
      <c r="Q9003" s="2" t="n">
        <v>5.95</v>
      </c>
      <c r="R9003" t="n">
        <v>1</v>
      </c>
      <c r="S9003" s="3" t="n">
        <v>0</v>
      </c>
      <c r="T9003" s="2" t="n">
        <v>0.833</v>
      </c>
      <c r="U9003">
        <f>D9003-C9003</f>
        <v/>
      </c>
      <c r="V9003" s="3">
        <f>IF(Q9003=0,0,T9003/Q9003)</f>
        <v/>
      </c>
    </row>
    <row r="9004">
      <c r="A9004" t="n">
        <v>9003</v>
      </c>
      <c r="B9004" t="inlineStr">
        <is>
          <t>CA-2014-103807</t>
        </is>
      </c>
      <c r="C9004" t="inlineStr">
        <is>
          <t>2014-12-02</t>
        </is>
      </c>
      <c r="D9004" t="inlineStr">
        <is>
          <t>2014-12-09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RSVP Cards &amp; Envelopes, Blank White, 8-1/2" X 11", 24 Cards/25 Envelopes/Set</t>
        </is>
      </c>
      <c r="Q9004" s="2" t="n">
        <v>15.24</v>
      </c>
      <c r="R9004" t="n">
        <v>3</v>
      </c>
      <c r="S9004" s="3" t="n">
        <v>0</v>
      </c>
      <c r="T9004" s="2" t="n">
        <v>7.1628</v>
      </c>
      <c r="U9004">
        <f>D9004-C9004</f>
        <v/>
      </c>
      <c r="V9004" s="3">
        <f>IF(Q9004=0,0,T9004/Q9004)</f>
        <v/>
      </c>
    </row>
    <row r="9005">
      <c r="A9005" t="n">
        <v>9004</v>
      </c>
      <c r="B9005" t="inlineStr">
        <is>
          <t>CA-2015-102855</t>
        </is>
      </c>
      <c r="C9005" t="inlineStr">
        <is>
          <t>2015-04-05</t>
        </is>
      </c>
      <c r="D9005" t="inlineStr">
        <is>
          <t>2015-04-06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Technology</t>
        </is>
      </c>
      <c r="O9005" t="inlineStr">
        <is>
          <t>Accessories</t>
        </is>
      </c>
      <c r="P9005" t="inlineStr">
        <is>
          <t>SanDisk Ultra 64 GB MicroSDHC Class 10 Memory Card</t>
        </is>
      </c>
      <c r="Q9005" s="2" t="n">
        <v>239.94</v>
      </c>
      <c r="R9005" t="n">
        <v>6</v>
      </c>
      <c r="S9005" s="3" t="n">
        <v>0</v>
      </c>
      <c r="T9005" s="2" t="n">
        <v>26.3934</v>
      </c>
      <c r="U9005">
        <f>D9005-C9005</f>
        <v/>
      </c>
      <c r="V9005" s="3">
        <f>IF(Q9005=0,0,T9005/Q9005)</f>
        <v/>
      </c>
    </row>
    <row r="9006">
      <c r="A9006" t="n">
        <v>9005</v>
      </c>
      <c r="B9006" t="inlineStr">
        <is>
          <t>CA-2015-102855</t>
        </is>
      </c>
      <c r="C9006" t="inlineStr">
        <is>
          <t>2015-04-05</t>
        </is>
      </c>
      <c r="D9006" t="inlineStr">
        <is>
          <t>2015-04-06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Dixon Ticonderoga Pencils</t>
        </is>
      </c>
      <c r="Q9006" s="2" t="n">
        <v>23.84</v>
      </c>
      <c r="R9006" t="n">
        <v>8</v>
      </c>
      <c r="S9006" s="3" t="n">
        <v>0</v>
      </c>
      <c r="T9006" s="2" t="n">
        <v>6.4368</v>
      </c>
      <c r="U9006">
        <f>D9006-C9006</f>
        <v/>
      </c>
      <c r="V9006" s="3">
        <f>IF(Q9006=0,0,T9006/Q9006)</f>
        <v/>
      </c>
    </row>
    <row r="9007">
      <c r="A9007" t="n">
        <v>9006</v>
      </c>
      <c r="B9007" t="inlineStr">
        <is>
          <t>CA-2017-107825</t>
        </is>
      </c>
      <c r="C9007" t="inlineStr">
        <is>
          <t>2017-11-18</t>
        </is>
      </c>
      <c r="D9007" t="inlineStr">
        <is>
          <t>2017-11-18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Decoflex Hanging Personal Folder File, Blue</t>
        </is>
      </c>
      <c r="Q9007" s="2" t="n">
        <v>92.52</v>
      </c>
      <c r="R9007" t="n">
        <v>6</v>
      </c>
      <c r="S9007" s="3" t="n">
        <v>0</v>
      </c>
      <c r="T9007" s="2" t="n">
        <v>24.9804</v>
      </c>
      <c r="U9007">
        <f>D9007-C9007</f>
        <v/>
      </c>
      <c r="V9007" s="3">
        <f>IF(Q9007=0,0,T9007/Q9007)</f>
        <v/>
      </c>
    </row>
    <row r="9008">
      <c r="A9008" t="n">
        <v>9007</v>
      </c>
      <c r="B9008" t="inlineStr">
        <is>
          <t>CA-2017-107825</t>
        </is>
      </c>
      <c r="C9008" t="inlineStr">
        <is>
          <t>2017-11-18</t>
        </is>
      </c>
      <c r="D9008" t="inlineStr">
        <is>
          <t>2017-11-18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Office Supplies</t>
        </is>
      </c>
      <c r="O9008" t="inlineStr">
        <is>
          <t>Storage</t>
        </is>
      </c>
      <c r="P9008" t="inlineStr">
        <is>
          <t>Companion Letter/Legal File, Black</t>
        </is>
      </c>
      <c r="Q9008" s="2" t="n">
        <v>37.76</v>
      </c>
      <c r="R9008" t="n">
        <v>1</v>
      </c>
      <c r="S9008" s="3" t="n">
        <v>0</v>
      </c>
      <c r="T9008" s="2" t="n">
        <v>10.5728</v>
      </c>
      <c r="U9008">
        <f>D9008-C9008</f>
        <v/>
      </c>
      <c r="V9008" s="3">
        <f>IF(Q9008=0,0,T9008/Q9008)</f>
        <v/>
      </c>
    </row>
    <row r="9009">
      <c r="A9009" t="n">
        <v>9008</v>
      </c>
      <c r="B9009" t="inlineStr">
        <is>
          <t>CA-2017-107825</t>
        </is>
      </c>
      <c r="C9009" t="inlineStr">
        <is>
          <t>2017-11-18</t>
        </is>
      </c>
      <c r="D9009" t="inlineStr">
        <is>
          <t>2017-11-18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Office Supplies</t>
        </is>
      </c>
      <c r="O9009" t="inlineStr">
        <is>
          <t>Labels</t>
        </is>
      </c>
      <c r="P9009" t="inlineStr">
        <is>
          <t>Avery 487</t>
        </is>
      </c>
      <c r="Q9009" s="2" t="n">
        <v>7.38</v>
      </c>
      <c r="R9009" t="n">
        <v>2</v>
      </c>
      <c r="S9009" s="3" t="n">
        <v>0</v>
      </c>
      <c r="T9009" s="2" t="n">
        <v>3.4686</v>
      </c>
      <c r="U9009">
        <f>D9009-C9009</f>
        <v/>
      </c>
      <c r="V9009" s="3">
        <f>IF(Q9009=0,0,T9009/Q9009)</f>
        <v/>
      </c>
    </row>
    <row r="9010">
      <c r="A9010" t="n">
        <v>9009</v>
      </c>
      <c r="B9010" t="inlineStr">
        <is>
          <t>CA-2017-107825</t>
        </is>
      </c>
      <c r="C9010" t="inlineStr">
        <is>
          <t>2017-11-18</t>
        </is>
      </c>
      <c r="D9010" t="inlineStr">
        <is>
          <t>2017-11-18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GE General Purpose, Extra Long Life, Showcase &amp; Floodlight Incandescent Bulbs</t>
        </is>
      </c>
      <c r="Q9010" s="2" t="n">
        <v>5.82</v>
      </c>
      <c r="R9010" t="n">
        <v>2</v>
      </c>
      <c r="S9010" s="3" t="n">
        <v>0</v>
      </c>
      <c r="T9010" s="2" t="n">
        <v>2.7354</v>
      </c>
      <c r="U9010">
        <f>D9010-C9010</f>
        <v/>
      </c>
      <c r="V9010" s="3">
        <f>IF(Q9010=0,0,T9010/Q9010)</f>
        <v/>
      </c>
    </row>
    <row r="9011">
      <c r="A9011" t="n">
        <v>9010</v>
      </c>
      <c r="B9011" t="inlineStr">
        <is>
          <t>CA-2017-106047</t>
        </is>
      </c>
      <c r="C9011" t="inlineStr">
        <is>
          <t>2017-07-12</t>
        </is>
      </c>
      <c r="D9011" t="inlineStr">
        <is>
          <t>2017-07-18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Office Supplies</t>
        </is>
      </c>
      <c r="O9011" t="inlineStr">
        <is>
          <t>Paper</t>
        </is>
      </c>
      <c r="P9011" t="inlineStr">
        <is>
          <t>Wirebound Message Books, Four 2 3/4 x 5 Forms per Page, 200 Sets per Book</t>
        </is>
      </c>
      <c r="Q9011" s="2" t="n">
        <v>3.816</v>
      </c>
      <c r="R9011" t="n">
        <v>1</v>
      </c>
      <c r="S9011" s="3" t="n">
        <v>0.2</v>
      </c>
      <c r="T9011" s="2" t="n">
        <v>1.1925</v>
      </c>
      <c r="U9011">
        <f>D9011-C9011</f>
        <v/>
      </c>
      <c r="V9011" s="3">
        <f>IF(Q9011=0,0,T9011/Q9011)</f>
        <v/>
      </c>
    </row>
    <row r="9012">
      <c r="A9012" t="n">
        <v>9011</v>
      </c>
      <c r="B9012" t="inlineStr">
        <is>
          <t>CA-2017-127803</t>
        </is>
      </c>
      <c r="C9012" t="inlineStr">
        <is>
          <t>2017-05-19</t>
        </is>
      </c>
      <c r="D9012" t="inlineStr">
        <is>
          <t>2017-05-23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Office Supplies</t>
        </is>
      </c>
      <c r="O9012" t="inlineStr">
        <is>
          <t>Binders</t>
        </is>
      </c>
      <c r="P9012" t="inlineStr">
        <is>
          <t>Wilson Jones Four-Pocket Poly Binders</t>
        </is>
      </c>
      <c r="Q9012" s="2" t="n">
        <v>26.16</v>
      </c>
      <c r="R9012" t="n">
        <v>4</v>
      </c>
      <c r="S9012" s="3" t="n">
        <v>0</v>
      </c>
      <c r="T9012" s="2" t="n">
        <v>12.8184</v>
      </c>
      <c r="U9012">
        <f>D9012-C9012</f>
        <v/>
      </c>
      <c r="V9012" s="3">
        <f>IF(Q9012=0,0,T9012/Q9012)</f>
        <v/>
      </c>
    </row>
    <row r="9013">
      <c r="A9013" t="n">
        <v>9012</v>
      </c>
      <c r="B9013" t="inlineStr">
        <is>
          <t>CA-2015-137071</t>
        </is>
      </c>
      <c r="C9013" t="inlineStr">
        <is>
          <t>2015-12-20</t>
        </is>
      </c>
      <c r="D9013" t="inlineStr">
        <is>
          <t>2015-12-21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Hypercom P1300 Pinpad</t>
        </is>
      </c>
      <c r="Q9013" s="2" t="n">
        <v>100.8</v>
      </c>
      <c r="R9013" t="n">
        <v>2</v>
      </c>
      <c r="S9013" s="3" t="n">
        <v>0.2</v>
      </c>
      <c r="T9013" s="2" t="n">
        <v>21.42</v>
      </c>
      <c r="U9013">
        <f>D9013-C9013</f>
        <v/>
      </c>
      <c r="V9013" s="3">
        <f>IF(Q9013=0,0,T9013/Q9013)</f>
        <v/>
      </c>
    </row>
    <row r="9014">
      <c r="A9014" t="n">
        <v>9013</v>
      </c>
      <c r="B9014" t="inlineStr">
        <is>
          <t>CA-2016-121447</t>
        </is>
      </c>
      <c r="C9014" t="inlineStr">
        <is>
          <t>2016-02-21</t>
        </is>
      </c>
      <c r="D9014" t="inlineStr">
        <is>
          <t>2016-02-22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Floodlight Indoor Halogen Bulbs, 1 Bulb per Pack, 60 Watts</t>
        </is>
      </c>
      <c r="Q9014" s="2" t="n">
        <v>135.8</v>
      </c>
      <c r="R9014" t="n">
        <v>7</v>
      </c>
      <c r="S9014" s="3" t="n">
        <v>0</v>
      </c>
      <c r="T9014" s="2" t="n">
        <v>66.542</v>
      </c>
      <c r="U9014">
        <f>D9014-C9014</f>
        <v/>
      </c>
      <c r="V9014" s="3">
        <f>IF(Q9014=0,0,T9014/Q9014)</f>
        <v/>
      </c>
    </row>
    <row r="9015">
      <c r="A9015" t="n">
        <v>9014</v>
      </c>
      <c r="B9015" t="inlineStr">
        <is>
          <t>CA-2017-143084</t>
        </is>
      </c>
      <c r="C9015" t="inlineStr">
        <is>
          <t>2017-03-18</t>
        </is>
      </c>
      <c r="D9015" t="inlineStr">
        <is>
          <t>2017-03-22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Prang Drawing Pencil Set</t>
        </is>
      </c>
      <c r="Q9015" s="2" t="n">
        <v>13.9</v>
      </c>
      <c r="R9015" t="n">
        <v>5</v>
      </c>
      <c r="S9015" s="3" t="n">
        <v>0</v>
      </c>
      <c r="T9015" s="2" t="n">
        <v>3.753</v>
      </c>
      <c r="U9015">
        <f>D9015-C9015</f>
        <v/>
      </c>
      <c r="V9015" s="3">
        <f>IF(Q9015=0,0,T9015/Q9015)</f>
        <v/>
      </c>
    </row>
    <row r="9016">
      <c r="A9016" t="n">
        <v>9015</v>
      </c>
      <c r="B9016" t="inlineStr">
        <is>
          <t>CA-2017-143084</t>
        </is>
      </c>
      <c r="C9016" t="inlineStr">
        <is>
          <t>2017-03-18</t>
        </is>
      </c>
      <c r="D9016" t="inlineStr">
        <is>
          <t>2017-03-22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Office Supplies</t>
        </is>
      </c>
      <c r="O9016" t="inlineStr">
        <is>
          <t>Envelopes</t>
        </is>
      </c>
      <c r="P9016" t="inlineStr">
        <is>
          <t>Peel &amp; Seel Envelopes</t>
        </is>
      </c>
      <c r="Q9016" s="2" t="n">
        <v>19.4</v>
      </c>
      <c r="R9016" t="n">
        <v>5</v>
      </c>
      <c r="S9016" s="3" t="n">
        <v>0</v>
      </c>
      <c r="T9016" s="2" t="n">
        <v>9.311999999999999</v>
      </c>
      <c r="U9016">
        <f>D9016-C9016</f>
        <v/>
      </c>
      <c r="V9016" s="3">
        <f>IF(Q9016=0,0,T9016/Q9016)</f>
        <v/>
      </c>
    </row>
    <row r="9017">
      <c r="A9017" t="n">
        <v>9016</v>
      </c>
      <c r="B9017" t="inlineStr">
        <is>
          <t>CA-2016-131639</t>
        </is>
      </c>
      <c r="C9017" t="inlineStr">
        <is>
          <t>2016-12-17</t>
        </is>
      </c>
      <c r="D9017" t="inlineStr">
        <is>
          <t>2016-12-23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Ibico Plastic and Wire Spiral Binding Combs</t>
        </is>
      </c>
      <c r="Q9017" s="2" t="n">
        <v>13.488</v>
      </c>
      <c r="R9017" t="n">
        <v>2</v>
      </c>
      <c r="S9017" s="3" t="n">
        <v>0.2</v>
      </c>
      <c r="T9017" s="2" t="n">
        <v>4.3836</v>
      </c>
      <c r="U9017">
        <f>D9017-C9017</f>
        <v/>
      </c>
      <c r="V9017" s="3">
        <f>IF(Q9017=0,0,T9017/Q9017)</f>
        <v/>
      </c>
    </row>
    <row r="9018">
      <c r="A9018" t="n">
        <v>9017</v>
      </c>
      <c r="B9018" t="inlineStr">
        <is>
          <t>CA-2016-131639</t>
        </is>
      </c>
      <c r="C9018" t="inlineStr">
        <is>
          <t>2016-12-17</t>
        </is>
      </c>
      <c r="D9018" t="inlineStr">
        <is>
          <t>2016-12-23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GBC Laser Imprintable Binding System Covers, Desert Sand</t>
        </is>
      </c>
      <c r="Q9018" s="2" t="n">
        <v>11.416</v>
      </c>
      <c r="R9018" t="n">
        <v>1</v>
      </c>
      <c r="S9018" s="3" t="n">
        <v>0.2</v>
      </c>
      <c r="T9018" s="2" t="n">
        <v>3.8529</v>
      </c>
      <c r="U9018">
        <f>D9018-C9018</f>
        <v/>
      </c>
      <c r="V9018" s="3">
        <f>IF(Q9018=0,0,T9018/Q9018)</f>
        <v/>
      </c>
    </row>
    <row r="9019">
      <c r="A9019" t="n">
        <v>9018</v>
      </c>
      <c r="B9019" t="inlineStr">
        <is>
          <t>CA-2016-161361</t>
        </is>
      </c>
      <c r="C9019" t="inlineStr">
        <is>
          <t>2016-03-26</t>
        </is>
      </c>
      <c r="D9019" t="inlineStr">
        <is>
          <t>2016-03-28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300/Messages</t>
        </is>
      </c>
      <c r="Q9019" s="2" t="n">
        <v>17.64</v>
      </c>
      <c r="R9019" t="n">
        <v>3</v>
      </c>
      <c r="S9019" s="3" t="n">
        <v>0</v>
      </c>
      <c r="T9019" s="2" t="n">
        <v>8.643599999999999</v>
      </c>
      <c r="U9019">
        <f>D9019-C9019</f>
        <v/>
      </c>
      <c r="V9019" s="3">
        <f>IF(Q9019=0,0,T9019/Q9019)</f>
        <v/>
      </c>
    </row>
    <row r="9020">
      <c r="A9020" t="n">
        <v>9019</v>
      </c>
      <c r="B9020" t="inlineStr">
        <is>
          <t>CA-2016-161361</t>
        </is>
      </c>
      <c r="C9020" t="inlineStr">
        <is>
          <t>2016-03-26</t>
        </is>
      </c>
      <c r="D9020" t="inlineStr">
        <is>
          <t>2016-03-28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Office Supplies</t>
        </is>
      </c>
      <c r="O9020" t="inlineStr">
        <is>
          <t>Binders</t>
        </is>
      </c>
      <c r="P9020" t="inlineStr">
        <is>
          <t>Wilson Jones Hanging View Binder, White, 1"</t>
        </is>
      </c>
      <c r="Q9020" s="2" t="n">
        <v>17.04</v>
      </c>
      <c r="R9020" t="n">
        <v>3</v>
      </c>
      <c r="S9020" s="3" t="n">
        <v>0.2</v>
      </c>
      <c r="T9020" s="2" t="n">
        <v>5.538</v>
      </c>
      <c r="U9020">
        <f>D9020-C9020</f>
        <v/>
      </c>
      <c r="V9020" s="3">
        <f>IF(Q9020=0,0,T9020/Q9020)</f>
        <v/>
      </c>
    </row>
    <row r="9021">
      <c r="A9021" t="n">
        <v>9020</v>
      </c>
      <c r="B9021" t="inlineStr">
        <is>
          <t>CA-2014-100706</t>
        </is>
      </c>
      <c r="C9021" t="inlineStr">
        <is>
          <t>2014-12-16</t>
        </is>
      </c>
      <c r="D9021" t="inlineStr">
        <is>
          <t>2014-12-18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Technology</t>
        </is>
      </c>
      <c r="O9021" t="inlineStr">
        <is>
          <t>Accessories</t>
        </is>
      </c>
      <c r="P9021" t="inlineStr">
        <is>
          <t>Case Logic 2.4GHz Wireless Keyboard</t>
        </is>
      </c>
      <c r="Q9021" s="2" t="n">
        <v>99.98</v>
      </c>
      <c r="R9021" t="n">
        <v>2</v>
      </c>
      <c r="S9021" s="3" t="n">
        <v>0</v>
      </c>
      <c r="T9021" s="2" t="n">
        <v>7.9984</v>
      </c>
      <c r="U9021">
        <f>D9021-C9021</f>
        <v/>
      </c>
      <c r="V9021" s="3">
        <f>IF(Q9021=0,0,T9021/Q9021)</f>
        <v/>
      </c>
    </row>
    <row r="9022">
      <c r="A9022" t="n">
        <v>9021</v>
      </c>
      <c r="B9022" t="inlineStr">
        <is>
          <t>CA-2014-100706</t>
        </is>
      </c>
      <c r="C9022" t="inlineStr">
        <is>
          <t>2014-12-16</t>
        </is>
      </c>
      <c r="D9022" t="inlineStr">
        <is>
          <t>2014-12-18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Ultra Door Push Plate</t>
        </is>
      </c>
      <c r="Q9022" s="2" t="n">
        <v>29.46</v>
      </c>
      <c r="R9022" t="n">
        <v>6</v>
      </c>
      <c r="S9022" s="3" t="n">
        <v>0</v>
      </c>
      <c r="T9022" s="2" t="n">
        <v>9.7218</v>
      </c>
      <c r="U9022">
        <f>D9022-C9022</f>
        <v/>
      </c>
      <c r="V9022" s="3">
        <f>IF(Q9022=0,0,T9022/Q9022)</f>
        <v/>
      </c>
    </row>
    <row r="9023">
      <c r="A9023" t="n">
        <v>9022</v>
      </c>
      <c r="B9023" t="inlineStr">
        <is>
          <t>CA-2015-129525</t>
        </is>
      </c>
      <c r="C9023" t="inlineStr">
        <is>
          <t>2015-11-15</t>
        </is>
      </c>
      <c r="D9023" t="inlineStr">
        <is>
          <t>2015-11-20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Office Supplies</t>
        </is>
      </c>
      <c r="O9023" t="inlineStr">
        <is>
          <t>Binders</t>
        </is>
      </c>
      <c r="P9023" t="inlineStr">
        <is>
          <t>Wilson Jones Elliptical Ring 3 1/2" Capacity Binders, 800 sheets</t>
        </is>
      </c>
      <c r="Q9023" s="2" t="n">
        <v>166.92</v>
      </c>
      <c r="R9023" t="n">
        <v>13</v>
      </c>
      <c r="S9023" s="3" t="n">
        <v>0.7</v>
      </c>
      <c r="T9023" s="2" t="n">
        <v>-116.844</v>
      </c>
      <c r="U9023">
        <f>D9023-C9023</f>
        <v/>
      </c>
      <c r="V9023" s="3">
        <f>IF(Q9023=0,0,T9023/Q9023)</f>
        <v/>
      </c>
    </row>
    <row r="9024">
      <c r="A9024" t="n">
        <v>9023</v>
      </c>
      <c r="B9024" t="inlineStr">
        <is>
          <t>US-2016-141880</t>
        </is>
      </c>
      <c r="C9024" t="inlineStr">
        <is>
          <t>2016-08-22</t>
        </is>
      </c>
      <c r="D9024" t="inlineStr">
        <is>
          <t>2016-08-23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Dana Halogen Swing-Arm Architect Lamp</t>
        </is>
      </c>
      <c r="Q9024" s="2" t="n">
        <v>98.328</v>
      </c>
      <c r="R9024" t="n">
        <v>3</v>
      </c>
      <c r="S9024" s="3" t="n">
        <v>0.2</v>
      </c>
      <c r="T9024" s="2" t="n">
        <v>9.832800000000001</v>
      </c>
      <c r="U9024">
        <f>D9024-C9024</f>
        <v/>
      </c>
      <c r="V9024" s="3">
        <f>IF(Q9024=0,0,T9024/Q9024)</f>
        <v/>
      </c>
    </row>
    <row r="9025">
      <c r="A9025" t="n">
        <v>9024</v>
      </c>
      <c r="B9025" t="inlineStr">
        <is>
          <t>CA-2015-165799</t>
        </is>
      </c>
      <c r="C9025" t="inlineStr">
        <is>
          <t>2015-06-29</t>
        </is>
      </c>
      <c r="D9025" t="inlineStr">
        <is>
          <t>2015-07-02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Furniture</t>
        </is>
      </c>
      <c r="O9025" t="inlineStr">
        <is>
          <t>Chairs</t>
        </is>
      </c>
      <c r="P9025" t="inlineStr">
        <is>
          <t>Office Star - Mesh Screen back chair with Vinyl seat</t>
        </is>
      </c>
      <c r="Q9025" s="2" t="n">
        <v>117.882</v>
      </c>
      <c r="R9025" t="n">
        <v>1</v>
      </c>
      <c r="S9025" s="3" t="n">
        <v>0.1</v>
      </c>
      <c r="T9025" s="2" t="n">
        <v>1.3098</v>
      </c>
      <c r="U9025">
        <f>D9025-C9025</f>
        <v/>
      </c>
      <c r="V9025" s="3">
        <f>IF(Q9025=0,0,T9025/Q9025)</f>
        <v/>
      </c>
    </row>
    <row r="9026">
      <c r="A9026" t="n">
        <v>9025</v>
      </c>
      <c r="B9026" t="inlineStr">
        <is>
          <t>CA-2016-102127</t>
        </is>
      </c>
      <c r="C9026" t="inlineStr">
        <is>
          <t>2016-06-26</t>
        </is>
      </c>
      <c r="D9026" t="inlineStr">
        <is>
          <t>2016-07-02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AmazonBasics 3-Button USB Wired Mouse</t>
        </is>
      </c>
      <c r="Q9026" s="2" t="n">
        <v>20.97</v>
      </c>
      <c r="R9026" t="n">
        <v>3</v>
      </c>
      <c r="S9026" s="3" t="n">
        <v>0</v>
      </c>
      <c r="T9026" s="2" t="n">
        <v>9.017099999999999</v>
      </c>
      <c r="U9026">
        <f>D9026-C9026</f>
        <v/>
      </c>
      <c r="V9026" s="3">
        <f>IF(Q9026=0,0,T9026/Q9026)</f>
        <v/>
      </c>
    </row>
    <row r="9027">
      <c r="A9027" t="n">
        <v>9026</v>
      </c>
      <c r="B9027" t="inlineStr">
        <is>
          <t>CA-2016-102127</t>
        </is>
      </c>
      <c r="C9027" t="inlineStr">
        <is>
          <t>2016-06-26</t>
        </is>
      </c>
      <c r="D9027" t="inlineStr">
        <is>
          <t>2016-07-02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Technology</t>
        </is>
      </c>
      <c r="O9027" t="inlineStr">
        <is>
          <t>Accessories</t>
        </is>
      </c>
      <c r="P9027" t="inlineStr">
        <is>
          <t>Perixx PERIBOARD-512B, Ergonomic Split Keyboard</t>
        </is>
      </c>
      <c r="Q9027" s="2" t="n">
        <v>139.96</v>
      </c>
      <c r="R9027" t="n">
        <v>4</v>
      </c>
      <c r="S9027" s="3" t="n">
        <v>0</v>
      </c>
      <c r="T9027" s="2" t="n">
        <v>9.7972</v>
      </c>
      <c r="U9027">
        <f>D9027-C9027</f>
        <v/>
      </c>
      <c r="V9027" s="3">
        <f>IF(Q9027=0,0,T9027/Q9027)</f>
        <v/>
      </c>
    </row>
    <row r="9028">
      <c r="A9028" t="n">
        <v>9027</v>
      </c>
      <c r="B9028" t="inlineStr">
        <is>
          <t>CA-2016-102127</t>
        </is>
      </c>
      <c r="C9028" t="inlineStr">
        <is>
          <t>2016-06-26</t>
        </is>
      </c>
      <c r="D9028" t="inlineStr">
        <is>
          <t>2016-07-02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DAX Executive Solid Wood Document Frame, Desktop or Hang, Mahogany, 5 x 7</t>
        </is>
      </c>
      <c r="Q9028" s="2" t="n">
        <v>37.74</v>
      </c>
      <c r="R9028" t="n">
        <v>3</v>
      </c>
      <c r="S9028" s="3" t="n">
        <v>0</v>
      </c>
      <c r="T9028" s="2" t="n">
        <v>12.8316</v>
      </c>
      <c r="U9028">
        <f>D9028-C9028</f>
        <v/>
      </c>
      <c r="V9028" s="3">
        <f>IF(Q9028=0,0,T9028/Q9028)</f>
        <v/>
      </c>
    </row>
    <row r="9029">
      <c r="A9029" t="n">
        <v>9028</v>
      </c>
      <c r="B9029" t="inlineStr">
        <is>
          <t>US-2016-152415</t>
        </is>
      </c>
      <c r="C9029" t="inlineStr">
        <is>
          <t>2016-09-17</t>
        </is>
      </c>
      <c r="D9029" t="inlineStr">
        <is>
          <t>2016-09-22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C-Line Magnetic Cubicle Keepers, Clear Polypropylene</t>
        </is>
      </c>
      <c r="Q9029" s="2" t="n">
        <v>14.82</v>
      </c>
      <c r="R9029" t="n">
        <v>3</v>
      </c>
      <c r="S9029" s="3" t="n">
        <v>0</v>
      </c>
      <c r="T9029" s="2" t="n">
        <v>6.2244</v>
      </c>
      <c r="U9029">
        <f>D9029-C9029</f>
        <v/>
      </c>
      <c r="V9029" s="3">
        <f>IF(Q9029=0,0,T9029/Q9029)</f>
        <v/>
      </c>
    </row>
    <row r="9030">
      <c r="A9030" t="n">
        <v>9029</v>
      </c>
      <c r="B9030" t="inlineStr">
        <is>
          <t>US-2016-152415</t>
        </is>
      </c>
      <c r="C9030" t="inlineStr">
        <is>
          <t>2016-09-17</t>
        </is>
      </c>
      <c r="D9030" t="inlineStr">
        <is>
          <t>2016-09-22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Furniture</t>
        </is>
      </c>
      <c r="O9030" t="inlineStr">
        <is>
          <t>Furnishings</t>
        </is>
      </c>
      <c r="P9030" t="inlineStr">
        <is>
          <t>Howard Miller 14-1/2" Diameter Chrome Round Wall Clock</t>
        </is>
      </c>
      <c r="Q9030" s="2" t="n">
        <v>191.82</v>
      </c>
      <c r="R9030" t="n">
        <v>3</v>
      </c>
      <c r="S9030" s="3" t="n">
        <v>0</v>
      </c>
      <c r="T9030" s="2" t="n">
        <v>61.3824</v>
      </c>
      <c r="U9030">
        <f>D9030-C9030</f>
        <v/>
      </c>
      <c r="V9030" s="3">
        <f>IF(Q9030=0,0,T9030/Q9030)</f>
        <v/>
      </c>
    </row>
    <row r="9031">
      <c r="A9031" t="n">
        <v>9030</v>
      </c>
      <c r="B9031" t="inlineStr">
        <is>
          <t>CA-2014-138198</t>
        </is>
      </c>
      <c r="C9031" t="inlineStr">
        <is>
          <t>2014-07-18</t>
        </is>
      </c>
      <c r="D9031" t="inlineStr">
        <is>
          <t>2014-07-23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Cardinal Slant-D Ring Binder, Heavy Gauge Vinyl</t>
        </is>
      </c>
      <c r="Q9031" s="2" t="n">
        <v>13.904</v>
      </c>
      <c r="R9031" t="n">
        <v>2</v>
      </c>
      <c r="S9031" s="3" t="n">
        <v>0.2</v>
      </c>
      <c r="T9031" s="2" t="n">
        <v>4.5188</v>
      </c>
      <c r="U9031">
        <f>D9031-C9031</f>
        <v/>
      </c>
      <c r="V9031" s="3">
        <f>IF(Q9031=0,0,T9031/Q9031)</f>
        <v/>
      </c>
    </row>
    <row r="9032">
      <c r="A9032" t="n">
        <v>9031</v>
      </c>
      <c r="B9032" t="inlineStr">
        <is>
          <t>CA-2017-128041</t>
        </is>
      </c>
      <c r="C9032" t="inlineStr">
        <is>
          <t>2017-09-01</t>
        </is>
      </c>
      <c r="D9032" t="inlineStr">
        <is>
          <t>2017-09-01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Office Supplies</t>
        </is>
      </c>
      <c r="O9032" t="inlineStr">
        <is>
          <t>Appliances</t>
        </is>
      </c>
      <c r="P9032" t="inlineStr">
        <is>
          <t>Honeywell Quietcare HEPA Air Cleaner</t>
        </is>
      </c>
      <c r="Q9032" s="2" t="n">
        <v>314.6</v>
      </c>
      <c r="R9032" t="n">
        <v>4</v>
      </c>
      <c r="S9032" s="3" t="n">
        <v>0</v>
      </c>
      <c r="T9032" s="2" t="n">
        <v>103.818</v>
      </c>
      <c r="U9032">
        <f>D9032-C9032</f>
        <v/>
      </c>
      <c r="V9032" s="3">
        <f>IF(Q9032=0,0,T9032/Q9032)</f>
        <v/>
      </c>
    </row>
    <row r="9033">
      <c r="A9033" t="n">
        <v>9032</v>
      </c>
      <c r="B9033" t="inlineStr">
        <is>
          <t>CA-2017-128041</t>
        </is>
      </c>
      <c r="C9033" t="inlineStr">
        <is>
          <t>2017-09-01</t>
        </is>
      </c>
      <c r="D9033" t="inlineStr">
        <is>
          <t>2017-09-01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Furniture</t>
        </is>
      </c>
      <c r="O9033" t="inlineStr">
        <is>
          <t>Tables</t>
        </is>
      </c>
      <c r="P9033" t="inlineStr">
        <is>
          <t>KI Conference Tables</t>
        </is>
      </c>
      <c r="Q9033" s="2" t="n">
        <v>283.56</v>
      </c>
      <c r="R9033" t="n">
        <v>4</v>
      </c>
      <c r="S9033" s="3" t="n">
        <v>0</v>
      </c>
      <c r="T9033" s="2" t="n">
        <v>45.3696</v>
      </c>
      <c r="U9033">
        <f>D9033-C9033</f>
        <v/>
      </c>
      <c r="V9033" s="3">
        <f>IF(Q9033=0,0,T9033/Q9033)</f>
        <v/>
      </c>
    </row>
    <row r="9034">
      <c r="A9034" t="n">
        <v>9033</v>
      </c>
      <c r="B9034" t="inlineStr">
        <is>
          <t>CA-2017-105823</t>
        </is>
      </c>
      <c r="C9034" t="inlineStr">
        <is>
          <t>2017-06-22</t>
        </is>
      </c>
      <c r="D9034" t="inlineStr">
        <is>
          <t>2017-06-26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Furniture</t>
        </is>
      </c>
      <c r="O9034" t="inlineStr">
        <is>
          <t>Chairs</t>
        </is>
      </c>
      <c r="P9034" t="inlineStr">
        <is>
          <t>Hon Deluxe Fabric Upholstered Stacking Chairs, Rounded Back</t>
        </is>
      </c>
      <c r="Q9034" s="2" t="n">
        <v>487.96</v>
      </c>
      <c r="R9034" t="n">
        <v>2</v>
      </c>
      <c r="S9034" s="3" t="n">
        <v>0</v>
      </c>
      <c r="T9034" s="2" t="n">
        <v>146.388</v>
      </c>
      <c r="U9034">
        <f>D9034-C9034</f>
        <v/>
      </c>
      <c r="V9034" s="3">
        <f>IF(Q9034=0,0,T9034/Q9034)</f>
        <v/>
      </c>
    </row>
    <row r="9035">
      <c r="A9035" t="n">
        <v>9034</v>
      </c>
      <c r="B9035" t="inlineStr">
        <is>
          <t>CA-2014-152268</t>
        </is>
      </c>
      <c r="C9035" t="inlineStr">
        <is>
          <t>2014-09-02</t>
        </is>
      </c>
      <c r="D9035" t="inlineStr">
        <is>
          <t>2014-09-07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GBC DocuBind TL300 Electric Binding System</t>
        </is>
      </c>
      <c r="Q9035" s="2" t="n">
        <v>1793.98</v>
      </c>
      <c r="R9035" t="n">
        <v>2</v>
      </c>
      <c r="S9035" s="3" t="n">
        <v>0</v>
      </c>
      <c r="T9035" s="2" t="n">
        <v>843.1706</v>
      </c>
      <c r="U9035">
        <f>D9035-C9035</f>
        <v/>
      </c>
      <c r="V9035" s="3">
        <f>IF(Q9035=0,0,T9035/Q9035)</f>
        <v/>
      </c>
    </row>
    <row r="9036">
      <c r="A9036" t="n">
        <v>9035</v>
      </c>
      <c r="B9036" t="inlineStr">
        <is>
          <t>CA-2015-148873</t>
        </is>
      </c>
      <c r="C9036" t="inlineStr">
        <is>
          <t>2015-10-01</t>
        </is>
      </c>
      <c r="D9036" t="inlineStr">
        <is>
          <t>2015-10-05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Accohide Poly Flexible Ring Binders</t>
        </is>
      </c>
      <c r="Q9036" s="2" t="n">
        <v>2.992</v>
      </c>
      <c r="R9036" t="n">
        <v>4</v>
      </c>
      <c r="S9036" s="3" t="n">
        <v>0.8</v>
      </c>
      <c r="T9036" s="2" t="n">
        <v>-4.488</v>
      </c>
      <c r="U9036">
        <f>D9036-C9036</f>
        <v/>
      </c>
      <c r="V9036" s="3">
        <f>IF(Q9036=0,0,T9036/Q9036)</f>
        <v/>
      </c>
    </row>
    <row r="9037">
      <c r="A9037" t="n">
        <v>9036</v>
      </c>
      <c r="B9037" t="inlineStr">
        <is>
          <t>CA-2015-148873</t>
        </is>
      </c>
      <c r="C9037" t="inlineStr">
        <is>
          <t>2015-10-01</t>
        </is>
      </c>
      <c r="D9037" t="inlineStr">
        <is>
          <t>2015-10-05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Lenovo 17-Key USB Numeric Keypad</t>
        </is>
      </c>
      <c r="Q9037" s="2" t="n">
        <v>108.768</v>
      </c>
      <c r="R9037" t="n">
        <v>4</v>
      </c>
      <c r="S9037" s="3" t="n">
        <v>0.2</v>
      </c>
      <c r="T9037" s="2" t="n">
        <v>2.7192</v>
      </c>
      <c r="U9037">
        <f>D9037-C9037</f>
        <v/>
      </c>
      <c r="V9037" s="3">
        <f>IF(Q9037=0,0,T9037/Q9037)</f>
        <v/>
      </c>
    </row>
    <row r="9038">
      <c r="A9038" t="n">
        <v>9037</v>
      </c>
      <c r="B9038" t="inlineStr">
        <is>
          <t>CA-2015-166492</t>
        </is>
      </c>
      <c r="C9038" t="inlineStr">
        <is>
          <t>2015-04-07</t>
        </is>
      </c>
      <c r="D9038" t="inlineStr">
        <is>
          <t>2015-04-10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Office Supplies</t>
        </is>
      </c>
      <c r="O9038" t="inlineStr">
        <is>
          <t>Paper</t>
        </is>
      </c>
      <c r="P9038" t="inlineStr">
        <is>
          <t>Xerox 192</t>
        </is>
      </c>
      <c r="Q9038" s="2" t="n">
        <v>25.92</v>
      </c>
      <c r="R9038" t="n">
        <v>4</v>
      </c>
      <c r="S9038" s="3" t="n">
        <v>0</v>
      </c>
      <c r="T9038" s="2" t="n">
        <v>12.4416</v>
      </c>
      <c r="U9038">
        <f>D9038-C9038</f>
        <v/>
      </c>
      <c r="V9038" s="3">
        <f>IF(Q9038=0,0,T9038/Q9038)</f>
        <v/>
      </c>
    </row>
    <row r="9039">
      <c r="A9039" t="n">
        <v>9038</v>
      </c>
      <c r="B9039" t="inlineStr">
        <is>
          <t>CA-2015-166492</t>
        </is>
      </c>
      <c r="C9039" t="inlineStr">
        <is>
          <t>2015-04-07</t>
        </is>
      </c>
      <c r="D9039" t="inlineStr">
        <is>
          <t>2015-04-10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Office Supplies</t>
        </is>
      </c>
      <c r="O9039" t="inlineStr">
        <is>
          <t>Storage</t>
        </is>
      </c>
      <c r="P9039" t="inlineStr">
        <is>
          <t>X-Rack File for Hanging Folders</t>
        </is>
      </c>
      <c r="Q9039" s="2" t="n">
        <v>22.58</v>
      </c>
      <c r="R9039" t="n">
        <v>2</v>
      </c>
      <c r="S9039" s="3" t="n">
        <v>0</v>
      </c>
      <c r="T9039" s="2" t="n">
        <v>5.8708</v>
      </c>
      <c r="U9039">
        <f>D9039-C9039</f>
        <v/>
      </c>
      <c r="V9039" s="3">
        <f>IF(Q9039=0,0,T9039/Q9039)</f>
        <v/>
      </c>
    </row>
    <row r="9040">
      <c r="A9040" t="n">
        <v>9039</v>
      </c>
      <c r="B9040" t="inlineStr">
        <is>
          <t>CA-2017-157420</t>
        </is>
      </c>
      <c r="C9040" t="inlineStr">
        <is>
          <t>2017-11-21</t>
        </is>
      </c>
      <c r="D9040" t="inlineStr">
        <is>
          <t>2017-11-21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Motorola HK250 Universal Bluetooth Headset</t>
        </is>
      </c>
      <c r="Q9040" s="2" t="n">
        <v>55.176</v>
      </c>
      <c r="R9040" t="n">
        <v>3</v>
      </c>
      <c r="S9040" s="3" t="n">
        <v>0.2</v>
      </c>
      <c r="T9040" s="2" t="n">
        <v>-12.4146</v>
      </c>
      <c r="U9040">
        <f>D9040-C9040</f>
        <v/>
      </c>
      <c r="V9040" s="3">
        <f>IF(Q9040=0,0,T9040/Q9040)</f>
        <v/>
      </c>
    </row>
    <row r="9041">
      <c r="A9041" t="n">
        <v>9040</v>
      </c>
      <c r="B9041" t="inlineStr">
        <is>
          <t>CA-2016-117121</t>
        </is>
      </c>
      <c r="C9041" t="inlineStr">
        <is>
          <t>2016-12-17</t>
        </is>
      </c>
      <c r="D9041" t="inlineStr">
        <is>
          <t>2016-12-21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Office Supplies</t>
        </is>
      </c>
      <c r="O9041" t="inlineStr">
        <is>
          <t>Binders</t>
        </is>
      </c>
      <c r="P9041" t="inlineStr">
        <is>
          <t>GBC Ibimaster 500 Manual ProClick Binding System</t>
        </is>
      </c>
      <c r="Q9041" s="2" t="n">
        <v>9892.74</v>
      </c>
      <c r="R9041" t="n">
        <v>13</v>
      </c>
      <c r="S9041" s="3" t="n">
        <v>0</v>
      </c>
      <c r="T9041" s="2" t="n">
        <v>4946.37</v>
      </c>
      <c r="U9041">
        <f>D9041-C9041</f>
        <v/>
      </c>
      <c r="V9041" s="3">
        <f>IF(Q9041=0,0,T9041/Q9041)</f>
        <v/>
      </c>
    </row>
    <row r="9042">
      <c r="A9042" t="n">
        <v>9041</v>
      </c>
      <c r="B9042" t="inlineStr">
        <is>
          <t>CA-2014-138177</t>
        </is>
      </c>
      <c r="C9042" t="inlineStr">
        <is>
          <t>2014-09-19</t>
        </is>
      </c>
      <c r="D9042" t="inlineStr">
        <is>
          <t>2014-09-24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Furniture</t>
        </is>
      </c>
      <c r="O9042" t="inlineStr">
        <is>
          <t>Tables</t>
        </is>
      </c>
      <c r="P9042" t="inlineStr">
        <is>
          <t>Hon 2111 Invitation Series Straight Table</t>
        </is>
      </c>
      <c r="Q9042" s="2" t="n">
        <v>73.91500000000001</v>
      </c>
      <c r="R9042" t="n">
        <v>1</v>
      </c>
      <c r="S9042" s="3" t="n">
        <v>0.5</v>
      </c>
      <c r="T9042" s="2" t="n">
        <v>-45.8273</v>
      </c>
      <c r="U9042">
        <f>D9042-C9042</f>
        <v/>
      </c>
      <c r="V9042" s="3">
        <f>IF(Q9042=0,0,T9042/Q9042)</f>
        <v/>
      </c>
    </row>
    <row r="9043">
      <c r="A9043" t="n">
        <v>9042</v>
      </c>
      <c r="B9043" t="inlineStr">
        <is>
          <t>CA-2014-114335</t>
        </is>
      </c>
      <c r="C9043" t="inlineStr">
        <is>
          <t>2014-09-28</t>
        </is>
      </c>
      <c r="D9043" t="inlineStr">
        <is>
          <t>2014-10-03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Deflect-o DuraMat Antistatic Studded Beveled Mat for Medium Pile Carpeting</t>
        </is>
      </c>
      <c r="Q9043" s="2" t="n">
        <v>337.088</v>
      </c>
      <c r="R9043" t="n">
        <v>4</v>
      </c>
      <c r="S9043" s="3" t="n">
        <v>0.2</v>
      </c>
      <c r="T9043" s="2" t="n">
        <v>16.8544</v>
      </c>
      <c r="U9043">
        <f>D9043-C9043</f>
        <v/>
      </c>
      <c r="V9043" s="3">
        <f>IF(Q9043=0,0,T9043/Q9043)</f>
        <v/>
      </c>
    </row>
    <row r="9044">
      <c r="A9044" t="n">
        <v>9043</v>
      </c>
      <c r="B9044" t="inlineStr">
        <is>
          <t>CA-2015-168760</t>
        </is>
      </c>
      <c r="C9044" t="inlineStr">
        <is>
          <t>2015-09-22</t>
        </is>
      </c>
      <c r="D9044" t="inlineStr">
        <is>
          <t>2015-09-26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Office Supplies</t>
        </is>
      </c>
      <c r="O9044" t="inlineStr">
        <is>
          <t>Appliances</t>
        </is>
      </c>
      <c r="P9044" t="inlineStr">
        <is>
          <t>Kensington 6 Outlet Guardian Standard Surge Protector</t>
        </is>
      </c>
      <c r="Q9044" s="2" t="n">
        <v>61.44</v>
      </c>
      <c r="R9044" t="n">
        <v>3</v>
      </c>
      <c r="S9044" s="3" t="n">
        <v>0</v>
      </c>
      <c r="T9044" s="2" t="n">
        <v>16.5888</v>
      </c>
      <c r="U9044">
        <f>D9044-C9044</f>
        <v/>
      </c>
      <c r="V9044" s="3">
        <f>IF(Q9044=0,0,T9044/Q9044)</f>
        <v/>
      </c>
    </row>
    <row r="9045">
      <c r="A9045" t="n">
        <v>9044</v>
      </c>
      <c r="B9045" t="inlineStr">
        <is>
          <t>CA-2016-168830</t>
        </is>
      </c>
      <c r="C9045" t="inlineStr">
        <is>
          <t>2016-11-07</t>
        </is>
      </c>
      <c r="D9045" t="inlineStr">
        <is>
          <t>2016-11-13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Technology</t>
        </is>
      </c>
      <c r="O9045" t="inlineStr">
        <is>
          <t>Accessories</t>
        </is>
      </c>
      <c r="P9045" t="inlineStr">
        <is>
          <t>NETGEAR AC1750 Dual Band Gigabit Smart WiFi Router</t>
        </is>
      </c>
      <c r="Q9045" s="2" t="n">
        <v>479.97</v>
      </c>
      <c r="R9045" t="n">
        <v>3</v>
      </c>
      <c r="S9045" s="3" t="n">
        <v>0</v>
      </c>
      <c r="T9045" s="2" t="n">
        <v>163.1898</v>
      </c>
      <c r="U9045">
        <f>D9045-C9045</f>
        <v/>
      </c>
      <c r="V9045" s="3">
        <f>IF(Q9045=0,0,T9045/Q9045)</f>
        <v/>
      </c>
    </row>
    <row r="9046">
      <c r="A9046" t="n">
        <v>9045</v>
      </c>
      <c r="B9046" t="inlineStr">
        <is>
          <t>CA-2017-137463</t>
        </is>
      </c>
      <c r="C9046" t="inlineStr">
        <is>
          <t>2017-12-16</t>
        </is>
      </c>
      <c r="D9046" t="inlineStr">
        <is>
          <t>2017-12-20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Office Supplies</t>
        </is>
      </c>
      <c r="O9046" t="inlineStr">
        <is>
          <t>Binders</t>
        </is>
      </c>
      <c r="P9046" t="inlineStr">
        <is>
          <t>Accohide Poly Flexible Ring Binders</t>
        </is>
      </c>
      <c r="Q9046" s="2" t="n">
        <v>5.984</v>
      </c>
      <c r="R9046" t="n">
        <v>2</v>
      </c>
      <c r="S9046" s="3" t="n">
        <v>0.2</v>
      </c>
      <c r="T9046" s="2" t="n">
        <v>2.244</v>
      </c>
      <c r="U9046">
        <f>D9046-C9046</f>
        <v/>
      </c>
      <c r="V9046" s="3">
        <f>IF(Q9046=0,0,T9046/Q9046)</f>
        <v/>
      </c>
    </row>
    <row r="9047">
      <c r="A9047" t="n">
        <v>9046</v>
      </c>
      <c r="B9047" t="inlineStr">
        <is>
          <t>CA-2017-137463</t>
        </is>
      </c>
      <c r="C9047" t="inlineStr">
        <is>
          <t>2017-12-16</t>
        </is>
      </c>
      <c r="D9047" t="inlineStr">
        <is>
          <t>2017-12-20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Imation Secure Drive + Hardware Encrypted USB flash drive - 16 GB</t>
        </is>
      </c>
      <c r="Q9047" s="2" t="n">
        <v>189.95</v>
      </c>
      <c r="R9047" t="n">
        <v>5</v>
      </c>
      <c r="S9047" s="3" t="n">
        <v>0</v>
      </c>
      <c r="T9047" s="2" t="n">
        <v>45.588</v>
      </c>
      <c r="U9047">
        <f>D9047-C9047</f>
        <v/>
      </c>
      <c r="V9047" s="3">
        <f>IF(Q9047=0,0,T9047/Q9047)</f>
        <v/>
      </c>
    </row>
    <row r="9048">
      <c r="A9048" t="n">
        <v>9047</v>
      </c>
      <c r="B9048" t="inlineStr">
        <is>
          <t>CA-2017-137463</t>
        </is>
      </c>
      <c r="C9048" t="inlineStr">
        <is>
          <t>2017-12-16</t>
        </is>
      </c>
      <c r="D9048" t="inlineStr">
        <is>
          <t>2017-12-20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Microsoft Natural Ergonomic Keyboard 4000</t>
        </is>
      </c>
      <c r="Q9048" s="2" t="n">
        <v>149.95</v>
      </c>
      <c r="R9048" t="n">
        <v>5</v>
      </c>
      <c r="S9048" s="3" t="n">
        <v>0</v>
      </c>
      <c r="T9048" s="2" t="n">
        <v>31.4895</v>
      </c>
      <c r="U9048">
        <f>D9048-C9048</f>
        <v/>
      </c>
      <c r="V9048" s="3">
        <f>IF(Q9048=0,0,T9048/Q9048)</f>
        <v/>
      </c>
    </row>
    <row r="9049">
      <c r="A9049" t="n">
        <v>9048</v>
      </c>
      <c r="B9049" t="inlineStr">
        <is>
          <t>CA-2017-137463</t>
        </is>
      </c>
      <c r="C9049" t="inlineStr">
        <is>
          <t>2017-12-16</t>
        </is>
      </c>
      <c r="D9049" t="inlineStr">
        <is>
          <t>2017-12-20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Bulldog Table or Wall-Mount Pencil Sharpener</t>
        </is>
      </c>
      <c r="Q9049" s="2" t="n">
        <v>29.95</v>
      </c>
      <c r="R9049" t="n">
        <v>5</v>
      </c>
      <c r="S9049" s="3" t="n">
        <v>0</v>
      </c>
      <c r="T9049" s="2" t="n">
        <v>8.685499999999999</v>
      </c>
      <c r="U9049">
        <f>D9049-C9049</f>
        <v/>
      </c>
      <c r="V9049" s="3">
        <f>IF(Q9049=0,0,T9049/Q9049)</f>
        <v/>
      </c>
    </row>
    <row r="9050">
      <c r="A9050" t="n">
        <v>9049</v>
      </c>
      <c r="B9050" t="inlineStr">
        <is>
          <t>CA-2017-137463</t>
        </is>
      </c>
      <c r="C9050" t="inlineStr">
        <is>
          <t>2017-12-16</t>
        </is>
      </c>
      <c r="D9050" t="inlineStr">
        <is>
          <t>2017-12-20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Office Supplies</t>
        </is>
      </c>
      <c r="O9050" t="inlineStr">
        <is>
          <t>Labels</t>
        </is>
      </c>
      <c r="P9050" t="inlineStr">
        <is>
          <t>Avery 475</t>
        </is>
      </c>
      <c r="Q9050" s="2" t="n">
        <v>44.4</v>
      </c>
      <c r="R9050" t="n">
        <v>3</v>
      </c>
      <c r="S9050" s="3" t="n">
        <v>0</v>
      </c>
      <c r="T9050" s="2" t="n">
        <v>22.2</v>
      </c>
      <c r="U9050">
        <f>D9050-C9050</f>
        <v/>
      </c>
      <c r="V9050" s="3">
        <f>IF(Q9050=0,0,T9050/Q9050)</f>
        <v/>
      </c>
    </row>
    <row r="9051">
      <c r="A9051" t="n">
        <v>9050</v>
      </c>
      <c r="B9051" t="inlineStr">
        <is>
          <t>CA-2014-124513</t>
        </is>
      </c>
      <c r="C9051" t="inlineStr">
        <is>
          <t>2014-09-21</t>
        </is>
      </c>
      <c r="D9051" t="inlineStr">
        <is>
          <t>2014-09-25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Office Supplies</t>
        </is>
      </c>
      <c r="O9051" t="inlineStr">
        <is>
          <t>Art</t>
        </is>
      </c>
      <c r="P9051" t="inlineStr">
        <is>
          <t>Boston 16801 Nautilus Battery Pencil Sharpener</t>
        </is>
      </c>
      <c r="Q9051" s="2" t="n">
        <v>66.03</v>
      </c>
      <c r="R9051" t="n">
        <v>3</v>
      </c>
      <c r="S9051" s="3" t="n">
        <v>0</v>
      </c>
      <c r="T9051" s="2" t="n">
        <v>17.1678</v>
      </c>
      <c r="U9051">
        <f>D9051-C9051</f>
        <v/>
      </c>
      <c r="V9051" s="3">
        <f>IF(Q9051=0,0,T9051/Q9051)</f>
        <v/>
      </c>
    </row>
    <row r="9052">
      <c r="A9052" t="n">
        <v>9051</v>
      </c>
      <c r="B9052" t="inlineStr">
        <is>
          <t>CA-2015-165554</t>
        </is>
      </c>
      <c r="C9052" t="inlineStr">
        <is>
          <t>2015-05-18</t>
        </is>
      </c>
      <c r="D9052" t="inlineStr">
        <is>
          <t>2015-05-22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Office Supplies</t>
        </is>
      </c>
      <c r="O9052" t="inlineStr">
        <is>
          <t>Paper</t>
        </is>
      </c>
      <c r="P9052" t="inlineStr">
        <is>
          <t>Wirebound Message Book, 4 per Page</t>
        </is>
      </c>
      <c r="Q9052" s="2" t="n">
        <v>10.86</v>
      </c>
      <c r="R9052" t="n">
        <v>2</v>
      </c>
      <c r="S9052" s="3" t="n">
        <v>0</v>
      </c>
      <c r="T9052" s="2" t="n">
        <v>5.3214</v>
      </c>
      <c r="U9052">
        <f>D9052-C9052</f>
        <v/>
      </c>
      <c r="V9052" s="3">
        <f>IF(Q9052=0,0,T9052/Q9052)</f>
        <v/>
      </c>
    </row>
    <row r="9053">
      <c r="A9053" t="n">
        <v>9052</v>
      </c>
      <c r="B9053" t="inlineStr">
        <is>
          <t>CA-2014-141838</t>
        </is>
      </c>
      <c r="C9053" t="inlineStr">
        <is>
          <t>2014-03-26</t>
        </is>
      </c>
      <c r="D9053" t="inlineStr">
        <is>
          <t>2014-03-31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Office Supplies</t>
        </is>
      </c>
      <c r="O9053" t="inlineStr">
        <is>
          <t>Art</t>
        </is>
      </c>
      <c r="P9053" t="inlineStr">
        <is>
          <t>Newell 308</t>
        </is>
      </c>
      <c r="Q9053" s="2" t="n">
        <v>3.36</v>
      </c>
      <c r="R9053" t="n">
        <v>2</v>
      </c>
      <c r="S9053" s="3" t="n">
        <v>0</v>
      </c>
      <c r="T9053" s="2" t="n">
        <v>0.84</v>
      </c>
      <c r="U9053">
        <f>D9053-C9053</f>
        <v/>
      </c>
      <c r="V9053" s="3">
        <f>IF(Q9053=0,0,T9053/Q9053)</f>
        <v/>
      </c>
    </row>
    <row r="9054">
      <c r="A9054" t="n">
        <v>9053</v>
      </c>
      <c r="B9054" t="inlineStr">
        <is>
          <t>CA-2014-141838</t>
        </is>
      </c>
      <c r="C9054" t="inlineStr">
        <is>
          <t>2014-03-26</t>
        </is>
      </c>
      <c r="D9054" t="inlineStr">
        <is>
          <t>2014-03-31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Leather-Like Binders with DublLock Round Rings</t>
        </is>
      </c>
      <c r="Q9054" s="2" t="n">
        <v>27.936</v>
      </c>
      <c r="R9054" t="n">
        <v>4</v>
      </c>
      <c r="S9054" s="3" t="n">
        <v>0.2</v>
      </c>
      <c r="T9054" s="2" t="n">
        <v>9.4284</v>
      </c>
      <c r="U9054">
        <f>D9054-C9054</f>
        <v/>
      </c>
      <c r="V9054" s="3">
        <f>IF(Q9054=0,0,T9054/Q9054)</f>
        <v/>
      </c>
    </row>
    <row r="9055">
      <c r="A9055" t="n">
        <v>9054</v>
      </c>
      <c r="B9055" t="inlineStr">
        <is>
          <t>CA-2014-141838</t>
        </is>
      </c>
      <c r="C9055" t="inlineStr">
        <is>
          <t>2014-03-26</t>
        </is>
      </c>
      <c r="D9055" t="inlineStr">
        <is>
          <t>2014-03-31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Technology</t>
        </is>
      </c>
      <c r="O9055" t="inlineStr">
        <is>
          <t>Phones</t>
        </is>
      </c>
      <c r="P9055" t="inlineStr">
        <is>
          <t>Griffin GC17055 Auxiliary Audio Cable</t>
        </is>
      </c>
      <c r="Q9055" s="2" t="n">
        <v>28.784</v>
      </c>
      <c r="R9055" t="n">
        <v>2</v>
      </c>
      <c r="S9055" s="3" t="n">
        <v>0.2</v>
      </c>
      <c r="T9055" s="2" t="n">
        <v>2.8784</v>
      </c>
      <c r="U9055">
        <f>D9055-C9055</f>
        <v/>
      </c>
      <c r="V9055" s="3">
        <f>IF(Q9055=0,0,T9055/Q9055)</f>
        <v/>
      </c>
    </row>
    <row r="9056">
      <c r="A9056" t="n">
        <v>9055</v>
      </c>
      <c r="B9056" t="inlineStr">
        <is>
          <t>CA-2017-117009</t>
        </is>
      </c>
      <c r="C9056" t="inlineStr">
        <is>
          <t>2017-09-22</t>
        </is>
      </c>
      <c r="D9056" t="inlineStr">
        <is>
          <t>2017-09-28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Office Supplies</t>
        </is>
      </c>
      <c r="O9056" t="inlineStr">
        <is>
          <t>Supplies</t>
        </is>
      </c>
      <c r="P9056" t="inlineStr">
        <is>
          <t>Fiskars Softgrip Scissors</t>
        </is>
      </c>
      <c r="Q9056" s="2" t="n">
        <v>21.96</v>
      </c>
      <c r="R9056" t="n">
        <v>2</v>
      </c>
      <c r="S9056" s="3" t="n">
        <v>0</v>
      </c>
      <c r="T9056" s="2" t="n">
        <v>6.1488</v>
      </c>
      <c r="U9056">
        <f>D9056-C9056</f>
        <v/>
      </c>
      <c r="V9056" s="3">
        <f>IF(Q9056=0,0,T9056/Q9056)</f>
        <v/>
      </c>
    </row>
    <row r="9057">
      <c r="A9057" t="n">
        <v>9056</v>
      </c>
      <c r="B9057" t="inlineStr">
        <is>
          <t>CA-2015-128993</t>
        </is>
      </c>
      <c r="C9057" t="inlineStr">
        <is>
          <t>2015-09-12</t>
        </is>
      </c>
      <c r="D9057" t="inlineStr">
        <is>
          <t>2015-09-17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Technology</t>
        </is>
      </c>
      <c r="O9057" t="inlineStr">
        <is>
          <t>Accessories</t>
        </is>
      </c>
      <c r="P9057" t="inlineStr">
        <is>
          <t>Memorex Froggy Flash Drive 4 GB</t>
        </is>
      </c>
      <c r="Q9057" s="2" t="n">
        <v>21.98</v>
      </c>
      <c r="R9057" t="n">
        <v>2</v>
      </c>
      <c r="S9057" s="3" t="n">
        <v>0</v>
      </c>
      <c r="T9057" s="2" t="n">
        <v>8.5722</v>
      </c>
      <c r="U9057">
        <f>D9057-C9057</f>
        <v/>
      </c>
      <c r="V9057" s="3">
        <f>IF(Q9057=0,0,T9057/Q9057)</f>
        <v/>
      </c>
    </row>
    <row r="9058">
      <c r="A9058" t="n">
        <v>9057</v>
      </c>
      <c r="B9058" t="inlineStr">
        <is>
          <t>CA-2015-160227</t>
        </is>
      </c>
      <c r="C9058" t="inlineStr">
        <is>
          <t>2015-11-02</t>
        </is>
      </c>
      <c r="D9058" t="inlineStr">
        <is>
          <t>2015-11-04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Hon Olson Stacker Chairs</t>
        </is>
      </c>
      <c r="Q9058" s="2" t="n">
        <v>2621.322</v>
      </c>
      <c r="R9058" t="n">
        <v>11</v>
      </c>
      <c r="S9058" s="3" t="n">
        <v>0.1</v>
      </c>
      <c r="T9058" s="2" t="n">
        <v>553.3902</v>
      </c>
      <c r="U9058">
        <f>D9058-C9058</f>
        <v/>
      </c>
      <c r="V9058" s="3">
        <f>IF(Q9058=0,0,T9058/Q9058)</f>
        <v/>
      </c>
    </row>
    <row r="9059">
      <c r="A9059" t="n">
        <v>9058</v>
      </c>
      <c r="B9059" t="inlineStr">
        <is>
          <t>CA-2015-149097</t>
        </is>
      </c>
      <c r="C9059" t="inlineStr">
        <is>
          <t>2015-10-20</t>
        </is>
      </c>
      <c r="D9059" t="inlineStr">
        <is>
          <t>2015-10-24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Nu-Dell Oak Frame</t>
        </is>
      </c>
      <c r="Q9059" s="2" t="n">
        <v>74.76000000000001</v>
      </c>
      <c r="R9059" t="n">
        <v>7</v>
      </c>
      <c r="S9059" s="3" t="n">
        <v>0</v>
      </c>
      <c r="T9059" s="2" t="n">
        <v>23.9232</v>
      </c>
      <c r="U9059">
        <f>D9059-C9059</f>
        <v/>
      </c>
      <c r="V9059" s="3">
        <f>IF(Q9059=0,0,T9059/Q9059)</f>
        <v/>
      </c>
    </row>
    <row r="9060">
      <c r="A9060" t="n">
        <v>9059</v>
      </c>
      <c r="B9060" t="inlineStr">
        <is>
          <t>CA-2015-149097</t>
        </is>
      </c>
      <c r="C9060" t="inlineStr">
        <is>
          <t>2015-10-20</t>
        </is>
      </c>
      <c r="D9060" t="inlineStr">
        <is>
          <t>2015-10-24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SAFCO PlanMaster Boards, 60w x 37-1/2d, White Melamine</t>
        </is>
      </c>
      <c r="Q9060" s="2" t="n">
        <v>364.776</v>
      </c>
      <c r="R9060" t="n">
        <v>3</v>
      </c>
      <c r="S9060" s="3" t="n">
        <v>0.2</v>
      </c>
      <c r="T9060" s="2" t="n">
        <v>27.3582</v>
      </c>
      <c r="U9060">
        <f>D9060-C9060</f>
        <v/>
      </c>
      <c r="V9060" s="3">
        <f>IF(Q9060=0,0,T9060/Q9060)</f>
        <v/>
      </c>
    </row>
    <row r="9061">
      <c r="A9061" t="n">
        <v>9060</v>
      </c>
      <c r="B9061" t="inlineStr">
        <is>
          <t>CA-2016-132304</t>
        </is>
      </c>
      <c r="C9061" t="inlineStr">
        <is>
          <t>2016-06-14</t>
        </is>
      </c>
      <c r="D9061" t="inlineStr">
        <is>
          <t>2016-06-18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Furniture</t>
        </is>
      </c>
      <c r="O9061" t="inlineStr">
        <is>
          <t>Tables</t>
        </is>
      </c>
      <c r="P9061" t="inlineStr">
        <is>
          <t>Hon Non-Folding Utility Tables</t>
        </is>
      </c>
      <c r="Q9061" s="2" t="n">
        <v>1115.17</v>
      </c>
      <c r="R9061" t="n">
        <v>7</v>
      </c>
      <c r="S9061" s="3" t="n">
        <v>0</v>
      </c>
      <c r="T9061" s="2" t="n">
        <v>334.551</v>
      </c>
      <c r="U9061">
        <f>D9061-C9061</f>
        <v/>
      </c>
      <c r="V9061" s="3">
        <f>IF(Q9061=0,0,T9061/Q9061)</f>
        <v/>
      </c>
    </row>
    <row r="9062">
      <c r="A9062" t="n">
        <v>9061</v>
      </c>
      <c r="B9062" t="inlineStr">
        <is>
          <t>CA-2015-136420</t>
        </is>
      </c>
      <c r="C9062" t="inlineStr">
        <is>
          <t>2015-11-20</t>
        </is>
      </c>
      <c r="D9062" t="inlineStr">
        <is>
          <t>2015-11-21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Performers Binder/Pad Holder, Black</t>
        </is>
      </c>
      <c r="Q9062" s="2" t="n">
        <v>89.696</v>
      </c>
      <c r="R9062" t="n">
        <v>4</v>
      </c>
      <c r="S9062" s="3" t="n">
        <v>0.2</v>
      </c>
      <c r="T9062" s="2" t="n">
        <v>33.636</v>
      </c>
      <c r="U9062">
        <f>D9062-C9062</f>
        <v/>
      </c>
      <c r="V9062" s="3">
        <f>IF(Q9062=0,0,T9062/Q9062)</f>
        <v/>
      </c>
    </row>
    <row r="9063">
      <c r="A9063" t="n">
        <v>9062</v>
      </c>
      <c r="B9063" t="inlineStr">
        <is>
          <t>CA-2015-136420</t>
        </is>
      </c>
      <c r="C9063" t="inlineStr">
        <is>
          <t>2015-11-20</t>
        </is>
      </c>
      <c r="D9063" t="inlineStr">
        <is>
          <t>2015-11-21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Office Supplies</t>
        </is>
      </c>
      <c r="O9063" t="inlineStr">
        <is>
          <t>Labels</t>
        </is>
      </c>
      <c r="P9063" t="inlineStr">
        <is>
          <t>Avery 485</t>
        </is>
      </c>
      <c r="Q9063" s="2" t="n">
        <v>50.12</v>
      </c>
      <c r="R9063" t="n">
        <v>4</v>
      </c>
      <c r="S9063" s="3" t="n">
        <v>0</v>
      </c>
      <c r="T9063" s="2" t="n">
        <v>23.5564</v>
      </c>
      <c r="U9063">
        <f>D9063-C9063</f>
        <v/>
      </c>
      <c r="V9063" s="3">
        <f>IF(Q9063=0,0,T9063/Q9063)</f>
        <v/>
      </c>
    </row>
    <row r="9064">
      <c r="A9064" t="n">
        <v>9063</v>
      </c>
      <c r="B9064" t="inlineStr">
        <is>
          <t>CA-2016-101623</t>
        </is>
      </c>
      <c r="C9064" t="inlineStr">
        <is>
          <t>2016-02-28</t>
        </is>
      </c>
      <c r="D9064" t="inlineStr">
        <is>
          <t>2016-03-06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Office Supplies</t>
        </is>
      </c>
      <c r="O9064" t="inlineStr">
        <is>
          <t>Fasteners</t>
        </is>
      </c>
      <c r="P9064" t="inlineStr">
        <is>
          <t>Staples</t>
        </is>
      </c>
      <c r="Q9064" s="2" t="n">
        <v>36.48</v>
      </c>
      <c r="R9064" t="n">
        <v>6</v>
      </c>
      <c r="S9064" s="3" t="n">
        <v>0</v>
      </c>
      <c r="T9064" s="2" t="n">
        <v>18.24</v>
      </c>
      <c r="U9064">
        <f>D9064-C9064</f>
        <v/>
      </c>
      <c r="V9064" s="3">
        <f>IF(Q9064=0,0,T9064/Q9064)</f>
        <v/>
      </c>
    </row>
    <row r="9065">
      <c r="A9065" t="n">
        <v>9064</v>
      </c>
      <c r="B9065" t="inlineStr">
        <is>
          <t>US-2014-151015</t>
        </is>
      </c>
      <c r="C9065" t="inlineStr">
        <is>
          <t>2014-10-14</t>
        </is>
      </c>
      <c r="D9065" t="inlineStr">
        <is>
          <t>2014-10-20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1951</t>
        </is>
      </c>
      <c r="Q9065" s="2" t="n">
        <v>322.192</v>
      </c>
      <c r="R9065" t="n">
        <v>13</v>
      </c>
      <c r="S9065" s="3" t="n">
        <v>0.2</v>
      </c>
      <c r="T9065" s="2" t="n">
        <v>100.685</v>
      </c>
      <c r="U9065">
        <f>D9065-C9065</f>
        <v/>
      </c>
      <c r="V9065" s="3">
        <f>IF(Q9065=0,0,T9065/Q9065)</f>
        <v/>
      </c>
    </row>
    <row r="9066">
      <c r="A9066" t="n">
        <v>9065</v>
      </c>
      <c r="B9066" t="inlineStr">
        <is>
          <t>US-2014-151015</t>
        </is>
      </c>
      <c r="C9066" t="inlineStr">
        <is>
          <t>2014-10-14</t>
        </is>
      </c>
      <c r="D9066" t="inlineStr">
        <is>
          <t>2014-10-20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Pressboard Covers with Storage Hooks, 9 1/2" x 11", Light Blue</t>
        </is>
      </c>
      <c r="Q9066" s="2" t="n">
        <v>2.946</v>
      </c>
      <c r="R9066" t="n">
        <v>3</v>
      </c>
      <c r="S9066" s="3" t="n">
        <v>0.8</v>
      </c>
      <c r="T9066" s="2" t="n">
        <v>-4.8609</v>
      </c>
      <c r="U9066">
        <f>D9066-C9066</f>
        <v/>
      </c>
      <c r="V9066" s="3">
        <f>IF(Q9066=0,0,T9066/Q9066)</f>
        <v/>
      </c>
    </row>
    <row r="9067">
      <c r="A9067" t="n">
        <v>9066</v>
      </c>
      <c r="B9067" t="inlineStr">
        <is>
          <t>US-2014-151015</t>
        </is>
      </c>
      <c r="C9067" t="inlineStr">
        <is>
          <t>2014-10-14</t>
        </is>
      </c>
      <c r="D9067" t="inlineStr">
        <is>
          <t>2014-10-20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Office Supplies</t>
        </is>
      </c>
      <c r="O9067" t="inlineStr">
        <is>
          <t>Paper</t>
        </is>
      </c>
      <c r="P9067" t="inlineStr">
        <is>
          <t>Xerox 1903</t>
        </is>
      </c>
      <c r="Q9067" s="2" t="n">
        <v>19.136</v>
      </c>
      <c r="R9067" t="n">
        <v>4</v>
      </c>
      <c r="S9067" s="3" t="n">
        <v>0.2</v>
      </c>
      <c r="T9067" s="2" t="n">
        <v>6.9368</v>
      </c>
      <c r="U9067">
        <f>D9067-C9067</f>
        <v/>
      </c>
      <c r="V9067" s="3">
        <f>IF(Q9067=0,0,T9067/Q9067)</f>
        <v/>
      </c>
    </row>
    <row r="9068">
      <c r="A9068" t="n">
        <v>9067</v>
      </c>
      <c r="B9068" t="inlineStr">
        <is>
          <t>CA-2017-152968</t>
        </is>
      </c>
      <c r="C9068" t="inlineStr">
        <is>
          <t>2017-05-26</t>
        </is>
      </c>
      <c r="D9068" t="inlineStr">
        <is>
          <t>2017-05-30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Verbatim Slim CD and DVD Storage Cases, 50/Pack</t>
        </is>
      </c>
      <c r="Q9068" s="2" t="n">
        <v>23.08</v>
      </c>
      <c r="R9068" t="n">
        <v>2</v>
      </c>
      <c r="S9068" s="3" t="n">
        <v>0</v>
      </c>
      <c r="T9068" s="2" t="n">
        <v>6.924</v>
      </c>
      <c r="U9068">
        <f>D9068-C9068</f>
        <v/>
      </c>
      <c r="V9068" s="3">
        <f>IF(Q9068=0,0,T9068/Q9068)</f>
        <v/>
      </c>
    </row>
    <row r="9069">
      <c r="A9069" t="n">
        <v>9068</v>
      </c>
      <c r="B9069" t="inlineStr">
        <is>
          <t>CA-2016-150077</t>
        </is>
      </c>
      <c r="C9069" t="inlineStr">
        <is>
          <t>2016-02-04</t>
        </is>
      </c>
      <c r="D9069" t="inlineStr">
        <is>
          <t>2016-02-10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Technology</t>
        </is>
      </c>
      <c r="O9069" t="inlineStr">
        <is>
          <t>Phones</t>
        </is>
      </c>
      <c r="P9069" t="inlineStr">
        <is>
          <t>AT&amp;T 17929 Lendline Telephone</t>
        </is>
      </c>
      <c r="Q9069" s="2" t="n">
        <v>90.48</v>
      </c>
      <c r="R9069" t="n">
        <v>2</v>
      </c>
      <c r="S9069" s="3" t="n">
        <v>0</v>
      </c>
      <c r="T9069" s="2" t="n">
        <v>23.5248</v>
      </c>
      <c r="U9069">
        <f>D9069-C9069</f>
        <v/>
      </c>
      <c r="V9069" s="3">
        <f>IF(Q9069=0,0,T9069/Q9069)</f>
        <v/>
      </c>
    </row>
    <row r="9070">
      <c r="A9070" t="n">
        <v>9069</v>
      </c>
      <c r="B9070" t="inlineStr">
        <is>
          <t>CA-2016-106278</t>
        </is>
      </c>
      <c r="C9070" t="inlineStr">
        <is>
          <t>2016-09-02</t>
        </is>
      </c>
      <c r="D9070" t="inlineStr">
        <is>
          <t>2016-09-05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Furniture</t>
        </is>
      </c>
      <c r="O9070" t="inlineStr">
        <is>
          <t>Chairs</t>
        </is>
      </c>
      <c r="P9070" t="inlineStr">
        <is>
          <t>Global Leather Task Chair, Black</t>
        </is>
      </c>
      <c r="Q9070" s="2" t="n">
        <v>215.976</v>
      </c>
      <c r="R9070" t="n">
        <v>3</v>
      </c>
      <c r="S9070" s="3" t="n">
        <v>0.2</v>
      </c>
      <c r="T9070" s="2" t="n">
        <v>-2.6997</v>
      </c>
      <c r="U9070">
        <f>D9070-C9070</f>
        <v/>
      </c>
      <c r="V9070" s="3">
        <f>IF(Q9070=0,0,T9070/Q9070)</f>
        <v/>
      </c>
    </row>
    <row r="9071">
      <c r="A9071" t="n">
        <v>9070</v>
      </c>
      <c r="B9071" t="inlineStr">
        <is>
          <t>CA-2016-106278</t>
        </is>
      </c>
      <c r="C9071" t="inlineStr">
        <is>
          <t>2016-09-02</t>
        </is>
      </c>
      <c r="D9071" t="inlineStr">
        <is>
          <t>2016-09-05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Office Supplies</t>
        </is>
      </c>
      <c r="O9071" t="inlineStr">
        <is>
          <t>Envelopes</t>
        </is>
      </c>
      <c r="P9071" t="inlineStr">
        <is>
          <t>Inter-Office Recycled Envelopes, Brown Kraft, Button-String,10" x 13" , 100/Box</t>
        </is>
      </c>
      <c r="Q9071" s="2" t="n">
        <v>65.94</v>
      </c>
      <c r="R9071" t="n">
        <v>3</v>
      </c>
      <c r="S9071" s="3" t="n">
        <v>0</v>
      </c>
      <c r="T9071" s="2" t="n">
        <v>30.9918</v>
      </c>
      <c r="U9071">
        <f>D9071-C9071</f>
        <v/>
      </c>
      <c r="V9071" s="3">
        <f>IF(Q9071=0,0,T9071/Q9071)</f>
        <v/>
      </c>
    </row>
    <row r="9072">
      <c r="A9072" t="n">
        <v>9071</v>
      </c>
      <c r="B9072" t="inlineStr">
        <is>
          <t>CA-2017-147550</t>
        </is>
      </c>
      <c r="C9072" t="inlineStr">
        <is>
          <t>2017-12-04</t>
        </is>
      </c>
      <c r="D9072" t="inlineStr">
        <is>
          <t>2017-12-05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Furniture</t>
        </is>
      </c>
      <c r="O9072" t="inlineStr">
        <is>
          <t>Furnishings</t>
        </is>
      </c>
      <c r="P9072" t="inlineStr">
        <is>
          <t>C-Line Cubicle Keepers Polyproplyene Holder With Velcro Backings</t>
        </is>
      </c>
      <c r="Q9072" s="2" t="n">
        <v>11.352</v>
      </c>
      <c r="R9072" t="n">
        <v>3</v>
      </c>
      <c r="S9072" s="3" t="n">
        <v>0.2</v>
      </c>
      <c r="T9072" s="2" t="n">
        <v>2.6961</v>
      </c>
      <c r="U9072">
        <f>D9072-C9072</f>
        <v/>
      </c>
      <c r="V9072" s="3">
        <f>IF(Q9072=0,0,T9072/Q9072)</f>
        <v/>
      </c>
    </row>
    <row r="9073">
      <c r="A9073" t="n">
        <v>9072</v>
      </c>
      <c r="B9073" t="inlineStr">
        <is>
          <t>CA-2015-136105</t>
        </is>
      </c>
      <c r="C9073" t="inlineStr">
        <is>
          <t>2015-06-12</t>
        </is>
      </c>
      <c r="D9073" t="inlineStr">
        <is>
          <t>2015-06-16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Office Supplies</t>
        </is>
      </c>
      <c r="O9073" t="inlineStr">
        <is>
          <t>Storage</t>
        </is>
      </c>
      <c r="P9073" t="inlineStr">
        <is>
          <t>Recycled Eldon Regeneration Jumbo File</t>
        </is>
      </c>
      <c r="Q9073" s="2" t="n">
        <v>24.56</v>
      </c>
      <c r="R9073" t="n">
        <v>2</v>
      </c>
      <c r="S9073" s="3" t="n">
        <v>0</v>
      </c>
      <c r="T9073" s="2" t="n">
        <v>6.8768</v>
      </c>
      <c r="U9073">
        <f>D9073-C9073</f>
        <v/>
      </c>
      <c r="V9073" s="3">
        <f>IF(Q9073=0,0,T9073/Q9073)</f>
        <v/>
      </c>
    </row>
    <row r="9074">
      <c r="A9074" t="n">
        <v>9073</v>
      </c>
      <c r="B9074" t="inlineStr">
        <is>
          <t>CA-2016-142524</t>
        </is>
      </c>
      <c r="C9074" t="inlineStr">
        <is>
          <t>2016-09-04</t>
        </is>
      </c>
      <c r="D9074" t="inlineStr">
        <is>
          <t>2016-09-08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Office Supplies</t>
        </is>
      </c>
      <c r="O9074" t="inlineStr">
        <is>
          <t>Envelopes</t>
        </is>
      </c>
      <c r="P9074" t="inlineStr">
        <is>
          <t>Staple envelope</t>
        </is>
      </c>
      <c r="Q9074" s="2" t="n">
        <v>16.56</v>
      </c>
      <c r="R9074" t="n">
        <v>2</v>
      </c>
      <c r="S9074" s="3" t="n">
        <v>0</v>
      </c>
      <c r="T9074" s="2" t="n">
        <v>7.7832</v>
      </c>
      <c r="U9074">
        <f>D9074-C9074</f>
        <v/>
      </c>
      <c r="V9074" s="3">
        <f>IF(Q9074=0,0,T9074/Q9074)</f>
        <v/>
      </c>
    </row>
    <row r="9075">
      <c r="A9075" t="n">
        <v>9074</v>
      </c>
      <c r="B9075" t="inlineStr">
        <is>
          <t>CA-2016-142524</t>
        </is>
      </c>
      <c r="C9075" t="inlineStr">
        <is>
          <t>2016-09-04</t>
        </is>
      </c>
      <c r="D9075" t="inlineStr">
        <is>
          <t>2016-09-08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Sony Micro Vault Click 16 GB USB 2.0 Flash Drive</t>
        </is>
      </c>
      <c r="Q9075" s="2" t="n">
        <v>279.95</v>
      </c>
      <c r="R9075" t="n">
        <v>5</v>
      </c>
      <c r="S9075" s="3" t="n">
        <v>0</v>
      </c>
      <c r="T9075" s="2" t="n">
        <v>67.188</v>
      </c>
      <c r="U9075">
        <f>D9075-C9075</f>
        <v/>
      </c>
      <c r="V9075" s="3">
        <f>IF(Q9075=0,0,T9075/Q9075)</f>
        <v/>
      </c>
    </row>
    <row r="9076">
      <c r="A9076" t="n">
        <v>9075</v>
      </c>
      <c r="B9076" t="inlineStr">
        <is>
          <t>CA-2014-136336</t>
        </is>
      </c>
      <c r="C9076" t="inlineStr">
        <is>
          <t>2014-04-21</t>
        </is>
      </c>
      <c r="D9076" t="inlineStr">
        <is>
          <t>2014-04-26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Office Supplies</t>
        </is>
      </c>
      <c r="O9076" t="inlineStr">
        <is>
          <t>Storage</t>
        </is>
      </c>
      <c r="P9076" t="inlineStr">
        <is>
          <t>SAFCO Commercial Wire Shelving, Black</t>
        </is>
      </c>
      <c r="Q9076" s="2" t="n">
        <v>828.84</v>
      </c>
      <c r="R9076" t="n">
        <v>6</v>
      </c>
      <c r="S9076" s="3" t="n">
        <v>0</v>
      </c>
      <c r="T9076" s="2" t="n">
        <v>0</v>
      </c>
      <c r="U9076">
        <f>D9076-C9076</f>
        <v/>
      </c>
      <c r="V9076" s="3">
        <f>IF(Q9076=0,0,T9076/Q9076)</f>
        <v/>
      </c>
    </row>
    <row r="9077">
      <c r="A9077" t="n">
        <v>9076</v>
      </c>
      <c r="B9077" t="inlineStr">
        <is>
          <t>US-2015-136259</t>
        </is>
      </c>
      <c r="C9077" t="inlineStr">
        <is>
          <t>2015-11-05</t>
        </is>
      </c>
      <c r="D9077" t="inlineStr">
        <is>
          <t>2015-11-08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Insertable Tab Post Binder Dividers</t>
        </is>
      </c>
      <c r="Q9077" s="2" t="n">
        <v>7.218</v>
      </c>
      <c r="R9077" t="n">
        <v>3</v>
      </c>
      <c r="S9077" s="3" t="n">
        <v>0.7</v>
      </c>
      <c r="T9077" s="2" t="n">
        <v>-5.5338</v>
      </c>
      <c r="U9077">
        <f>D9077-C9077</f>
        <v/>
      </c>
      <c r="V9077" s="3">
        <f>IF(Q9077=0,0,T9077/Q9077)</f>
        <v/>
      </c>
    </row>
    <row r="9078">
      <c r="A9078" t="n">
        <v>9077</v>
      </c>
      <c r="B9078" t="inlineStr">
        <is>
          <t>US-2015-136259</t>
        </is>
      </c>
      <c r="C9078" t="inlineStr">
        <is>
          <t>2015-11-05</t>
        </is>
      </c>
      <c r="D9078" t="inlineStr">
        <is>
          <t>2015-11-08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Office Supplies</t>
        </is>
      </c>
      <c r="O9078" t="inlineStr">
        <is>
          <t>Supplies</t>
        </is>
      </c>
      <c r="P9078" t="inlineStr">
        <is>
          <t>Acme Titanium Bonded Scissors</t>
        </is>
      </c>
      <c r="Q9078" s="2" t="n">
        <v>27.2</v>
      </c>
      <c r="R9078" t="n">
        <v>4</v>
      </c>
      <c r="S9078" s="3" t="n">
        <v>0.2</v>
      </c>
      <c r="T9078" s="2" t="n">
        <v>2.04</v>
      </c>
      <c r="U9078">
        <f>D9078-C9078</f>
        <v/>
      </c>
      <c r="V9078" s="3">
        <f>IF(Q9078=0,0,T9078/Q9078)</f>
        <v/>
      </c>
    </row>
    <row r="9079">
      <c r="A9079" t="n">
        <v>9078</v>
      </c>
      <c r="B9079" t="inlineStr">
        <is>
          <t>US-2014-124625</t>
        </is>
      </c>
      <c r="C9079" t="inlineStr">
        <is>
          <t>2014-11-03</t>
        </is>
      </c>
      <c r="D9079" t="inlineStr">
        <is>
          <t>2014-11-07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Technology</t>
        </is>
      </c>
      <c r="O9079" t="inlineStr">
        <is>
          <t>Accessories</t>
        </is>
      </c>
      <c r="P9079" t="inlineStr">
        <is>
          <t>Belkin F8E887 USB Wired Ergonomic Keyboard</t>
        </is>
      </c>
      <c r="Q9079" s="2" t="n">
        <v>89.97</v>
      </c>
      <c r="R9079" t="n">
        <v>3</v>
      </c>
      <c r="S9079" s="3" t="n">
        <v>0</v>
      </c>
      <c r="T9079" s="2" t="n">
        <v>18.8937</v>
      </c>
      <c r="U9079">
        <f>D9079-C9079</f>
        <v/>
      </c>
      <c r="V9079" s="3">
        <f>IF(Q9079=0,0,T9079/Q9079)</f>
        <v/>
      </c>
    </row>
    <row r="9080">
      <c r="A9080" t="n">
        <v>9079</v>
      </c>
      <c r="B9080" t="inlineStr">
        <is>
          <t>CA-2016-108105</t>
        </is>
      </c>
      <c r="C9080" t="inlineStr">
        <is>
          <t>2016-02-16</t>
        </is>
      </c>
      <c r="D9080" t="inlineStr">
        <is>
          <t>2016-02-23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Furniture</t>
        </is>
      </c>
      <c r="O9080" t="inlineStr">
        <is>
          <t>Furnishings</t>
        </is>
      </c>
      <c r="P9080" t="inlineStr">
        <is>
          <t>Eldon Cleatmat Plus Chair Mats for High Pile Carpets</t>
        </is>
      </c>
      <c r="Q9080" s="2" t="n">
        <v>318.08</v>
      </c>
      <c r="R9080" t="n">
        <v>4</v>
      </c>
      <c r="S9080" s="3" t="n">
        <v>0</v>
      </c>
      <c r="T9080" s="2" t="n">
        <v>34.9888</v>
      </c>
      <c r="U9080">
        <f>D9080-C9080</f>
        <v/>
      </c>
      <c r="V9080" s="3">
        <f>IF(Q9080=0,0,T9080/Q9080)</f>
        <v/>
      </c>
    </row>
    <row r="9081">
      <c r="A9081" t="n">
        <v>9080</v>
      </c>
      <c r="B9081" t="inlineStr">
        <is>
          <t>CA-2016-108105</t>
        </is>
      </c>
      <c r="C9081" t="inlineStr">
        <is>
          <t>2016-02-16</t>
        </is>
      </c>
      <c r="D9081" t="inlineStr">
        <is>
          <t>2016-02-23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Wilson Jones “Snap” Scratch Pad Binder Tool for Ring Binders</t>
        </is>
      </c>
      <c r="Q9081" s="2" t="n">
        <v>5.8</v>
      </c>
      <c r="R9081" t="n">
        <v>1</v>
      </c>
      <c r="S9081" s="3" t="n">
        <v>0</v>
      </c>
      <c r="T9081" s="2" t="n">
        <v>2.61</v>
      </c>
      <c r="U9081">
        <f>D9081-C9081</f>
        <v/>
      </c>
      <c r="V9081" s="3">
        <f>IF(Q9081=0,0,T9081/Q9081)</f>
        <v/>
      </c>
    </row>
    <row r="9082">
      <c r="A9082" t="n">
        <v>9081</v>
      </c>
      <c r="B9082" t="inlineStr">
        <is>
          <t>CA-2017-166898</t>
        </is>
      </c>
      <c r="C9082" t="inlineStr">
        <is>
          <t>2017-09-11</t>
        </is>
      </c>
      <c r="D9082" t="inlineStr">
        <is>
          <t>2017-09-13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OtterBox Defender Series Case - Samsung Galaxy S4</t>
        </is>
      </c>
      <c r="Q9082" s="2" t="n">
        <v>143.952</v>
      </c>
      <c r="R9082" t="n">
        <v>6</v>
      </c>
      <c r="S9082" s="3" t="n">
        <v>0.2</v>
      </c>
      <c r="T9082" s="2" t="n">
        <v>17.994</v>
      </c>
      <c r="U9082">
        <f>D9082-C9082</f>
        <v/>
      </c>
      <c r="V9082" s="3">
        <f>IF(Q9082=0,0,T9082/Q9082)</f>
        <v/>
      </c>
    </row>
    <row r="9083">
      <c r="A9083" t="n">
        <v>9082</v>
      </c>
      <c r="B9083" t="inlineStr">
        <is>
          <t>CA-2017-166898</t>
        </is>
      </c>
      <c r="C9083" t="inlineStr">
        <is>
          <t>2017-09-11</t>
        </is>
      </c>
      <c r="D9083" t="inlineStr">
        <is>
          <t>2017-09-13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Xerox 192</t>
        </is>
      </c>
      <c r="Q9083" s="2" t="n">
        <v>19.44</v>
      </c>
      <c r="R9083" t="n">
        <v>3</v>
      </c>
      <c r="S9083" s="3" t="n">
        <v>0</v>
      </c>
      <c r="T9083" s="2" t="n">
        <v>9.331200000000001</v>
      </c>
      <c r="U9083">
        <f>D9083-C9083</f>
        <v/>
      </c>
      <c r="V9083" s="3">
        <f>IF(Q9083=0,0,T9083/Q9083)</f>
        <v/>
      </c>
    </row>
    <row r="9084">
      <c r="A9084" t="n">
        <v>9083</v>
      </c>
      <c r="B9084" t="inlineStr">
        <is>
          <t>CA-2017-169005</t>
        </is>
      </c>
      <c r="C9084" t="inlineStr">
        <is>
          <t>2017-11-02</t>
        </is>
      </c>
      <c r="D9084" t="inlineStr">
        <is>
          <t>2017-11-06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Office Supplies</t>
        </is>
      </c>
      <c r="O9084" t="inlineStr">
        <is>
          <t>Art</t>
        </is>
      </c>
      <c r="P9084" t="inlineStr">
        <is>
          <t>Newell 318</t>
        </is>
      </c>
      <c r="Q9084" s="2" t="n">
        <v>5.56</v>
      </c>
      <c r="R9084" t="n">
        <v>2</v>
      </c>
      <c r="S9084" s="3" t="n">
        <v>0</v>
      </c>
      <c r="T9084" s="2" t="n">
        <v>1.4456</v>
      </c>
      <c r="U9084">
        <f>D9084-C9084</f>
        <v/>
      </c>
      <c r="V9084" s="3">
        <f>IF(Q9084=0,0,T9084/Q9084)</f>
        <v/>
      </c>
    </row>
    <row r="9085">
      <c r="A9085" t="n">
        <v>9084</v>
      </c>
      <c r="B9085" t="inlineStr">
        <is>
          <t>CA-2015-104038</t>
        </is>
      </c>
      <c r="C9085" t="inlineStr">
        <is>
          <t>2015-02-06</t>
        </is>
      </c>
      <c r="D9085" t="inlineStr">
        <is>
          <t>2015-02-08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Tennsco Industrial Shelving</t>
        </is>
      </c>
      <c r="Q9085" s="2" t="n">
        <v>146.73</v>
      </c>
      <c r="R9085" t="n">
        <v>3</v>
      </c>
      <c r="S9085" s="3" t="n">
        <v>0</v>
      </c>
      <c r="T9085" s="2" t="n">
        <v>2.9346</v>
      </c>
      <c r="U9085">
        <f>D9085-C9085</f>
        <v/>
      </c>
      <c r="V9085" s="3">
        <f>IF(Q9085=0,0,T9085/Q9085)</f>
        <v/>
      </c>
    </row>
    <row r="9086">
      <c r="A9086" t="n">
        <v>9085</v>
      </c>
      <c r="B9086" t="inlineStr">
        <is>
          <t>CA-2015-104038</t>
        </is>
      </c>
      <c r="C9086" t="inlineStr">
        <is>
          <t>2015-02-06</t>
        </is>
      </c>
      <c r="D9086" t="inlineStr">
        <is>
          <t>2015-02-08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Office Supplies</t>
        </is>
      </c>
      <c r="O9086" t="inlineStr">
        <is>
          <t>Paper</t>
        </is>
      </c>
      <c r="P9086" t="inlineStr">
        <is>
          <t>Xerox 1920</t>
        </is>
      </c>
      <c r="Q9086" s="2" t="n">
        <v>29.9</v>
      </c>
      <c r="R9086" t="n">
        <v>5</v>
      </c>
      <c r="S9086" s="3" t="n">
        <v>0</v>
      </c>
      <c r="T9086" s="2" t="n">
        <v>13.455</v>
      </c>
      <c r="U9086">
        <f>D9086-C9086</f>
        <v/>
      </c>
      <c r="V9086" s="3">
        <f>IF(Q9086=0,0,T9086/Q9086)</f>
        <v/>
      </c>
    </row>
    <row r="9087">
      <c r="A9087" t="n">
        <v>9086</v>
      </c>
      <c r="B9087" t="inlineStr">
        <is>
          <t>CA-2016-126102</t>
        </is>
      </c>
      <c r="C9087" t="inlineStr">
        <is>
          <t>2016-09-10</t>
        </is>
      </c>
      <c r="D9087" t="inlineStr">
        <is>
          <t>2016-09-12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Office Supplies</t>
        </is>
      </c>
      <c r="O9087" t="inlineStr">
        <is>
          <t>Binders</t>
        </is>
      </c>
      <c r="P9087" t="inlineStr">
        <is>
          <t>Ibico EB-19 Dual Function Manual Binding System</t>
        </is>
      </c>
      <c r="Q9087" s="2" t="n">
        <v>276.784</v>
      </c>
      <c r="R9087" t="n">
        <v>2</v>
      </c>
      <c r="S9087" s="3" t="n">
        <v>0.2</v>
      </c>
      <c r="T9087" s="2" t="n">
        <v>89.95480000000001</v>
      </c>
      <c r="U9087">
        <f>D9087-C9087</f>
        <v/>
      </c>
      <c r="V9087" s="3">
        <f>IF(Q9087=0,0,T9087/Q9087)</f>
        <v/>
      </c>
    </row>
    <row r="9088">
      <c r="A9088" t="n">
        <v>9087</v>
      </c>
      <c r="B9088" t="inlineStr">
        <is>
          <t>CA-2016-143406</t>
        </is>
      </c>
      <c r="C9088" t="inlineStr">
        <is>
          <t>2016-09-26</t>
        </is>
      </c>
      <c r="D9088" t="inlineStr">
        <is>
          <t>2016-09-30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Office Supplies</t>
        </is>
      </c>
      <c r="O9088" t="inlineStr">
        <is>
          <t>Appliances</t>
        </is>
      </c>
      <c r="P9088" t="inlineStr">
        <is>
          <t>Hoover Commercial Lightweight Upright Vacuum with E-Z Empty Dirt Cup</t>
        </is>
      </c>
      <c r="Q9088" s="2" t="n">
        <v>93.032</v>
      </c>
      <c r="R9088" t="n">
        <v>2</v>
      </c>
      <c r="S9088" s="3" t="n">
        <v>0.8</v>
      </c>
      <c r="T9088" s="2" t="n">
        <v>-251.1864</v>
      </c>
      <c r="U9088">
        <f>D9088-C9088</f>
        <v/>
      </c>
      <c r="V9088" s="3">
        <f>IF(Q9088=0,0,T9088/Q9088)</f>
        <v/>
      </c>
    </row>
    <row r="9089">
      <c r="A9089" t="n">
        <v>9088</v>
      </c>
      <c r="B9089" t="inlineStr">
        <is>
          <t>CA-2016-143406</t>
        </is>
      </c>
      <c r="C9089" t="inlineStr">
        <is>
          <t>2016-09-26</t>
        </is>
      </c>
      <c r="D9089" t="inlineStr">
        <is>
          <t>2016-09-30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Furniture</t>
        </is>
      </c>
      <c r="O9089" t="inlineStr">
        <is>
          <t>Chairs</t>
        </is>
      </c>
      <c r="P9089" t="inlineStr">
        <is>
          <t>High-Back Leather Manager's Chair</t>
        </is>
      </c>
      <c r="Q9089" s="2" t="n">
        <v>454.965</v>
      </c>
      <c r="R9089" t="n">
        <v>5</v>
      </c>
      <c r="S9089" s="3" t="n">
        <v>0.3</v>
      </c>
      <c r="T9089" s="2" t="n">
        <v>-136.4895</v>
      </c>
      <c r="U9089">
        <f>D9089-C9089</f>
        <v/>
      </c>
      <c r="V9089" s="3">
        <f>IF(Q9089=0,0,T9089/Q9089)</f>
        <v/>
      </c>
    </row>
    <row r="9090">
      <c r="A9090" t="n">
        <v>9089</v>
      </c>
      <c r="B9090" t="inlineStr">
        <is>
          <t>CA-2015-150308</t>
        </is>
      </c>
      <c r="C9090" t="inlineStr">
        <is>
          <t>2015-12-15</t>
        </is>
      </c>
      <c r="D9090" t="inlineStr">
        <is>
          <t>2015-12-20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Technology</t>
        </is>
      </c>
      <c r="O9090" t="inlineStr">
        <is>
          <t>Phones</t>
        </is>
      </c>
      <c r="P9090" t="inlineStr">
        <is>
          <t>Cisco Small Business SPA 502G VoIP phone</t>
        </is>
      </c>
      <c r="Q9090" s="2" t="n">
        <v>246.168</v>
      </c>
      <c r="R9090" t="n">
        <v>3</v>
      </c>
      <c r="S9090" s="3" t="n">
        <v>0.2</v>
      </c>
      <c r="T9090" s="2" t="n">
        <v>21.5397</v>
      </c>
      <c r="U9090">
        <f>D9090-C9090</f>
        <v/>
      </c>
      <c r="V9090" s="3">
        <f>IF(Q9090=0,0,T9090/Q9090)</f>
        <v/>
      </c>
    </row>
    <row r="9091">
      <c r="A9091" t="n">
        <v>9090</v>
      </c>
      <c r="B9091" t="inlineStr">
        <is>
          <t>CA-2016-131093</t>
        </is>
      </c>
      <c r="C9091" t="inlineStr">
        <is>
          <t>2016-09-17</t>
        </is>
      </c>
      <c r="D9091" t="inlineStr">
        <is>
          <t>2016-09-20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Safco Industrial Shelving</t>
        </is>
      </c>
      <c r="Q9091" s="2" t="n">
        <v>295.4</v>
      </c>
      <c r="R9091" t="n">
        <v>5</v>
      </c>
      <c r="S9091" s="3" t="n">
        <v>0.2</v>
      </c>
      <c r="T9091" s="2" t="n">
        <v>-62.7725</v>
      </c>
      <c r="U9091">
        <f>D9091-C9091</f>
        <v/>
      </c>
      <c r="V9091" s="3">
        <f>IF(Q9091=0,0,T9091/Q9091)</f>
        <v/>
      </c>
    </row>
    <row r="9092">
      <c r="A9092" t="n">
        <v>9091</v>
      </c>
      <c r="B9092" t="inlineStr">
        <is>
          <t>US-2017-148831</t>
        </is>
      </c>
      <c r="C9092" t="inlineStr">
        <is>
          <t>2017-10-13</t>
        </is>
      </c>
      <c r="D9092" t="inlineStr">
        <is>
          <t>2017-10-15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Office Supplies</t>
        </is>
      </c>
      <c r="O9092" t="inlineStr">
        <is>
          <t>Storage</t>
        </is>
      </c>
      <c r="P9092" t="inlineStr">
        <is>
          <t>Trav-L-File Heavy-Duty Shuttle II, Black</t>
        </is>
      </c>
      <c r="Q9092" s="2" t="n">
        <v>348.56</v>
      </c>
      <c r="R9092" t="n">
        <v>8</v>
      </c>
      <c r="S9092" s="3" t="n">
        <v>0</v>
      </c>
      <c r="T9092" s="2" t="n">
        <v>104.568</v>
      </c>
      <c r="U9092">
        <f>D9092-C9092</f>
        <v/>
      </c>
      <c r="V9092" s="3">
        <f>IF(Q9092=0,0,T9092/Q9092)</f>
        <v/>
      </c>
    </row>
    <row r="9093">
      <c r="A9093" t="n">
        <v>9092</v>
      </c>
      <c r="B9093" t="inlineStr">
        <is>
          <t>CA-2015-162950</t>
        </is>
      </c>
      <c r="C9093" t="inlineStr">
        <is>
          <t>2015-06-28</t>
        </is>
      </c>
      <c r="D9093" t="inlineStr">
        <is>
          <t>2015-07-03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Office Supplies</t>
        </is>
      </c>
      <c r="O9093" t="inlineStr">
        <is>
          <t>Paper</t>
        </is>
      </c>
      <c r="P9093" t="inlineStr">
        <is>
          <t>Xerox 1999</t>
        </is>
      </c>
      <c r="Q9093" s="2" t="n">
        <v>15.552</v>
      </c>
      <c r="R9093" t="n">
        <v>3</v>
      </c>
      <c r="S9093" s="3" t="n">
        <v>0.2</v>
      </c>
      <c r="T9093" s="2" t="n">
        <v>5.4432</v>
      </c>
      <c r="U9093">
        <f>D9093-C9093</f>
        <v/>
      </c>
      <c r="V9093" s="3">
        <f>IF(Q9093=0,0,T9093/Q9093)</f>
        <v/>
      </c>
    </row>
    <row r="9094">
      <c r="A9094" t="n">
        <v>9093</v>
      </c>
      <c r="B9094" t="inlineStr">
        <is>
          <t>CA-2015-162950</t>
        </is>
      </c>
      <c r="C9094" t="inlineStr">
        <is>
          <t>2015-06-28</t>
        </is>
      </c>
      <c r="D9094" t="inlineStr">
        <is>
          <t>2015-07-03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Furniture</t>
        </is>
      </c>
      <c r="O9094" t="inlineStr">
        <is>
          <t>Bookcases</t>
        </is>
      </c>
      <c r="P9094" t="inlineStr">
        <is>
          <t>Sauder Forest Hills Library with Doors, Woodland Oak Finish</t>
        </is>
      </c>
      <c r="Q9094" s="2" t="n">
        <v>482.94</v>
      </c>
      <c r="R9094" t="n">
        <v>6</v>
      </c>
      <c r="S9094" s="3" t="n">
        <v>0.5</v>
      </c>
      <c r="T9094" s="2" t="n">
        <v>-376.6932</v>
      </c>
      <c r="U9094">
        <f>D9094-C9094</f>
        <v/>
      </c>
      <c r="V9094" s="3">
        <f>IF(Q9094=0,0,T9094/Q9094)</f>
        <v/>
      </c>
    </row>
    <row r="9095">
      <c r="A9095" t="n">
        <v>9094</v>
      </c>
      <c r="B9095" t="inlineStr">
        <is>
          <t>US-2015-132836</t>
        </is>
      </c>
      <c r="C9095" t="inlineStr">
        <is>
          <t>2015-06-01</t>
        </is>
      </c>
      <c r="D9095" t="inlineStr">
        <is>
          <t>2015-06-05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Technology</t>
        </is>
      </c>
      <c r="O9095" t="inlineStr">
        <is>
          <t>Phones</t>
        </is>
      </c>
      <c r="P9095" t="inlineStr">
        <is>
          <t>Polycom CX300 Desktop Phone USB VoIP phone</t>
        </is>
      </c>
      <c r="Q9095" s="2" t="n">
        <v>299.98</v>
      </c>
      <c r="R9095" t="n">
        <v>2</v>
      </c>
      <c r="S9095" s="3" t="n">
        <v>0</v>
      </c>
      <c r="T9095" s="2" t="n">
        <v>83.9944</v>
      </c>
      <c r="U9095">
        <f>D9095-C9095</f>
        <v/>
      </c>
      <c r="V9095" s="3">
        <f>IF(Q9095=0,0,T9095/Q9095)</f>
        <v/>
      </c>
    </row>
    <row r="9096">
      <c r="A9096" t="n">
        <v>9095</v>
      </c>
      <c r="B9096" t="inlineStr">
        <is>
          <t>US-2015-132836</t>
        </is>
      </c>
      <c r="C9096" t="inlineStr">
        <is>
          <t>2015-06-01</t>
        </is>
      </c>
      <c r="D9096" t="inlineStr">
        <is>
          <t>2015-06-05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Catalog Binders with Expanding Posts</t>
        </is>
      </c>
      <c r="Q9096" s="2" t="n">
        <v>403.68</v>
      </c>
      <c r="R9096" t="n">
        <v>6</v>
      </c>
      <c r="S9096" s="3" t="n">
        <v>0</v>
      </c>
      <c r="T9096" s="2" t="n">
        <v>181.656</v>
      </c>
      <c r="U9096">
        <f>D9096-C9096</f>
        <v/>
      </c>
      <c r="V9096" s="3">
        <f>IF(Q9096=0,0,T9096/Q9096)</f>
        <v/>
      </c>
    </row>
    <row r="9097">
      <c r="A9097" t="n">
        <v>9096</v>
      </c>
      <c r="B9097" t="inlineStr">
        <is>
          <t>US-2015-132836</t>
        </is>
      </c>
      <c r="C9097" t="inlineStr">
        <is>
          <t>2015-06-01</t>
        </is>
      </c>
      <c r="D9097" t="inlineStr">
        <is>
          <t>2015-06-05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Technology</t>
        </is>
      </c>
      <c r="O9097" t="inlineStr">
        <is>
          <t>Phones</t>
        </is>
      </c>
      <c r="P9097" t="inlineStr">
        <is>
          <t>iKross Bluetooth Portable Keyboard + Cell Phone Stand Holder + Brush for Apple iPhone 5S 5C 5, 4S 4</t>
        </is>
      </c>
      <c r="Q9097" s="2" t="n">
        <v>41.9</v>
      </c>
      <c r="R9097" t="n">
        <v>2</v>
      </c>
      <c r="S9097" s="3" t="n">
        <v>0</v>
      </c>
      <c r="T9097" s="2" t="n">
        <v>11.732</v>
      </c>
      <c r="U9097">
        <f>D9097-C9097</f>
        <v/>
      </c>
      <c r="V9097" s="3">
        <f>IF(Q9097=0,0,T9097/Q9097)</f>
        <v/>
      </c>
    </row>
    <row r="9098">
      <c r="A9098" t="n">
        <v>9097</v>
      </c>
      <c r="B9098" t="inlineStr">
        <is>
          <t>US-2015-132836</t>
        </is>
      </c>
      <c r="C9098" t="inlineStr">
        <is>
          <t>2015-06-01</t>
        </is>
      </c>
      <c r="D9098" t="inlineStr">
        <is>
          <t>2015-06-05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491</t>
        </is>
      </c>
      <c r="Q9098" s="2" t="n">
        <v>28.91</v>
      </c>
      <c r="R9098" t="n">
        <v>7</v>
      </c>
      <c r="S9098" s="3" t="n">
        <v>0</v>
      </c>
      <c r="T9098" s="2" t="n">
        <v>13.2986</v>
      </c>
      <c r="U9098">
        <f>D9098-C9098</f>
        <v/>
      </c>
      <c r="V9098" s="3">
        <f>IF(Q9098=0,0,T9098/Q9098)</f>
        <v/>
      </c>
    </row>
    <row r="9099">
      <c r="A9099" t="n">
        <v>9098</v>
      </c>
      <c r="B9099" t="inlineStr">
        <is>
          <t>US-2014-158365</t>
        </is>
      </c>
      <c r="C9099" t="inlineStr">
        <is>
          <t>2014-04-12</t>
        </is>
      </c>
      <c r="D9099" t="inlineStr">
        <is>
          <t>2014-04-17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Xerox 213</t>
        </is>
      </c>
      <c r="Q9099" s="2" t="n">
        <v>32.4</v>
      </c>
      <c r="R9099" t="n">
        <v>5</v>
      </c>
      <c r="S9099" s="3" t="n">
        <v>0</v>
      </c>
      <c r="T9099" s="2" t="n">
        <v>15.552</v>
      </c>
      <c r="U9099">
        <f>D9099-C9099</f>
        <v/>
      </c>
      <c r="V9099" s="3">
        <f>IF(Q9099=0,0,T9099/Q9099)</f>
        <v/>
      </c>
    </row>
    <row r="9100">
      <c r="A9100" t="n">
        <v>9099</v>
      </c>
      <c r="B9100" t="inlineStr">
        <is>
          <t>CA-2017-152933</t>
        </is>
      </c>
      <c r="C9100" t="inlineStr">
        <is>
          <t>2017-10-12</t>
        </is>
      </c>
      <c r="D9100" t="inlineStr">
        <is>
          <t>2017-10-16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Technology</t>
        </is>
      </c>
      <c r="O9100" t="inlineStr">
        <is>
          <t>Phones</t>
        </is>
      </c>
      <c r="P9100" t="inlineStr">
        <is>
          <t>Clarity 53712</t>
        </is>
      </c>
      <c r="Q9100" s="2" t="n">
        <v>369.544</v>
      </c>
      <c r="R9100" t="n">
        <v>7</v>
      </c>
      <c r="S9100" s="3" t="n">
        <v>0.2</v>
      </c>
      <c r="T9100" s="2" t="n">
        <v>27.7158</v>
      </c>
      <c r="U9100">
        <f>D9100-C9100</f>
        <v/>
      </c>
      <c r="V9100" s="3">
        <f>IF(Q9100=0,0,T9100/Q9100)</f>
        <v/>
      </c>
    </row>
    <row r="9101">
      <c r="A9101" t="n">
        <v>9100</v>
      </c>
      <c r="B9101" t="inlineStr">
        <is>
          <t>CA-2017-152933</t>
        </is>
      </c>
      <c r="C9101" t="inlineStr">
        <is>
          <t>2017-10-12</t>
        </is>
      </c>
      <c r="D9101" t="inlineStr">
        <is>
          <t>2017-10-16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1993</t>
        </is>
      </c>
      <c r="Q9101" s="2" t="n">
        <v>10.368</v>
      </c>
      <c r="R9101" t="n">
        <v>2</v>
      </c>
      <c r="S9101" s="3" t="n">
        <v>0.2</v>
      </c>
      <c r="T9101" s="2" t="n">
        <v>3.7584</v>
      </c>
      <c r="U9101">
        <f>D9101-C9101</f>
        <v/>
      </c>
      <c r="V9101" s="3">
        <f>IF(Q9101=0,0,T9101/Q9101)</f>
        <v/>
      </c>
    </row>
    <row r="9102">
      <c r="A9102" t="n">
        <v>9101</v>
      </c>
      <c r="B9102" t="inlineStr">
        <is>
          <t>CA-2017-152933</t>
        </is>
      </c>
      <c r="C9102" t="inlineStr">
        <is>
          <t>2017-10-12</t>
        </is>
      </c>
      <c r="D9102" t="inlineStr">
        <is>
          <t>2017-10-16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Technology</t>
        </is>
      </c>
      <c r="O9102" t="inlineStr">
        <is>
          <t>Accessories</t>
        </is>
      </c>
      <c r="P9102" t="inlineStr">
        <is>
          <t>Plantronics CS510 - Over-the-Head monaural Wireless Headset System</t>
        </is>
      </c>
      <c r="Q9102" s="2" t="n">
        <v>791.88</v>
      </c>
      <c r="R9102" t="n">
        <v>3</v>
      </c>
      <c r="S9102" s="3" t="n">
        <v>0.2</v>
      </c>
      <c r="T9102" s="2" t="n">
        <v>128.6805</v>
      </c>
      <c r="U9102">
        <f>D9102-C9102</f>
        <v/>
      </c>
      <c r="V9102" s="3">
        <f>IF(Q9102=0,0,T9102/Q9102)</f>
        <v/>
      </c>
    </row>
    <row r="9103">
      <c r="A9103" t="n">
        <v>9102</v>
      </c>
      <c r="B9103" t="inlineStr">
        <is>
          <t>CA-2015-163181</t>
        </is>
      </c>
      <c r="C9103" t="inlineStr">
        <is>
          <t>2015-11-07</t>
        </is>
      </c>
      <c r="D9103" t="inlineStr">
        <is>
          <t>2015-11-12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Office Supplies</t>
        </is>
      </c>
      <c r="O9103" t="inlineStr">
        <is>
          <t>Art</t>
        </is>
      </c>
      <c r="P9103" t="inlineStr">
        <is>
          <t>Lumber Crayons</t>
        </is>
      </c>
      <c r="Q9103" s="2" t="n">
        <v>23.64</v>
      </c>
      <c r="R9103" t="n">
        <v>3</v>
      </c>
      <c r="S9103" s="3" t="n">
        <v>0.2</v>
      </c>
      <c r="T9103" s="2" t="n">
        <v>5.319</v>
      </c>
      <c r="U9103">
        <f>D9103-C9103</f>
        <v/>
      </c>
      <c r="V9103" s="3">
        <f>IF(Q9103=0,0,T9103/Q9103)</f>
        <v/>
      </c>
    </row>
    <row r="9104">
      <c r="A9104" t="n">
        <v>9103</v>
      </c>
      <c r="B9104" t="inlineStr">
        <is>
          <t>CA-2015-163181</t>
        </is>
      </c>
      <c r="C9104" t="inlineStr">
        <is>
          <t>2015-11-07</t>
        </is>
      </c>
      <c r="D9104" t="inlineStr">
        <is>
          <t>2015-11-12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Gould Plastics 9-Pocket Panel Bin, 18-3/8w x 5-1/4d x 20-1/2h, Black</t>
        </is>
      </c>
      <c r="Q9104" s="2" t="n">
        <v>84.78400000000001</v>
      </c>
      <c r="R9104" t="n">
        <v>2</v>
      </c>
      <c r="S9104" s="3" t="n">
        <v>0.2</v>
      </c>
      <c r="T9104" s="2" t="n">
        <v>-16.9568</v>
      </c>
      <c r="U9104">
        <f>D9104-C9104</f>
        <v/>
      </c>
      <c r="V9104" s="3">
        <f>IF(Q9104=0,0,T9104/Q9104)</f>
        <v/>
      </c>
    </row>
    <row r="9105">
      <c r="A9105" t="n">
        <v>9104</v>
      </c>
      <c r="B9105" t="inlineStr">
        <is>
          <t>CA-2015-163181</t>
        </is>
      </c>
      <c r="C9105" t="inlineStr">
        <is>
          <t>2015-11-07</t>
        </is>
      </c>
      <c r="D9105" t="inlineStr">
        <is>
          <t>2015-11-12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Furniture</t>
        </is>
      </c>
      <c r="O9105" t="inlineStr">
        <is>
          <t>Furnishings</t>
        </is>
      </c>
      <c r="P9105" t="inlineStr">
        <is>
          <t>Tenex Chairmats For Use with Hard Floors</t>
        </is>
      </c>
      <c r="Q9105" s="2" t="n">
        <v>64.95999999999999</v>
      </c>
      <c r="R9105" t="n">
        <v>5</v>
      </c>
      <c r="S9105" s="3" t="n">
        <v>0.6</v>
      </c>
      <c r="T9105" s="2" t="n">
        <v>-84.44799999999999</v>
      </c>
      <c r="U9105">
        <f>D9105-C9105</f>
        <v/>
      </c>
      <c r="V9105" s="3">
        <f>IF(Q9105=0,0,T9105/Q9105)</f>
        <v/>
      </c>
    </row>
    <row r="9106">
      <c r="A9106" t="n">
        <v>9105</v>
      </c>
      <c r="B9106" t="inlineStr">
        <is>
          <t>CA-2015-163181</t>
        </is>
      </c>
      <c r="C9106" t="inlineStr">
        <is>
          <t>2015-11-07</t>
        </is>
      </c>
      <c r="D9106" t="inlineStr">
        <is>
          <t>2015-11-12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Avery Recycled Flexi-View Covers for Binding Systems</t>
        </is>
      </c>
      <c r="Q9106" s="2" t="n">
        <v>32.06</v>
      </c>
      <c r="R9106" t="n">
        <v>10</v>
      </c>
      <c r="S9106" s="3" t="n">
        <v>0.8</v>
      </c>
      <c r="T9106" s="2" t="n">
        <v>-51.296</v>
      </c>
      <c r="U9106">
        <f>D9106-C9106</f>
        <v/>
      </c>
      <c r="V9106" s="3">
        <f>IF(Q9106=0,0,T9106/Q9106)</f>
        <v/>
      </c>
    </row>
    <row r="9107">
      <c r="A9107" t="n">
        <v>9106</v>
      </c>
      <c r="B9107" t="inlineStr">
        <is>
          <t>CA-2015-163181</t>
        </is>
      </c>
      <c r="C9107" t="inlineStr">
        <is>
          <t>2015-11-07</t>
        </is>
      </c>
      <c r="D9107" t="inlineStr">
        <is>
          <t>2015-11-12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Office Supplies</t>
        </is>
      </c>
      <c r="O9107" t="inlineStr">
        <is>
          <t>Storage</t>
        </is>
      </c>
      <c r="P9107" t="inlineStr">
        <is>
          <t>Fellowes Recycled Storage Drawers</t>
        </is>
      </c>
      <c r="Q9107" s="2" t="n">
        <v>177.648</v>
      </c>
      <c r="R9107" t="n">
        <v>2</v>
      </c>
      <c r="S9107" s="3" t="n">
        <v>0.2</v>
      </c>
      <c r="T9107" s="2" t="n">
        <v>-28.8678</v>
      </c>
      <c r="U9107">
        <f>D9107-C9107</f>
        <v/>
      </c>
      <c r="V9107" s="3">
        <f>IF(Q9107=0,0,T9107/Q9107)</f>
        <v/>
      </c>
    </row>
    <row r="9108">
      <c r="A9108" t="n">
        <v>9107</v>
      </c>
      <c r="B9108" t="inlineStr">
        <is>
          <t>CA-2015-163181</t>
        </is>
      </c>
      <c r="C9108" t="inlineStr">
        <is>
          <t>2015-11-07</t>
        </is>
      </c>
      <c r="D9108" t="inlineStr">
        <is>
          <t>2015-11-12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Technology</t>
        </is>
      </c>
      <c r="O9108" t="inlineStr">
        <is>
          <t>Machines</t>
        </is>
      </c>
      <c r="P9108" t="inlineStr">
        <is>
          <t>Canon PC170 Desktop Personal Copier</t>
        </is>
      </c>
      <c r="Q9108" s="2" t="n">
        <v>287.91</v>
      </c>
      <c r="R9108" t="n">
        <v>3</v>
      </c>
      <c r="S9108" s="3" t="n">
        <v>0.4</v>
      </c>
      <c r="T9108" s="2" t="n">
        <v>33.5895</v>
      </c>
      <c r="U9108">
        <f>D9108-C9108</f>
        <v/>
      </c>
      <c r="V9108" s="3">
        <f>IF(Q9108=0,0,T9108/Q9108)</f>
        <v/>
      </c>
    </row>
    <row r="9109">
      <c r="A9109" t="n">
        <v>9108</v>
      </c>
      <c r="B9109" t="inlineStr">
        <is>
          <t>CA-2015-132941</t>
        </is>
      </c>
      <c r="C9109" t="inlineStr">
        <is>
          <t>2015-05-25</t>
        </is>
      </c>
      <c r="D9109" t="inlineStr">
        <is>
          <t>2015-05-28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Office Supplies</t>
        </is>
      </c>
      <c r="O9109" t="inlineStr">
        <is>
          <t>Supplies</t>
        </is>
      </c>
      <c r="P9109" t="inlineStr">
        <is>
          <t>Fiskars Spring-Action Scissors</t>
        </is>
      </c>
      <c r="Q9109" s="2" t="n">
        <v>22.368</v>
      </c>
      <c r="R9109" t="n">
        <v>2</v>
      </c>
      <c r="S9109" s="3" t="n">
        <v>0.2</v>
      </c>
      <c r="T9109" s="2" t="n">
        <v>1.6776</v>
      </c>
      <c r="U9109">
        <f>D9109-C9109</f>
        <v/>
      </c>
      <c r="V9109" s="3">
        <f>IF(Q9109=0,0,T9109/Q9109)</f>
        <v/>
      </c>
    </row>
    <row r="9110">
      <c r="A9110" t="n">
        <v>9109</v>
      </c>
      <c r="B9110" t="inlineStr">
        <is>
          <t>CA-2015-132941</t>
        </is>
      </c>
      <c r="C9110" t="inlineStr">
        <is>
          <t>2015-05-25</t>
        </is>
      </c>
      <c r="D9110" t="inlineStr">
        <is>
          <t>2015-05-28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Xerox 1978</t>
        </is>
      </c>
      <c r="Q9110" s="2" t="n">
        <v>32.368</v>
      </c>
      <c r="R9110" t="n">
        <v>7</v>
      </c>
      <c r="S9110" s="3" t="n">
        <v>0.2</v>
      </c>
      <c r="T9110" s="2" t="n">
        <v>11.7334</v>
      </c>
      <c r="U9110">
        <f>D9110-C9110</f>
        <v/>
      </c>
      <c r="V9110" s="3">
        <f>IF(Q9110=0,0,T9110/Q9110)</f>
        <v/>
      </c>
    </row>
    <row r="9111">
      <c r="A9111" t="n">
        <v>9110</v>
      </c>
      <c r="B9111" t="inlineStr">
        <is>
          <t>CA-2015-132941</t>
        </is>
      </c>
      <c r="C9111" t="inlineStr">
        <is>
          <t>2015-05-25</t>
        </is>
      </c>
      <c r="D9111" t="inlineStr">
        <is>
          <t>2015-05-28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Logitech G35 7.1-Channel Surround Sound Headset</t>
        </is>
      </c>
      <c r="Q9111" s="2" t="n">
        <v>207.984</v>
      </c>
      <c r="R9111" t="n">
        <v>2</v>
      </c>
      <c r="S9111" s="3" t="n">
        <v>0.2</v>
      </c>
      <c r="T9111" s="2" t="n">
        <v>36.3972</v>
      </c>
      <c r="U9111">
        <f>D9111-C9111</f>
        <v/>
      </c>
      <c r="V9111" s="3">
        <f>IF(Q9111=0,0,T9111/Q9111)</f>
        <v/>
      </c>
    </row>
    <row r="9112">
      <c r="A9112" t="n">
        <v>9111</v>
      </c>
      <c r="B9112" t="inlineStr">
        <is>
          <t>CA-2014-132010</t>
        </is>
      </c>
      <c r="C9112" t="inlineStr">
        <is>
          <t>2014-10-13</t>
        </is>
      </c>
      <c r="D9112" t="inlineStr">
        <is>
          <t>2014-10-15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Office Supplies</t>
        </is>
      </c>
      <c r="O9112" t="inlineStr">
        <is>
          <t>Envelopes</t>
        </is>
      </c>
      <c r="P9112" t="inlineStr">
        <is>
          <t>Pastel Pink Envelopes</t>
        </is>
      </c>
      <c r="Q9112" s="2" t="n">
        <v>36.4</v>
      </c>
      <c r="R9112" t="n">
        <v>5</v>
      </c>
      <c r="S9112" s="3" t="n">
        <v>0</v>
      </c>
      <c r="T9112" s="2" t="n">
        <v>17.472</v>
      </c>
      <c r="U9112">
        <f>D9112-C9112</f>
        <v/>
      </c>
      <c r="V9112" s="3">
        <f>IF(Q9112=0,0,T9112/Q9112)</f>
        <v/>
      </c>
    </row>
    <row r="9113">
      <c r="A9113" t="n">
        <v>9112</v>
      </c>
      <c r="B9113" t="inlineStr">
        <is>
          <t>CA-2014-132010</t>
        </is>
      </c>
      <c r="C9113" t="inlineStr">
        <is>
          <t>2014-10-13</t>
        </is>
      </c>
      <c r="D9113" t="inlineStr">
        <is>
          <t>2014-10-15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Technology</t>
        </is>
      </c>
      <c r="O9113" t="inlineStr">
        <is>
          <t>Accessories</t>
        </is>
      </c>
      <c r="P9113" t="inlineStr">
        <is>
          <t>SanDisk Cruzer 16 GB USB Flash Drive</t>
        </is>
      </c>
      <c r="Q9113" s="2" t="n">
        <v>22.96</v>
      </c>
      <c r="R9113" t="n">
        <v>2</v>
      </c>
      <c r="S9113" s="3" t="n">
        <v>0</v>
      </c>
      <c r="T9113" s="2" t="n">
        <v>4.3624</v>
      </c>
      <c r="U9113">
        <f>D9113-C9113</f>
        <v/>
      </c>
      <c r="V9113" s="3">
        <f>IF(Q9113=0,0,T9113/Q9113)</f>
        <v/>
      </c>
    </row>
    <row r="9114">
      <c r="A9114" t="n">
        <v>9113</v>
      </c>
      <c r="B9114" t="inlineStr">
        <is>
          <t>CA-2014-132010</t>
        </is>
      </c>
      <c r="C9114" t="inlineStr">
        <is>
          <t>2014-10-13</t>
        </is>
      </c>
      <c r="D9114" t="inlineStr">
        <is>
          <t>2014-10-15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Office Supplies</t>
        </is>
      </c>
      <c r="O9114" t="inlineStr">
        <is>
          <t>Storage</t>
        </is>
      </c>
      <c r="P9114" t="inlineStr">
        <is>
          <t>Space Solutions Industrial Galvanized Steel Shelving.</t>
        </is>
      </c>
      <c r="Q9114" s="2" t="n">
        <v>315.2</v>
      </c>
      <c r="R9114" t="n">
        <v>4</v>
      </c>
      <c r="S9114" s="3" t="n">
        <v>0</v>
      </c>
      <c r="T9114" s="2" t="n">
        <v>6.304</v>
      </c>
      <c r="U9114">
        <f>D9114-C9114</f>
        <v/>
      </c>
      <c r="V9114" s="3">
        <f>IF(Q9114=0,0,T9114/Q9114)</f>
        <v/>
      </c>
    </row>
    <row r="9115">
      <c r="A9115" t="n">
        <v>9114</v>
      </c>
      <c r="B9115" t="inlineStr">
        <is>
          <t>CA-2014-132010</t>
        </is>
      </c>
      <c r="C9115" t="inlineStr">
        <is>
          <t>2014-10-13</t>
        </is>
      </c>
      <c r="D9115" t="inlineStr">
        <is>
          <t>2014-10-15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Office Supplies</t>
        </is>
      </c>
      <c r="O9115" t="inlineStr">
        <is>
          <t>Binders</t>
        </is>
      </c>
      <c r="P9115" t="inlineStr">
        <is>
          <t>Wilson Jones Standard D-Ring Binders</t>
        </is>
      </c>
      <c r="Q9115" s="2" t="n">
        <v>15.18</v>
      </c>
      <c r="R9115" t="n">
        <v>3</v>
      </c>
      <c r="S9115" s="3" t="n">
        <v>0</v>
      </c>
      <c r="T9115" s="2" t="n">
        <v>7.1346</v>
      </c>
      <c r="U9115">
        <f>D9115-C9115</f>
        <v/>
      </c>
      <c r="V9115" s="3">
        <f>IF(Q9115=0,0,T9115/Q9115)</f>
        <v/>
      </c>
    </row>
    <row r="9116">
      <c r="A9116" t="n">
        <v>9115</v>
      </c>
      <c r="B9116" t="inlineStr">
        <is>
          <t>CA-2016-135461</t>
        </is>
      </c>
      <c r="C9116" t="inlineStr">
        <is>
          <t>2016-02-07</t>
        </is>
      </c>
      <c r="D9116" t="inlineStr">
        <is>
          <t>2016-02-10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Motorola L703CM</t>
        </is>
      </c>
      <c r="Q9116" s="2" t="n">
        <v>623.96</v>
      </c>
      <c r="R9116" t="n">
        <v>5</v>
      </c>
      <c r="S9116" s="3" t="n">
        <v>0.2</v>
      </c>
      <c r="T9116" s="2" t="n">
        <v>38.9975</v>
      </c>
      <c r="U9116">
        <f>D9116-C9116</f>
        <v/>
      </c>
      <c r="V9116" s="3">
        <f>IF(Q9116=0,0,T9116/Q9116)</f>
        <v/>
      </c>
    </row>
    <row r="9117">
      <c r="A9117" t="n">
        <v>9116</v>
      </c>
      <c r="B9117" t="inlineStr">
        <is>
          <t>CA-2017-153045</t>
        </is>
      </c>
      <c r="C9117" t="inlineStr">
        <is>
          <t>2017-01-19</t>
        </is>
      </c>
      <c r="D9117" t="inlineStr">
        <is>
          <t>2017-01-24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Technology</t>
        </is>
      </c>
      <c r="O9117" t="inlineStr">
        <is>
          <t>Phones</t>
        </is>
      </c>
      <c r="P9117" t="inlineStr">
        <is>
          <t>Wilson Electronics DB Pro Signal Booster</t>
        </is>
      </c>
      <c r="Q9117" s="2" t="n">
        <v>429.6</v>
      </c>
      <c r="R9117" t="n">
        <v>2</v>
      </c>
      <c r="S9117" s="3" t="n">
        <v>0.4</v>
      </c>
      <c r="T9117" s="2" t="n">
        <v>-93.08</v>
      </c>
      <c r="U9117">
        <f>D9117-C9117</f>
        <v/>
      </c>
      <c r="V9117" s="3">
        <f>IF(Q9117=0,0,T9117/Q9117)</f>
        <v/>
      </c>
    </row>
    <row r="9118">
      <c r="A9118" t="n">
        <v>9117</v>
      </c>
      <c r="B9118" t="inlineStr">
        <is>
          <t>CA-2017-153045</t>
        </is>
      </c>
      <c r="C9118" t="inlineStr">
        <is>
          <t>2017-01-19</t>
        </is>
      </c>
      <c r="D9118" t="inlineStr">
        <is>
          <t>2017-01-24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12-1/2 Diameter Round Wall Clock</t>
        </is>
      </c>
      <c r="Q9118" s="2" t="n">
        <v>31.968</v>
      </c>
      <c r="R9118" t="n">
        <v>2</v>
      </c>
      <c r="S9118" s="3" t="n">
        <v>0.2</v>
      </c>
      <c r="T9118" s="2" t="n">
        <v>6.3936</v>
      </c>
      <c r="U9118">
        <f>D9118-C9118</f>
        <v/>
      </c>
      <c r="V9118" s="3">
        <f>IF(Q9118=0,0,T9118/Q9118)</f>
        <v/>
      </c>
    </row>
    <row r="9119">
      <c r="A9119" t="n">
        <v>9118</v>
      </c>
      <c r="B9119" t="inlineStr">
        <is>
          <t>CA-2017-153045</t>
        </is>
      </c>
      <c r="C9119" t="inlineStr">
        <is>
          <t>2017-01-19</t>
        </is>
      </c>
      <c r="D9119" t="inlineStr">
        <is>
          <t>2017-01-24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Furniture</t>
        </is>
      </c>
      <c r="O9119" t="inlineStr">
        <is>
          <t>Chairs</t>
        </is>
      </c>
      <c r="P9119" t="inlineStr">
        <is>
          <t>Global Comet Stacking Arm Chair</t>
        </is>
      </c>
      <c r="Q9119" s="2" t="n">
        <v>887.271</v>
      </c>
      <c r="R9119" t="n">
        <v>3</v>
      </c>
      <c r="S9119" s="3" t="n">
        <v>0.3</v>
      </c>
      <c r="T9119" s="2" t="n">
        <v>-63.3765</v>
      </c>
      <c r="U9119">
        <f>D9119-C9119</f>
        <v/>
      </c>
      <c r="V9119" s="3">
        <f>IF(Q9119=0,0,T9119/Q9119)</f>
        <v/>
      </c>
    </row>
    <row r="9120">
      <c r="A9120" t="n">
        <v>9119</v>
      </c>
      <c r="B9120" t="inlineStr">
        <is>
          <t>CA-2017-153045</t>
        </is>
      </c>
      <c r="C9120" t="inlineStr">
        <is>
          <t>2017-01-19</t>
        </is>
      </c>
      <c r="D9120" t="inlineStr">
        <is>
          <t>2017-01-24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Strathmore Photo Mount Cards</t>
        </is>
      </c>
      <c r="Q9120" s="2" t="n">
        <v>21.696</v>
      </c>
      <c r="R9120" t="n">
        <v>4</v>
      </c>
      <c r="S9120" s="3" t="n">
        <v>0.2</v>
      </c>
      <c r="T9120" s="2" t="n">
        <v>7.0512</v>
      </c>
      <c r="U9120">
        <f>D9120-C9120</f>
        <v/>
      </c>
      <c r="V9120" s="3">
        <f>IF(Q9120=0,0,T9120/Q9120)</f>
        <v/>
      </c>
    </row>
    <row r="9121">
      <c r="A9121" t="n">
        <v>9120</v>
      </c>
      <c r="B9121" t="inlineStr">
        <is>
          <t>US-2016-155971</t>
        </is>
      </c>
      <c r="C9121" t="inlineStr">
        <is>
          <t>2016-06-06</t>
        </is>
      </c>
      <c r="D9121" t="inlineStr">
        <is>
          <t>2016-06-12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Office Supplies</t>
        </is>
      </c>
      <c r="O9121" t="inlineStr">
        <is>
          <t>Labels</t>
        </is>
      </c>
      <c r="P9121" t="inlineStr">
        <is>
          <t>Avery 488</t>
        </is>
      </c>
      <c r="Q9121" s="2" t="n">
        <v>22.05</v>
      </c>
      <c r="R9121" t="n">
        <v>7</v>
      </c>
      <c r="S9121" s="3" t="n">
        <v>0</v>
      </c>
      <c r="T9121" s="2" t="n">
        <v>10.584</v>
      </c>
      <c r="U9121">
        <f>D9121-C9121</f>
        <v/>
      </c>
      <c r="V9121" s="3">
        <f>IF(Q9121=0,0,T9121/Q9121)</f>
        <v/>
      </c>
    </row>
    <row r="9122">
      <c r="A9122" t="n">
        <v>9121</v>
      </c>
      <c r="B9122" t="inlineStr">
        <is>
          <t>US-2016-155971</t>
        </is>
      </c>
      <c r="C9122" t="inlineStr">
        <is>
          <t>2016-06-06</t>
        </is>
      </c>
      <c r="D9122" t="inlineStr">
        <is>
          <t>2016-06-12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Blank Computer Paper</t>
        </is>
      </c>
      <c r="Q9122" s="2" t="n">
        <v>99.90000000000001</v>
      </c>
      <c r="R9122" t="n">
        <v>5</v>
      </c>
      <c r="S9122" s="3" t="n">
        <v>0</v>
      </c>
      <c r="T9122" s="2" t="n">
        <v>46.953</v>
      </c>
      <c r="U9122">
        <f>D9122-C9122</f>
        <v/>
      </c>
      <c r="V9122" s="3">
        <f>IF(Q9122=0,0,T9122/Q9122)</f>
        <v/>
      </c>
    </row>
    <row r="9123">
      <c r="A9123" t="n">
        <v>9122</v>
      </c>
      <c r="B9123" t="inlineStr">
        <is>
          <t>CA-2017-122007</t>
        </is>
      </c>
      <c r="C9123" t="inlineStr">
        <is>
          <t>2017-03-18</t>
        </is>
      </c>
      <c r="D9123" t="inlineStr">
        <is>
          <t>2017-03-20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Office Supplies</t>
        </is>
      </c>
      <c r="O9123" t="inlineStr">
        <is>
          <t>Appliances</t>
        </is>
      </c>
      <c r="P9123" t="inlineStr">
        <is>
          <t>Fellowes Basic Home/Office Series Surge Protectors</t>
        </is>
      </c>
      <c r="Q9123" s="2" t="n">
        <v>90.86</v>
      </c>
      <c r="R9123" t="n">
        <v>7</v>
      </c>
      <c r="S9123" s="3" t="n">
        <v>0</v>
      </c>
      <c r="T9123" s="2" t="n">
        <v>26.3494</v>
      </c>
      <c r="U9123">
        <f>D9123-C9123</f>
        <v/>
      </c>
      <c r="V9123" s="3">
        <f>IF(Q9123=0,0,T9123/Q9123)</f>
        <v/>
      </c>
    </row>
    <row r="9124">
      <c r="A9124" t="n">
        <v>9123</v>
      </c>
      <c r="B9124" t="inlineStr">
        <is>
          <t>CA-2017-162250</t>
        </is>
      </c>
      <c r="C9124" t="inlineStr">
        <is>
          <t>2017-11-24</t>
        </is>
      </c>
      <c r="D9124" t="inlineStr">
        <is>
          <t>2017-11-24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Office Supplies</t>
        </is>
      </c>
      <c r="O9124" t="inlineStr">
        <is>
          <t>Paper</t>
        </is>
      </c>
      <c r="P9124" t="inlineStr">
        <is>
          <t>Southworth 100% Résumé Paper, 24lb.</t>
        </is>
      </c>
      <c r="Q9124" s="2" t="n">
        <v>7.78</v>
      </c>
      <c r="R9124" t="n">
        <v>1</v>
      </c>
      <c r="S9124" s="3" t="n">
        <v>0</v>
      </c>
      <c r="T9124" s="2" t="n">
        <v>3.501</v>
      </c>
      <c r="U9124">
        <f>D9124-C9124</f>
        <v/>
      </c>
      <c r="V9124" s="3">
        <f>IF(Q9124=0,0,T9124/Q9124)</f>
        <v/>
      </c>
    </row>
    <row r="9125">
      <c r="A9125" t="n">
        <v>9124</v>
      </c>
      <c r="B9125" t="inlineStr">
        <is>
          <t>US-2016-158288</t>
        </is>
      </c>
      <c r="C9125" t="inlineStr">
        <is>
          <t>2016-11-26</t>
        </is>
      </c>
      <c r="D9125" t="inlineStr">
        <is>
          <t>2016-11-28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Office Supplies</t>
        </is>
      </c>
      <c r="O9125" t="inlineStr">
        <is>
          <t>Binders</t>
        </is>
      </c>
      <c r="P9125" t="inlineStr">
        <is>
          <t>Binding Machine Supplies</t>
        </is>
      </c>
      <c r="Q9125" s="2" t="n">
        <v>78.759</v>
      </c>
      <c r="R9125" t="n">
        <v>9</v>
      </c>
      <c r="S9125" s="3" t="n">
        <v>0.7</v>
      </c>
      <c r="T9125" s="2" t="n">
        <v>-57.7566</v>
      </c>
      <c r="U9125">
        <f>D9125-C9125</f>
        <v/>
      </c>
      <c r="V9125" s="3">
        <f>IF(Q9125=0,0,T9125/Q9125)</f>
        <v/>
      </c>
    </row>
    <row r="9126">
      <c r="A9126" t="n">
        <v>9125</v>
      </c>
      <c r="B9126" t="inlineStr">
        <is>
          <t>CA-2016-128916</t>
        </is>
      </c>
      <c r="C9126" t="inlineStr">
        <is>
          <t>2016-08-18</t>
        </is>
      </c>
      <c r="D9126" t="inlineStr">
        <is>
          <t>2016-08-20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Staple-based wall hangings</t>
        </is>
      </c>
      <c r="Q9126" s="2" t="n">
        <v>9.552</v>
      </c>
      <c r="R9126" t="n">
        <v>3</v>
      </c>
      <c r="S9126" s="3" t="n">
        <v>0.6</v>
      </c>
      <c r="T9126" s="2" t="n">
        <v>-3.8208</v>
      </c>
      <c r="U9126">
        <f>D9126-C9126</f>
        <v/>
      </c>
      <c r="V9126" s="3">
        <f>IF(Q9126=0,0,T9126/Q9126)</f>
        <v/>
      </c>
    </row>
    <row r="9127">
      <c r="A9127" t="n">
        <v>9126</v>
      </c>
      <c r="B9127" t="inlineStr">
        <is>
          <t>CA-2016-128916</t>
        </is>
      </c>
      <c r="C9127" t="inlineStr">
        <is>
          <t>2016-08-18</t>
        </is>
      </c>
      <c r="D9127" t="inlineStr">
        <is>
          <t>2016-08-20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OIC Stacking Trays</t>
        </is>
      </c>
      <c r="Q9127" s="2" t="n">
        <v>5.344</v>
      </c>
      <c r="R9127" t="n">
        <v>4</v>
      </c>
      <c r="S9127" s="3" t="n">
        <v>0.6</v>
      </c>
      <c r="T9127" s="2" t="n">
        <v>-2.1376</v>
      </c>
      <c r="U9127">
        <f>D9127-C9127</f>
        <v/>
      </c>
      <c r="V9127" s="3">
        <f>IF(Q9127=0,0,T9127/Q9127)</f>
        <v/>
      </c>
    </row>
    <row r="9128">
      <c r="A9128" t="n">
        <v>9127</v>
      </c>
      <c r="B9128" t="inlineStr">
        <is>
          <t>CA-2015-157028</t>
        </is>
      </c>
      <c r="C9128" t="inlineStr">
        <is>
          <t>2015-11-28</t>
        </is>
      </c>
      <c r="D9128" t="inlineStr">
        <is>
          <t>2015-12-03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BIC Brite Liner Highlighters</t>
        </is>
      </c>
      <c r="Q9128" s="2" t="n">
        <v>8.279999999999999</v>
      </c>
      <c r="R9128" t="n">
        <v>2</v>
      </c>
      <c r="S9128" s="3" t="n">
        <v>0</v>
      </c>
      <c r="T9128" s="2" t="n">
        <v>3.4776</v>
      </c>
      <c r="U9128">
        <f>D9128-C9128</f>
        <v/>
      </c>
      <c r="V9128" s="3">
        <f>IF(Q9128=0,0,T9128/Q9128)</f>
        <v/>
      </c>
    </row>
    <row r="9129">
      <c r="A9129" t="n">
        <v>9128</v>
      </c>
      <c r="B9129" t="inlineStr">
        <is>
          <t>CA-2017-112473</t>
        </is>
      </c>
      <c r="C9129" t="inlineStr">
        <is>
          <t>2017-05-25</t>
        </is>
      </c>
      <c r="D9129" t="inlineStr">
        <is>
          <t>2017-06-01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Iris 3-Drawer Stacking Bin, Black</t>
        </is>
      </c>
      <c r="Q9129" s="2" t="n">
        <v>50.136</v>
      </c>
      <c r="R9129" t="n">
        <v>3</v>
      </c>
      <c r="S9129" s="3" t="n">
        <v>0.2</v>
      </c>
      <c r="T9129" s="2" t="n">
        <v>-11.2806</v>
      </c>
      <c r="U9129">
        <f>D9129-C9129</f>
        <v/>
      </c>
      <c r="V9129" s="3">
        <f>IF(Q9129=0,0,T9129/Q9129)</f>
        <v/>
      </c>
    </row>
    <row r="9130">
      <c r="A9130" t="n">
        <v>9129</v>
      </c>
      <c r="B9130" t="inlineStr">
        <is>
          <t>US-2017-147655</t>
        </is>
      </c>
      <c r="C9130" t="inlineStr">
        <is>
          <t>2017-09-04</t>
        </is>
      </c>
      <c r="D9130" t="inlineStr">
        <is>
          <t>2017-09-05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Office Supplies</t>
        </is>
      </c>
      <c r="O9130" t="inlineStr">
        <is>
          <t>Binders</t>
        </is>
      </c>
      <c r="P9130" t="inlineStr">
        <is>
          <t>Avery Trapezoid Extra Heavy Duty 4" Binders</t>
        </is>
      </c>
      <c r="Q9130" s="2" t="n">
        <v>88.074</v>
      </c>
      <c r="R9130" t="n">
        <v>7</v>
      </c>
      <c r="S9130" s="3" t="n">
        <v>0.7</v>
      </c>
      <c r="T9130" s="2" t="n">
        <v>-58.716</v>
      </c>
      <c r="U9130">
        <f>D9130-C9130</f>
        <v/>
      </c>
      <c r="V9130" s="3">
        <f>IF(Q9130=0,0,T9130/Q9130)</f>
        <v/>
      </c>
    </row>
    <row r="9131">
      <c r="A9131" t="n">
        <v>9130</v>
      </c>
      <c r="B9131" t="inlineStr">
        <is>
          <t>CA-2016-130911</t>
        </is>
      </c>
      <c r="C9131" t="inlineStr">
        <is>
          <t>2016-03-24</t>
        </is>
      </c>
      <c r="D9131" t="inlineStr">
        <is>
          <t>2016-03-26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O'Sullivan Living Dimensions 3-Shelf Bookcases</t>
        </is>
      </c>
      <c r="Q9131" s="2" t="n">
        <v>301.47</v>
      </c>
      <c r="R9131" t="n">
        <v>3</v>
      </c>
      <c r="S9131" s="3" t="n">
        <v>0.5</v>
      </c>
      <c r="T9131" s="2" t="n">
        <v>-241.176</v>
      </c>
      <c r="U9131">
        <f>D9131-C9131</f>
        <v/>
      </c>
      <c r="V9131" s="3">
        <f>IF(Q9131=0,0,T9131/Q9131)</f>
        <v/>
      </c>
    </row>
    <row r="9132">
      <c r="A9132" t="n">
        <v>9131</v>
      </c>
      <c r="B9132" t="inlineStr">
        <is>
          <t>CA-2016-130911</t>
        </is>
      </c>
      <c r="C9132" t="inlineStr">
        <is>
          <t>2016-03-24</t>
        </is>
      </c>
      <c r="D9132" t="inlineStr">
        <is>
          <t>2016-03-26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Office Supplies</t>
        </is>
      </c>
      <c r="O9132" t="inlineStr">
        <is>
          <t>Art</t>
        </is>
      </c>
      <c r="P9132" t="inlineStr">
        <is>
          <t>Hunt BOSTON Vista Battery-Operated Pencil Sharpener, Black</t>
        </is>
      </c>
      <c r="Q9132" s="2" t="n">
        <v>18.656</v>
      </c>
      <c r="R9132" t="n">
        <v>2</v>
      </c>
      <c r="S9132" s="3" t="n">
        <v>0.2</v>
      </c>
      <c r="T9132" s="2" t="n">
        <v>1.6324</v>
      </c>
      <c r="U9132">
        <f>D9132-C9132</f>
        <v/>
      </c>
      <c r="V9132" s="3">
        <f>IF(Q9132=0,0,T9132/Q9132)</f>
        <v/>
      </c>
    </row>
    <row r="9133">
      <c r="A9133" t="n">
        <v>9132</v>
      </c>
      <c r="B9133" t="inlineStr">
        <is>
          <t>CA-2017-100055</t>
        </is>
      </c>
      <c r="C9133" t="inlineStr">
        <is>
          <t>2017-05-28</t>
        </is>
      </c>
      <c r="D9133" t="inlineStr">
        <is>
          <t>2017-06-01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Furniture</t>
        </is>
      </c>
      <c r="O9133" t="inlineStr">
        <is>
          <t>Furnishings</t>
        </is>
      </c>
      <c r="P9133" t="inlineStr">
        <is>
          <t>DAX Wood Document Frame</t>
        </is>
      </c>
      <c r="Q9133" s="2" t="n">
        <v>27.46</v>
      </c>
      <c r="R9133" t="n">
        <v>2</v>
      </c>
      <c r="S9133" s="3" t="n">
        <v>0</v>
      </c>
      <c r="T9133" s="2" t="n">
        <v>9.8856</v>
      </c>
      <c r="U9133">
        <f>D9133-C9133</f>
        <v/>
      </c>
      <c r="V9133" s="3">
        <f>IF(Q9133=0,0,T9133/Q9133)</f>
        <v/>
      </c>
    </row>
    <row r="9134">
      <c r="A9134" t="n">
        <v>9133</v>
      </c>
      <c r="B9134" t="inlineStr">
        <is>
          <t>CA-2017-100055</t>
        </is>
      </c>
      <c r="C9134" t="inlineStr">
        <is>
          <t>2017-05-28</t>
        </is>
      </c>
      <c r="D9134" t="inlineStr">
        <is>
          <t>2017-06-01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Fellowes 8 Outlet Superior Workstation Surge Protector</t>
        </is>
      </c>
      <c r="Q9134" s="2" t="n">
        <v>125.13</v>
      </c>
      <c r="R9134" t="n">
        <v>3</v>
      </c>
      <c r="S9134" s="3" t="n">
        <v>0</v>
      </c>
      <c r="T9134" s="2" t="n">
        <v>36.2877</v>
      </c>
      <c r="U9134">
        <f>D9134-C9134</f>
        <v/>
      </c>
      <c r="V9134" s="3">
        <f>IF(Q9134=0,0,T9134/Q9134)</f>
        <v/>
      </c>
    </row>
    <row r="9135">
      <c r="A9135" t="n">
        <v>9134</v>
      </c>
      <c r="B9135" t="inlineStr">
        <is>
          <t>CA-2015-157805</t>
        </is>
      </c>
      <c r="C9135" t="inlineStr">
        <is>
          <t>2015-08-31</t>
        </is>
      </c>
      <c r="D9135" t="inlineStr">
        <is>
          <t>2015-09-04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Technology</t>
        </is>
      </c>
      <c r="O9135" t="inlineStr">
        <is>
          <t>Phones</t>
        </is>
      </c>
      <c r="P9135" t="inlineStr">
        <is>
          <t>Toshiba IPT2010-SD IP Telephone</t>
        </is>
      </c>
      <c r="Q9135" s="2" t="n">
        <v>555.96</v>
      </c>
      <c r="R9135" t="n">
        <v>5</v>
      </c>
      <c r="S9135" s="3" t="n">
        <v>0.2</v>
      </c>
      <c r="T9135" s="2" t="n">
        <v>41.697</v>
      </c>
      <c r="U9135">
        <f>D9135-C9135</f>
        <v/>
      </c>
      <c r="V9135" s="3">
        <f>IF(Q9135=0,0,T9135/Q9135)</f>
        <v/>
      </c>
    </row>
    <row r="9136">
      <c r="A9136" t="n">
        <v>9135</v>
      </c>
      <c r="B9136" t="inlineStr">
        <is>
          <t>CA-2016-124254</t>
        </is>
      </c>
      <c r="C9136" t="inlineStr">
        <is>
          <t>2016-04-12</t>
        </is>
      </c>
      <c r="D9136" t="inlineStr">
        <is>
          <t>2016-04-17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Recycled Super Stor/Drawer</t>
        </is>
      </c>
      <c r="Q9136" s="2" t="n">
        <v>129.552</v>
      </c>
      <c r="R9136" t="n">
        <v>3</v>
      </c>
      <c r="S9136" s="3" t="n">
        <v>0.2</v>
      </c>
      <c r="T9136" s="2" t="n">
        <v>-22.6716</v>
      </c>
      <c r="U9136">
        <f>D9136-C9136</f>
        <v/>
      </c>
      <c r="V9136" s="3">
        <f>IF(Q9136=0,0,T9136/Q9136)</f>
        <v/>
      </c>
    </row>
    <row r="9137">
      <c r="A9137" t="n">
        <v>9136</v>
      </c>
      <c r="B9137" t="inlineStr">
        <is>
          <t>CA-2016-124254</t>
        </is>
      </c>
      <c r="C9137" t="inlineStr">
        <is>
          <t>2016-04-12</t>
        </is>
      </c>
      <c r="D9137" t="inlineStr">
        <is>
          <t>2016-04-17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Office Supplies</t>
        </is>
      </c>
      <c r="O9137" t="inlineStr">
        <is>
          <t>Storage</t>
        </is>
      </c>
      <c r="P9137" t="inlineStr">
        <is>
          <t>Fellowes Bankers Box Staxonsteel Drawer File/Stacking System</t>
        </is>
      </c>
      <c r="Q9137" s="2" t="n">
        <v>51.984</v>
      </c>
      <c r="R9137" t="n">
        <v>1</v>
      </c>
      <c r="S9137" s="3" t="n">
        <v>0.2</v>
      </c>
      <c r="T9137" s="2" t="n">
        <v>-5.1984</v>
      </c>
      <c r="U9137">
        <f>D9137-C9137</f>
        <v/>
      </c>
      <c r="V9137" s="3">
        <f>IF(Q9137=0,0,T9137/Q9137)</f>
        <v/>
      </c>
    </row>
    <row r="9138">
      <c r="A9138" t="n">
        <v>9137</v>
      </c>
      <c r="B9138" t="inlineStr">
        <is>
          <t>CA-2016-124254</t>
        </is>
      </c>
      <c r="C9138" t="inlineStr">
        <is>
          <t>2016-04-12</t>
        </is>
      </c>
      <c r="D9138" t="inlineStr">
        <is>
          <t>2016-04-17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TOPS "Important Message" Pads, Canary, 4-1/4 x 5-1/2, 50 Sheets per Pad</t>
        </is>
      </c>
      <c r="Q9138" s="2" t="n">
        <v>10.272</v>
      </c>
      <c r="R9138" t="n">
        <v>3</v>
      </c>
      <c r="S9138" s="3" t="n">
        <v>0.2</v>
      </c>
      <c r="T9138" s="2" t="n">
        <v>3.4668</v>
      </c>
      <c r="U9138">
        <f>D9138-C9138</f>
        <v/>
      </c>
      <c r="V9138" s="3">
        <f>IF(Q9138=0,0,T9138/Q9138)</f>
        <v/>
      </c>
    </row>
    <row r="9139">
      <c r="A9139" t="n">
        <v>9138</v>
      </c>
      <c r="B9139" t="inlineStr">
        <is>
          <t>CA-2014-123400</t>
        </is>
      </c>
      <c r="C9139" t="inlineStr">
        <is>
          <t>2014-02-02</t>
        </is>
      </c>
      <c r="D9139" t="inlineStr">
        <is>
          <t>2014-02-09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Surelock Post Binders</t>
        </is>
      </c>
      <c r="Q9139" s="2" t="n">
        <v>18.336</v>
      </c>
      <c r="R9139" t="n">
        <v>2</v>
      </c>
      <c r="S9139" s="3" t="n">
        <v>0.7</v>
      </c>
      <c r="T9139" s="2" t="n">
        <v>-12.224</v>
      </c>
      <c r="U9139">
        <f>D9139-C9139</f>
        <v/>
      </c>
      <c r="V9139" s="3">
        <f>IF(Q9139=0,0,T9139/Q9139)</f>
        <v/>
      </c>
    </row>
    <row r="9140">
      <c r="A9140" t="n">
        <v>9139</v>
      </c>
      <c r="B9140" t="inlineStr">
        <is>
          <t>CA-2014-123400</t>
        </is>
      </c>
      <c r="C9140" t="inlineStr">
        <is>
          <t>2014-02-02</t>
        </is>
      </c>
      <c r="D9140" t="inlineStr">
        <is>
          <t>2014-02-09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Technology</t>
        </is>
      </c>
      <c r="O9140" t="inlineStr">
        <is>
          <t>Phones</t>
        </is>
      </c>
      <c r="P9140" t="inlineStr">
        <is>
          <t>AT&amp;T 17929 Lendline Telephone</t>
        </is>
      </c>
      <c r="Q9140" s="2" t="n">
        <v>180.96</v>
      </c>
      <c r="R9140" t="n">
        <v>5</v>
      </c>
      <c r="S9140" s="3" t="n">
        <v>0.2</v>
      </c>
      <c r="T9140" s="2" t="n">
        <v>13.572</v>
      </c>
      <c r="U9140">
        <f>D9140-C9140</f>
        <v/>
      </c>
      <c r="V9140" s="3">
        <f>IF(Q9140=0,0,T9140/Q9140)</f>
        <v/>
      </c>
    </row>
    <row r="9141">
      <c r="A9141" t="n">
        <v>9140</v>
      </c>
      <c r="B9141" t="inlineStr">
        <is>
          <t>CA-2014-106971</t>
        </is>
      </c>
      <c r="C9141" t="inlineStr">
        <is>
          <t>2014-09-02</t>
        </is>
      </c>
      <c r="D9141" t="inlineStr">
        <is>
          <t>2014-09-08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 Gaming G510s - Keyboard</t>
        </is>
      </c>
      <c r="Q9141" s="2" t="n">
        <v>475.944</v>
      </c>
      <c r="R9141" t="n">
        <v>7</v>
      </c>
      <c r="S9141" s="3" t="n">
        <v>0.2</v>
      </c>
      <c r="T9141" s="2" t="n">
        <v>95.1888</v>
      </c>
      <c r="U9141">
        <f>D9141-C9141</f>
        <v/>
      </c>
      <c r="V9141" s="3">
        <f>IF(Q9141=0,0,T9141/Q9141)</f>
        <v/>
      </c>
    </row>
    <row r="9142">
      <c r="A9142" t="n">
        <v>9141</v>
      </c>
      <c r="B9142" t="inlineStr">
        <is>
          <t>CA-2017-123029</t>
        </is>
      </c>
      <c r="C9142" t="inlineStr">
        <is>
          <t>2017-09-30</t>
        </is>
      </c>
      <c r="D9142" t="inlineStr">
        <is>
          <t>2017-10-02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Technology</t>
        </is>
      </c>
      <c r="O9142" t="inlineStr">
        <is>
          <t>Accessories</t>
        </is>
      </c>
      <c r="P9142" t="inlineStr">
        <is>
          <t>Razer Kraken PRO Over Ear PC and Music Headset</t>
        </is>
      </c>
      <c r="Q9142" s="2" t="n">
        <v>159.98</v>
      </c>
      <c r="R9142" t="n">
        <v>2</v>
      </c>
      <c r="S9142" s="3" t="n">
        <v>0</v>
      </c>
      <c r="T9142" s="2" t="n">
        <v>47.994</v>
      </c>
      <c r="U9142">
        <f>D9142-C9142</f>
        <v/>
      </c>
      <c r="V9142" s="3">
        <f>IF(Q9142=0,0,T9142/Q9142)</f>
        <v/>
      </c>
    </row>
    <row r="9143">
      <c r="A9143" t="n">
        <v>9142</v>
      </c>
      <c r="B9143" t="inlineStr">
        <is>
          <t>CA-2016-139409</t>
        </is>
      </c>
      <c r="C9143" t="inlineStr">
        <is>
          <t>2016-09-05</t>
        </is>
      </c>
      <c r="D9143" t="inlineStr">
        <is>
          <t>2016-09-07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LF Elite 3D Dazzle Designer Hard Case Cover, Lf Stylus Pen and Wiper For Apple Iphone 5c Mini Lite</t>
        </is>
      </c>
      <c r="Q9143" s="2" t="n">
        <v>43.6</v>
      </c>
      <c r="R9143" t="n">
        <v>4</v>
      </c>
      <c r="S9143" s="3" t="n">
        <v>0</v>
      </c>
      <c r="T9143" s="2" t="n">
        <v>12.208</v>
      </c>
      <c r="U9143">
        <f>D9143-C9143</f>
        <v/>
      </c>
      <c r="V9143" s="3">
        <f>IF(Q9143=0,0,T9143/Q9143)</f>
        <v/>
      </c>
    </row>
    <row r="9144">
      <c r="A9144" t="n">
        <v>9143</v>
      </c>
      <c r="B9144" t="inlineStr">
        <is>
          <t>US-2017-166688</t>
        </is>
      </c>
      <c r="C9144" t="inlineStr">
        <is>
          <t>2017-05-20</t>
        </is>
      </c>
      <c r="D9144" t="inlineStr">
        <is>
          <t>2017-05-26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Impact Binders</t>
        </is>
      </c>
      <c r="Q9144" s="2" t="n">
        <v>8.288</v>
      </c>
      <c r="R9144" t="n">
        <v>2</v>
      </c>
      <c r="S9144" s="3" t="n">
        <v>0.2</v>
      </c>
      <c r="T9144" s="2" t="n">
        <v>3.0044</v>
      </c>
      <c r="U9144">
        <f>D9144-C9144</f>
        <v/>
      </c>
      <c r="V9144" s="3">
        <f>IF(Q9144=0,0,T9144/Q9144)</f>
        <v/>
      </c>
    </row>
    <row r="9145">
      <c r="A9145" t="n">
        <v>9144</v>
      </c>
      <c r="B9145" t="inlineStr">
        <is>
          <t>US-2017-166688</t>
        </is>
      </c>
      <c r="C9145" t="inlineStr">
        <is>
          <t>2017-05-20</t>
        </is>
      </c>
      <c r="D9145" t="inlineStr">
        <is>
          <t>2017-05-26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Motorola L703CM</t>
        </is>
      </c>
      <c r="Q9145" s="2" t="n">
        <v>1123.128</v>
      </c>
      <c r="R9145" t="n">
        <v>9</v>
      </c>
      <c r="S9145" s="3" t="n">
        <v>0.2</v>
      </c>
      <c r="T9145" s="2" t="n">
        <v>70.1955</v>
      </c>
      <c r="U9145">
        <f>D9145-C9145</f>
        <v/>
      </c>
      <c r="V9145" s="3">
        <f>IF(Q9145=0,0,T9145/Q9145)</f>
        <v/>
      </c>
    </row>
    <row r="9146">
      <c r="A9146" t="n">
        <v>9145</v>
      </c>
      <c r="B9146" t="inlineStr">
        <is>
          <t>US-2017-166688</t>
        </is>
      </c>
      <c r="C9146" t="inlineStr">
        <is>
          <t>2017-05-20</t>
        </is>
      </c>
      <c r="D9146" t="inlineStr">
        <is>
          <t>2017-05-26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Fellowes Basic Home/Office Series Surge Protectors</t>
        </is>
      </c>
      <c r="Q9146" s="2" t="n">
        <v>64.90000000000001</v>
      </c>
      <c r="R9146" t="n">
        <v>5</v>
      </c>
      <c r="S9146" s="3" t="n">
        <v>0</v>
      </c>
      <c r="T9146" s="2" t="n">
        <v>18.821</v>
      </c>
      <c r="U9146">
        <f>D9146-C9146</f>
        <v/>
      </c>
      <c r="V9146" s="3">
        <f>IF(Q9146=0,0,T9146/Q9146)</f>
        <v/>
      </c>
    </row>
    <row r="9147">
      <c r="A9147" t="n">
        <v>9146</v>
      </c>
      <c r="B9147" t="inlineStr">
        <is>
          <t>CA-2015-126970</t>
        </is>
      </c>
      <c r="C9147" t="inlineStr">
        <is>
          <t>2015-09-20</t>
        </is>
      </c>
      <c r="D9147" t="inlineStr">
        <is>
          <t>2015-09-24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Office Supplies</t>
        </is>
      </c>
      <c r="O9147" t="inlineStr">
        <is>
          <t>Binders</t>
        </is>
      </c>
      <c r="P9147" t="inlineStr">
        <is>
          <t>Acco Translucent Poly Ring Binders</t>
        </is>
      </c>
      <c r="Q9147" s="2" t="n">
        <v>2.808</v>
      </c>
      <c r="R9147" t="n">
        <v>3</v>
      </c>
      <c r="S9147" s="3" t="n">
        <v>0.8</v>
      </c>
      <c r="T9147" s="2" t="n">
        <v>-4.4928</v>
      </c>
      <c r="U9147">
        <f>D9147-C9147</f>
        <v/>
      </c>
      <c r="V9147" s="3">
        <f>IF(Q9147=0,0,T9147/Q9147)</f>
        <v/>
      </c>
    </row>
    <row r="9148">
      <c r="A9148" t="n">
        <v>9147</v>
      </c>
      <c r="B9148" t="inlineStr">
        <is>
          <t>US-2016-165505</t>
        </is>
      </c>
      <c r="C9148" t="inlineStr">
        <is>
          <t>2016-01-23</t>
        </is>
      </c>
      <c r="D9148" t="inlineStr">
        <is>
          <t>2016-01-27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Logitech Wireless Marathon Mouse M705</t>
        </is>
      </c>
      <c r="Q9148" s="2" t="n">
        <v>99.98</v>
      </c>
      <c r="R9148" t="n">
        <v>2</v>
      </c>
      <c r="S9148" s="3" t="n">
        <v>0</v>
      </c>
      <c r="T9148" s="2" t="n">
        <v>42.9914</v>
      </c>
      <c r="U9148">
        <f>D9148-C9148</f>
        <v/>
      </c>
      <c r="V9148" s="3">
        <f>IF(Q9148=0,0,T9148/Q9148)</f>
        <v/>
      </c>
    </row>
    <row r="9149">
      <c r="A9149" t="n">
        <v>9148</v>
      </c>
      <c r="B9149" t="inlineStr">
        <is>
          <t>US-2016-165505</t>
        </is>
      </c>
      <c r="C9149" t="inlineStr">
        <is>
          <t>2016-01-23</t>
        </is>
      </c>
      <c r="D9149" t="inlineStr">
        <is>
          <t>2016-01-27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Office Supplies</t>
        </is>
      </c>
      <c r="O9149" t="inlineStr">
        <is>
          <t>Art</t>
        </is>
      </c>
      <c r="P9149" t="inlineStr">
        <is>
          <t>4009 Highlighters</t>
        </is>
      </c>
      <c r="Q9149" s="2" t="n">
        <v>8.039999999999999</v>
      </c>
      <c r="R9149" t="n">
        <v>6</v>
      </c>
      <c r="S9149" s="3" t="n">
        <v>0</v>
      </c>
      <c r="T9149" s="2" t="n">
        <v>2.7336</v>
      </c>
      <c r="U9149">
        <f>D9149-C9149</f>
        <v/>
      </c>
      <c r="V9149" s="3">
        <f>IF(Q9149=0,0,T9149/Q9149)</f>
        <v/>
      </c>
    </row>
    <row r="9150">
      <c r="A9150" t="n">
        <v>9149</v>
      </c>
      <c r="B9150" t="inlineStr">
        <is>
          <t>US-2016-165505</t>
        </is>
      </c>
      <c r="C9150" t="inlineStr">
        <is>
          <t>2016-01-23</t>
        </is>
      </c>
      <c r="D9150" t="inlineStr">
        <is>
          <t>2016-01-27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Office Supplies</t>
        </is>
      </c>
      <c r="O9150" t="inlineStr">
        <is>
          <t>Storage</t>
        </is>
      </c>
      <c r="P9150" t="inlineStr">
        <is>
          <t xml:space="preserve">Iceberg Mobile Mega Data/Printer Cart </t>
        </is>
      </c>
      <c r="Q9150" s="2" t="n">
        <v>1564.29</v>
      </c>
      <c r="R9150" t="n">
        <v>13</v>
      </c>
      <c r="S9150" s="3" t="n">
        <v>0</v>
      </c>
      <c r="T9150" s="2" t="n">
        <v>406.7154</v>
      </c>
      <c r="U9150">
        <f>D9150-C9150</f>
        <v/>
      </c>
      <c r="V9150" s="3">
        <f>IF(Q9150=0,0,T9150/Q9150)</f>
        <v/>
      </c>
    </row>
    <row r="9151">
      <c r="A9151" t="n">
        <v>9150</v>
      </c>
      <c r="B9151" t="inlineStr">
        <is>
          <t>US-2014-157070</t>
        </is>
      </c>
      <c r="C9151" t="inlineStr">
        <is>
          <t>2014-06-01</t>
        </is>
      </c>
      <c r="D9151" t="inlineStr">
        <is>
          <t>2014-06-06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Wilson Jones Heavy-Duty Casebound Ring Binders with Metal Hinges</t>
        </is>
      </c>
      <c r="Q9151" s="2" t="n">
        <v>138.56</v>
      </c>
      <c r="R9151" t="n">
        <v>4</v>
      </c>
      <c r="S9151" s="3" t="n">
        <v>0</v>
      </c>
      <c r="T9151" s="2" t="n">
        <v>66.50879999999999</v>
      </c>
      <c r="U9151">
        <f>D9151-C9151</f>
        <v/>
      </c>
      <c r="V9151" s="3">
        <f>IF(Q9151=0,0,T9151/Q9151)</f>
        <v/>
      </c>
    </row>
    <row r="9152">
      <c r="A9152" t="n">
        <v>9151</v>
      </c>
      <c r="B9152" t="inlineStr">
        <is>
          <t>US-2014-157070</t>
        </is>
      </c>
      <c r="C9152" t="inlineStr">
        <is>
          <t>2014-06-01</t>
        </is>
      </c>
      <c r="D9152" t="inlineStr">
        <is>
          <t>2014-06-06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Office Supplies</t>
        </is>
      </c>
      <c r="O9152" t="inlineStr">
        <is>
          <t>Appliances</t>
        </is>
      </c>
      <c r="P9152" t="inlineStr">
        <is>
          <t>Acco 6 Outlet Guardian Premium Surge Suppressor</t>
        </is>
      </c>
      <c r="Q9152" s="2" t="n">
        <v>65.52</v>
      </c>
      <c r="R9152" t="n">
        <v>5</v>
      </c>
      <c r="S9152" s="3" t="n">
        <v>0.1</v>
      </c>
      <c r="T9152" s="2" t="n">
        <v>12.376</v>
      </c>
      <c r="U9152">
        <f>D9152-C9152</f>
        <v/>
      </c>
      <c r="V9152" s="3">
        <f>IF(Q9152=0,0,T9152/Q9152)</f>
        <v/>
      </c>
    </row>
    <row r="9153">
      <c r="A9153" t="n">
        <v>9152</v>
      </c>
      <c r="B9153" t="inlineStr">
        <is>
          <t>US-2015-106873</t>
        </is>
      </c>
      <c r="C9153" t="inlineStr">
        <is>
          <t>2015-09-24</t>
        </is>
      </c>
      <c r="D9153" t="inlineStr">
        <is>
          <t>2015-09-29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Office Supplies</t>
        </is>
      </c>
      <c r="O9153" t="inlineStr">
        <is>
          <t>Art</t>
        </is>
      </c>
      <c r="P9153" t="inlineStr">
        <is>
          <t>Dixon Ticonderoga Core-Lock Colored Pencils</t>
        </is>
      </c>
      <c r="Q9153" s="2" t="n">
        <v>14.576</v>
      </c>
      <c r="R9153" t="n">
        <v>2</v>
      </c>
      <c r="S9153" s="3" t="n">
        <v>0.2</v>
      </c>
      <c r="T9153" s="2" t="n">
        <v>2.3686</v>
      </c>
      <c r="U9153">
        <f>D9153-C9153</f>
        <v/>
      </c>
      <c r="V9153" s="3">
        <f>IF(Q9153=0,0,T9153/Q9153)</f>
        <v/>
      </c>
    </row>
    <row r="9154">
      <c r="A9154" t="n">
        <v>9153</v>
      </c>
      <c r="B9154" t="inlineStr">
        <is>
          <t>US-2015-106873</t>
        </is>
      </c>
      <c r="C9154" t="inlineStr">
        <is>
          <t>2015-09-24</t>
        </is>
      </c>
      <c r="D9154" t="inlineStr">
        <is>
          <t>2015-09-29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HP Standard 104 key PS/2 Keyboard</t>
        </is>
      </c>
      <c r="Q9154" s="2" t="n">
        <v>23.2</v>
      </c>
      <c r="R9154" t="n">
        <v>2</v>
      </c>
      <c r="S9154" s="3" t="n">
        <v>0.2</v>
      </c>
      <c r="T9154" s="2" t="n">
        <v>1.45</v>
      </c>
      <c r="U9154">
        <f>D9154-C9154</f>
        <v/>
      </c>
      <c r="V9154" s="3">
        <f>IF(Q9154=0,0,T9154/Q9154)</f>
        <v/>
      </c>
    </row>
    <row r="9155">
      <c r="A9155" t="n">
        <v>9154</v>
      </c>
      <c r="B9155" t="inlineStr">
        <is>
          <t>US-2015-106873</t>
        </is>
      </c>
      <c r="C9155" t="inlineStr">
        <is>
          <t>2015-09-24</t>
        </is>
      </c>
      <c r="D9155" t="inlineStr">
        <is>
          <t>2015-09-29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Office Supplies</t>
        </is>
      </c>
      <c r="O9155" t="inlineStr">
        <is>
          <t>Art</t>
        </is>
      </c>
      <c r="P9155" t="inlineStr">
        <is>
          <t>Newell 317</t>
        </is>
      </c>
      <c r="Q9155" s="2" t="n">
        <v>16.464</v>
      </c>
      <c r="R9155" t="n">
        <v>7</v>
      </c>
      <c r="S9155" s="3" t="n">
        <v>0.2</v>
      </c>
      <c r="T9155" s="2" t="n">
        <v>1.8522</v>
      </c>
      <c r="U9155">
        <f>D9155-C9155</f>
        <v/>
      </c>
      <c r="V9155" s="3">
        <f>IF(Q9155=0,0,T9155/Q9155)</f>
        <v/>
      </c>
    </row>
    <row r="9156">
      <c r="A9156" t="n">
        <v>9155</v>
      </c>
      <c r="B9156" t="inlineStr">
        <is>
          <t>CA-2016-132990</t>
        </is>
      </c>
      <c r="C9156" t="inlineStr">
        <is>
          <t>2016-08-01</t>
        </is>
      </c>
      <c r="D9156" t="inlineStr">
        <is>
          <t>2016-08-03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Furniture</t>
        </is>
      </c>
      <c r="O9156" t="inlineStr">
        <is>
          <t>Furnishings</t>
        </is>
      </c>
      <c r="P9156" t="inlineStr">
        <is>
          <t>Eldon 500 Class Desk Accessories</t>
        </is>
      </c>
      <c r="Q9156" s="2" t="n">
        <v>19.312</v>
      </c>
      <c r="R9156" t="n">
        <v>2</v>
      </c>
      <c r="S9156" s="3" t="n">
        <v>0.2</v>
      </c>
      <c r="T9156" s="2" t="n">
        <v>3.1382</v>
      </c>
      <c r="U9156">
        <f>D9156-C9156</f>
        <v/>
      </c>
      <c r="V9156" s="3">
        <f>IF(Q9156=0,0,T9156/Q9156)</f>
        <v/>
      </c>
    </row>
    <row r="9157">
      <c r="A9157" t="n">
        <v>9156</v>
      </c>
      <c r="B9157" t="inlineStr">
        <is>
          <t>CA-2014-102645</t>
        </is>
      </c>
      <c r="C9157" t="inlineStr">
        <is>
          <t>2014-01-23</t>
        </is>
      </c>
      <c r="D9157" t="inlineStr">
        <is>
          <t>2014-01-28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Xerox 195</t>
        </is>
      </c>
      <c r="Q9157" s="2" t="n">
        <v>40.08</v>
      </c>
      <c r="R9157" t="n">
        <v>6</v>
      </c>
      <c r="S9157" s="3" t="n">
        <v>0</v>
      </c>
      <c r="T9157" s="2" t="n">
        <v>19.2384</v>
      </c>
      <c r="U9157">
        <f>D9157-C9157</f>
        <v/>
      </c>
      <c r="V9157" s="3">
        <f>IF(Q9157=0,0,T9157/Q9157)</f>
        <v/>
      </c>
    </row>
    <row r="9158">
      <c r="A9158" t="n">
        <v>9157</v>
      </c>
      <c r="B9158" t="inlineStr">
        <is>
          <t>CA-2014-134215</t>
        </is>
      </c>
      <c r="C9158" t="inlineStr">
        <is>
          <t>2014-08-04</t>
        </is>
      </c>
      <c r="D9158" t="inlineStr">
        <is>
          <t>2014-08-08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Office Supplies</t>
        </is>
      </c>
      <c r="O9158" t="inlineStr">
        <is>
          <t>Appliances</t>
        </is>
      </c>
      <c r="P9158" t="inlineStr">
        <is>
          <t>Eureka The Boss Cordless Rechargeable Stick Vac</t>
        </is>
      </c>
      <c r="Q9158" s="2" t="n">
        <v>101.96</v>
      </c>
      <c r="R9158" t="n">
        <v>2</v>
      </c>
      <c r="S9158" s="3" t="n">
        <v>0</v>
      </c>
      <c r="T9158" s="2" t="n">
        <v>27.5292</v>
      </c>
      <c r="U9158">
        <f>D9158-C9158</f>
        <v/>
      </c>
      <c r="V9158" s="3">
        <f>IF(Q9158=0,0,T9158/Q9158)</f>
        <v/>
      </c>
    </row>
    <row r="9159">
      <c r="A9159" t="n">
        <v>9158</v>
      </c>
      <c r="B9159" t="inlineStr">
        <is>
          <t>CA-2014-134215</t>
        </is>
      </c>
      <c r="C9159" t="inlineStr">
        <is>
          <t>2014-08-04</t>
        </is>
      </c>
      <c r="D9159" t="inlineStr">
        <is>
          <t>2014-08-08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Office Supplies</t>
        </is>
      </c>
      <c r="O9159" t="inlineStr">
        <is>
          <t>Paper</t>
        </is>
      </c>
      <c r="P9159" t="inlineStr">
        <is>
          <t>Southworth 25% Cotton Premium Laser Paper and Envelopes</t>
        </is>
      </c>
      <c r="Q9159" s="2" t="n">
        <v>259.74</v>
      </c>
      <c r="R9159" t="n">
        <v>13</v>
      </c>
      <c r="S9159" s="3" t="n">
        <v>0</v>
      </c>
      <c r="T9159" s="2" t="n">
        <v>124.6752</v>
      </c>
      <c r="U9159">
        <f>D9159-C9159</f>
        <v/>
      </c>
      <c r="V9159" s="3">
        <f>IF(Q9159=0,0,T9159/Q9159)</f>
        <v/>
      </c>
    </row>
    <row r="9160">
      <c r="A9160" t="n">
        <v>9159</v>
      </c>
      <c r="B9160" t="inlineStr">
        <is>
          <t>CA-2014-134215</t>
        </is>
      </c>
      <c r="C9160" t="inlineStr">
        <is>
          <t>2014-08-04</t>
        </is>
      </c>
      <c r="D9160" t="inlineStr">
        <is>
          <t>2014-08-08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Maxell 4.7GB DVD-R</t>
        </is>
      </c>
      <c r="Q9160" s="2" t="n">
        <v>255.42</v>
      </c>
      <c r="R9160" t="n">
        <v>9</v>
      </c>
      <c r="S9160" s="3" t="n">
        <v>0</v>
      </c>
      <c r="T9160" s="2" t="n">
        <v>104.7222</v>
      </c>
      <c r="U9160">
        <f>D9160-C9160</f>
        <v/>
      </c>
      <c r="V9160" s="3">
        <f>IF(Q9160=0,0,T9160/Q9160)</f>
        <v/>
      </c>
    </row>
    <row r="9161">
      <c r="A9161" t="n">
        <v>9160</v>
      </c>
      <c r="B9161" t="inlineStr">
        <is>
          <t>CA-2016-118934</t>
        </is>
      </c>
      <c r="C9161" t="inlineStr">
        <is>
          <t>2016-08-09</t>
        </is>
      </c>
      <c r="D9161" t="inlineStr">
        <is>
          <t>2016-08-14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Tuff Stuff Recycled Round Ring Binders</t>
        </is>
      </c>
      <c r="Q9161" s="2" t="n">
        <v>4.338</v>
      </c>
      <c r="R9161" t="n">
        <v>3</v>
      </c>
      <c r="S9161" s="3" t="n">
        <v>0.7</v>
      </c>
      <c r="T9161" s="2" t="n">
        <v>-3.0366</v>
      </c>
      <c r="U9161">
        <f>D9161-C9161</f>
        <v/>
      </c>
      <c r="V9161" s="3">
        <f>IF(Q9161=0,0,T9161/Q9161)</f>
        <v/>
      </c>
    </row>
    <row r="9162">
      <c r="A9162" t="n">
        <v>9161</v>
      </c>
      <c r="B9162" t="inlineStr">
        <is>
          <t>CA-2016-118934</t>
        </is>
      </c>
      <c r="C9162" t="inlineStr">
        <is>
          <t>2016-08-09</t>
        </is>
      </c>
      <c r="D9162" t="inlineStr">
        <is>
          <t>2016-08-14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Avery Durable Slant Ring Binders</t>
        </is>
      </c>
      <c r="Q9162" s="2" t="n">
        <v>11.88</v>
      </c>
      <c r="R9162" t="n">
        <v>5</v>
      </c>
      <c r="S9162" s="3" t="n">
        <v>0.7</v>
      </c>
      <c r="T9162" s="2" t="n">
        <v>-7.92</v>
      </c>
      <c r="U9162">
        <f>D9162-C9162</f>
        <v/>
      </c>
      <c r="V9162" s="3">
        <f>IF(Q9162=0,0,T9162/Q9162)</f>
        <v/>
      </c>
    </row>
    <row r="9163">
      <c r="A9163" t="n">
        <v>9162</v>
      </c>
      <c r="B9163" t="inlineStr">
        <is>
          <t>CA-2016-160108</t>
        </is>
      </c>
      <c r="C9163" t="inlineStr">
        <is>
          <t>2016-12-08</t>
        </is>
      </c>
      <c r="D9163" t="inlineStr">
        <is>
          <t>2016-12-12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Furniture</t>
        </is>
      </c>
      <c r="O9163" t="inlineStr">
        <is>
          <t>Bookcases</t>
        </is>
      </c>
      <c r="P9163" t="inlineStr">
        <is>
          <t>Bush Westfield Collection Bookcases, Dark Cherry Finish</t>
        </is>
      </c>
      <c r="Q9163" s="2" t="n">
        <v>405.86</v>
      </c>
      <c r="R9163" t="n">
        <v>7</v>
      </c>
      <c r="S9163" s="3" t="n">
        <v>0</v>
      </c>
      <c r="T9163" s="2" t="n">
        <v>32.4688</v>
      </c>
      <c r="U9163">
        <f>D9163-C9163</f>
        <v/>
      </c>
      <c r="V9163" s="3">
        <f>IF(Q9163=0,0,T9163/Q9163)</f>
        <v/>
      </c>
    </row>
    <row r="9164">
      <c r="A9164" t="n">
        <v>9163</v>
      </c>
      <c r="B9164" t="inlineStr">
        <is>
          <t>CA-2016-160108</t>
        </is>
      </c>
      <c r="C9164" t="inlineStr">
        <is>
          <t>2016-12-08</t>
        </is>
      </c>
      <c r="D9164" t="inlineStr">
        <is>
          <t>2016-12-12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Furniture</t>
        </is>
      </c>
      <c r="O9164" t="inlineStr">
        <is>
          <t>Chairs</t>
        </is>
      </c>
      <c r="P9164" t="inlineStr">
        <is>
          <t>Hon GuestStacker Chair</t>
        </is>
      </c>
      <c r="Q9164" s="2" t="n">
        <v>680.01</v>
      </c>
      <c r="R9164" t="n">
        <v>3</v>
      </c>
      <c r="S9164" s="3" t="n">
        <v>0</v>
      </c>
      <c r="T9164" s="2" t="n">
        <v>176.8026</v>
      </c>
      <c r="U9164">
        <f>D9164-C9164</f>
        <v/>
      </c>
      <c r="V9164" s="3">
        <f>IF(Q9164=0,0,T9164/Q9164)</f>
        <v/>
      </c>
    </row>
    <row r="9165">
      <c r="A9165" t="n">
        <v>9164</v>
      </c>
      <c r="B9165" t="inlineStr">
        <is>
          <t>CA-2015-164007</t>
        </is>
      </c>
      <c r="C9165" t="inlineStr">
        <is>
          <t>2015-06-08</t>
        </is>
      </c>
      <c r="D9165" t="inlineStr">
        <is>
          <t>2015-06-12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Maxell 4.7GB DVD+R 5/Pack</t>
        </is>
      </c>
      <c r="Q9165" s="2" t="n">
        <v>2.376</v>
      </c>
      <c r="R9165" t="n">
        <v>3</v>
      </c>
      <c r="S9165" s="3" t="n">
        <v>0.2</v>
      </c>
      <c r="T9165" s="2" t="n">
        <v>0.7425</v>
      </c>
      <c r="U9165">
        <f>D9165-C9165</f>
        <v/>
      </c>
      <c r="V9165" s="3">
        <f>IF(Q9165=0,0,T9165/Q9165)</f>
        <v/>
      </c>
    </row>
    <row r="9166">
      <c r="A9166" t="n">
        <v>9165</v>
      </c>
      <c r="B9166" t="inlineStr">
        <is>
          <t>CA-2015-164007</t>
        </is>
      </c>
      <c r="C9166" t="inlineStr">
        <is>
          <t>2015-06-08</t>
        </is>
      </c>
      <c r="D9166" t="inlineStr">
        <is>
          <t>2015-06-12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Hoover Shoulder Vac Commercial Portable Vacuum</t>
        </is>
      </c>
      <c r="Q9166" s="2" t="n">
        <v>143.128</v>
      </c>
      <c r="R9166" t="n">
        <v>2</v>
      </c>
      <c r="S9166" s="3" t="n">
        <v>0.8</v>
      </c>
      <c r="T9166" s="2" t="n">
        <v>-393.602</v>
      </c>
      <c r="U9166">
        <f>D9166-C9166</f>
        <v/>
      </c>
      <c r="V9166" s="3">
        <f>IF(Q9166=0,0,T9166/Q9166)</f>
        <v/>
      </c>
    </row>
    <row r="9167">
      <c r="A9167" t="n">
        <v>9166</v>
      </c>
      <c r="B9167" t="inlineStr">
        <is>
          <t>CA-2016-100300</t>
        </is>
      </c>
      <c r="C9167" t="inlineStr">
        <is>
          <t>2016-06-24</t>
        </is>
      </c>
      <c r="D9167" t="inlineStr">
        <is>
          <t>2016-06-26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Technology</t>
        </is>
      </c>
      <c r="O9167" t="inlineStr">
        <is>
          <t>Machines</t>
        </is>
      </c>
      <c r="P9167" t="inlineStr">
        <is>
          <t>Okidata MB760 Printer</t>
        </is>
      </c>
      <c r="Q9167" s="2" t="n">
        <v>4476.8</v>
      </c>
      <c r="R9167" t="n">
        <v>4</v>
      </c>
      <c r="S9167" s="3" t="n">
        <v>0.2</v>
      </c>
      <c r="T9167" s="2" t="n">
        <v>503.64</v>
      </c>
      <c r="U9167">
        <f>D9167-C9167</f>
        <v/>
      </c>
      <c r="V9167" s="3">
        <f>IF(Q9167=0,0,T9167/Q9167)</f>
        <v/>
      </c>
    </row>
    <row r="9168">
      <c r="A9168" t="n">
        <v>9167</v>
      </c>
      <c r="B9168" t="inlineStr">
        <is>
          <t>CA-2016-100300</t>
        </is>
      </c>
      <c r="C9168" t="inlineStr">
        <is>
          <t>2016-06-24</t>
        </is>
      </c>
      <c r="D9168" t="inlineStr">
        <is>
          <t>2016-06-26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Office Supplies</t>
        </is>
      </c>
      <c r="O9168" t="inlineStr">
        <is>
          <t>Paper</t>
        </is>
      </c>
      <c r="P9168" t="inlineStr">
        <is>
          <t>Xerox 189</t>
        </is>
      </c>
      <c r="Q9168" s="2" t="n">
        <v>104.85</v>
      </c>
      <c r="R9168" t="n">
        <v>1</v>
      </c>
      <c r="S9168" s="3" t="n">
        <v>0</v>
      </c>
      <c r="T9168" s="2" t="n">
        <v>50.328</v>
      </c>
      <c r="U9168">
        <f>D9168-C9168</f>
        <v/>
      </c>
      <c r="V9168" s="3">
        <f>IF(Q9168=0,0,T9168/Q9168)</f>
        <v/>
      </c>
    </row>
    <row r="9169">
      <c r="A9169" t="n">
        <v>9168</v>
      </c>
      <c r="B9169" t="inlineStr">
        <is>
          <t>CA-2016-100300</t>
        </is>
      </c>
      <c r="C9169" t="inlineStr">
        <is>
          <t>2016-06-24</t>
        </is>
      </c>
      <c r="D9169" t="inlineStr">
        <is>
          <t>2016-06-26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Office Supplies</t>
        </is>
      </c>
      <c r="O9169" t="inlineStr">
        <is>
          <t>Appliances</t>
        </is>
      </c>
      <c r="P9169" t="inlineStr">
        <is>
          <t>APC 7 Outlet Network SurgeArrest Surge Protector</t>
        </is>
      </c>
      <c r="Q9169" s="2" t="n">
        <v>241.44</v>
      </c>
      <c r="R9169" t="n">
        <v>3</v>
      </c>
      <c r="S9169" s="3" t="n">
        <v>0</v>
      </c>
      <c r="T9169" s="2" t="n">
        <v>72.432</v>
      </c>
      <c r="U9169">
        <f>D9169-C9169</f>
        <v/>
      </c>
      <c r="V9169" s="3">
        <f>IF(Q9169=0,0,T9169/Q9169)</f>
        <v/>
      </c>
    </row>
    <row r="9170">
      <c r="A9170" t="n">
        <v>9169</v>
      </c>
      <c r="B9170" t="inlineStr">
        <is>
          <t>CA-2016-140571</t>
        </is>
      </c>
      <c r="C9170" t="inlineStr">
        <is>
          <t>2016-03-15</t>
        </is>
      </c>
      <c r="D9170" t="inlineStr">
        <is>
          <t>2016-03-19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s="2" t="n">
        <v>319.76</v>
      </c>
      <c r="R9170" t="n">
        <v>14</v>
      </c>
      <c r="S9170" s="3" t="n">
        <v>0</v>
      </c>
      <c r="T9170" s="2" t="n">
        <v>147.0896</v>
      </c>
      <c r="U9170">
        <f>D9170-C9170</f>
        <v/>
      </c>
      <c r="V9170" s="3">
        <f>IF(Q9170=0,0,T9170/Q9170)</f>
        <v/>
      </c>
    </row>
    <row r="9171">
      <c r="A9171" t="n">
        <v>9170</v>
      </c>
      <c r="B9171" t="inlineStr">
        <is>
          <t>CA-2016-140571</t>
        </is>
      </c>
      <c r="C9171" t="inlineStr">
        <is>
          <t>2016-03-15</t>
        </is>
      </c>
      <c r="D9171" t="inlineStr">
        <is>
          <t>2016-03-19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Office Supplies</t>
        </is>
      </c>
      <c r="O9171" t="inlineStr">
        <is>
          <t>Paper</t>
        </is>
      </c>
      <c r="P9171" t="inlineStr">
        <is>
          <t>Xerox 1964</t>
        </is>
      </c>
      <c r="Q9171" s="2" t="n">
        <v>45.68</v>
      </c>
      <c r="R9171" t="n">
        <v>2</v>
      </c>
      <c r="S9171" s="3" t="n">
        <v>0</v>
      </c>
      <c r="T9171" s="2" t="n">
        <v>21.0128</v>
      </c>
      <c r="U9171">
        <f>D9171-C9171</f>
        <v/>
      </c>
      <c r="V9171" s="3">
        <f>IF(Q9171=0,0,T9171/Q9171)</f>
        <v/>
      </c>
    </row>
    <row r="9172">
      <c r="A9172" t="n">
        <v>9171</v>
      </c>
      <c r="B9172" t="inlineStr">
        <is>
          <t>US-2016-155768</t>
        </is>
      </c>
      <c r="C9172" t="inlineStr">
        <is>
          <t>2016-12-01</t>
        </is>
      </c>
      <c r="D9172" t="inlineStr">
        <is>
          <t>2016-12-01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Tenex Chairmats For Use With Carpeted Floors</t>
        </is>
      </c>
      <c r="Q9172" s="2" t="n">
        <v>31.96</v>
      </c>
      <c r="R9172" t="n">
        <v>2</v>
      </c>
      <c r="S9172" s="3" t="n">
        <v>0</v>
      </c>
      <c r="T9172" s="2" t="n">
        <v>1.598</v>
      </c>
      <c r="U9172">
        <f>D9172-C9172</f>
        <v/>
      </c>
      <c r="V9172" s="3">
        <f>IF(Q9172=0,0,T9172/Q9172)</f>
        <v/>
      </c>
    </row>
    <row r="9173">
      <c r="A9173" t="n">
        <v>9172</v>
      </c>
      <c r="B9173" t="inlineStr">
        <is>
          <t>US-2016-155768</t>
        </is>
      </c>
      <c r="C9173" t="inlineStr">
        <is>
          <t>2016-12-01</t>
        </is>
      </c>
      <c r="D9173" t="inlineStr">
        <is>
          <t>2016-12-01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1886</t>
        </is>
      </c>
      <c r="Q9173" s="2" t="n">
        <v>47.9</v>
      </c>
      <c r="R9173" t="n">
        <v>1</v>
      </c>
      <c r="S9173" s="3" t="n">
        <v>0</v>
      </c>
      <c r="T9173" s="2" t="n">
        <v>22.992</v>
      </c>
      <c r="U9173">
        <f>D9173-C9173</f>
        <v/>
      </c>
      <c r="V9173" s="3">
        <f>IF(Q9173=0,0,T9173/Q9173)</f>
        <v/>
      </c>
    </row>
    <row r="9174">
      <c r="A9174" t="n">
        <v>9173</v>
      </c>
      <c r="B9174" t="inlineStr">
        <is>
          <t>US-2016-155768</t>
        </is>
      </c>
      <c r="C9174" t="inlineStr">
        <is>
          <t>2016-12-01</t>
        </is>
      </c>
      <c r="D9174" t="inlineStr">
        <is>
          <t>2016-12-01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Office Supplies</t>
        </is>
      </c>
      <c r="O9174" t="inlineStr">
        <is>
          <t>Storage</t>
        </is>
      </c>
      <c r="P9174" t="inlineStr">
        <is>
          <t>Sauder Facets Collection Locker/File Cabinet, Sky Alder Finish</t>
        </is>
      </c>
      <c r="Q9174" s="2" t="n">
        <v>1112.94</v>
      </c>
      <c r="R9174" t="n">
        <v>3</v>
      </c>
      <c r="S9174" s="3" t="n">
        <v>0</v>
      </c>
      <c r="T9174" s="2" t="n">
        <v>222.588</v>
      </c>
      <c r="U9174">
        <f>D9174-C9174</f>
        <v/>
      </c>
      <c r="V9174" s="3">
        <f>IF(Q9174=0,0,T9174/Q9174)</f>
        <v/>
      </c>
    </row>
    <row r="9175">
      <c r="A9175" t="n">
        <v>9174</v>
      </c>
      <c r="B9175" t="inlineStr">
        <is>
          <t>US-2016-155768</t>
        </is>
      </c>
      <c r="C9175" t="inlineStr">
        <is>
          <t>2016-12-01</t>
        </is>
      </c>
      <c r="D9175" t="inlineStr">
        <is>
          <t>2016-12-01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Office Supplies</t>
        </is>
      </c>
      <c r="O9175" t="inlineStr">
        <is>
          <t>Envelopes</t>
        </is>
      </c>
      <c r="P9175" t="inlineStr">
        <is>
          <t>#10- 4 1/8" x 9 1/2" Security-Tint Envelopes</t>
        </is>
      </c>
      <c r="Q9175" s="2" t="n">
        <v>22.92</v>
      </c>
      <c r="R9175" t="n">
        <v>3</v>
      </c>
      <c r="S9175" s="3" t="n">
        <v>0</v>
      </c>
      <c r="T9175" s="2" t="n">
        <v>11.2308</v>
      </c>
      <c r="U9175">
        <f>D9175-C9175</f>
        <v/>
      </c>
      <c r="V9175" s="3">
        <f>IF(Q9175=0,0,T9175/Q9175)</f>
        <v/>
      </c>
    </row>
    <row r="9176">
      <c r="A9176" t="n">
        <v>9175</v>
      </c>
      <c r="B9176" t="inlineStr">
        <is>
          <t>CA-2017-119424</t>
        </is>
      </c>
      <c r="C9176" t="inlineStr">
        <is>
          <t>2017-06-12</t>
        </is>
      </c>
      <c r="D9176" t="inlineStr">
        <is>
          <t>2017-06-14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Technology</t>
        </is>
      </c>
      <c r="O9176" t="inlineStr">
        <is>
          <t>Phones</t>
        </is>
      </c>
      <c r="P9176" t="inlineStr">
        <is>
          <t>OtterBox Defender Series Case - Samsung Galaxy S4</t>
        </is>
      </c>
      <c r="Q9176" s="2" t="n">
        <v>71.976</v>
      </c>
      <c r="R9176" t="n">
        <v>3</v>
      </c>
      <c r="S9176" s="3" t="n">
        <v>0.2</v>
      </c>
      <c r="T9176" s="2" t="n">
        <v>8.997</v>
      </c>
      <c r="U9176">
        <f>D9176-C9176</f>
        <v/>
      </c>
      <c r="V9176" s="3">
        <f>IF(Q9176=0,0,T9176/Q9176)</f>
        <v/>
      </c>
    </row>
    <row r="9177">
      <c r="A9177" t="n">
        <v>9176</v>
      </c>
      <c r="B9177" t="inlineStr">
        <is>
          <t>CA-2017-119424</t>
        </is>
      </c>
      <c r="C9177" t="inlineStr">
        <is>
          <t>2017-06-12</t>
        </is>
      </c>
      <c r="D9177" t="inlineStr">
        <is>
          <t>2017-06-14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203</t>
        </is>
      </c>
      <c r="Q9177" s="2" t="n">
        <v>19.44</v>
      </c>
      <c r="R9177" t="n">
        <v>3</v>
      </c>
      <c r="S9177" s="3" t="n">
        <v>0</v>
      </c>
      <c r="T9177" s="2" t="n">
        <v>9.331200000000001</v>
      </c>
      <c r="U9177">
        <f>D9177-C9177</f>
        <v/>
      </c>
      <c r="V9177" s="3">
        <f>IF(Q9177=0,0,T9177/Q9177)</f>
        <v/>
      </c>
    </row>
    <row r="9178">
      <c r="A9178" t="n">
        <v>9177</v>
      </c>
      <c r="B9178" t="inlineStr">
        <is>
          <t>CA-2016-118178</t>
        </is>
      </c>
      <c r="C9178" t="inlineStr">
        <is>
          <t>2016-03-19</t>
        </is>
      </c>
      <c r="D9178" t="inlineStr">
        <is>
          <t>2016-03-24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Ibico Recycled Grain-Textured Covers</t>
        </is>
      </c>
      <c r="Q9178" s="2" t="n">
        <v>31.086</v>
      </c>
      <c r="R9178" t="n">
        <v>3</v>
      </c>
      <c r="S9178" s="3" t="n">
        <v>0.7</v>
      </c>
      <c r="T9178" s="2" t="n">
        <v>-20.724</v>
      </c>
      <c r="U9178">
        <f>D9178-C9178</f>
        <v/>
      </c>
      <c r="V9178" s="3">
        <f>IF(Q9178=0,0,T9178/Q9178)</f>
        <v/>
      </c>
    </row>
    <row r="9179">
      <c r="A9179" t="n">
        <v>9178</v>
      </c>
      <c r="B9179" t="inlineStr">
        <is>
          <t>CA-2016-166618</t>
        </is>
      </c>
      <c r="C9179" t="inlineStr">
        <is>
          <t>2016-11-14</t>
        </is>
      </c>
      <c r="D9179" t="inlineStr">
        <is>
          <t>2016-11-18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Technology</t>
        </is>
      </c>
      <c r="O9179" t="inlineStr">
        <is>
          <t>Phones</t>
        </is>
      </c>
      <c r="P9179" t="inlineStr">
        <is>
          <t>SmartStand Mobile Device Holder, Assorted Colors</t>
        </is>
      </c>
      <c r="Q9179" s="2" t="n">
        <v>13.98</v>
      </c>
      <c r="R9179" t="n">
        <v>2</v>
      </c>
      <c r="S9179" s="3" t="n">
        <v>0</v>
      </c>
      <c r="T9179" s="2" t="n">
        <v>3.9144</v>
      </c>
      <c r="U9179">
        <f>D9179-C9179</f>
        <v/>
      </c>
      <c r="V9179" s="3">
        <f>IF(Q9179=0,0,T9179/Q9179)</f>
        <v/>
      </c>
    </row>
    <row r="9180">
      <c r="A9180" t="n">
        <v>9179</v>
      </c>
      <c r="B9180" t="inlineStr">
        <is>
          <t>CA-2016-166618</t>
        </is>
      </c>
      <c r="C9180" t="inlineStr">
        <is>
          <t>2016-11-14</t>
        </is>
      </c>
      <c r="D9180" t="inlineStr">
        <is>
          <t>2016-11-18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Office Supplies</t>
        </is>
      </c>
      <c r="O9180" t="inlineStr">
        <is>
          <t>Art</t>
        </is>
      </c>
      <c r="P9180" t="inlineStr">
        <is>
          <t>Boston Home &amp; Office Model 2000 Electric Pencil Sharpeners</t>
        </is>
      </c>
      <c r="Q9180" s="2" t="n">
        <v>23.65</v>
      </c>
      <c r="R9180" t="n">
        <v>1</v>
      </c>
      <c r="S9180" s="3" t="n">
        <v>0</v>
      </c>
      <c r="T9180" s="2" t="n">
        <v>6.149</v>
      </c>
      <c r="U9180">
        <f>D9180-C9180</f>
        <v/>
      </c>
      <c r="V9180" s="3">
        <f>IF(Q9180=0,0,T9180/Q9180)</f>
        <v/>
      </c>
    </row>
    <row r="9181">
      <c r="A9181" t="n">
        <v>9180</v>
      </c>
      <c r="B9181" t="inlineStr">
        <is>
          <t>CA-2017-156776</t>
        </is>
      </c>
      <c r="C9181" t="inlineStr">
        <is>
          <t>2017-08-07</t>
        </is>
      </c>
      <c r="D9181" t="inlineStr">
        <is>
          <t>2017-08-11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Polycom VoiceStation 500 Conference phone</t>
        </is>
      </c>
      <c r="Q9181" s="2" t="n">
        <v>707.88</v>
      </c>
      <c r="R9181" t="n">
        <v>3</v>
      </c>
      <c r="S9181" s="3" t="n">
        <v>0.2</v>
      </c>
      <c r="T9181" s="2" t="n">
        <v>44.2425</v>
      </c>
      <c r="U9181">
        <f>D9181-C9181</f>
        <v/>
      </c>
      <c r="V9181" s="3">
        <f>IF(Q9181=0,0,T9181/Q9181)</f>
        <v/>
      </c>
    </row>
    <row r="9182">
      <c r="A9182" t="n">
        <v>9181</v>
      </c>
      <c r="B9182" t="inlineStr">
        <is>
          <t>CA-2017-156776</t>
        </is>
      </c>
      <c r="C9182" t="inlineStr">
        <is>
          <t>2017-08-07</t>
        </is>
      </c>
      <c r="D9182" t="inlineStr">
        <is>
          <t>2017-08-11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Cardinal Holdit Business Card Pockets</t>
        </is>
      </c>
      <c r="Q9182" s="2" t="n">
        <v>11.952</v>
      </c>
      <c r="R9182" t="n">
        <v>3</v>
      </c>
      <c r="S9182" s="3" t="n">
        <v>0.2</v>
      </c>
      <c r="T9182" s="2" t="n">
        <v>4.1832</v>
      </c>
      <c r="U9182">
        <f>D9182-C9182</f>
        <v/>
      </c>
      <c r="V9182" s="3">
        <f>IF(Q9182=0,0,T9182/Q9182)</f>
        <v/>
      </c>
    </row>
    <row r="9183">
      <c r="A9183" t="n">
        <v>9182</v>
      </c>
      <c r="B9183" t="inlineStr">
        <is>
          <t>CA-2017-156776</t>
        </is>
      </c>
      <c r="C9183" t="inlineStr">
        <is>
          <t>2017-08-07</t>
        </is>
      </c>
      <c r="D9183" t="inlineStr">
        <is>
          <t>2017-08-11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Mead 1st Gear 2" Zipper Binder, Asst. Colors</t>
        </is>
      </c>
      <c r="Q9183" s="2" t="n">
        <v>31.128</v>
      </c>
      <c r="R9183" t="n">
        <v>3</v>
      </c>
      <c r="S9183" s="3" t="n">
        <v>0.2</v>
      </c>
      <c r="T9183" s="2" t="n">
        <v>11.673</v>
      </c>
      <c r="U9183">
        <f>D9183-C9183</f>
        <v/>
      </c>
      <c r="V9183" s="3">
        <f>IF(Q9183=0,0,T9183/Q9183)</f>
        <v/>
      </c>
    </row>
    <row r="9184">
      <c r="A9184" t="n">
        <v>9183</v>
      </c>
      <c r="B9184" t="inlineStr">
        <is>
          <t>CA-2017-156776</t>
        </is>
      </c>
      <c r="C9184" t="inlineStr">
        <is>
          <t>2017-08-07</t>
        </is>
      </c>
      <c r="D9184" t="inlineStr">
        <is>
          <t>2017-08-11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Technology</t>
        </is>
      </c>
      <c r="O9184" t="inlineStr">
        <is>
          <t>Accessories</t>
        </is>
      </c>
      <c r="P9184" t="inlineStr">
        <is>
          <t>Sony Micro Vault Click 4 GB USB 2.0 Flash Drive</t>
        </is>
      </c>
      <c r="Q9184" s="2" t="n">
        <v>55.76</v>
      </c>
      <c r="R9184" t="n">
        <v>4</v>
      </c>
      <c r="S9184" s="3" t="n">
        <v>0</v>
      </c>
      <c r="T9184" s="2" t="n">
        <v>7.8064</v>
      </c>
      <c r="U9184">
        <f>D9184-C9184</f>
        <v/>
      </c>
      <c r="V9184" s="3">
        <f>IF(Q9184=0,0,T9184/Q9184)</f>
        <v/>
      </c>
    </row>
    <row r="9185">
      <c r="A9185" t="n">
        <v>9184</v>
      </c>
      <c r="B9185" t="inlineStr">
        <is>
          <t>CA-2017-156776</t>
        </is>
      </c>
      <c r="C9185" t="inlineStr">
        <is>
          <t>2017-08-07</t>
        </is>
      </c>
      <c r="D9185" t="inlineStr">
        <is>
          <t>2017-08-11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Xerox 1881</t>
        </is>
      </c>
      <c r="Q9185" s="2" t="n">
        <v>24.56</v>
      </c>
      <c r="R9185" t="n">
        <v>2</v>
      </c>
      <c r="S9185" s="3" t="n">
        <v>0</v>
      </c>
      <c r="T9185" s="2" t="n">
        <v>11.5432</v>
      </c>
      <c r="U9185">
        <f>D9185-C9185</f>
        <v/>
      </c>
      <c r="V9185" s="3">
        <f>IF(Q9185=0,0,T9185/Q9185)</f>
        <v/>
      </c>
    </row>
    <row r="9186">
      <c r="A9186" t="n">
        <v>9185</v>
      </c>
      <c r="B9186" t="inlineStr">
        <is>
          <t>CA-2017-156776</t>
        </is>
      </c>
      <c r="C9186" t="inlineStr">
        <is>
          <t>2017-08-07</t>
        </is>
      </c>
      <c r="D9186" t="inlineStr">
        <is>
          <t>2017-08-11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Furniture</t>
        </is>
      </c>
      <c r="O9186" t="inlineStr">
        <is>
          <t>Furnishings</t>
        </is>
      </c>
      <c r="P9186" t="inlineStr">
        <is>
          <t>Howard Miller 13-3/4" Diameter Brushed Chrome Round Wall Clock</t>
        </is>
      </c>
      <c r="Q9186" s="2" t="n">
        <v>51.75</v>
      </c>
      <c r="R9186" t="n">
        <v>1</v>
      </c>
      <c r="S9186" s="3" t="n">
        <v>0</v>
      </c>
      <c r="T9186" s="2" t="n">
        <v>15.525</v>
      </c>
      <c r="U9186">
        <f>D9186-C9186</f>
        <v/>
      </c>
      <c r="V9186" s="3">
        <f>IF(Q9186=0,0,T9186/Q9186)</f>
        <v/>
      </c>
    </row>
    <row r="9187">
      <c r="A9187" t="n">
        <v>9186</v>
      </c>
      <c r="B9187" t="inlineStr">
        <is>
          <t>CA-2017-156776</t>
        </is>
      </c>
      <c r="C9187" t="inlineStr">
        <is>
          <t>2017-08-07</t>
        </is>
      </c>
      <c r="D9187" t="inlineStr">
        <is>
          <t>2017-08-11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Global Enterprise Series Seating Low-Back Swivel/Tilt Chairs</t>
        </is>
      </c>
      <c r="Q9187" s="2" t="n">
        <v>207.184</v>
      </c>
      <c r="R9187" t="n">
        <v>1</v>
      </c>
      <c r="S9187" s="3" t="n">
        <v>0.2</v>
      </c>
      <c r="T9187" s="2" t="n">
        <v>25.898</v>
      </c>
      <c r="U9187">
        <f>D9187-C9187</f>
        <v/>
      </c>
      <c r="V9187" s="3">
        <f>IF(Q9187=0,0,T9187/Q9187)</f>
        <v/>
      </c>
    </row>
    <row r="9188">
      <c r="A9188" t="n">
        <v>9187</v>
      </c>
      <c r="B9188" t="inlineStr">
        <is>
          <t>CA-2017-156776</t>
        </is>
      </c>
      <c r="C9188" t="inlineStr">
        <is>
          <t>2017-08-07</t>
        </is>
      </c>
      <c r="D9188" t="inlineStr">
        <is>
          <t>2017-08-11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3.6 Cubic Foot Counter Height Office Refrigerator</t>
        </is>
      </c>
      <c r="Q9188" s="2" t="n">
        <v>1473.1</v>
      </c>
      <c r="R9188" t="n">
        <v>5</v>
      </c>
      <c r="S9188" s="3" t="n">
        <v>0</v>
      </c>
      <c r="T9188" s="2" t="n">
        <v>412.468</v>
      </c>
      <c r="U9188">
        <f>D9188-C9188</f>
        <v/>
      </c>
      <c r="V9188" s="3">
        <f>IF(Q9188=0,0,T9188/Q9188)</f>
        <v/>
      </c>
    </row>
    <row r="9189">
      <c r="A9189" t="n">
        <v>9188</v>
      </c>
      <c r="B9189" t="inlineStr">
        <is>
          <t>US-2015-130512</t>
        </is>
      </c>
      <c r="C9189" t="inlineStr">
        <is>
          <t>2015-08-21</t>
        </is>
      </c>
      <c r="D9189" t="inlineStr">
        <is>
          <t>2015-08-25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Staple remover</t>
        </is>
      </c>
      <c r="Q9189" s="2" t="n">
        <v>3.488</v>
      </c>
      <c r="R9189" t="n">
        <v>2</v>
      </c>
      <c r="S9189" s="3" t="n">
        <v>0.2</v>
      </c>
      <c r="T9189" s="2" t="n">
        <v>-0.6976</v>
      </c>
      <c r="U9189">
        <f>D9189-C9189</f>
        <v/>
      </c>
      <c r="V9189" s="3">
        <f>IF(Q9189=0,0,T9189/Q9189)</f>
        <v/>
      </c>
    </row>
    <row r="9190">
      <c r="A9190" t="n">
        <v>9189</v>
      </c>
      <c r="B9190" t="inlineStr">
        <is>
          <t>US-2015-130512</t>
        </is>
      </c>
      <c r="C9190" t="inlineStr">
        <is>
          <t>2015-08-21</t>
        </is>
      </c>
      <c r="D9190" t="inlineStr">
        <is>
          <t>2015-08-25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Sabrent 4-Port USB 2.0 Hub</t>
        </is>
      </c>
      <c r="Q9190" s="2" t="n">
        <v>21.728</v>
      </c>
      <c r="R9190" t="n">
        <v>4</v>
      </c>
      <c r="S9190" s="3" t="n">
        <v>0.2</v>
      </c>
      <c r="T9190" s="2" t="n">
        <v>3.8024</v>
      </c>
      <c r="U9190">
        <f>D9190-C9190</f>
        <v/>
      </c>
      <c r="V9190" s="3">
        <f>IF(Q9190=0,0,T9190/Q9190)</f>
        <v/>
      </c>
    </row>
    <row r="9191">
      <c r="A9191" t="n">
        <v>9190</v>
      </c>
      <c r="B9191" t="inlineStr">
        <is>
          <t>US-2015-130512</t>
        </is>
      </c>
      <c r="C9191" t="inlineStr">
        <is>
          <t>2015-08-21</t>
        </is>
      </c>
      <c r="D9191" t="inlineStr">
        <is>
          <t>2015-08-25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Office Supplies</t>
        </is>
      </c>
      <c r="O9191" t="inlineStr">
        <is>
          <t>Storage</t>
        </is>
      </c>
      <c r="P9191" t="inlineStr">
        <is>
          <t>SAFCO Commercial Wire Shelving, Black</t>
        </is>
      </c>
      <c r="Q9191" s="2" t="n">
        <v>663.072</v>
      </c>
      <c r="R9191" t="n">
        <v>6</v>
      </c>
      <c r="S9191" s="3" t="n">
        <v>0.2</v>
      </c>
      <c r="T9191" s="2" t="n">
        <v>-165.768</v>
      </c>
      <c r="U9191">
        <f>D9191-C9191</f>
        <v/>
      </c>
      <c r="V9191" s="3">
        <f>IF(Q9191=0,0,T9191/Q9191)</f>
        <v/>
      </c>
    </row>
    <row r="9192">
      <c r="A9192" t="n">
        <v>9191</v>
      </c>
      <c r="B9192" t="inlineStr">
        <is>
          <t>US-2015-130512</t>
        </is>
      </c>
      <c r="C9192" t="inlineStr">
        <is>
          <t>2015-08-21</t>
        </is>
      </c>
      <c r="D9192" t="inlineStr">
        <is>
          <t>2015-08-25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GBC DocuBind P100 Manual Binding Machine</t>
        </is>
      </c>
      <c r="Q9192" s="2" t="n">
        <v>99.58799999999999</v>
      </c>
      <c r="R9192" t="n">
        <v>2</v>
      </c>
      <c r="S9192" s="3" t="n">
        <v>0.7</v>
      </c>
      <c r="T9192" s="2" t="n">
        <v>-82.98999999999999</v>
      </c>
      <c r="U9192">
        <f>D9192-C9192</f>
        <v/>
      </c>
      <c r="V9192" s="3">
        <f>IF(Q9192=0,0,T9192/Q9192)</f>
        <v/>
      </c>
    </row>
    <row r="9193">
      <c r="A9193" t="n">
        <v>9192</v>
      </c>
      <c r="B9193" t="inlineStr">
        <is>
          <t>US-2015-130512</t>
        </is>
      </c>
      <c r="C9193" t="inlineStr">
        <is>
          <t>2015-08-21</t>
        </is>
      </c>
      <c r="D9193" t="inlineStr">
        <is>
          <t>2015-08-25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Office Supplies</t>
        </is>
      </c>
      <c r="O9193" t="inlineStr">
        <is>
          <t>Paper</t>
        </is>
      </c>
      <c r="P9193" t="inlineStr">
        <is>
          <t>Xerox 1979</t>
        </is>
      </c>
      <c r="Q9193" s="2" t="n">
        <v>49.568</v>
      </c>
      <c r="R9193" t="n">
        <v>2</v>
      </c>
      <c r="S9193" s="3" t="n">
        <v>0.2</v>
      </c>
      <c r="T9193" s="2" t="n">
        <v>15.49</v>
      </c>
      <c r="U9193">
        <f>D9193-C9193</f>
        <v/>
      </c>
      <c r="V9193" s="3">
        <f>IF(Q9193=0,0,T9193/Q9193)</f>
        <v/>
      </c>
    </row>
    <row r="9194">
      <c r="A9194" t="n">
        <v>9193</v>
      </c>
      <c r="B9194" t="inlineStr">
        <is>
          <t>CA-2015-141810</t>
        </is>
      </c>
      <c r="C9194" t="inlineStr">
        <is>
          <t>2015-11-02</t>
        </is>
      </c>
      <c r="D9194" t="inlineStr">
        <is>
          <t>2015-11-07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Office Supplies</t>
        </is>
      </c>
      <c r="O9194" t="inlineStr">
        <is>
          <t>Binders</t>
        </is>
      </c>
      <c r="P9194" t="inlineStr">
        <is>
          <t>GBC Premium Transparent Covers with Diagonal Lined Pattern</t>
        </is>
      </c>
      <c r="Q9194" s="2" t="n">
        <v>29.372</v>
      </c>
      <c r="R9194" t="n">
        <v>7</v>
      </c>
      <c r="S9194" s="3" t="n">
        <v>0.8</v>
      </c>
      <c r="T9194" s="2" t="n">
        <v>-46.9952</v>
      </c>
      <c r="U9194">
        <f>D9194-C9194</f>
        <v/>
      </c>
      <c r="V9194" s="3">
        <f>IF(Q9194=0,0,T9194/Q9194)</f>
        <v/>
      </c>
    </row>
    <row r="9195">
      <c r="A9195" t="n">
        <v>9194</v>
      </c>
      <c r="B9195" t="inlineStr">
        <is>
          <t>CA-2015-141810</t>
        </is>
      </c>
      <c r="C9195" t="inlineStr">
        <is>
          <t>2015-11-02</t>
        </is>
      </c>
      <c r="D9195" t="inlineStr">
        <is>
          <t>2015-11-07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Aastra 6757i CT Wireless VoIP phone</t>
        </is>
      </c>
      <c r="Q9195" s="2" t="n">
        <v>344.704</v>
      </c>
      <c r="R9195" t="n">
        <v>2</v>
      </c>
      <c r="S9195" s="3" t="n">
        <v>0.2</v>
      </c>
      <c r="T9195" s="2" t="n">
        <v>38.7792</v>
      </c>
      <c r="U9195">
        <f>D9195-C9195</f>
        <v/>
      </c>
      <c r="V9195" s="3">
        <f>IF(Q9195=0,0,T9195/Q9195)</f>
        <v/>
      </c>
    </row>
    <row r="9196">
      <c r="A9196" t="n">
        <v>9195</v>
      </c>
      <c r="B9196" t="inlineStr">
        <is>
          <t>CA-2014-146843</t>
        </is>
      </c>
      <c r="C9196" t="inlineStr">
        <is>
          <t>2014-11-30</t>
        </is>
      </c>
      <c r="D9196" t="inlineStr">
        <is>
          <t>2014-12-06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Office Supplies</t>
        </is>
      </c>
      <c r="O9196" t="inlineStr">
        <is>
          <t>Supplies</t>
        </is>
      </c>
      <c r="P9196" t="inlineStr">
        <is>
          <t>Acme Office Executive Series Stainless Steel Trimmers</t>
        </is>
      </c>
      <c r="Q9196" s="2" t="n">
        <v>47.992</v>
      </c>
      <c r="R9196" t="n">
        <v>7</v>
      </c>
      <c r="S9196" s="3" t="n">
        <v>0.2</v>
      </c>
      <c r="T9196" s="2" t="n">
        <v>3.5994</v>
      </c>
      <c r="U9196">
        <f>D9196-C9196</f>
        <v/>
      </c>
      <c r="V9196" s="3">
        <f>IF(Q9196=0,0,T9196/Q9196)</f>
        <v/>
      </c>
    </row>
    <row r="9197">
      <c r="A9197" t="n">
        <v>9196</v>
      </c>
      <c r="B9197" t="inlineStr">
        <is>
          <t>CA-2014-146843</t>
        </is>
      </c>
      <c r="C9197" t="inlineStr">
        <is>
          <t>2014-11-30</t>
        </is>
      </c>
      <c r="D9197" t="inlineStr">
        <is>
          <t>2014-12-06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Memorex 25GB 6X Branded Blu-Ray Recordable Disc, 30/Pack</t>
        </is>
      </c>
      <c r="Q9197" s="2" t="n">
        <v>102.24</v>
      </c>
      <c r="R9197" t="n">
        <v>4</v>
      </c>
      <c r="S9197" s="3" t="n">
        <v>0.2</v>
      </c>
      <c r="T9197" s="2" t="n">
        <v>-16.614</v>
      </c>
      <c r="U9197">
        <f>D9197-C9197</f>
        <v/>
      </c>
      <c r="V9197" s="3">
        <f>IF(Q9197=0,0,T9197/Q9197)</f>
        <v/>
      </c>
    </row>
    <row r="9198">
      <c r="A9198" t="n">
        <v>9197</v>
      </c>
      <c r="B9198" t="inlineStr">
        <is>
          <t>CA-2014-103310</t>
        </is>
      </c>
      <c r="C9198" t="inlineStr">
        <is>
          <t>2014-05-10</t>
        </is>
      </c>
      <c r="D9198" t="inlineStr">
        <is>
          <t>2014-05-15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Office Supplies</t>
        </is>
      </c>
      <c r="O9198" t="inlineStr">
        <is>
          <t>Paper</t>
        </is>
      </c>
      <c r="P9198" t="inlineStr">
        <is>
          <t>Southworth 25% Cotton Premium Laser Paper and Envelopes</t>
        </is>
      </c>
      <c r="Q9198" s="2" t="n">
        <v>39.96</v>
      </c>
      <c r="R9198" t="n">
        <v>2</v>
      </c>
      <c r="S9198" s="3" t="n">
        <v>0</v>
      </c>
      <c r="T9198" s="2" t="n">
        <v>19.1808</v>
      </c>
      <c r="U9198">
        <f>D9198-C9198</f>
        <v/>
      </c>
      <c r="V9198" s="3">
        <f>IF(Q9198=0,0,T9198/Q9198)</f>
        <v/>
      </c>
    </row>
    <row r="9199">
      <c r="A9199" t="n">
        <v>9198</v>
      </c>
      <c r="B9199" t="inlineStr">
        <is>
          <t>CA-2014-103310</t>
        </is>
      </c>
      <c r="C9199" t="inlineStr">
        <is>
          <t>2014-05-10</t>
        </is>
      </c>
      <c r="D9199" t="inlineStr">
        <is>
          <t>2014-05-15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Wilson Electronics DB Pro Signal Booster</t>
        </is>
      </c>
      <c r="Q9199" s="2" t="n">
        <v>1432</v>
      </c>
      <c r="R9199" t="n">
        <v>5</v>
      </c>
      <c r="S9199" s="3" t="n">
        <v>0.2</v>
      </c>
      <c r="T9199" s="2" t="n">
        <v>125.3</v>
      </c>
      <c r="U9199">
        <f>D9199-C9199</f>
        <v/>
      </c>
      <c r="V9199" s="3">
        <f>IF(Q9199=0,0,T9199/Q9199)</f>
        <v/>
      </c>
    </row>
    <row r="9200">
      <c r="A9200" t="n">
        <v>9199</v>
      </c>
      <c r="B9200" t="inlineStr">
        <is>
          <t>CA-2014-103310</t>
        </is>
      </c>
      <c r="C9200" t="inlineStr">
        <is>
          <t>2014-05-10</t>
        </is>
      </c>
      <c r="D9200" t="inlineStr">
        <is>
          <t>2014-05-15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Office Supplies</t>
        </is>
      </c>
      <c r="O9200" t="inlineStr">
        <is>
          <t>Supplies</t>
        </is>
      </c>
      <c r="P9200" t="inlineStr">
        <is>
          <t>Acme Design Stainless Steel Bent Scissors</t>
        </is>
      </c>
      <c r="Q9200" s="2" t="n">
        <v>41.04</v>
      </c>
      <c r="R9200" t="n">
        <v>6</v>
      </c>
      <c r="S9200" s="3" t="n">
        <v>0</v>
      </c>
      <c r="T9200" s="2" t="n">
        <v>11.0808</v>
      </c>
      <c r="U9200">
        <f>D9200-C9200</f>
        <v/>
      </c>
      <c r="V9200" s="3">
        <f>IF(Q9200=0,0,T9200/Q9200)</f>
        <v/>
      </c>
    </row>
    <row r="9201">
      <c r="A9201" t="n">
        <v>9200</v>
      </c>
      <c r="B9201" t="inlineStr">
        <is>
          <t>CA-2014-103310</t>
        </is>
      </c>
      <c r="C9201" t="inlineStr">
        <is>
          <t>2014-05-10</t>
        </is>
      </c>
      <c r="D9201" t="inlineStr">
        <is>
          <t>2014-05-15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Hon Pagoda Stacking Chairs</t>
        </is>
      </c>
      <c r="Q9201" s="2" t="n">
        <v>256.784</v>
      </c>
      <c r="R9201" t="n">
        <v>1</v>
      </c>
      <c r="S9201" s="3" t="n">
        <v>0.2</v>
      </c>
      <c r="T9201" s="2" t="n">
        <v>32.098</v>
      </c>
      <c r="U9201">
        <f>D9201-C9201</f>
        <v/>
      </c>
      <c r="V9201" s="3">
        <f>IF(Q9201=0,0,T9201/Q9201)</f>
        <v/>
      </c>
    </row>
    <row r="9202">
      <c r="A9202" t="n">
        <v>9201</v>
      </c>
      <c r="B9202" t="inlineStr">
        <is>
          <t>CA-2016-152688</t>
        </is>
      </c>
      <c r="C9202" t="inlineStr">
        <is>
          <t>2016-10-17</t>
        </is>
      </c>
      <c r="D9202" t="inlineStr">
        <is>
          <t>2016-10-20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O'Sullivan Living Dimensions 2-Shelf Bookcases</t>
        </is>
      </c>
      <c r="Q9202" s="2" t="n">
        <v>120.98</v>
      </c>
      <c r="R9202" t="n">
        <v>1</v>
      </c>
      <c r="S9202" s="3" t="n">
        <v>0</v>
      </c>
      <c r="T9202" s="2" t="n">
        <v>12.098</v>
      </c>
      <c r="U9202">
        <f>D9202-C9202</f>
        <v/>
      </c>
      <c r="V9202" s="3">
        <f>IF(Q9202=0,0,T9202/Q9202)</f>
        <v/>
      </c>
    </row>
    <row r="9203">
      <c r="A9203" t="n">
        <v>9202</v>
      </c>
      <c r="B9203" t="inlineStr">
        <is>
          <t>CA-2016-152688</t>
        </is>
      </c>
      <c r="C9203" t="inlineStr">
        <is>
          <t>2016-10-17</t>
        </is>
      </c>
      <c r="D9203" t="inlineStr">
        <is>
          <t>2016-10-20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ProClick 150 Presentation Binding System</t>
        </is>
      </c>
      <c r="Q9203" s="2" t="n">
        <v>315.98</v>
      </c>
      <c r="R9203" t="n">
        <v>1</v>
      </c>
      <c r="S9203" s="3" t="n">
        <v>0</v>
      </c>
      <c r="T9203" s="2" t="n">
        <v>148.5106</v>
      </c>
      <c r="U9203">
        <f>D9203-C9203</f>
        <v/>
      </c>
      <c r="V9203" s="3">
        <f>IF(Q9203=0,0,T9203/Q9203)</f>
        <v/>
      </c>
    </row>
    <row r="9204">
      <c r="A9204" t="n">
        <v>9203</v>
      </c>
      <c r="B9204" t="inlineStr">
        <is>
          <t>CA-2016-153836</t>
        </is>
      </c>
      <c r="C9204" t="inlineStr">
        <is>
          <t>2016-10-30</t>
        </is>
      </c>
      <c r="D9204" t="inlineStr">
        <is>
          <t>2016-11-03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Office Supplies</t>
        </is>
      </c>
      <c r="O9204" t="inlineStr">
        <is>
          <t>Binders</t>
        </is>
      </c>
      <c r="P9204" t="inlineStr">
        <is>
          <t>GBC Personal VeloBind Strips</t>
        </is>
      </c>
      <c r="Q9204" s="2" t="n">
        <v>28.752</v>
      </c>
      <c r="R9204" t="n">
        <v>3</v>
      </c>
      <c r="S9204" s="3" t="n">
        <v>0.2</v>
      </c>
      <c r="T9204" s="2" t="n">
        <v>10.0632</v>
      </c>
      <c r="U9204">
        <f>D9204-C9204</f>
        <v/>
      </c>
      <c r="V9204" s="3">
        <f>IF(Q9204=0,0,T9204/Q9204)</f>
        <v/>
      </c>
    </row>
    <row r="9205">
      <c r="A9205" t="n">
        <v>9204</v>
      </c>
      <c r="B9205" t="inlineStr">
        <is>
          <t>CA-2016-153836</t>
        </is>
      </c>
      <c r="C9205" t="inlineStr">
        <is>
          <t>2016-10-30</t>
        </is>
      </c>
      <c r="D9205" t="inlineStr">
        <is>
          <t>2016-11-03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Boston KS Multi-Size Manual Pencil Sharpener</t>
        </is>
      </c>
      <c r="Q9205" s="2" t="n">
        <v>114.95</v>
      </c>
      <c r="R9205" t="n">
        <v>5</v>
      </c>
      <c r="S9205" s="3" t="n">
        <v>0</v>
      </c>
      <c r="T9205" s="2" t="n">
        <v>32.186</v>
      </c>
      <c r="U9205">
        <f>D9205-C9205</f>
        <v/>
      </c>
      <c r="V9205" s="3">
        <f>IF(Q9205=0,0,T9205/Q9205)</f>
        <v/>
      </c>
    </row>
    <row r="9206">
      <c r="A9206" t="n">
        <v>9205</v>
      </c>
      <c r="B9206" t="inlineStr">
        <is>
          <t>CA-2016-104689</t>
        </is>
      </c>
      <c r="C9206" t="inlineStr">
        <is>
          <t>2016-12-01</t>
        </is>
      </c>
      <c r="D9206" t="inlineStr">
        <is>
          <t>2016-12-05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Sanford Colorific Colored Pencils, 12/Box</t>
        </is>
      </c>
      <c r="Q9206" s="2" t="n">
        <v>23.04</v>
      </c>
      <c r="R9206" t="n">
        <v>8</v>
      </c>
      <c r="S9206" s="3" t="n">
        <v>0</v>
      </c>
      <c r="T9206" s="2" t="n">
        <v>6.912</v>
      </c>
      <c r="U9206">
        <f>D9206-C9206</f>
        <v/>
      </c>
      <c r="V9206" s="3">
        <f>IF(Q9206=0,0,T9206/Q9206)</f>
        <v/>
      </c>
    </row>
    <row r="9207">
      <c r="A9207" t="n">
        <v>9206</v>
      </c>
      <c r="B9207" t="inlineStr">
        <is>
          <t>CA-2016-146423</t>
        </is>
      </c>
      <c r="C9207" t="inlineStr">
        <is>
          <t>2016-04-21</t>
        </is>
      </c>
      <c r="D9207" t="inlineStr">
        <is>
          <t>2016-04-21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Colorific Watercolor Pencils</t>
        </is>
      </c>
      <c r="Q9207" s="2" t="n">
        <v>15.48</v>
      </c>
      <c r="R9207" t="n">
        <v>3</v>
      </c>
      <c r="S9207" s="3" t="n">
        <v>0</v>
      </c>
      <c r="T9207" s="2" t="n">
        <v>4.4892</v>
      </c>
      <c r="U9207">
        <f>D9207-C9207</f>
        <v/>
      </c>
      <c r="V9207" s="3">
        <f>IF(Q9207=0,0,T9207/Q9207)</f>
        <v/>
      </c>
    </row>
    <row r="9208">
      <c r="A9208" t="n">
        <v>9207</v>
      </c>
      <c r="B9208" t="inlineStr">
        <is>
          <t>CA-2016-146423</t>
        </is>
      </c>
      <c r="C9208" t="inlineStr">
        <is>
          <t>2016-04-21</t>
        </is>
      </c>
      <c r="D9208" t="inlineStr">
        <is>
          <t>2016-04-21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Office Supplies</t>
        </is>
      </c>
      <c r="O9208" t="inlineStr">
        <is>
          <t>Paper</t>
        </is>
      </c>
      <c r="P9208" t="inlineStr">
        <is>
          <t>Xerox 209</t>
        </is>
      </c>
      <c r="Q9208" s="2" t="n">
        <v>51.84</v>
      </c>
      <c r="R9208" t="n">
        <v>8</v>
      </c>
      <c r="S9208" s="3" t="n">
        <v>0</v>
      </c>
      <c r="T9208" s="2" t="n">
        <v>24.8832</v>
      </c>
      <c r="U9208">
        <f>D9208-C9208</f>
        <v/>
      </c>
      <c r="V9208" s="3">
        <f>IF(Q9208=0,0,T9208/Q9208)</f>
        <v/>
      </c>
    </row>
    <row r="9209">
      <c r="A9209" t="n">
        <v>9208</v>
      </c>
      <c r="B9209" t="inlineStr">
        <is>
          <t>CA-2017-140781</t>
        </is>
      </c>
      <c r="C9209" t="inlineStr">
        <is>
          <t>2017-08-03</t>
        </is>
      </c>
      <c r="D9209" t="inlineStr">
        <is>
          <t>2017-08-07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Kensington K72356US Mouse-in-a-Box USB Desktop Mouse</t>
        </is>
      </c>
      <c r="Q9209" s="2" t="n">
        <v>39.816</v>
      </c>
      <c r="R9209" t="n">
        <v>3</v>
      </c>
      <c r="S9209" s="3" t="n">
        <v>0.2</v>
      </c>
      <c r="T9209" s="2" t="n">
        <v>7.4655</v>
      </c>
      <c r="U9209">
        <f>D9209-C9209</f>
        <v/>
      </c>
      <c r="V9209" s="3">
        <f>IF(Q9209=0,0,T9209/Q9209)</f>
        <v/>
      </c>
    </row>
    <row r="9210">
      <c r="A9210" t="n">
        <v>9209</v>
      </c>
      <c r="B9210" t="inlineStr">
        <is>
          <t>CA-2017-141747</t>
        </is>
      </c>
      <c r="C9210" t="inlineStr">
        <is>
          <t>2017-08-03</t>
        </is>
      </c>
      <c r="D9210" t="inlineStr">
        <is>
          <t>2017-08-08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Letter/Legal File Tote with Clear Snap-On Lid, Black Granite</t>
        </is>
      </c>
      <c r="Q9210" s="2" t="n">
        <v>16.06</v>
      </c>
      <c r="R9210" t="n">
        <v>1</v>
      </c>
      <c r="S9210" s="3" t="n">
        <v>0</v>
      </c>
      <c r="T9210" s="2" t="n">
        <v>4.1756</v>
      </c>
      <c r="U9210">
        <f>D9210-C9210</f>
        <v/>
      </c>
      <c r="V9210" s="3">
        <f>IF(Q9210=0,0,T9210/Q9210)</f>
        <v/>
      </c>
    </row>
    <row r="9211">
      <c r="A9211" t="n">
        <v>9210</v>
      </c>
      <c r="B9211" t="inlineStr">
        <is>
          <t>CA-2017-142776</t>
        </is>
      </c>
      <c r="C9211" t="inlineStr">
        <is>
          <t>2017-12-11</t>
        </is>
      </c>
      <c r="D9211" t="inlineStr">
        <is>
          <t>2017-12-14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Office Supplies</t>
        </is>
      </c>
      <c r="O9211" t="inlineStr">
        <is>
          <t>Envelopes</t>
        </is>
      </c>
      <c r="P9211" t="inlineStr">
        <is>
          <t>Pastel Pink Envelopes</t>
        </is>
      </c>
      <c r="Q9211" s="2" t="n">
        <v>7.28</v>
      </c>
      <c r="R9211" t="n">
        <v>1</v>
      </c>
      <c r="S9211" s="3" t="n">
        <v>0</v>
      </c>
      <c r="T9211" s="2" t="n">
        <v>3.4944</v>
      </c>
      <c r="U9211">
        <f>D9211-C9211</f>
        <v/>
      </c>
      <c r="V9211" s="3">
        <f>IF(Q9211=0,0,T9211/Q9211)</f>
        <v/>
      </c>
    </row>
    <row r="9212">
      <c r="A9212" t="n">
        <v>9211</v>
      </c>
      <c r="B9212" t="inlineStr">
        <is>
          <t>CA-2017-142776</t>
        </is>
      </c>
      <c r="C9212" t="inlineStr">
        <is>
          <t>2017-12-11</t>
        </is>
      </c>
      <c r="D9212" t="inlineStr">
        <is>
          <t>2017-12-14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Wilson Jones Easy Flow II Sheet Lifters</t>
        </is>
      </c>
      <c r="Q9212" s="2" t="n">
        <v>5.4</v>
      </c>
      <c r="R9212" t="n">
        <v>3</v>
      </c>
      <c r="S9212" s="3" t="n">
        <v>0</v>
      </c>
      <c r="T9212" s="2" t="n">
        <v>2.592</v>
      </c>
      <c r="U9212">
        <f>D9212-C9212</f>
        <v/>
      </c>
      <c r="V9212" s="3">
        <f>IF(Q9212=0,0,T9212/Q9212)</f>
        <v/>
      </c>
    </row>
    <row r="9213">
      <c r="A9213" t="n">
        <v>9212</v>
      </c>
      <c r="B9213" t="inlineStr">
        <is>
          <t>CA-2015-167479</t>
        </is>
      </c>
      <c r="C9213" t="inlineStr">
        <is>
          <t>2015-03-14</t>
        </is>
      </c>
      <c r="D9213" t="inlineStr">
        <is>
          <t>2015-03-19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Office Supplies</t>
        </is>
      </c>
      <c r="O9213" t="inlineStr">
        <is>
          <t>Paper</t>
        </is>
      </c>
      <c r="P9213" t="inlineStr">
        <is>
          <t>Xerox 223</t>
        </is>
      </c>
      <c r="Q9213" s="2" t="n">
        <v>19.44</v>
      </c>
      <c r="R9213" t="n">
        <v>3</v>
      </c>
      <c r="S9213" s="3" t="n">
        <v>0</v>
      </c>
      <c r="T9213" s="2" t="n">
        <v>9.331200000000001</v>
      </c>
      <c r="U9213">
        <f>D9213-C9213</f>
        <v/>
      </c>
      <c r="V9213" s="3">
        <f>IF(Q9213=0,0,T9213/Q9213)</f>
        <v/>
      </c>
    </row>
    <row r="9214">
      <c r="A9214" t="n">
        <v>9213</v>
      </c>
      <c r="B9214" t="inlineStr">
        <is>
          <t>CA-2014-144071</t>
        </is>
      </c>
      <c r="C9214" t="inlineStr">
        <is>
          <t>2014-12-08</t>
        </is>
      </c>
      <c r="D9214" t="inlineStr">
        <is>
          <t>2014-12-15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Luxo Economy Swing Arm Lamp</t>
        </is>
      </c>
      <c r="Q9214" s="2" t="n">
        <v>39.88</v>
      </c>
      <c r="R9214" t="n">
        <v>2</v>
      </c>
      <c r="S9214" s="3" t="n">
        <v>0</v>
      </c>
      <c r="T9214" s="2" t="n">
        <v>11.1664</v>
      </c>
      <c r="U9214">
        <f>D9214-C9214</f>
        <v/>
      </c>
      <c r="V9214" s="3">
        <f>IF(Q9214=0,0,T9214/Q9214)</f>
        <v/>
      </c>
    </row>
    <row r="9215">
      <c r="A9215" t="n">
        <v>9214</v>
      </c>
      <c r="B9215" t="inlineStr">
        <is>
          <t>CA-2014-144071</t>
        </is>
      </c>
      <c r="C9215" t="inlineStr">
        <is>
          <t>2014-12-08</t>
        </is>
      </c>
      <c r="D9215" t="inlineStr">
        <is>
          <t>2014-12-15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DAX Natural Wood-Tone Poster Frame</t>
        </is>
      </c>
      <c r="Q9215" s="2" t="n">
        <v>79.44</v>
      </c>
      <c r="R9215" t="n">
        <v>3</v>
      </c>
      <c r="S9215" s="3" t="n">
        <v>0</v>
      </c>
      <c r="T9215" s="2" t="n">
        <v>28.5984</v>
      </c>
      <c r="U9215">
        <f>D9215-C9215</f>
        <v/>
      </c>
      <c r="V9215" s="3">
        <f>IF(Q9215=0,0,T9215/Q9215)</f>
        <v/>
      </c>
    </row>
    <row r="9216">
      <c r="A9216" t="n">
        <v>9215</v>
      </c>
      <c r="B9216" t="inlineStr">
        <is>
          <t>US-2017-120908</t>
        </is>
      </c>
      <c r="C9216" t="inlineStr">
        <is>
          <t>2017-09-30</t>
        </is>
      </c>
      <c r="D9216" t="inlineStr">
        <is>
          <t>2017-10-02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Office Supplies</t>
        </is>
      </c>
      <c r="O9216" t="inlineStr">
        <is>
          <t>Labels</t>
        </is>
      </c>
      <c r="P9216" t="inlineStr">
        <is>
          <t>Self-Adhesive Address Labels for Typewriters with Dispenser Box</t>
        </is>
      </c>
      <c r="Q9216" s="2" t="n">
        <v>20.664</v>
      </c>
      <c r="R9216" t="n">
        <v>7</v>
      </c>
      <c r="S9216" s="3" t="n">
        <v>0.2</v>
      </c>
      <c r="T9216" s="2" t="n">
        <v>6.9741</v>
      </c>
      <c r="U9216">
        <f>D9216-C9216</f>
        <v/>
      </c>
      <c r="V9216" s="3">
        <f>IF(Q9216=0,0,T9216/Q9216)</f>
        <v/>
      </c>
    </row>
    <row r="9217">
      <c r="A9217" t="n">
        <v>9216</v>
      </c>
      <c r="B9217" t="inlineStr">
        <is>
          <t>CA-2016-152646</t>
        </is>
      </c>
      <c r="C9217" t="inlineStr">
        <is>
          <t>2016-11-21</t>
        </is>
      </c>
      <c r="D9217" t="inlineStr">
        <is>
          <t>2016-11-26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222</t>
        </is>
      </c>
      <c r="Q9217" s="2" t="n">
        <v>32.4</v>
      </c>
      <c r="R9217" t="n">
        <v>5</v>
      </c>
      <c r="S9217" s="3" t="n">
        <v>0</v>
      </c>
      <c r="T9217" s="2" t="n">
        <v>15.552</v>
      </c>
      <c r="U9217">
        <f>D9217-C9217</f>
        <v/>
      </c>
      <c r="V9217" s="3">
        <f>IF(Q9217=0,0,T9217/Q9217)</f>
        <v/>
      </c>
    </row>
    <row r="9218">
      <c r="A9218" t="n">
        <v>9217</v>
      </c>
      <c r="B9218" t="inlineStr">
        <is>
          <t>CA-2017-103765</t>
        </is>
      </c>
      <c r="C9218" t="inlineStr">
        <is>
          <t>2017-11-24</t>
        </is>
      </c>
      <c r="D9218" t="inlineStr">
        <is>
          <t>2017-11-30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Office Supplies</t>
        </is>
      </c>
      <c r="O9218" t="inlineStr">
        <is>
          <t>Appliances</t>
        </is>
      </c>
      <c r="P9218" t="inlineStr">
        <is>
          <t>Holmes Replacement Filter for HEPA Air Cleaner, Very Large Room, HEPA Filter</t>
        </is>
      </c>
      <c r="Q9218" s="2" t="n">
        <v>13.762</v>
      </c>
      <c r="R9218" t="n">
        <v>1</v>
      </c>
      <c r="S9218" s="3" t="n">
        <v>0.8</v>
      </c>
      <c r="T9218" s="2" t="n">
        <v>-24.7716</v>
      </c>
      <c r="U9218">
        <f>D9218-C9218</f>
        <v/>
      </c>
      <c r="V9218" s="3">
        <f>IF(Q9218=0,0,T9218/Q9218)</f>
        <v/>
      </c>
    </row>
    <row r="9219">
      <c r="A9219" t="n">
        <v>9218</v>
      </c>
      <c r="B9219" t="inlineStr">
        <is>
          <t>US-2017-118157</t>
        </is>
      </c>
      <c r="C9219" t="inlineStr">
        <is>
          <t>2017-11-14</t>
        </is>
      </c>
      <c r="D9219" t="inlineStr">
        <is>
          <t>2017-11-17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Office Supplies</t>
        </is>
      </c>
      <c r="O9219" t="inlineStr">
        <is>
          <t>Envelopes</t>
        </is>
      </c>
      <c r="P9219" t="inlineStr">
        <is>
          <t>Security-Tint Envelopes</t>
        </is>
      </c>
      <c r="Q9219" s="2" t="n">
        <v>15.28</v>
      </c>
      <c r="R9219" t="n">
        <v>2</v>
      </c>
      <c r="S9219" s="3" t="n">
        <v>0</v>
      </c>
      <c r="T9219" s="2" t="n">
        <v>7.4872</v>
      </c>
      <c r="U9219">
        <f>D9219-C9219</f>
        <v/>
      </c>
      <c r="V9219" s="3">
        <f>IF(Q9219=0,0,T9219/Q9219)</f>
        <v/>
      </c>
    </row>
    <row r="9220">
      <c r="A9220" t="n">
        <v>9219</v>
      </c>
      <c r="B9220" t="inlineStr">
        <is>
          <t>US-2015-164238</t>
        </is>
      </c>
      <c r="C9220" t="inlineStr">
        <is>
          <t>2015-08-16</t>
        </is>
      </c>
      <c r="D9220" t="inlineStr">
        <is>
          <t>2015-08-20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Office Supplies</t>
        </is>
      </c>
      <c r="O9220" t="inlineStr">
        <is>
          <t>Storage</t>
        </is>
      </c>
      <c r="P9220" t="inlineStr">
        <is>
          <t>Iris Project Case</t>
        </is>
      </c>
      <c r="Q9220" s="2" t="n">
        <v>44.688</v>
      </c>
      <c r="R9220" t="n">
        <v>7</v>
      </c>
      <c r="S9220" s="3" t="n">
        <v>0.2</v>
      </c>
      <c r="T9220" s="2" t="n">
        <v>3.3516</v>
      </c>
      <c r="U9220">
        <f>D9220-C9220</f>
        <v/>
      </c>
      <c r="V9220" s="3">
        <f>IF(Q9220=0,0,T9220/Q9220)</f>
        <v/>
      </c>
    </row>
    <row r="9221">
      <c r="A9221" t="n">
        <v>9220</v>
      </c>
      <c r="B9221" t="inlineStr">
        <is>
          <t>US-2015-164238</t>
        </is>
      </c>
      <c r="C9221" t="inlineStr">
        <is>
          <t>2015-08-16</t>
        </is>
      </c>
      <c r="D9221" t="inlineStr">
        <is>
          <t>2015-08-20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Furniture</t>
        </is>
      </c>
      <c r="O9221" t="inlineStr">
        <is>
          <t>Bookcases</t>
        </is>
      </c>
      <c r="P9221" t="inlineStr">
        <is>
          <t>O'Sullivan Plantations 2-Door Library in Landvery Oak</t>
        </is>
      </c>
      <c r="Q9221" s="2" t="n">
        <v>301.47</v>
      </c>
      <c r="R9221" t="n">
        <v>3</v>
      </c>
      <c r="S9221" s="3" t="n">
        <v>0.5</v>
      </c>
      <c r="T9221" s="2" t="n">
        <v>-204.9996</v>
      </c>
      <c r="U9221">
        <f>D9221-C9221</f>
        <v/>
      </c>
      <c r="V9221" s="3">
        <f>IF(Q9221=0,0,T9221/Q9221)</f>
        <v/>
      </c>
    </row>
    <row r="9222">
      <c r="A9222" t="n">
        <v>9221</v>
      </c>
      <c r="B9222" t="inlineStr">
        <is>
          <t>CA-2017-103212</t>
        </is>
      </c>
      <c r="C9222" t="inlineStr">
        <is>
          <t>2017-10-13</t>
        </is>
      </c>
      <c r="D9222" t="inlineStr">
        <is>
          <t>2017-10-14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52</t>
        </is>
      </c>
      <c r="Q9222" s="2" t="n">
        <v>11.07</v>
      </c>
      <c r="R9222" t="n">
        <v>3</v>
      </c>
      <c r="S9222" s="3" t="n">
        <v>0</v>
      </c>
      <c r="T9222" s="2" t="n">
        <v>5.2029</v>
      </c>
      <c r="U9222">
        <f>D9222-C9222</f>
        <v/>
      </c>
      <c r="V9222" s="3">
        <f>IF(Q9222=0,0,T9222/Q9222)</f>
        <v/>
      </c>
    </row>
    <row r="9223">
      <c r="A9223" t="n">
        <v>9222</v>
      </c>
      <c r="B9223" t="inlineStr">
        <is>
          <t>CA-2017-103212</t>
        </is>
      </c>
      <c r="C9223" t="inlineStr">
        <is>
          <t>2017-10-13</t>
        </is>
      </c>
      <c r="D9223" t="inlineStr">
        <is>
          <t>2017-10-14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Bretford Rectangular Conference Table Tops</t>
        </is>
      </c>
      <c r="Q9223" s="2" t="n">
        <v>1504.52</v>
      </c>
      <c r="R9223" t="n">
        <v>4</v>
      </c>
      <c r="S9223" s="3" t="n">
        <v>0</v>
      </c>
      <c r="T9223" s="2" t="n">
        <v>346.0396</v>
      </c>
      <c r="U9223">
        <f>D9223-C9223</f>
        <v/>
      </c>
      <c r="V9223" s="3">
        <f>IF(Q9223=0,0,T9223/Q9223)</f>
        <v/>
      </c>
    </row>
    <row r="9224">
      <c r="A9224" t="n">
        <v>9223</v>
      </c>
      <c r="B9224" t="inlineStr">
        <is>
          <t>CA-2017-103212</t>
        </is>
      </c>
      <c r="C9224" t="inlineStr">
        <is>
          <t>2017-10-13</t>
        </is>
      </c>
      <c r="D9224" t="inlineStr">
        <is>
          <t>2017-10-14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Office Supplies</t>
        </is>
      </c>
      <c r="O9224" t="inlineStr">
        <is>
          <t>Paper</t>
        </is>
      </c>
      <c r="P9224" t="inlineStr">
        <is>
          <t>Xerox 231</t>
        </is>
      </c>
      <c r="Q9224" s="2" t="n">
        <v>25.92</v>
      </c>
      <c r="R9224" t="n">
        <v>4</v>
      </c>
      <c r="S9224" s="3" t="n">
        <v>0</v>
      </c>
      <c r="T9224" s="2" t="n">
        <v>12.4416</v>
      </c>
      <c r="U9224">
        <f>D9224-C9224</f>
        <v/>
      </c>
      <c r="V9224" s="3">
        <f>IF(Q9224=0,0,T9224/Q9224)</f>
        <v/>
      </c>
    </row>
    <row r="9225">
      <c r="A9225" t="n">
        <v>9224</v>
      </c>
      <c r="B9225" t="inlineStr">
        <is>
          <t>CA-2017-121160</t>
        </is>
      </c>
      <c r="C9225" t="inlineStr">
        <is>
          <t>2017-11-04</t>
        </is>
      </c>
      <c r="D9225" t="inlineStr">
        <is>
          <t>2017-11-04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Standard Plastic Binding Systems' Combs</t>
        </is>
      </c>
      <c r="Q9225" s="2" t="n">
        <v>7.536</v>
      </c>
      <c r="R9225" t="n">
        <v>6</v>
      </c>
      <c r="S9225" s="3" t="n">
        <v>0.8</v>
      </c>
      <c r="T9225" s="2" t="n">
        <v>-13.188</v>
      </c>
      <c r="U9225">
        <f>D9225-C9225</f>
        <v/>
      </c>
      <c r="V9225" s="3">
        <f>IF(Q9225=0,0,T9225/Q9225)</f>
        <v/>
      </c>
    </row>
    <row r="9226">
      <c r="A9226" t="n">
        <v>9225</v>
      </c>
      <c r="B9226" t="inlineStr">
        <is>
          <t>CA-2017-121160</t>
        </is>
      </c>
      <c r="C9226" t="inlineStr">
        <is>
          <t>2017-11-04</t>
        </is>
      </c>
      <c r="D9226" t="inlineStr">
        <is>
          <t>2017-11-04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Self-Adhesive Ring Binder Labels</t>
        </is>
      </c>
      <c r="Q9226" s="2" t="n">
        <v>1.408</v>
      </c>
      <c r="R9226" t="n">
        <v>2</v>
      </c>
      <c r="S9226" s="3" t="n">
        <v>0.8</v>
      </c>
      <c r="T9226" s="2" t="n">
        <v>-2.3232</v>
      </c>
      <c r="U9226">
        <f>D9226-C9226</f>
        <v/>
      </c>
      <c r="V9226" s="3">
        <f>IF(Q9226=0,0,T9226/Q9226)</f>
        <v/>
      </c>
    </row>
    <row r="9227">
      <c r="A9227" t="n">
        <v>9226</v>
      </c>
      <c r="B9227" t="inlineStr">
        <is>
          <t>CA-2017-121160</t>
        </is>
      </c>
      <c r="C9227" t="inlineStr">
        <is>
          <t>2017-11-04</t>
        </is>
      </c>
      <c r="D9227" t="inlineStr">
        <is>
          <t>2017-11-04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Wilson Jones Impact Binders</t>
        </is>
      </c>
      <c r="Q9227" s="2" t="n">
        <v>4.144</v>
      </c>
      <c r="R9227" t="n">
        <v>4</v>
      </c>
      <c r="S9227" s="3" t="n">
        <v>0.8</v>
      </c>
      <c r="T9227" s="2" t="n">
        <v>-6.4232</v>
      </c>
      <c r="U9227">
        <f>D9227-C9227</f>
        <v/>
      </c>
      <c r="V9227" s="3">
        <f>IF(Q9227=0,0,T9227/Q9227)</f>
        <v/>
      </c>
    </row>
    <row r="9228">
      <c r="A9228" t="n">
        <v>9227</v>
      </c>
      <c r="B9228" t="inlineStr">
        <is>
          <t>CA-2017-121160</t>
        </is>
      </c>
      <c r="C9228" t="inlineStr">
        <is>
          <t>2017-11-04</t>
        </is>
      </c>
      <c r="D9228" t="inlineStr">
        <is>
          <t>2017-11-04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Deluxe File Chest</t>
        </is>
      </c>
      <c r="Q9228" s="2" t="n">
        <v>52.752</v>
      </c>
      <c r="R9228" t="n">
        <v>3</v>
      </c>
      <c r="S9228" s="3" t="n">
        <v>0.2</v>
      </c>
      <c r="T9228" s="2" t="n">
        <v>-12.5286</v>
      </c>
      <c r="U9228">
        <f>D9228-C9228</f>
        <v/>
      </c>
      <c r="V9228" s="3">
        <f>IF(Q9228=0,0,T9228/Q9228)</f>
        <v/>
      </c>
    </row>
    <row r="9229">
      <c r="A9229" t="n">
        <v>9228</v>
      </c>
      <c r="B9229" t="inlineStr">
        <is>
          <t>CA-2017-140515</t>
        </is>
      </c>
      <c r="C9229" t="inlineStr">
        <is>
          <t>2017-03-19</t>
        </is>
      </c>
      <c r="D9229" t="inlineStr">
        <is>
          <t>2017-03-24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Office Supplies</t>
        </is>
      </c>
      <c r="O9229" t="inlineStr">
        <is>
          <t>Appliances</t>
        </is>
      </c>
      <c r="P9229" t="inlineStr">
        <is>
          <t>Belkin 5 Outlet SurgeMaster Power Centers</t>
        </is>
      </c>
      <c r="Q9229" s="2" t="n">
        <v>381.36</v>
      </c>
      <c r="R9229" t="n">
        <v>7</v>
      </c>
      <c r="S9229" s="3" t="n">
        <v>0</v>
      </c>
      <c r="T9229" s="2" t="n">
        <v>106.7808</v>
      </c>
      <c r="U9229">
        <f>D9229-C9229</f>
        <v/>
      </c>
      <c r="V9229" s="3">
        <f>IF(Q9229=0,0,T9229/Q9229)</f>
        <v/>
      </c>
    </row>
    <row r="9230">
      <c r="A9230" t="n">
        <v>9229</v>
      </c>
      <c r="B9230" t="inlineStr">
        <is>
          <t>CA-2014-153619</t>
        </is>
      </c>
      <c r="C9230" t="inlineStr">
        <is>
          <t>2014-11-03</t>
        </is>
      </c>
      <c r="D9230" t="inlineStr">
        <is>
          <t>2014-11-03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Prang Dustless Chalk Sticks</t>
        </is>
      </c>
      <c r="Q9230" s="2" t="n">
        <v>6.72</v>
      </c>
      <c r="R9230" t="n">
        <v>4</v>
      </c>
      <c r="S9230" s="3" t="n">
        <v>0</v>
      </c>
      <c r="T9230" s="2" t="n">
        <v>3.36</v>
      </c>
      <c r="U9230">
        <f>D9230-C9230</f>
        <v/>
      </c>
      <c r="V9230" s="3">
        <f>IF(Q9230=0,0,T9230/Q9230)</f>
        <v/>
      </c>
    </row>
    <row r="9231">
      <c r="A9231" t="n">
        <v>9230</v>
      </c>
      <c r="B9231" t="inlineStr">
        <is>
          <t>CA-2017-133718</t>
        </is>
      </c>
      <c r="C9231" t="inlineStr">
        <is>
          <t>2017-07-23</t>
        </is>
      </c>
      <c r="D9231" t="inlineStr">
        <is>
          <t>2017-07-26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Cardinal HOLDit! Binder Insert Strips,Extra Strips</t>
        </is>
      </c>
      <c r="Q9231" s="2" t="n">
        <v>15.192</v>
      </c>
      <c r="R9231" t="n">
        <v>3</v>
      </c>
      <c r="S9231" s="3" t="n">
        <v>0.2</v>
      </c>
      <c r="T9231" s="2" t="n">
        <v>5.5071</v>
      </c>
      <c r="U9231">
        <f>D9231-C9231</f>
        <v/>
      </c>
      <c r="V9231" s="3">
        <f>IF(Q9231=0,0,T9231/Q9231)</f>
        <v/>
      </c>
    </row>
    <row r="9232">
      <c r="A9232" t="n">
        <v>9231</v>
      </c>
      <c r="B9232" t="inlineStr">
        <is>
          <t>CA-2017-133718</t>
        </is>
      </c>
      <c r="C9232" t="inlineStr">
        <is>
          <t>2017-07-23</t>
        </is>
      </c>
      <c r="D9232" t="inlineStr">
        <is>
          <t>2017-07-26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Weyerhaeuser First Choice Laser/Copy Paper (20Lb. and 88 Bright)</t>
        </is>
      </c>
      <c r="Q9232" s="2" t="n">
        <v>58.32</v>
      </c>
      <c r="R9232" t="n">
        <v>9</v>
      </c>
      <c r="S9232" s="3" t="n">
        <v>0</v>
      </c>
      <c r="T9232" s="2" t="n">
        <v>27.9936</v>
      </c>
      <c r="U9232">
        <f>D9232-C9232</f>
        <v/>
      </c>
      <c r="V9232" s="3">
        <f>IF(Q9232=0,0,T9232/Q9232)</f>
        <v/>
      </c>
    </row>
    <row r="9233">
      <c r="A9233" t="n">
        <v>9232</v>
      </c>
      <c r="B9233" t="inlineStr">
        <is>
          <t>CA-2014-148383</t>
        </is>
      </c>
      <c r="C9233" t="inlineStr">
        <is>
          <t>2014-12-27</t>
        </is>
      </c>
      <c r="D9233" t="inlineStr">
        <is>
          <t>2014-12-31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GBC DocuBind 300 Electric Binding Machine</t>
        </is>
      </c>
      <c r="Q9233" s="2" t="n">
        <v>946.764</v>
      </c>
      <c r="R9233" t="n">
        <v>6</v>
      </c>
      <c r="S9233" s="3" t="n">
        <v>0.7</v>
      </c>
      <c r="T9233" s="2" t="n">
        <v>-694.2936</v>
      </c>
      <c r="U9233">
        <f>D9233-C9233</f>
        <v/>
      </c>
      <c r="V9233" s="3">
        <f>IF(Q9233=0,0,T9233/Q9233)</f>
        <v/>
      </c>
    </row>
    <row r="9234">
      <c r="A9234" t="n">
        <v>9233</v>
      </c>
      <c r="B9234" t="inlineStr">
        <is>
          <t>CA-2016-126732</t>
        </is>
      </c>
      <c r="C9234" t="inlineStr">
        <is>
          <t>2016-09-02</t>
        </is>
      </c>
      <c r="D9234" t="inlineStr">
        <is>
          <t>2016-09-06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Furniture</t>
        </is>
      </c>
      <c r="O9234" t="inlineStr">
        <is>
          <t>Furnishings</t>
        </is>
      </c>
      <c r="P9234" t="inlineStr">
        <is>
          <t>Ultra Door Pull Handle</t>
        </is>
      </c>
      <c r="Q9234" s="2" t="n">
        <v>94.68000000000001</v>
      </c>
      <c r="R9234" t="n">
        <v>9</v>
      </c>
      <c r="S9234" s="3" t="n">
        <v>0</v>
      </c>
      <c r="T9234" s="2" t="n">
        <v>31.2444</v>
      </c>
      <c r="U9234">
        <f>D9234-C9234</f>
        <v/>
      </c>
      <c r="V9234" s="3">
        <f>IF(Q9234=0,0,T9234/Q9234)</f>
        <v/>
      </c>
    </row>
    <row r="9235">
      <c r="A9235" t="n">
        <v>9234</v>
      </c>
      <c r="B9235" t="inlineStr">
        <is>
          <t>CA-2016-126732</t>
        </is>
      </c>
      <c r="C9235" t="inlineStr">
        <is>
          <t>2016-09-02</t>
        </is>
      </c>
      <c r="D9235" t="inlineStr">
        <is>
          <t>2016-09-06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Office Supplies</t>
        </is>
      </c>
      <c r="O9235" t="inlineStr">
        <is>
          <t>Storage</t>
        </is>
      </c>
      <c r="P9235" t="inlineStr">
        <is>
          <t>Akro Stacking Bins</t>
        </is>
      </c>
      <c r="Q9235" s="2" t="n">
        <v>23.67</v>
      </c>
      <c r="R9235" t="n">
        <v>3</v>
      </c>
      <c r="S9235" s="3" t="n">
        <v>0</v>
      </c>
      <c r="T9235" s="2" t="n">
        <v>0.9468</v>
      </c>
      <c r="U9235">
        <f>D9235-C9235</f>
        <v/>
      </c>
      <c r="V9235" s="3">
        <f>IF(Q9235=0,0,T9235/Q9235)</f>
        <v/>
      </c>
    </row>
    <row r="9236">
      <c r="A9236" t="n">
        <v>9235</v>
      </c>
      <c r="B9236" t="inlineStr">
        <is>
          <t>CA-2016-126732</t>
        </is>
      </c>
      <c r="C9236" t="inlineStr">
        <is>
          <t>2016-09-02</t>
        </is>
      </c>
      <c r="D9236" t="inlineStr">
        <is>
          <t>2016-09-06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Cisco Unified IP Phone 7945G VoIP phone</t>
        </is>
      </c>
      <c r="Q9236" s="2" t="n">
        <v>1091.168</v>
      </c>
      <c r="R9236" t="n">
        <v>4</v>
      </c>
      <c r="S9236" s="3" t="n">
        <v>0.2</v>
      </c>
      <c r="T9236" s="2" t="n">
        <v>68.19799999999999</v>
      </c>
      <c r="U9236">
        <f>D9236-C9236</f>
        <v/>
      </c>
      <c r="V9236" s="3">
        <f>IF(Q9236=0,0,T9236/Q9236)</f>
        <v/>
      </c>
    </row>
    <row r="9237">
      <c r="A9237" t="n">
        <v>9236</v>
      </c>
      <c r="B9237" t="inlineStr">
        <is>
          <t>CA-2016-126732</t>
        </is>
      </c>
      <c r="C9237" t="inlineStr">
        <is>
          <t>2016-09-02</t>
        </is>
      </c>
      <c r="D9237" t="inlineStr">
        <is>
          <t>2016-09-06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Office Supplies</t>
        </is>
      </c>
      <c r="O9237" t="inlineStr">
        <is>
          <t>Art</t>
        </is>
      </c>
      <c r="P9237" t="inlineStr">
        <is>
          <t>Blackstonian Pencils</t>
        </is>
      </c>
      <c r="Q9237" s="2" t="n">
        <v>18.69</v>
      </c>
      <c r="R9237" t="n">
        <v>7</v>
      </c>
      <c r="S9237" s="3" t="n">
        <v>0</v>
      </c>
      <c r="T9237" s="2" t="n">
        <v>5.2332</v>
      </c>
      <c r="U9237">
        <f>D9237-C9237</f>
        <v/>
      </c>
      <c r="V9237" s="3">
        <f>IF(Q9237=0,0,T9237/Q9237)</f>
        <v/>
      </c>
    </row>
    <row r="9238">
      <c r="A9238" t="n">
        <v>9237</v>
      </c>
      <c r="B9238" t="inlineStr">
        <is>
          <t>CA-2016-126732</t>
        </is>
      </c>
      <c r="C9238" t="inlineStr">
        <is>
          <t>2016-09-02</t>
        </is>
      </c>
      <c r="D9238" t="inlineStr">
        <is>
          <t>2016-09-06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Furniture</t>
        </is>
      </c>
      <c r="O9238" t="inlineStr">
        <is>
          <t>Tables</t>
        </is>
      </c>
      <c r="P9238" t="inlineStr">
        <is>
          <t>Chromcraft Rectangular Conference Tables</t>
        </is>
      </c>
      <c r="Q9238" s="2" t="n">
        <v>568.728</v>
      </c>
      <c r="R9238" t="n">
        <v>3</v>
      </c>
      <c r="S9238" s="3" t="n">
        <v>0.2</v>
      </c>
      <c r="T9238" s="2" t="n">
        <v>28.4364</v>
      </c>
      <c r="U9238">
        <f>D9238-C9238</f>
        <v/>
      </c>
      <c r="V9238" s="3">
        <f>IF(Q9238=0,0,T9238/Q9238)</f>
        <v/>
      </c>
    </row>
    <row r="9239">
      <c r="A9239" t="n">
        <v>9238</v>
      </c>
      <c r="B9239" t="inlineStr">
        <is>
          <t>CA-2016-126732</t>
        </is>
      </c>
      <c r="C9239" t="inlineStr">
        <is>
          <t>2016-09-02</t>
        </is>
      </c>
      <c r="D9239" t="inlineStr">
        <is>
          <t>2016-09-06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Office Supplies</t>
        </is>
      </c>
      <c r="O9239" t="inlineStr">
        <is>
          <t>Binders</t>
        </is>
      </c>
      <c r="P9239" t="inlineStr">
        <is>
          <t>SpineVue Locking Slant-D Ring Binders by Cardinal</t>
        </is>
      </c>
      <c r="Q9239" s="2" t="n">
        <v>7.312</v>
      </c>
      <c r="R9239" t="n">
        <v>1</v>
      </c>
      <c r="S9239" s="3" t="n">
        <v>0.2</v>
      </c>
      <c r="T9239" s="2" t="n">
        <v>2.5592</v>
      </c>
      <c r="U9239">
        <f>D9239-C9239</f>
        <v/>
      </c>
      <c r="V9239" s="3">
        <f>IF(Q9239=0,0,T9239/Q9239)</f>
        <v/>
      </c>
    </row>
    <row r="9240">
      <c r="A9240" t="n">
        <v>9239</v>
      </c>
      <c r="B9240" t="inlineStr">
        <is>
          <t>CA-2017-138156</t>
        </is>
      </c>
      <c r="C9240" t="inlineStr">
        <is>
          <t>2017-02-11</t>
        </is>
      </c>
      <c r="D9240" t="inlineStr">
        <is>
          <t>2017-02-14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Furniture</t>
        </is>
      </c>
      <c r="O9240" t="inlineStr">
        <is>
          <t>Furnishings</t>
        </is>
      </c>
      <c r="P9240" t="inlineStr">
        <is>
          <t>Deflect-o RollaMat Studded, Beveled Mat for Medium Pile Carpeting</t>
        </is>
      </c>
      <c r="Q9240" s="2" t="n">
        <v>147.568</v>
      </c>
      <c r="R9240" t="n">
        <v>2</v>
      </c>
      <c r="S9240" s="3" t="n">
        <v>0.2</v>
      </c>
      <c r="T9240" s="2" t="n">
        <v>-3.6892</v>
      </c>
      <c r="U9240">
        <f>D9240-C9240</f>
        <v/>
      </c>
      <c r="V9240" s="3">
        <f>IF(Q9240=0,0,T9240/Q9240)</f>
        <v/>
      </c>
    </row>
    <row r="9241">
      <c r="A9241" t="n">
        <v>9240</v>
      </c>
      <c r="B9241" t="inlineStr">
        <is>
          <t>CA-2017-110310</t>
        </is>
      </c>
      <c r="C9241" t="inlineStr">
        <is>
          <t>2017-10-27</t>
        </is>
      </c>
      <c r="D9241" t="inlineStr">
        <is>
          <t>2017-11-02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Easy-staple paper</t>
        </is>
      </c>
      <c r="Q9241" s="2" t="n">
        <v>56.784</v>
      </c>
      <c r="R9241" t="n">
        <v>7</v>
      </c>
      <c r="S9241" s="3" t="n">
        <v>0.2</v>
      </c>
      <c r="T9241" s="2" t="n">
        <v>20.5842</v>
      </c>
      <c r="U9241">
        <f>D9241-C9241</f>
        <v/>
      </c>
      <c r="V9241" s="3">
        <f>IF(Q9241=0,0,T9241/Q9241)</f>
        <v/>
      </c>
    </row>
    <row r="9242">
      <c r="A9242" t="n">
        <v>9241</v>
      </c>
      <c r="B9242" t="inlineStr">
        <is>
          <t>CA-2017-110310</t>
        </is>
      </c>
      <c r="C9242" t="inlineStr">
        <is>
          <t>2017-10-27</t>
        </is>
      </c>
      <c r="D9242" t="inlineStr">
        <is>
          <t>2017-11-02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Avery Hole Reinforcements</t>
        </is>
      </c>
      <c r="Q9242" s="2" t="n">
        <v>5.607</v>
      </c>
      <c r="R9242" t="n">
        <v>3</v>
      </c>
      <c r="S9242" s="3" t="n">
        <v>0.7</v>
      </c>
      <c r="T9242" s="2" t="n">
        <v>-3.9249</v>
      </c>
      <c r="U9242">
        <f>D9242-C9242</f>
        <v/>
      </c>
      <c r="V9242" s="3">
        <f>IF(Q9242=0,0,T9242/Q9242)</f>
        <v/>
      </c>
    </row>
    <row r="9243">
      <c r="A9243" t="n">
        <v>9242</v>
      </c>
      <c r="B9243" t="inlineStr">
        <is>
          <t>CA-2017-110310</t>
        </is>
      </c>
      <c r="C9243" t="inlineStr">
        <is>
          <t>2017-10-27</t>
        </is>
      </c>
      <c r="D9243" t="inlineStr">
        <is>
          <t>2017-11-02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Office Supplies</t>
        </is>
      </c>
      <c r="O9243" t="inlineStr">
        <is>
          <t>Art</t>
        </is>
      </c>
      <c r="P9243" t="inlineStr">
        <is>
          <t>Rogers Handheld Barrel Pencil Sharpener</t>
        </is>
      </c>
      <c r="Q9243" s="2" t="n">
        <v>6.576</v>
      </c>
      <c r="R9243" t="n">
        <v>3</v>
      </c>
      <c r="S9243" s="3" t="n">
        <v>0.2</v>
      </c>
      <c r="T9243" s="2" t="n">
        <v>0.5754</v>
      </c>
      <c r="U9243">
        <f>D9243-C9243</f>
        <v/>
      </c>
      <c r="V9243" s="3">
        <f>IF(Q9243=0,0,T9243/Q9243)</f>
        <v/>
      </c>
    </row>
    <row r="9244">
      <c r="A9244" t="n">
        <v>9243</v>
      </c>
      <c r="B9244" t="inlineStr">
        <is>
          <t>CA-2014-113271</t>
        </is>
      </c>
      <c r="C9244" t="inlineStr">
        <is>
          <t>2014-07-09</t>
        </is>
      </c>
      <c r="D9244" t="inlineStr">
        <is>
          <t>2014-07-14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Hidden Tab Dividers for Binding Systems</t>
        </is>
      </c>
      <c r="Q9244" s="2" t="n">
        <v>14.304</v>
      </c>
      <c r="R9244" t="n">
        <v>6</v>
      </c>
      <c r="S9244" s="3" t="n">
        <v>0.2</v>
      </c>
      <c r="T9244" s="2" t="n">
        <v>4.6488</v>
      </c>
      <c r="U9244">
        <f>D9244-C9244</f>
        <v/>
      </c>
      <c r="V9244" s="3">
        <f>IF(Q9244=0,0,T9244/Q9244)</f>
        <v/>
      </c>
    </row>
    <row r="9245">
      <c r="A9245" t="n">
        <v>9244</v>
      </c>
      <c r="B9245" t="inlineStr">
        <is>
          <t>CA-2014-113271</t>
        </is>
      </c>
      <c r="C9245" t="inlineStr">
        <is>
          <t>2014-07-09</t>
        </is>
      </c>
      <c r="D9245" t="inlineStr">
        <is>
          <t>2014-07-14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Furniture</t>
        </is>
      </c>
      <c r="O9245" t="inlineStr">
        <is>
          <t>Bookcases</t>
        </is>
      </c>
      <c r="P9245" t="inlineStr">
        <is>
          <t>Bush Heritage Pine Collection 5-Shelf Bookcase, Albany Pine Finish, *Special Order</t>
        </is>
      </c>
      <c r="Q9245" s="2" t="n">
        <v>119.833</v>
      </c>
      <c r="R9245" t="n">
        <v>1</v>
      </c>
      <c r="S9245" s="3" t="n">
        <v>0.15</v>
      </c>
      <c r="T9245" s="2" t="n">
        <v>7.049</v>
      </c>
      <c r="U9245">
        <f>D9245-C9245</f>
        <v/>
      </c>
      <c r="V9245" s="3">
        <f>IF(Q9245=0,0,T9245/Q9245)</f>
        <v/>
      </c>
    </row>
    <row r="9246">
      <c r="A9246" t="n">
        <v>9245</v>
      </c>
      <c r="B9246" t="inlineStr">
        <is>
          <t>CA-2014-113271</t>
        </is>
      </c>
      <c r="C9246" t="inlineStr">
        <is>
          <t>2014-07-09</t>
        </is>
      </c>
      <c r="D9246" t="inlineStr">
        <is>
          <t>2014-07-14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Office Supplies</t>
        </is>
      </c>
      <c r="O9246" t="inlineStr">
        <is>
          <t>Art</t>
        </is>
      </c>
      <c r="P9246" t="inlineStr">
        <is>
          <t>Prang Drawing Pencil Set</t>
        </is>
      </c>
      <c r="Q9246" s="2" t="n">
        <v>5.56</v>
      </c>
      <c r="R9246" t="n">
        <v>2</v>
      </c>
      <c r="S9246" s="3" t="n">
        <v>0</v>
      </c>
      <c r="T9246" s="2" t="n">
        <v>2.224</v>
      </c>
      <c r="U9246">
        <f>D9246-C9246</f>
        <v/>
      </c>
      <c r="V9246" s="3">
        <f>IF(Q9246=0,0,T9246/Q9246)</f>
        <v/>
      </c>
    </row>
    <row r="9247">
      <c r="A9247" t="n">
        <v>9246</v>
      </c>
      <c r="B9247" t="inlineStr">
        <is>
          <t>CA-2014-113271</t>
        </is>
      </c>
      <c r="C9247" t="inlineStr">
        <is>
          <t>2014-07-09</t>
        </is>
      </c>
      <c r="D9247" t="inlineStr">
        <is>
          <t>2014-07-14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Office Supplies</t>
        </is>
      </c>
      <c r="O9247" t="inlineStr">
        <is>
          <t>Paper</t>
        </is>
      </c>
      <c r="P9247" t="inlineStr">
        <is>
          <t>Xerox 1967</t>
        </is>
      </c>
      <c r="Q9247" s="2" t="n">
        <v>32.4</v>
      </c>
      <c r="R9247" t="n">
        <v>5</v>
      </c>
      <c r="S9247" s="3" t="n">
        <v>0</v>
      </c>
      <c r="T9247" s="2" t="n">
        <v>15.552</v>
      </c>
      <c r="U9247">
        <f>D9247-C9247</f>
        <v/>
      </c>
      <c r="V9247" s="3">
        <f>IF(Q9247=0,0,T9247/Q9247)</f>
        <v/>
      </c>
    </row>
    <row r="9248">
      <c r="A9248" t="n">
        <v>9247</v>
      </c>
      <c r="B9248" t="inlineStr">
        <is>
          <t>CA-2017-130106</t>
        </is>
      </c>
      <c r="C9248" t="inlineStr">
        <is>
          <t>2017-05-22</t>
        </is>
      </c>
      <c r="D9248" t="inlineStr">
        <is>
          <t>2017-05-26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350</t>
        </is>
      </c>
      <c r="Q9248" s="2" t="n">
        <v>9.84</v>
      </c>
      <c r="R9248" t="n">
        <v>3</v>
      </c>
      <c r="S9248" s="3" t="n">
        <v>0</v>
      </c>
      <c r="T9248" s="2" t="n">
        <v>2.8536</v>
      </c>
      <c r="U9248">
        <f>D9248-C9248</f>
        <v/>
      </c>
      <c r="V9248" s="3">
        <f>IF(Q9248=0,0,T9248/Q9248)</f>
        <v/>
      </c>
    </row>
    <row r="9249">
      <c r="A9249" t="n">
        <v>9248</v>
      </c>
      <c r="B9249" t="inlineStr">
        <is>
          <t>CA-2017-130106</t>
        </is>
      </c>
      <c r="C9249" t="inlineStr">
        <is>
          <t>2017-05-22</t>
        </is>
      </c>
      <c r="D9249" t="inlineStr">
        <is>
          <t>2017-05-26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Newell 333</t>
        </is>
      </c>
      <c r="Q9249" s="2" t="n">
        <v>2.78</v>
      </c>
      <c r="R9249" t="n">
        <v>1</v>
      </c>
      <c r="S9249" s="3" t="n">
        <v>0</v>
      </c>
      <c r="T9249" s="2" t="n">
        <v>0.7228</v>
      </c>
      <c r="U9249">
        <f>D9249-C9249</f>
        <v/>
      </c>
      <c r="V9249" s="3">
        <f>IF(Q9249=0,0,T9249/Q9249)</f>
        <v/>
      </c>
    </row>
    <row r="9250">
      <c r="A9250" t="n">
        <v>9249</v>
      </c>
      <c r="B9250" t="inlineStr">
        <is>
          <t>CA-2016-127761</t>
        </is>
      </c>
      <c r="C9250" t="inlineStr">
        <is>
          <t>2016-11-10</t>
        </is>
      </c>
      <c r="D9250" t="inlineStr">
        <is>
          <t>2016-11-14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Office Supplies</t>
        </is>
      </c>
      <c r="O9250" t="inlineStr">
        <is>
          <t>Binders</t>
        </is>
      </c>
      <c r="P9250" t="inlineStr">
        <is>
          <t>Presstex Flexible Ring Binders</t>
        </is>
      </c>
      <c r="Q9250" s="2" t="n">
        <v>3.64</v>
      </c>
      <c r="R9250" t="n">
        <v>1</v>
      </c>
      <c r="S9250" s="3" t="n">
        <v>0.2</v>
      </c>
      <c r="T9250" s="2" t="n">
        <v>1.365</v>
      </c>
      <c r="U9250">
        <f>D9250-C9250</f>
        <v/>
      </c>
      <c r="V9250" s="3">
        <f>IF(Q9250=0,0,T9250/Q9250)</f>
        <v/>
      </c>
    </row>
    <row r="9251">
      <c r="A9251" t="n">
        <v>9250</v>
      </c>
      <c r="B9251" t="inlineStr">
        <is>
          <t>CA-2016-127761</t>
        </is>
      </c>
      <c r="C9251" t="inlineStr">
        <is>
          <t>2016-11-10</t>
        </is>
      </c>
      <c r="D9251" t="inlineStr">
        <is>
          <t>2016-11-14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BlackBerry Q10</t>
        </is>
      </c>
      <c r="Q9251" s="2" t="n">
        <v>881.9299999999999</v>
      </c>
      <c r="R9251" t="n">
        <v>7</v>
      </c>
      <c r="S9251" s="3" t="n">
        <v>0</v>
      </c>
      <c r="T9251" s="2" t="n">
        <v>220.4825</v>
      </c>
      <c r="U9251">
        <f>D9251-C9251</f>
        <v/>
      </c>
      <c r="V9251" s="3">
        <f>IF(Q9251=0,0,T9251/Q9251)</f>
        <v/>
      </c>
    </row>
    <row r="9252">
      <c r="A9252" t="n">
        <v>9251</v>
      </c>
      <c r="B9252" t="inlineStr">
        <is>
          <t>CA-2016-105354</t>
        </is>
      </c>
      <c r="C9252" t="inlineStr">
        <is>
          <t>2016-12-02</t>
        </is>
      </c>
      <c r="D9252" t="inlineStr">
        <is>
          <t>2016-12-06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GBC White Gloss Covers, Plain Front</t>
        </is>
      </c>
      <c r="Q9252" s="2" t="n">
        <v>115.84</v>
      </c>
      <c r="R9252" t="n">
        <v>8</v>
      </c>
      <c r="S9252" s="3" t="n">
        <v>0</v>
      </c>
      <c r="T9252" s="2" t="n">
        <v>54.4448</v>
      </c>
      <c r="U9252">
        <f>D9252-C9252</f>
        <v/>
      </c>
      <c r="V9252" s="3">
        <f>IF(Q9252=0,0,T9252/Q9252)</f>
        <v/>
      </c>
    </row>
    <row r="9253">
      <c r="A9253" t="n">
        <v>9252</v>
      </c>
      <c r="B9253" t="inlineStr">
        <is>
          <t>CA-2017-155712</t>
        </is>
      </c>
      <c r="C9253" t="inlineStr">
        <is>
          <t>2017-03-02</t>
        </is>
      </c>
      <c r="D9253" t="inlineStr">
        <is>
          <t>2017-03-08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Catalog Binders with Expanding Posts</t>
        </is>
      </c>
      <c r="Q9253" s="2" t="n">
        <v>107.648</v>
      </c>
      <c r="R9253" t="n">
        <v>2</v>
      </c>
      <c r="S9253" s="3" t="n">
        <v>0.2</v>
      </c>
      <c r="T9253" s="2" t="n">
        <v>33.64</v>
      </c>
      <c r="U9253">
        <f>D9253-C9253</f>
        <v/>
      </c>
      <c r="V9253" s="3">
        <f>IF(Q9253=0,0,T9253/Q9253)</f>
        <v/>
      </c>
    </row>
    <row r="9254">
      <c r="A9254" t="n">
        <v>9253</v>
      </c>
      <c r="B9254" t="inlineStr">
        <is>
          <t>CA-2017-102309</t>
        </is>
      </c>
      <c r="C9254" t="inlineStr">
        <is>
          <t>2017-09-23</t>
        </is>
      </c>
      <c r="D9254" t="inlineStr">
        <is>
          <t>2017-09-25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Microsoft Wireless Mobile Mouse 4000</t>
        </is>
      </c>
      <c r="Q9254" s="2" t="n">
        <v>199.95</v>
      </c>
      <c r="R9254" t="n">
        <v>5</v>
      </c>
      <c r="S9254" s="3" t="n">
        <v>0</v>
      </c>
      <c r="T9254" s="2" t="n">
        <v>63.984</v>
      </c>
      <c r="U9254">
        <f>D9254-C9254</f>
        <v/>
      </c>
      <c r="V9254" s="3">
        <f>IF(Q9254=0,0,T9254/Q9254)</f>
        <v/>
      </c>
    </row>
    <row r="9255">
      <c r="A9255" t="n">
        <v>9254</v>
      </c>
      <c r="B9255" t="inlineStr">
        <is>
          <t>CA-2017-102309</t>
        </is>
      </c>
      <c r="C9255" t="inlineStr">
        <is>
          <t>2017-09-23</t>
        </is>
      </c>
      <c r="D9255" t="inlineStr">
        <is>
          <t>2017-09-25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225</t>
        </is>
      </c>
      <c r="Q9255" s="2" t="n">
        <v>12.96</v>
      </c>
      <c r="R9255" t="n">
        <v>2</v>
      </c>
      <c r="S9255" s="3" t="n">
        <v>0</v>
      </c>
      <c r="T9255" s="2" t="n">
        <v>6.2208</v>
      </c>
      <c r="U9255">
        <f>D9255-C9255</f>
        <v/>
      </c>
      <c r="V9255" s="3">
        <f>IF(Q9255=0,0,T9255/Q9255)</f>
        <v/>
      </c>
    </row>
    <row r="9256">
      <c r="A9256" t="n">
        <v>9255</v>
      </c>
      <c r="B9256" t="inlineStr">
        <is>
          <t>CA-2014-168368</t>
        </is>
      </c>
      <c r="C9256" t="inlineStr">
        <is>
          <t>2014-02-11</t>
        </is>
      </c>
      <c r="D9256" t="inlineStr">
        <is>
          <t>2014-02-15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Value Mid-Back Manager's Chair, Gray</t>
        </is>
      </c>
      <c r="Q9256" s="2" t="n">
        <v>60.89</v>
      </c>
      <c r="R9256" t="n">
        <v>1</v>
      </c>
      <c r="S9256" s="3" t="n">
        <v>0</v>
      </c>
      <c r="T9256" s="2" t="n">
        <v>15.2225</v>
      </c>
      <c r="U9256">
        <f>D9256-C9256</f>
        <v/>
      </c>
      <c r="V9256" s="3">
        <f>IF(Q9256=0,0,T9256/Q9256)</f>
        <v/>
      </c>
    </row>
    <row r="9257">
      <c r="A9257" t="n">
        <v>9256</v>
      </c>
      <c r="B9257" t="inlineStr">
        <is>
          <t>CA-2014-168368</t>
        </is>
      </c>
      <c r="C9257" t="inlineStr">
        <is>
          <t>2014-02-11</t>
        </is>
      </c>
      <c r="D9257" t="inlineStr">
        <is>
          <t>2014-02-15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Office Supplies</t>
        </is>
      </c>
      <c r="O9257" t="inlineStr">
        <is>
          <t>Labels</t>
        </is>
      </c>
      <c r="P9257" t="inlineStr">
        <is>
          <t>Avery 483</t>
        </is>
      </c>
      <c r="Q9257" s="2" t="n">
        <v>14.94</v>
      </c>
      <c r="R9257" t="n">
        <v>3</v>
      </c>
      <c r="S9257" s="3" t="n">
        <v>0</v>
      </c>
      <c r="T9257" s="2" t="n">
        <v>6.8724</v>
      </c>
      <c r="U9257">
        <f>D9257-C9257</f>
        <v/>
      </c>
      <c r="V9257" s="3">
        <f>IF(Q9257=0,0,T9257/Q9257)</f>
        <v/>
      </c>
    </row>
    <row r="9258">
      <c r="A9258" t="n">
        <v>9257</v>
      </c>
      <c r="B9258" t="inlineStr">
        <is>
          <t>CA-2014-168368</t>
        </is>
      </c>
      <c r="C9258" t="inlineStr">
        <is>
          <t>2014-02-11</t>
        </is>
      </c>
      <c r="D9258" t="inlineStr">
        <is>
          <t>2014-02-15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Office Supplies</t>
        </is>
      </c>
      <c r="O9258" t="inlineStr">
        <is>
          <t>Binders</t>
        </is>
      </c>
      <c r="P9258" t="inlineStr">
        <is>
          <t>Wilson Jones Turn Tabs Binder Tool for Ring Binders</t>
        </is>
      </c>
      <c r="Q9258" s="2" t="n">
        <v>9.640000000000001</v>
      </c>
      <c r="R9258" t="n">
        <v>2</v>
      </c>
      <c r="S9258" s="3" t="n">
        <v>0</v>
      </c>
      <c r="T9258" s="2" t="n">
        <v>4.4344</v>
      </c>
      <c r="U9258">
        <f>D9258-C9258</f>
        <v/>
      </c>
      <c r="V9258" s="3">
        <f>IF(Q9258=0,0,T9258/Q9258)</f>
        <v/>
      </c>
    </row>
    <row r="9259">
      <c r="A9259" t="n">
        <v>9258</v>
      </c>
      <c r="B9259" t="inlineStr">
        <is>
          <t>CA-2014-168368</t>
        </is>
      </c>
      <c r="C9259" t="inlineStr">
        <is>
          <t>2014-02-11</t>
        </is>
      </c>
      <c r="D9259" t="inlineStr">
        <is>
          <t>2014-02-15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Rubbermaid ClusterMat Chairmats, Mat Size- 66" x 60", Lip 20" x 11" -90 Degree Angle</t>
        </is>
      </c>
      <c r="Q9259" s="2" t="n">
        <v>332.94</v>
      </c>
      <c r="R9259" t="n">
        <v>3</v>
      </c>
      <c r="S9259" s="3" t="n">
        <v>0</v>
      </c>
      <c r="T9259" s="2" t="n">
        <v>53.2704</v>
      </c>
      <c r="U9259">
        <f>D9259-C9259</f>
        <v/>
      </c>
      <c r="V9259" s="3">
        <f>IF(Q9259=0,0,T9259/Q9259)</f>
        <v/>
      </c>
    </row>
    <row r="9260">
      <c r="A9260" t="n">
        <v>9259</v>
      </c>
      <c r="B9260" t="inlineStr">
        <is>
          <t>CA-2014-168368</t>
        </is>
      </c>
      <c r="C9260" t="inlineStr">
        <is>
          <t>2014-02-11</t>
        </is>
      </c>
      <c r="D9260" t="inlineStr">
        <is>
          <t>2014-02-15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Office Supplies</t>
        </is>
      </c>
      <c r="O9260" t="inlineStr">
        <is>
          <t>Binders</t>
        </is>
      </c>
      <c r="P9260" t="inlineStr">
        <is>
          <t>VariCap6 Expandable Binder</t>
        </is>
      </c>
      <c r="Q9260" s="2" t="n">
        <v>51.9</v>
      </c>
      <c r="R9260" t="n">
        <v>3</v>
      </c>
      <c r="S9260" s="3" t="n">
        <v>0</v>
      </c>
      <c r="T9260" s="2" t="n">
        <v>24.393</v>
      </c>
      <c r="U9260">
        <f>D9260-C9260</f>
        <v/>
      </c>
      <c r="V9260" s="3">
        <f>IF(Q9260=0,0,T9260/Q9260)</f>
        <v/>
      </c>
    </row>
    <row r="9261">
      <c r="A9261" t="n">
        <v>9260</v>
      </c>
      <c r="B9261" t="inlineStr">
        <is>
          <t>CA-2014-168368</t>
        </is>
      </c>
      <c r="C9261" t="inlineStr">
        <is>
          <t>2014-02-11</t>
        </is>
      </c>
      <c r="D9261" t="inlineStr">
        <is>
          <t>2014-02-15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Fellowes Neat Ideas Storage Cubes</t>
        </is>
      </c>
      <c r="Q9261" s="2" t="n">
        <v>64.95999999999999</v>
      </c>
      <c r="R9261" t="n">
        <v>2</v>
      </c>
      <c r="S9261" s="3" t="n">
        <v>0</v>
      </c>
      <c r="T9261" s="2" t="n">
        <v>2.5984</v>
      </c>
      <c r="U9261">
        <f>D9261-C9261</f>
        <v/>
      </c>
      <c r="V9261" s="3">
        <f>IF(Q9261=0,0,T9261/Q9261)</f>
        <v/>
      </c>
    </row>
    <row r="9262">
      <c r="A9262" t="n">
        <v>9261</v>
      </c>
      <c r="B9262" t="inlineStr">
        <is>
          <t>CA-2017-167976</t>
        </is>
      </c>
      <c r="C9262" t="inlineStr">
        <is>
          <t>2017-11-11</t>
        </is>
      </c>
      <c r="D9262" t="inlineStr">
        <is>
          <t>2017-11-14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Office Supplies</t>
        </is>
      </c>
      <c r="O9262" t="inlineStr">
        <is>
          <t>Supplies</t>
        </is>
      </c>
      <c r="P9262" t="inlineStr">
        <is>
          <t>Acme Titanium Bonded Scissors</t>
        </is>
      </c>
      <c r="Q9262" s="2" t="n">
        <v>25.5</v>
      </c>
      <c r="R9262" t="n">
        <v>3</v>
      </c>
      <c r="S9262" s="3" t="n">
        <v>0</v>
      </c>
      <c r="T9262" s="2" t="n">
        <v>6.63</v>
      </c>
      <c r="U9262">
        <f>D9262-C9262</f>
        <v/>
      </c>
      <c r="V9262" s="3">
        <f>IF(Q9262=0,0,T9262/Q9262)</f>
        <v/>
      </c>
    </row>
    <row r="9263">
      <c r="A9263" t="n">
        <v>9262</v>
      </c>
      <c r="B9263" t="inlineStr">
        <is>
          <t>CA-2017-111388</t>
        </is>
      </c>
      <c r="C9263" t="inlineStr">
        <is>
          <t>2017-09-02</t>
        </is>
      </c>
      <c r="D9263" t="inlineStr">
        <is>
          <t>2017-09-02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Global Leather Task Chair, Black</t>
        </is>
      </c>
      <c r="Q9263" s="2" t="n">
        <v>215.976</v>
      </c>
      <c r="R9263" t="n">
        <v>3</v>
      </c>
      <c r="S9263" s="3" t="n">
        <v>0.2</v>
      </c>
      <c r="T9263" s="2" t="n">
        <v>-2.6997</v>
      </c>
      <c r="U9263">
        <f>D9263-C9263</f>
        <v/>
      </c>
      <c r="V9263" s="3">
        <f>IF(Q9263=0,0,T9263/Q9263)</f>
        <v/>
      </c>
    </row>
    <row r="9264">
      <c r="A9264" t="n">
        <v>9263</v>
      </c>
      <c r="B9264" t="inlineStr">
        <is>
          <t>CA-2015-124499</t>
        </is>
      </c>
      <c r="C9264" t="inlineStr">
        <is>
          <t>2015-10-09</t>
        </is>
      </c>
      <c r="D9264" t="inlineStr">
        <is>
          <t>2015-10-13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High-Back Leather Manager's Chair</t>
        </is>
      </c>
      <c r="Q9264" s="2" t="n">
        <v>389.97</v>
      </c>
      <c r="R9264" t="n">
        <v>3</v>
      </c>
      <c r="S9264" s="3" t="n">
        <v>0</v>
      </c>
      <c r="T9264" s="2" t="n">
        <v>35.0973</v>
      </c>
      <c r="U9264">
        <f>D9264-C9264</f>
        <v/>
      </c>
      <c r="V9264" s="3">
        <f>IF(Q9264=0,0,T9264/Q9264)</f>
        <v/>
      </c>
    </row>
    <row r="9265">
      <c r="A9265" t="n">
        <v>9264</v>
      </c>
      <c r="B9265" t="inlineStr">
        <is>
          <t>CA-2015-124499</t>
        </is>
      </c>
      <c r="C9265" t="inlineStr">
        <is>
          <t>2015-10-09</t>
        </is>
      </c>
      <c r="D9265" t="inlineStr">
        <is>
          <t>2015-10-13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Office Supplies</t>
        </is>
      </c>
      <c r="O9265" t="inlineStr">
        <is>
          <t>Appliances</t>
        </is>
      </c>
      <c r="P9265" t="inlineStr">
        <is>
          <t>Belkin 8 Outlet SurgeMaster II Gold Surge Protector</t>
        </is>
      </c>
      <c r="Q9265" s="2" t="n">
        <v>269.91</v>
      </c>
      <c r="R9265" t="n">
        <v>5</v>
      </c>
      <c r="S9265" s="3" t="n">
        <v>0.1</v>
      </c>
      <c r="T9265" s="2" t="n">
        <v>53.982</v>
      </c>
      <c r="U9265">
        <f>D9265-C9265</f>
        <v/>
      </c>
      <c r="V9265" s="3">
        <f>IF(Q9265=0,0,T9265/Q9265)</f>
        <v/>
      </c>
    </row>
    <row r="9266">
      <c r="A9266" t="n">
        <v>9265</v>
      </c>
      <c r="B9266" t="inlineStr">
        <is>
          <t>US-2017-128118</t>
        </is>
      </c>
      <c r="C9266" t="inlineStr">
        <is>
          <t>2017-11-24</t>
        </is>
      </c>
      <c r="D9266" t="inlineStr">
        <is>
          <t>2017-12-01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Mead 1st Gear 2" Zipper Binder, Asst. Colors</t>
        </is>
      </c>
      <c r="Q9266" s="2" t="n">
        <v>11.673</v>
      </c>
      <c r="R9266" t="n">
        <v>3</v>
      </c>
      <c r="S9266" s="3" t="n">
        <v>0.7</v>
      </c>
      <c r="T9266" s="2" t="n">
        <v>-7.782</v>
      </c>
      <c r="U9266">
        <f>D9266-C9266</f>
        <v/>
      </c>
      <c r="V9266" s="3">
        <f>IF(Q9266=0,0,T9266/Q9266)</f>
        <v/>
      </c>
    </row>
    <row r="9267">
      <c r="A9267" t="n">
        <v>9266</v>
      </c>
      <c r="B9267" t="inlineStr">
        <is>
          <t>US-2017-128118</t>
        </is>
      </c>
      <c r="C9267" t="inlineStr">
        <is>
          <t>2017-11-24</t>
        </is>
      </c>
      <c r="D9267" t="inlineStr">
        <is>
          <t>2017-12-01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Office Supplies</t>
        </is>
      </c>
      <c r="O9267" t="inlineStr">
        <is>
          <t>Envelopes</t>
        </is>
      </c>
      <c r="P9267" t="inlineStr">
        <is>
          <t>Peel &amp; Seel Recycled Catalog Envelopes, Brown</t>
        </is>
      </c>
      <c r="Q9267" s="2" t="n">
        <v>64.848</v>
      </c>
      <c r="R9267" t="n">
        <v>7</v>
      </c>
      <c r="S9267" s="3" t="n">
        <v>0.2</v>
      </c>
      <c r="T9267" s="2" t="n">
        <v>24.318</v>
      </c>
      <c r="U9267">
        <f>D9267-C9267</f>
        <v/>
      </c>
      <c r="V9267" s="3">
        <f>IF(Q9267=0,0,T9267/Q9267)</f>
        <v/>
      </c>
    </row>
    <row r="9268">
      <c r="A9268" t="n">
        <v>9267</v>
      </c>
      <c r="B9268" t="inlineStr">
        <is>
          <t>CA-2014-125759</t>
        </is>
      </c>
      <c r="C9268" t="inlineStr">
        <is>
          <t>2014-02-08</t>
        </is>
      </c>
      <c r="D9268" t="inlineStr">
        <is>
          <t>2014-02-09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Furniture</t>
        </is>
      </c>
      <c r="O9268" t="inlineStr">
        <is>
          <t>Furnishings</t>
        </is>
      </c>
      <c r="P9268" t="inlineStr">
        <is>
          <t>Master Caster Door Stop, Large Brown</t>
        </is>
      </c>
      <c r="Q9268" s="2" t="n">
        <v>14.56</v>
      </c>
      <c r="R9268" t="n">
        <v>2</v>
      </c>
      <c r="S9268" s="3" t="n">
        <v>0</v>
      </c>
      <c r="T9268" s="2" t="n">
        <v>5.5328</v>
      </c>
      <c r="U9268">
        <f>D9268-C9268</f>
        <v/>
      </c>
      <c r="V9268" s="3">
        <f>IF(Q9268=0,0,T9268/Q9268)</f>
        <v/>
      </c>
    </row>
    <row r="9269">
      <c r="A9269" t="n">
        <v>9268</v>
      </c>
      <c r="B9269" t="inlineStr">
        <is>
          <t>CA-2015-151869</t>
        </is>
      </c>
      <c r="C9269" t="inlineStr">
        <is>
          <t>2015-09-25</t>
        </is>
      </c>
      <c r="D9269" t="inlineStr">
        <is>
          <t>2015-09-25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Furniture</t>
        </is>
      </c>
      <c r="O9269" t="inlineStr">
        <is>
          <t>Chairs</t>
        </is>
      </c>
      <c r="P9269" t="inlineStr">
        <is>
          <t>Hon Comfortask Task/Swivel Chairs</t>
        </is>
      </c>
      <c r="Q9269" s="2" t="n">
        <v>102.582</v>
      </c>
      <c r="R9269" t="n">
        <v>1</v>
      </c>
      <c r="S9269" s="3" t="n">
        <v>0.1</v>
      </c>
      <c r="T9269" s="2" t="n">
        <v>6.8388</v>
      </c>
      <c r="U9269">
        <f>D9269-C9269</f>
        <v/>
      </c>
      <c r="V9269" s="3">
        <f>IF(Q9269=0,0,T9269/Q9269)</f>
        <v/>
      </c>
    </row>
    <row r="9270">
      <c r="A9270" t="n">
        <v>9269</v>
      </c>
      <c r="B9270" t="inlineStr">
        <is>
          <t>CA-2015-151869</t>
        </is>
      </c>
      <c r="C9270" t="inlineStr">
        <is>
          <t>2015-09-25</t>
        </is>
      </c>
      <c r="D9270" t="inlineStr">
        <is>
          <t>2015-09-25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Office Supplies</t>
        </is>
      </c>
      <c r="O9270" t="inlineStr">
        <is>
          <t>Paper</t>
        </is>
      </c>
      <c r="P9270" t="inlineStr">
        <is>
          <t>Xerox 1923</t>
        </is>
      </c>
      <c r="Q9270" s="2" t="n">
        <v>20.04</v>
      </c>
      <c r="R9270" t="n">
        <v>3</v>
      </c>
      <c r="S9270" s="3" t="n">
        <v>0</v>
      </c>
      <c r="T9270" s="2" t="n">
        <v>9.619199999999999</v>
      </c>
      <c r="U9270">
        <f>D9270-C9270</f>
        <v/>
      </c>
      <c r="V9270" s="3">
        <f>IF(Q9270=0,0,T9270/Q9270)</f>
        <v/>
      </c>
    </row>
    <row r="9271">
      <c r="A9271" t="n">
        <v>9270</v>
      </c>
      <c r="B9271" t="inlineStr">
        <is>
          <t>US-2017-102183</t>
        </is>
      </c>
      <c r="C9271" t="inlineStr">
        <is>
          <t>2017-08-21</t>
        </is>
      </c>
      <c r="D9271" t="inlineStr">
        <is>
          <t>2017-08-28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Avery Metallic Poly Binders</t>
        </is>
      </c>
      <c r="Q9271" s="2" t="n">
        <v>32.088</v>
      </c>
      <c r="R9271" t="n">
        <v>7</v>
      </c>
      <c r="S9271" s="3" t="n">
        <v>0.2</v>
      </c>
      <c r="T9271" s="2" t="n">
        <v>11.2308</v>
      </c>
      <c r="U9271">
        <f>D9271-C9271</f>
        <v/>
      </c>
      <c r="V9271" s="3">
        <f>IF(Q9271=0,0,T9271/Q9271)</f>
        <v/>
      </c>
    </row>
    <row r="9272">
      <c r="A9272" t="n">
        <v>9271</v>
      </c>
      <c r="B9272" t="inlineStr">
        <is>
          <t>US-2017-102183</t>
        </is>
      </c>
      <c r="C9272" t="inlineStr">
        <is>
          <t>2017-08-21</t>
        </is>
      </c>
      <c r="D9272" t="inlineStr">
        <is>
          <t>2017-08-28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GBC DocuBind TL300 Electric Binding System</t>
        </is>
      </c>
      <c r="Q9272" s="2" t="n">
        <v>4305.552</v>
      </c>
      <c r="R9272" t="n">
        <v>6</v>
      </c>
      <c r="S9272" s="3" t="n">
        <v>0.2</v>
      </c>
      <c r="T9272" s="2" t="n">
        <v>1453.1238</v>
      </c>
      <c r="U9272">
        <f>D9272-C9272</f>
        <v/>
      </c>
      <c r="V9272" s="3">
        <f>IF(Q9272=0,0,T9272/Q9272)</f>
        <v/>
      </c>
    </row>
    <row r="9273">
      <c r="A9273" t="n">
        <v>9272</v>
      </c>
      <c r="B9273" t="inlineStr">
        <is>
          <t>CA-2016-100510</t>
        </is>
      </c>
      <c r="C9273" t="inlineStr">
        <is>
          <t>2016-05-12</t>
        </is>
      </c>
      <c r="D9273" t="inlineStr">
        <is>
          <t>2016-05-17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OIC Stacking Trays</t>
        </is>
      </c>
      <c r="Q9273" s="2" t="n">
        <v>10.02</v>
      </c>
      <c r="R9273" t="n">
        <v>3</v>
      </c>
      <c r="S9273" s="3" t="n">
        <v>0</v>
      </c>
      <c r="T9273" s="2" t="n">
        <v>4.4088</v>
      </c>
      <c r="U9273">
        <f>D9273-C9273</f>
        <v/>
      </c>
      <c r="V9273" s="3">
        <f>IF(Q9273=0,0,T9273/Q9273)</f>
        <v/>
      </c>
    </row>
    <row r="9274">
      <c r="A9274" t="n">
        <v>9273</v>
      </c>
      <c r="B9274" t="inlineStr">
        <is>
          <t>CA-2016-100510</t>
        </is>
      </c>
      <c r="C9274" t="inlineStr">
        <is>
          <t>2016-05-12</t>
        </is>
      </c>
      <c r="D9274" t="inlineStr">
        <is>
          <t>2016-05-17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Technology</t>
        </is>
      </c>
      <c r="O9274" t="inlineStr">
        <is>
          <t>Phones</t>
        </is>
      </c>
      <c r="P9274" t="inlineStr">
        <is>
          <t>Jawbone JAMBOX Wireless Bluetooth Speaker</t>
        </is>
      </c>
      <c r="Q9274" s="2" t="n">
        <v>631.96</v>
      </c>
      <c r="R9274" t="n">
        <v>4</v>
      </c>
      <c r="S9274" s="3" t="n">
        <v>0</v>
      </c>
      <c r="T9274" s="2" t="n">
        <v>303.3408</v>
      </c>
      <c r="U9274">
        <f>D9274-C9274</f>
        <v/>
      </c>
      <c r="V9274" s="3">
        <f>IF(Q9274=0,0,T9274/Q9274)</f>
        <v/>
      </c>
    </row>
    <row r="9275">
      <c r="A9275" t="n">
        <v>9274</v>
      </c>
      <c r="B9275" t="inlineStr">
        <is>
          <t>CA-2017-146983</t>
        </is>
      </c>
      <c r="C9275" t="inlineStr">
        <is>
          <t>2017-09-02</t>
        </is>
      </c>
      <c r="D9275" t="inlineStr">
        <is>
          <t>2017-09-06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Office Supplies</t>
        </is>
      </c>
      <c r="O9275" t="inlineStr">
        <is>
          <t>Binders</t>
        </is>
      </c>
      <c r="P9275" t="inlineStr">
        <is>
          <t>GBC DocuBind 300 Electric Binding Machine</t>
        </is>
      </c>
      <c r="Q9275" s="2" t="n">
        <v>1577.94</v>
      </c>
      <c r="R9275" t="n">
        <v>3</v>
      </c>
      <c r="S9275" s="3" t="n">
        <v>0</v>
      </c>
      <c r="T9275" s="2" t="n">
        <v>757.4112</v>
      </c>
      <c r="U9275">
        <f>D9275-C9275</f>
        <v/>
      </c>
      <c r="V9275" s="3">
        <f>IF(Q9275=0,0,T9275/Q9275)</f>
        <v/>
      </c>
    </row>
    <row r="9276">
      <c r="A9276" t="n">
        <v>9275</v>
      </c>
      <c r="B9276" t="inlineStr">
        <is>
          <t>US-2014-134054</t>
        </is>
      </c>
      <c r="C9276" t="inlineStr">
        <is>
          <t>2014-10-10</t>
        </is>
      </c>
      <c r="D9276" t="inlineStr">
        <is>
          <t>2014-10-10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Dixon Ticonderoga Core-Lock Colored Pencils, 48-Color Set</t>
        </is>
      </c>
      <c r="Q9276" s="2" t="n">
        <v>255.85</v>
      </c>
      <c r="R9276" t="n">
        <v>7</v>
      </c>
      <c r="S9276" s="3" t="n">
        <v>0</v>
      </c>
      <c r="T9276" s="2" t="n">
        <v>112.574</v>
      </c>
      <c r="U9276">
        <f>D9276-C9276</f>
        <v/>
      </c>
      <c r="V9276" s="3">
        <f>IF(Q9276=0,0,T9276/Q9276)</f>
        <v/>
      </c>
    </row>
    <row r="9277">
      <c r="A9277" t="n">
        <v>9276</v>
      </c>
      <c r="B9277" t="inlineStr">
        <is>
          <t>CA-2016-113236</t>
        </is>
      </c>
      <c r="C9277" t="inlineStr">
        <is>
          <t>2016-05-26</t>
        </is>
      </c>
      <c r="D9277" t="inlineStr">
        <is>
          <t>2016-05-29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Office Supplies</t>
        </is>
      </c>
      <c r="O9277" t="inlineStr">
        <is>
          <t>Storage</t>
        </is>
      </c>
      <c r="P9277" t="inlineStr">
        <is>
          <t>Advantus Rolling Drawer Organizers</t>
        </is>
      </c>
      <c r="Q9277" s="2" t="n">
        <v>184.704</v>
      </c>
      <c r="R9277" t="n">
        <v>6</v>
      </c>
      <c r="S9277" s="3" t="n">
        <v>0.2</v>
      </c>
      <c r="T9277" s="2" t="n">
        <v>13.8528</v>
      </c>
      <c r="U9277">
        <f>D9277-C9277</f>
        <v/>
      </c>
      <c r="V9277" s="3">
        <f>IF(Q9277=0,0,T9277/Q9277)</f>
        <v/>
      </c>
    </row>
    <row r="9278">
      <c r="A9278" t="n">
        <v>9277</v>
      </c>
      <c r="B9278" t="inlineStr">
        <is>
          <t>CA-2016-113236</t>
        </is>
      </c>
      <c r="C9278" t="inlineStr">
        <is>
          <t>2016-05-26</t>
        </is>
      </c>
      <c r="D9278" t="inlineStr">
        <is>
          <t>2016-05-29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Imation 32GB Pocket Pro USB 3.0 Flash Drive - 32 GB - Black - 1 P ...</t>
        </is>
      </c>
      <c r="Q9278" s="2" t="n">
        <v>47.92</v>
      </c>
      <c r="R9278" t="n">
        <v>2</v>
      </c>
      <c r="S9278" s="3" t="n">
        <v>0.2</v>
      </c>
      <c r="T9278" s="2" t="n">
        <v>11.98</v>
      </c>
      <c r="U9278">
        <f>D9278-C9278</f>
        <v/>
      </c>
      <c r="V9278" s="3">
        <f>IF(Q9278=0,0,T9278/Q9278)</f>
        <v/>
      </c>
    </row>
    <row r="9279">
      <c r="A9279" t="n">
        <v>9278</v>
      </c>
      <c r="B9279" t="inlineStr">
        <is>
          <t>CA-2017-122539</t>
        </is>
      </c>
      <c r="C9279" t="inlineStr">
        <is>
          <t>2017-12-01</t>
        </is>
      </c>
      <c r="D9279" t="inlineStr">
        <is>
          <t>2017-12-05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Office Supplies</t>
        </is>
      </c>
      <c r="O9279" t="inlineStr">
        <is>
          <t>Labels</t>
        </is>
      </c>
      <c r="P9279" t="inlineStr">
        <is>
          <t>Avery 483</t>
        </is>
      </c>
      <c r="Q9279" s="2" t="n">
        <v>15.936</v>
      </c>
      <c r="R9279" t="n">
        <v>4</v>
      </c>
      <c r="S9279" s="3" t="n">
        <v>0.2</v>
      </c>
      <c r="T9279" s="2" t="n">
        <v>5.1792</v>
      </c>
      <c r="U9279">
        <f>D9279-C9279</f>
        <v/>
      </c>
      <c r="V9279" s="3">
        <f>IF(Q9279=0,0,T9279/Q9279)</f>
        <v/>
      </c>
    </row>
    <row r="9280">
      <c r="A9280" t="n">
        <v>9279</v>
      </c>
      <c r="B9280" t="inlineStr">
        <is>
          <t>CA-2017-122539</t>
        </is>
      </c>
      <c r="C9280" t="inlineStr">
        <is>
          <t>2017-12-01</t>
        </is>
      </c>
      <c r="D9280" t="inlineStr">
        <is>
          <t>2017-12-05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Office Supplies</t>
        </is>
      </c>
      <c r="O9280" t="inlineStr">
        <is>
          <t>Binders</t>
        </is>
      </c>
      <c r="P9280" t="inlineStr">
        <is>
          <t>Acco Pressboard Covers with Storage Hooks, 14 7/8" x 11", Dark Blue</t>
        </is>
      </c>
      <c r="Q9280" s="2" t="n">
        <v>8.000999999999999</v>
      </c>
      <c r="R9280" t="n">
        <v>7</v>
      </c>
      <c r="S9280" s="3" t="n">
        <v>0.7</v>
      </c>
      <c r="T9280" s="2" t="n">
        <v>-5.6007</v>
      </c>
      <c r="U9280">
        <f>D9280-C9280</f>
        <v/>
      </c>
      <c r="V9280" s="3">
        <f>IF(Q9280=0,0,T9280/Q9280)</f>
        <v/>
      </c>
    </row>
    <row r="9281">
      <c r="A9281" t="n">
        <v>9280</v>
      </c>
      <c r="B9281" t="inlineStr">
        <is>
          <t>CA-2017-122539</t>
        </is>
      </c>
      <c r="C9281" t="inlineStr">
        <is>
          <t>2017-12-01</t>
        </is>
      </c>
      <c r="D9281" t="inlineStr">
        <is>
          <t>2017-12-05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Furniture</t>
        </is>
      </c>
      <c r="O9281" t="inlineStr">
        <is>
          <t>Chairs</t>
        </is>
      </c>
      <c r="P9281" t="inlineStr">
        <is>
          <t>Global Commerce Series High-Back Swivel/Tilt Chairs</t>
        </is>
      </c>
      <c r="Q9281" s="2" t="n">
        <v>398.972</v>
      </c>
      <c r="R9281" t="n">
        <v>2</v>
      </c>
      <c r="S9281" s="3" t="n">
        <v>0.3</v>
      </c>
      <c r="T9281" s="2" t="n">
        <v>-28.498</v>
      </c>
      <c r="U9281">
        <f>D9281-C9281</f>
        <v/>
      </c>
      <c r="V9281" s="3">
        <f>IF(Q9281=0,0,T9281/Q9281)</f>
        <v/>
      </c>
    </row>
    <row r="9282">
      <c r="A9282" t="n">
        <v>9281</v>
      </c>
      <c r="B9282" t="inlineStr">
        <is>
          <t>CA-2016-166772</t>
        </is>
      </c>
      <c r="C9282" t="inlineStr">
        <is>
          <t>2016-09-20</t>
        </is>
      </c>
      <c r="D9282" t="inlineStr">
        <is>
          <t>2016-09-24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Furniture</t>
        </is>
      </c>
      <c r="O9282" t="inlineStr">
        <is>
          <t>Bookcases</t>
        </is>
      </c>
      <c r="P9282" t="inlineStr">
        <is>
          <t>O'Sullivan 5-Shelf Heavy-Duty Bookcases</t>
        </is>
      </c>
      <c r="Q9282" s="2" t="n">
        <v>163.88</v>
      </c>
      <c r="R9282" t="n">
        <v>2</v>
      </c>
      <c r="S9282" s="3" t="n">
        <v>0</v>
      </c>
      <c r="T9282" s="2" t="n">
        <v>40.97</v>
      </c>
      <c r="U9282">
        <f>D9282-C9282</f>
        <v/>
      </c>
      <c r="V9282" s="3">
        <f>IF(Q9282=0,0,T9282/Q9282)</f>
        <v/>
      </c>
    </row>
    <row r="9283">
      <c r="A9283" t="n">
        <v>9282</v>
      </c>
      <c r="B9283" t="inlineStr">
        <is>
          <t>US-2017-152898</t>
        </is>
      </c>
      <c r="C9283" t="inlineStr">
        <is>
          <t>2017-09-11</t>
        </is>
      </c>
      <c r="D9283" t="inlineStr">
        <is>
          <t>2017-09-15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SteamVac</t>
        </is>
      </c>
      <c r="Q9283" s="2" t="n">
        <v>67.90000000000001</v>
      </c>
      <c r="R9283" t="n">
        <v>5</v>
      </c>
      <c r="S9283" s="3" t="n">
        <v>0</v>
      </c>
      <c r="T9283" s="2" t="n">
        <v>20.37</v>
      </c>
      <c r="U9283">
        <f>D9283-C9283</f>
        <v/>
      </c>
      <c r="V9283" s="3">
        <f>IF(Q9283=0,0,T9283/Q9283)</f>
        <v/>
      </c>
    </row>
    <row r="9284">
      <c r="A9284" t="n">
        <v>9283</v>
      </c>
      <c r="B9284" t="inlineStr">
        <is>
          <t>CA-2016-160486</t>
        </is>
      </c>
      <c r="C9284" t="inlineStr">
        <is>
          <t>2016-12-30</t>
        </is>
      </c>
      <c r="D9284" t="inlineStr">
        <is>
          <t>2017-01-04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Embossed Ink Jet Note Cards</t>
        </is>
      </c>
      <c r="Q9284" s="2" t="n">
        <v>72.224</v>
      </c>
      <c r="R9284" t="n">
        <v>4</v>
      </c>
      <c r="S9284" s="3" t="n">
        <v>0.2</v>
      </c>
      <c r="T9284" s="2" t="n">
        <v>25.2784</v>
      </c>
      <c r="U9284">
        <f>D9284-C9284</f>
        <v/>
      </c>
      <c r="V9284" s="3">
        <f>IF(Q9284=0,0,T9284/Q9284)</f>
        <v/>
      </c>
    </row>
    <row r="9285">
      <c r="A9285" t="n">
        <v>9284</v>
      </c>
      <c r="B9285" t="inlineStr">
        <is>
          <t>CA-2017-102218</t>
        </is>
      </c>
      <c r="C9285" t="inlineStr">
        <is>
          <t>2017-09-02</t>
        </is>
      </c>
      <c r="D9285" t="inlineStr">
        <is>
          <t>2017-09-04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Office Supplies</t>
        </is>
      </c>
      <c r="O9285" t="inlineStr">
        <is>
          <t>Labels</t>
        </is>
      </c>
      <c r="P9285" t="inlineStr">
        <is>
          <t>Avery 519</t>
        </is>
      </c>
      <c r="Q9285" s="2" t="n">
        <v>11.696</v>
      </c>
      <c r="R9285" t="n">
        <v>2</v>
      </c>
      <c r="S9285" s="3" t="n">
        <v>0.2</v>
      </c>
      <c r="T9285" s="2" t="n">
        <v>3.9474</v>
      </c>
      <c r="U9285">
        <f>D9285-C9285</f>
        <v/>
      </c>
      <c r="V9285" s="3">
        <f>IF(Q9285=0,0,T9285/Q9285)</f>
        <v/>
      </c>
    </row>
    <row r="9286">
      <c r="A9286" t="n">
        <v>9285</v>
      </c>
      <c r="B9286" t="inlineStr">
        <is>
          <t>CA-2014-161032</t>
        </is>
      </c>
      <c r="C9286" t="inlineStr">
        <is>
          <t>2014-11-18</t>
        </is>
      </c>
      <c r="D9286" t="inlineStr">
        <is>
          <t>2014-11-23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Mesh Screen back chair with Vinyl seat</t>
        </is>
      </c>
      <c r="Q9286" s="2" t="n">
        <v>392.94</v>
      </c>
      <c r="R9286" t="n">
        <v>3</v>
      </c>
      <c r="S9286" s="3" t="n">
        <v>0</v>
      </c>
      <c r="T9286" s="2" t="n">
        <v>43.2234</v>
      </c>
      <c r="U9286">
        <f>D9286-C9286</f>
        <v/>
      </c>
      <c r="V9286" s="3">
        <f>IF(Q9286=0,0,T9286/Q9286)</f>
        <v/>
      </c>
    </row>
    <row r="9287">
      <c r="A9287" t="n">
        <v>9286</v>
      </c>
      <c r="B9287" t="inlineStr">
        <is>
          <t>CA-2015-102778</t>
        </is>
      </c>
      <c r="C9287" t="inlineStr">
        <is>
          <t>2015-11-21</t>
        </is>
      </c>
      <c r="D9287" t="inlineStr">
        <is>
          <t>2015-11-24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Furniture</t>
        </is>
      </c>
      <c r="O9287" t="inlineStr">
        <is>
          <t>Furnishings</t>
        </is>
      </c>
      <c r="P9287" t="inlineStr">
        <is>
          <t>Executive Impressions 14" Two-Color Numerals Wall Clock</t>
        </is>
      </c>
      <c r="Q9287" s="2" t="n">
        <v>18.176</v>
      </c>
      <c r="R9287" t="n">
        <v>1</v>
      </c>
      <c r="S9287" s="3" t="n">
        <v>0.2</v>
      </c>
      <c r="T9287" s="2" t="n">
        <v>4.7712</v>
      </c>
      <c r="U9287">
        <f>D9287-C9287</f>
        <v/>
      </c>
      <c r="V9287" s="3">
        <f>IF(Q9287=0,0,T9287/Q9287)</f>
        <v/>
      </c>
    </row>
    <row r="9288">
      <c r="A9288" t="n">
        <v>9287</v>
      </c>
      <c r="B9288" t="inlineStr">
        <is>
          <t>CA-2017-154011</t>
        </is>
      </c>
      <c r="C9288" t="inlineStr">
        <is>
          <t>2017-06-19</t>
        </is>
      </c>
      <c r="D9288" t="inlineStr">
        <is>
          <t>2017-06-26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GBC Plasticlear Binding Covers</t>
        </is>
      </c>
      <c r="Q9288" s="2" t="n">
        <v>6.888</v>
      </c>
      <c r="R9288" t="n">
        <v>3</v>
      </c>
      <c r="S9288" s="3" t="n">
        <v>0.8</v>
      </c>
      <c r="T9288" s="2" t="n">
        <v>-11.0208</v>
      </c>
      <c r="U9288">
        <f>D9288-C9288</f>
        <v/>
      </c>
      <c r="V9288" s="3">
        <f>IF(Q9288=0,0,T9288/Q9288)</f>
        <v/>
      </c>
    </row>
    <row r="9289">
      <c r="A9289" t="n">
        <v>9288</v>
      </c>
      <c r="B9289" t="inlineStr">
        <is>
          <t>CA-2017-154011</t>
        </is>
      </c>
      <c r="C9289" t="inlineStr">
        <is>
          <t>2017-06-19</t>
        </is>
      </c>
      <c r="D9289" t="inlineStr">
        <is>
          <t>2017-06-26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Chromcraft Bull-Nose Wood Round Conference Table Top, Wood Base</t>
        </is>
      </c>
      <c r="Q9289" s="2" t="n">
        <v>457.485</v>
      </c>
      <c r="R9289" t="n">
        <v>3</v>
      </c>
      <c r="S9289" s="3" t="n">
        <v>0.3</v>
      </c>
      <c r="T9289" s="2" t="n">
        <v>-84.9615</v>
      </c>
      <c r="U9289">
        <f>D9289-C9289</f>
        <v/>
      </c>
      <c r="V9289" s="3">
        <f>IF(Q9289=0,0,T9289/Q9289)</f>
        <v/>
      </c>
    </row>
    <row r="9290">
      <c r="A9290" t="n">
        <v>9289</v>
      </c>
      <c r="B9290" t="inlineStr">
        <is>
          <t>US-2017-165456</t>
        </is>
      </c>
      <c r="C9290" t="inlineStr">
        <is>
          <t>2017-11-30</t>
        </is>
      </c>
      <c r="D9290" t="inlineStr">
        <is>
          <t>2017-12-03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Furniture</t>
        </is>
      </c>
      <c r="O9290" t="inlineStr">
        <is>
          <t>Chairs</t>
        </is>
      </c>
      <c r="P9290" t="inlineStr">
        <is>
          <t>Global Commerce Series Low-Back Swivel/Tilt Chairs</t>
        </is>
      </c>
      <c r="Q9290" s="2" t="n">
        <v>1079.316</v>
      </c>
      <c r="R9290" t="n">
        <v>6</v>
      </c>
      <c r="S9290" s="3" t="n">
        <v>0.3</v>
      </c>
      <c r="T9290" s="2" t="n">
        <v>-15.4188</v>
      </c>
      <c r="U9290">
        <f>D9290-C9290</f>
        <v/>
      </c>
      <c r="V9290" s="3">
        <f>IF(Q9290=0,0,T9290/Q9290)</f>
        <v/>
      </c>
    </row>
    <row r="9291">
      <c r="A9291" t="n">
        <v>9290</v>
      </c>
      <c r="B9291" t="inlineStr">
        <is>
          <t>CA-2014-111857</t>
        </is>
      </c>
      <c r="C9291" t="inlineStr">
        <is>
          <t>2014-04-23</t>
        </is>
      </c>
      <c r="D9291" t="inlineStr">
        <is>
          <t>2014-04-26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Office Supplies</t>
        </is>
      </c>
      <c r="O9291" t="inlineStr">
        <is>
          <t>Paper</t>
        </is>
      </c>
      <c r="P9291" t="inlineStr">
        <is>
          <t>Xerox 1891</t>
        </is>
      </c>
      <c r="Q9291" s="2" t="n">
        <v>48.91</v>
      </c>
      <c r="R9291" t="n">
        <v>1</v>
      </c>
      <c r="S9291" s="3" t="n">
        <v>0</v>
      </c>
      <c r="T9291" s="2" t="n">
        <v>22.9877</v>
      </c>
      <c r="U9291">
        <f>D9291-C9291</f>
        <v/>
      </c>
      <c r="V9291" s="3">
        <f>IF(Q9291=0,0,T9291/Q9291)</f>
        <v/>
      </c>
    </row>
    <row r="9292">
      <c r="A9292" t="n">
        <v>9291</v>
      </c>
      <c r="B9292" t="inlineStr">
        <is>
          <t>CA-2014-163650</t>
        </is>
      </c>
      <c r="C9292" t="inlineStr">
        <is>
          <t>2014-09-23</t>
        </is>
      </c>
      <c r="D9292" t="inlineStr">
        <is>
          <t>2014-09-25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Office Supplies</t>
        </is>
      </c>
      <c r="O9292" t="inlineStr">
        <is>
          <t>Art</t>
        </is>
      </c>
      <c r="P9292" t="inlineStr">
        <is>
          <t>Newell 351</t>
        </is>
      </c>
      <c r="Q9292" s="2" t="n">
        <v>9.84</v>
      </c>
      <c r="R9292" t="n">
        <v>3</v>
      </c>
      <c r="S9292" s="3" t="n">
        <v>0</v>
      </c>
      <c r="T9292" s="2" t="n">
        <v>2.8536</v>
      </c>
      <c r="U9292">
        <f>D9292-C9292</f>
        <v/>
      </c>
      <c r="V9292" s="3">
        <f>IF(Q9292=0,0,T9292/Q9292)</f>
        <v/>
      </c>
    </row>
    <row r="9293">
      <c r="A9293" t="n">
        <v>9292</v>
      </c>
      <c r="B9293" t="inlineStr">
        <is>
          <t>CA-2014-163650</t>
        </is>
      </c>
      <c r="C9293" t="inlineStr">
        <is>
          <t>2014-09-23</t>
        </is>
      </c>
      <c r="D9293" t="inlineStr">
        <is>
          <t>2014-09-25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Ibico Covers for Plastic or Wire Binding Elements</t>
        </is>
      </c>
      <c r="Q9293" s="2" t="n">
        <v>34.5</v>
      </c>
      <c r="R9293" t="n">
        <v>3</v>
      </c>
      <c r="S9293" s="3" t="n">
        <v>0</v>
      </c>
      <c r="T9293" s="2" t="n">
        <v>15.525</v>
      </c>
      <c r="U9293">
        <f>D9293-C9293</f>
        <v/>
      </c>
      <c r="V9293" s="3">
        <f>IF(Q9293=0,0,T9293/Q9293)</f>
        <v/>
      </c>
    </row>
    <row r="9294">
      <c r="A9294" t="n">
        <v>9293</v>
      </c>
      <c r="B9294" t="inlineStr">
        <is>
          <t>CA-2017-124114</t>
        </is>
      </c>
      <c r="C9294" t="inlineStr">
        <is>
          <t>2017-03-02</t>
        </is>
      </c>
      <c r="D9294" t="inlineStr">
        <is>
          <t>2017-03-02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Acco Suede Grain Vinyl Round Ring Binder</t>
        </is>
      </c>
      <c r="Q9294" s="2" t="n">
        <v>0.556</v>
      </c>
      <c r="R9294" t="n">
        <v>1</v>
      </c>
      <c r="S9294" s="3" t="n">
        <v>0.8</v>
      </c>
      <c r="T9294" s="2" t="n">
        <v>-0.9452</v>
      </c>
      <c r="U9294">
        <f>D9294-C9294</f>
        <v/>
      </c>
      <c r="V9294" s="3">
        <f>IF(Q9294=0,0,T9294/Q9294)</f>
        <v/>
      </c>
    </row>
    <row r="9295">
      <c r="A9295" t="n">
        <v>9294</v>
      </c>
      <c r="B9295" t="inlineStr">
        <is>
          <t>US-2017-116505</t>
        </is>
      </c>
      <c r="C9295" t="inlineStr">
        <is>
          <t>2017-11-17</t>
        </is>
      </c>
      <c r="D9295" t="inlineStr">
        <is>
          <t>2017-11-21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Angle-D Binders with Locking Rings, Label Holders</t>
        </is>
      </c>
      <c r="Q9295" s="2" t="n">
        <v>43.8</v>
      </c>
      <c r="R9295" t="n">
        <v>6</v>
      </c>
      <c r="S9295" s="3" t="n">
        <v>0</v>
      </c>
      <c r="T9295" s="2" t="n">
        <v>20.586</v>
      </c>
      <c r="U9295">
        <f>D9295-C9295</f>
        <v/>
      </c>
      <c r="V9295" s="3">
        <f>IF(Q9295=0,0,T9295/Q9295)</f>
        <v/>
      </c>
    </row>
    <row r="9296">
      <c r="A9296" t="n">
        <v>9295</v>
      </c>
      <c r="B9296" t="inlineStr">
        <is>
          <t>CA-2017-161340</t>
        </is>
      </c>
      <c r="C9296" t="inlineStr">
        <is>
          <t>2017-05-28</t>
        </is>
      </c>
      <c r="D9296" t="inlineStr">
        <is>
          <t>2017-06-01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Office Supplies</t>
        </is>
      </c>
      <c r="O9296" t="inlineStr">
        <is>
          <t>Paper</t>
        </is>
      </c>
      <c r="P9296" t="inlineStr">
        <is>
          <t>HP Office Recycled Paper (20Lb. and 87 Bright)</t>
        </is>
      </c>
      <c r="Q9296" s="2" t="n">
        <v>13.872</v>
      </c>
      <c r="R9296" t="n">
        <v>3</v>
      </c>
      <c r="S9296" s="3" t="n">
        <v>0.2</v>
      </c>
      <c r="T9296" s="2" t="n">
        <v>5.0286</v>
      </c>
      <c r="U9296">
        <f>D9296-C9296</f>
        <v/>
      </c>
      <c r="V9296" s="3">
        <f>IF(Q9296=0,0,T9296/Q9296)</f>
        <v/>
      </c>
    </row>
    <row r="9297">
      <c r="A9297" t="n">
        <v>9296</v>
      </c>
      <c r="B9297" t="inlineStr">
        <is>
          <t>CA-2017-161340</t>
        </is>
      </c>
      <c r="C9297" t="inlineStr">
        <is>
          <t>2017-05-28</t>
        </is>
      </c>
      <c r="D9297" t="inlineStr">
        <is>
          <t>2017-06-01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Bush Westfield Collection Bookcases, Medium Cherry Finish</t>
        </is>
      </c>
      <c r="Q9297" s="2" t="n">
        <v>115.96</v>
      </c>
      <c r="R9297" t="n">
        <v>4</v>
      </c>
      <c r="S9297" s="3" t="n">
        <v>0.5</v>
      </c>
      <c r="T9297" s="2" t="n">
        <v>-64.9376</v>
      </c>
      <c r="U9297">
        <f>D9297-C9297</f>
        <v/>
      </c>
      <c r="V9297" s="3">
        <f>IF(Q9297=0,0,T9297/Q9297)</f>
        <v/>
      </c>
    </row>
    <row r="9298">
      <c r="A9298" t="n">
        <v>9297</v>
      </c>
      <c r="B9298" t="inlineStr">
        <is>
          <t>US-2015-163433</t>
        </is>
      </c>
      <c r="C9298" t="inlineStr">
        <is>
          <t>2015-04-18</t>
        </is>
      </c>
      <c r="D9298" t="inlineStr">
        <is>
          <t>2015-04-22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TRENDnet 56K USB 2.0 Phone, Internet and Fax Modem</t>
        </is>
      </c>
      <c r="Q9298" s="2" t="n">
        <v>41.424</v>
      </c>
      <c r="R9298" t="n">
        <v>2</v>
      </c>
      <c r="S9298" s="3" t="n">
        <v>0.2</v>
      </c>
      <c r="T9298" s="2" t="n">
        <v>8.284800000000001</v>
      </c>
      <c r="U9298">
        <f>D9298-C9298</f>
        <v/>
      </c>
      <c r="V9298" s="3">
        <f>IF(Q9298=0,0,T9298/Q9298)</f>
        <v/>
      </c>
    </row>
    <row r="9299">
      <c r="A9299" t="n">
        <v>9298</v>
      </c>
      <c r="B9299" t="inlineStr">
        <is>
          <t>US-2015-163433</t>
        </is>
      </c>
      <c r="C9299" t="inlineStr">
        <is>
          <t>2015-04-18</t>
        </is>
      </c>
      <c r="D9299" t="inlineStr">
        <is>
          <t>2015-04-22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Technology</t>
        </is>
      </c>
      <c r="O9299" t="inlineStr">
        <is>
          <t>Phones</t>
        </is>
      </c>
      <c r="P9299" t="inlineStr">
        <is>
          <t>Grandstream GXP2100 Mainstream Business Phone</t>
        </is>
      </c>
      <c r="Q9299" s="2" t="n">
        <v>244.768</v>
      </c>
      <c r="R9299" t="n">
        <v>4</v>
      </c>
      <c r="S9299" s="3" t="n">
        <v>0.2</v>
      </c>
      <c r="T9299" s="2" t="n">
        <v>24.4768</v>
      </c>
      <c r="U9299">
        <f>D9299-C9299</f>
        <v/>
      </c>
      <c r="V9299" s="3">
        <f>IF(Q9299=0,0,T9299/Q9299)</f>
        <v/>
      </c>
    </row>
    <row r="9300">
      <c r="A9300" t="n">
        <v>9299</v>
      </c>
      <c r="B9300" t="inlineStr">
        <is>
          <t>US-2015-163433</t>
        </is>
      </c>
      <c r="C9300" t="inlineStr">
        <is>
          <t>2015-04-18</t>
        </is>
      </c>
      <c r="D9300" t="inlineStr">
        <is>
          <t>2015-04-22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Boston School Pro Electric Pencil Sharpener, 1670</t>
        </is>
      </c>
      <c r="Q9300" s="2" t="n">
        <v>74.352</v>
      </c>
      <c r="R9300" t="n">
        <v>3</v>
      </c>
      <c r="S9300" s="3" t="n">
        <v>0.2</v>
      </c>
      <c r="T9300" s="2" t="n">
        <v>6.5058</v>
      </c>
      <c r="U9300">
        <f>D9300-C9300</f>
        <v/>
      </c>
      <c r="V9300" s="3">
        <f>IF(Q9300=0,0,T9300/Q9300)</f>
        <v/>
      </c>
    </row>
    <row r="9301">
      <c r="A9301" t="n">
        <v>9300</v>
      </c>
      <c r="B9301" t="inlineStr">
        <is>
          <t>US-2015-163433</t>
        </is>
      </c>
      <c r="C9301" t="inlineStr">
        <is>
          <t>2015-04-18</t>
        </is>
      </c>
      <c r="D9301" t="inlineStr">
        <is>
          <t>2015-04-22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GBC Standard Recycled Report Covers, Clear Plastic Sheets</t>
        </is>
      </c>
      <c r="Q9301" s="2" t="n">
        <v>4.312</v>
      </c>
      <c r="R9301" t="n">
        <v>2</v>
      </c>
      <c r="S9301" s="3" t="n">
        <v>0.8</v>
      </c>
      <c r="T9301" s="2" t="n">
        <v>-6.8992</v>
      </c>
      <c r="U9301">
        <f>D9301-C9301</f>
        <v/>
      </c>
      <c r="V9301" s="3">
        <f>IF(Q9301=0,0,T9301/Q9301)</f>
        <v/>
      </c>
    </row>
    <row r="9302">
      <c r="A9302" t="n">
        <v>9301</v>
      </c>
      <c r="B9302" t="inlineStr">
        <is>
          <t>US-2015-163433</t>
        </is>
      </c>
      <c r="C9302" t="inlineStr">
        <is>
          <t>2015-04-18</t>
        </is>
      </c>
      <c r="D9302" t="inlineStr">
        <is>
          <t>2015-04-22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Global Geo Office Task Chair, Gray</t>
        </is>
      </c>
      <c r="Q9302" s="2" t="n">
        <v>56.686</v>
      </c>
      <c r="R9302" t="n">
        <v>1</v>
      </c>
      <c r="S9302" s="3" t="n">
        <v>0.3</v>
      </c>
      <c r="T9302" s="2" t="n">
        <v>-20.245</v>
      </c>
      <c r="U9302">
        <f>D9302-C9302</f>
        <v/>
      </c>
      <c r="V9302" s="3">
        <f>IF(Q9302=0,0,T9302/Q9302)</f>
        <v/>
      </c>
    </row>
    <row r="9303">
      <c r="A9303" t="n">
        <v>9302</v>
      </c>
      <c r="B9303" t="inlineStr">
        <is>
          <t>US-2015-163433</t>
        </is>
      </c>
      <c r="C9303" t="inlineStr">
        <is>
          <t>2015-04-18</t>
        </is>
      </c>
      <c r="D9303" t="inlineStr">
        <is>
          <t>2015-04-22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Technology</t>
        </is>
      </c>
      <c r="O9303" t="inlineStr">
        <is>
          <t>Phones</t>
        </is>
      </c>
      <c r="P9303" t="inlineStr">
        <is>
          <t>Lunatik TT5L-002 Taktik Strike Impact Protection System for iPhone 5</t>
        </is>
      </c>
      <c r="Q9303" s="2" t="n">
        <v>97.968</v>
      </c>
      <c r="R9303" t="n">
        <v>2</v>
      </c>
      <c r="S9303" s="3" t="n">
        <v>0.2</v>
      </c>
      <c r="T9303" s="2" t="n">
        <v>6.123</v>
      </c>
      <c r="U9303">
        <f>D9303-C9303</f>
        <v/>
      </c>
      <c r="V9303" s="3">
        <f>IF(Q9303=0,0,T9303/Q9303)</f>
        <v/>
      </c>
    </row>
    <row r="9304">
      <c r="A9304" t="n">
        <v>9303</v>
      </c>
      <c r="B9304" t="inlineStr">
        <is>
          <t>US-2015-163433</t>
        </is>
      </c>
      <c r="C9304" t="inlineStr">
        <is>
          <t>2015-04-18</t>
        </is>
      </c>
      <c r="D9304" t="inlineStr">
        <is>
          <t>2015-04-22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Newell 348</t>
        </is>
      </c>
      <c r="Q9304" s="2" t="n">
        <v>7.872</v>
      </c>
      <c r="R9304" t="n">
        <v>3</v>
      </c>
      <c r="S9304" s="3" t="n">
        <v>0.2</v>
      </c>
      <c r="T9304" s="2" t="n">
        <v>0.8856000000000001</v>
      </c>
      <c r="U9304">
        <f>D9304-C9304</f>
        <v/>
      </c>
      <c r="V9304" s="3">
        <f>IF(Q9304=0,0,T9304/Q9304)</f>
        <v/>
      </c>
    </row>
    <row r="9305">
      <c r="A9305" t="n">
        <v>9304</v>
      </c>
      <c r="B9305" t="inlineStr">
        <is>
          <t>US-2015-163433</t>
        </is>
      </c>
      <c r="C9305" t="inlineStr">
        <is>
          <t>2015-04-18</t>
        </is>
      </c>
      <c r="D9305" t="inlineStr">
        <is>
          <t>2015-04-22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1994</t>
        </is>
      </c>
      <c r="Q9305" s="2" t="n">
        <v>15.552</v>
      </c>
      <c r="R9305" t="n">
        <v>3</v>
      </c>
      <c r="S9305" s="3" t="n">
        <v>0.2</v>
      </c>
      <c r="T9305" s="2" t="n">
        <v>5.4432</v>
      </c>
      <c r="U9305">
        <f>D9305-C9305</f>
        <v/>
      </c>
      <c r="V9305" s="3">
        <f>IF(Q9305=0,0,T9305/Q9305)</f>
        <v/>
      </c>
    </row>
    <row r="9306">
      <c r="A9306" t="n">
        <v>9305</v>
      </c>
      <c r="B9306" t="inlineStr">
        <is>
          <t>US-2015-163433</t>
        </is>
      </c>
      <c r="C9306" t="inlineStr">
        <is>
          <t>2015-04-18</t>
        </is>
      </c>
      <c r="D9306" t="inlineStr">
        <is>
          <t>2015-04-22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GBC Plastic Binding Combs</t>
        </is>
      </c>
      <c r="Q9306" s="2" t="n">
        <v>1.476</v>
      </c>
      <c r="R9306" t="n">
        <v>1</v>
      </c>
      <c r="S9306" s="3" t="n">
        <v>0.8</v>
      </c>
      <c r="T9306" s="2" t="n">
        <v>-2.2878</v>
      </c>
      <c r="U9306">
        <f>D9306-C9306</f>
        <v/>
      </c>
      <c r="V9306" s="3">
        <f>IF(Q9306=0,0,T9306/Q9306)</f>
        <v/>
      </c>
    </row>
    <row r="9307">
      <c r="A9307" t="n">
        <v>9306</v>
      </c>
      <c r="B9307" t="inlineStr">
        <is>
          <t>CA-2015-137603</t>
        </is>
      </c>
      <c r="C9307" t="inlineStr">
        <is>
          <t>2015-09-19</t>
        </is>
      </c>
      <c r="D9307" t="inlineStr">
        <is>
          <t>2015-09-24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323</t>
        </is>
      </c>
      <c r="Q9307" s="2" t="n">
        <v>8.4</v>
      </c>
      <c r="R9307" t="n">
        <v>5</v>
      </c>
      <c r="S9307" s="3" t="n">
        <v>0</v>
      </c>
      <c r="T9307" s="2" t="n">
        <v>2.184</v>
      </c>
      <c r="U9307">
        <f>D9307-C9307</f>
        <v/>
      </c>
      <c r="V9307" s="3">
        <f>IF(Q9307=0,0,T9307/Q9307)</f>
        <v/>
      </c>
    </row>
    <row r="9308">
      <c r="A9308" t="n">
        <v>9307</v>
      </c>
      <c r="B9308" t="inlineStr">
        <is>
          <t>CA-2014-128237</t>
        </is>
      </c>
      <c r="C9308" t="inlineStr">
        <is>
          <t>2014-03-25</t>
        </is>
      </c>
      <c r="D9308" t="inlineStr">
        <is>
          <t>2014-03-30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Newell 35</t>
        </is>
      </c>
      <c r="Q9308" s="2" t="n">
        <v>6.56</v>
      </c>
      <c r="R9308" t="n">
        <v>2</v>
      </c>
      <c r="S9308" s="3" t="n">
        <v>0</v>
      </c>
      <c r="T9308" s="2" t="n">
        <v>1.9024</v>
      </c>
      <c r="U9308">
        <f>D9308-C9308</f>
        <v/>
      </c>
      <c r="V9308" s="3">
        <f>IF(Q9308=0,0,T9308/Q9308)</f>
        <v/>
      </c>
    </row>
    <row r="9309">
      <c r="A9309" t="n">
        <v>9308</v>
      </c>
      <c r="B9309" t="inlineStr">
        <is>
          <t>CA-2014-128237</t>
        </is>
      </c>
      <c r="C9309" t="inlineStr">
        <is>
          <t>2014-03-25</t>
        </is>
      </c>
      <c r="D9309" t="inlineStr">
        <is>
          <t>2014-03-30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Office Supplies</t>
        </is>
      </c>
      <c r="O9309" t="inlineStr">
        <is>
          <t>Art</t>
        </is>
      </c>
      <c r="P9309" t="inlineStr">
        <is>
          <t>Eberhard Faber 3 1/2" Golf Pencils</t>
        </is>
      </c>
      <c r="Q9309" s="2" t="n">
        <v>14.88</v>
      </c>
      <c r="R9309" t="n">
        <v>2</v>
      </c>
      <c r="S9309" s="3" t="n">
        <v>0</v>
      </c>
      <c r="T9309" s="2" t="n">
        <v>3.72</v>
      </c>
      <c r="U9309">
        <f>D9309-C9309</f>
        <v/>
      </c>
      <c r="V9309" s="3">
        <f>IF(Q9309=0,0,T9309/Q9309)</f>
        <v/>
      </c>
    </row>
    <row r="9310">
      <c r="A9310" t="n">
        <v>9309</v>
      </c>
      <c r="B9310" t="inlineStr">
        <is>
          <t>CA-2014-128237</t>
        </is>
      </c>
      <c r="C9310" t="inlineStr">
        <is>
          <t>2014-03-25</t>
        </is>
      </c>
      <c r="D9310" t="inlineStr">
        <is>
          <t>2014-03-30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Imation Swivel Flash Drive USB flash drive - 8 GB</t>
        </is>
      </c>
      <c r="Q9310" s="2" t="n">
        <v>45.48</v>
      </c>
      <c r="R9310" t="n">
        <v>4</v>
      </c>
      <c r="S9310" s="3" t="n">
        <v>0</v>
      </c>
      <c r="T9310" s="2" t="n">
        <v>15.918</v>
      </c>
      <c r="U9310">
        <f>D9310-C9310</f>
        <v/>
      </c>
      <c r="V9310" s="3">
        <f>IF(Q9310=0,0,T9310/Q9310)</f>
        <v/>
      </c>
    </row>
    <row r="9311">
      <c r="A9311" t="n">
        <v>9310</v>
      </c>
      <c r="B9311" t="inlineStr">
        <is>
          <t>CA-2014-128237</t>
        </is>
      </c>
      <c r="C9311" t="inlineStr">
        <is>
          <t>2014-03-25</t>
        </is>
      </c>
      <c r="D9311" t="inlineStr">
        <is>
          <t>2014-03-30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BIC Brite Liner Grip Highlighters, Assorted, 5/Pack</t>
        </is>
      </c>
      <c r="Q9311" s="2" t="n">
        <v>25.44</v>
      </c>
      <c r="R9311" t="n">
        <v>6</v>
      </c>
      <c r="S9311" s="3" t="n">
        <v>0</v>
      </c>
      <c r="T9311" s="2" t="n">
        <v>9.9216</v>
      </c>
      <c r="U9311">
        <f>D9311-C9311</f>
        <v/>
      </c>
      <c r="V9311" s="3">
        <f>IF(Q9311=0,0,T9311/Q9311)</f>
        <v/>
      </c>
    </row>
    <row r="9312">
      <c r="A9312" t="n">
        <v>9311</v>
      </c>
      <c r="B9312" t="inlineStr">
        <is>
          <t>US-2016-102141</t>
        </is>
      </c>
      <c r="C9312" t="inlineStr">
        <is>
          <t>2016-08-26</t>
        </is>
      </c>
      <c r="D9312" t="inlineStr">
        <is>
          <t>2016-08-31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Office Supplies</t>
        </is>
      </c>
      <c r="O9312" t="inlineStr">
        <is>
          <t>Binders</t>
        </is>
      </c>
      <c r="P9312" t="inlineStr">
        <is>
          <t>Deluxe Heavy-Duty Vinyl Round Ring Binder</t>
        </is>
      </c>
      <c r="Q9312" s="2" t="n">
        <v>146.688</v>
      </c>
      <c r="R9312" t="n">
        <v>8</v>
      </c>
      <c r="S9312" s="3" t="n">
        <v>0.2</v>
      </c>
      <c r="T9312" s="2" t="n">
        <v>45.84</v>
      </c>
      <c r="U9312">
        <f>D9312-C9312</f>
        <v/>
      </c>
      <c r="V9312" s="3">
        <f>IF(Q9312=0,0,T9312/Q9312)</f>
        <v/>
      </c>
    </row>
    <row r="9313">
      <c r="A9313" t="n">
        <v>9312</v>
      </c>
      <c r="B9313" t="inlineStr">
        <is>
          <t>CA-2017-148642</t>
        </is>
      </c>
      <c r="C9313" t="inlineStr">
        <is>
          <t>2017-03-06</t>
        </is>
      </c>
      <c r="D9313" t="inlineStr">
        <is>
          <t>2017-03-12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511</t>
        </is>
      </c>
      <c r="Q9313" s="2" t="n">
        <v>4.928</v>
      </c>
      <c r="R9313" t="n">
        <v>2</v>
      </c>
      <c r="S9313" s="3" t="n">
        <v>0.2</v>
      </c>
      <c r="T9313" s="2" t="n">
        <v>1.7248</v>
      </c>
      <c r="U9313">
        <f>D9313-C9313</f>
        <v/>
      </c>
      <c r="V9313" s="3">
        <f>IF(Q9313=0,0,T9313/Q9313)</f>
        <v/>
      </c>
    </row>
    <row r="9314">
      <c r="A9314" t="n">
        <v>9313</v>
      </c>
      <c r="B9314" t="inlineStr">
        <is>
          <t>CA-2017-148642</t>
        </is>
      </c>
      <c r="C9314" t="inlineStr">
        <is>
          <t>2017-03-06</t>
        </is>
      </c>
      <c r="D9314" t="inlineStr">
        <is>
          <t>2017-03-12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Office Supplies</t>
        </is>
      </c>
      <c r="O9314" t="inlineStr">
        <is>
          <t>Art</t>
        </is>
      </c>
      <c r="P9314" t="inlineStr">
        <is>
          <t>Newell 345</t>
        </is>
      </c>
      <c r="Q9314" s="2" t="n">
        <v>63.488</v>
      </c>
      <c r="R9314" t="n">
        <v>4</v>
      </c>
      <c r="S9314" s="3" t="n">
        <v>0.2</v>
      </c>
      <c r="T9314" s="2" t="n">
        <v>4.7616</v>
      </c>
      <c r="U9314">
        <f>D9314-C9314</f>
        <v/>
      </c>
      <c r="V9314" s="3">
        <f>IF(Q9314=0,0,T9314/Q9314)</f>
        <v/>
      </c>
    </row>
    <row r="9315">
      <c r="A9315" t="n">
        <v>9314</v>
      </c>
      <c r="B9315" t="inlineStr">
        <is>
          <t>CA-2015-111948</t>
        </is>
      </c>
      <c r="C9315" t="inlineStr">
        <is>
          <t>2015-11-11</t>
        </is>
      </c>
      <c r="D9315" t="inlineStr">
        <is>
          <t>2015-11-11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Advantus 10-Drawer Portable Organizer, Chrome Metal Frame, Smoke Drawers</t>
        </is>
      </c>
      <c r="Q9315" s="2" t="n">
        <v>418.32</v>
      </c>
      <c r="R9315" t="n">
        <v>7</v>
      </c>
      <c r="S9315" s="3" t="n">
        <v>0</v>
      </c>
      <c r="T9315" s="2" t="n">
        <v>117.1296</v>
      </c>
      <c r="U9315">
        <f>D9315-C9315</f>
        <v/>
      </c>
      <c r="V9315" s="3">
        <f>IF(Q9315=0,0,T9315/Q9315)</f>
        <v/>
      </c>
    </row>
    <row r="9316">
      <c r="A9316" t="n">
        <v>9315</v>
      </c>
      <c r="B9316" t="inlineStr">
        <is>
          <t>CA-2015-111948</t>
        </is>
      </c>
      <c r="C9316" t="inlineStr">
        <is>
          <t>2015-11-11</t>
        </is>
      </c>
      <c r="D9316" t="inlineStr">
        <is>
          <t>2015-11-11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Office Supplies</t>
        </is>
      </c>
      <c r="O9316" t="inlineStr">
        <is>
          <t>Appliances</t>
        </is>
      </c>
      <c r="P9316" t="inlineStr">
        <is>
          <t>Holmes Replacement Filter for HEPA Air Cleaner, Very Large Room, HEPA Filter</t>
        </is>
      </c>
      <c r="Q9316" s="2" t="n">
        <v>123.858</v>
      </c>
      <c r="R9316" t="n">
        <v>2</v>
      </c>
      <c r="S9316" s="3" t="n">
        <v>0.1</v>
      </c>
      <c r="T9316" s="2" t="n">
        <v>46.7908</v>
      </c>
      <c r="U9316">
        <f>D9316-C9316</f>
        <v/>
      </c>
      <c r="V9316" s="3">
        <f>IF(Q9316=0,0,T9316/Q9316)</f>
        <v/>
      </c>
    </row>
    <row r="9317">
      <c r="A9317" t="n">
        <v>9316</v>
      </c>
      <c r="B9317" t="inlineStr">
        <is>
          <t>CA-2016-161907</t>
        </is>
      </c>
      <c r="C9317" t="inlineStr">
        <is>
          <t>2016-04-05</t>
        </is>
      </c>
      <c r="D9317" t="inlineStr">
        <is>
          <t>2016-04-09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Clearsounds A400</t>
        </is>
      </c>
      <c r="Q9317" s="2" t="n">
        <v>118.782</v>
      </c>
      <c r="R9317" t="n">
        <v>3</v>
      </c>
      <c r="S9317" s="3" t="n">
        <v>0.4</v>
      </c>
      <c r="T9317" s="2" t="n">
        <v>-27.7158</v>
      </c>
      <c r="U9317">
        <f>D9317-C9317</f>
        <v/>
      </c>
      <c r="V9317" s="3">
        <f>IF(Q9317=0,0,T9317/Q9317)</f>
        <v/>
      </c>
    </row>
    <row r="9318">
      <c r="A9318" t="n">
        <v>9317</v>
      </c>
      <c r="B9318" t="inlineStr">
        <is>
          <t>CA-2016-161907</t>
        </is>
      </c>
      <c r="C9318" t="inlineStr">
        <is>
          <t>2016-04-05</t>
        </is>
      </c>
      <c r="D9318" t="inlineStr">
        <is>
          <t>2016-04-09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Office Supplies</t>
        </is>
      </c>
      <c r="O9318" t="inlineStr">
        <is>
          <t>Supplies</t>
        </is>
      </c>
      <c r="P9318" t="inlineStr">
        <is>
          <t>Premier Automatic Letter Opener</t>
        </is>
      </c>
      <c r="Q9318" s="2" t="n">
        <v>769.184</v>
      </c>
      <c r="R9318" t="n">
        <v>4</v>
      </c>
      <c r="S9318" s="3" t="n">
        <v>0.2</v>
      </c>
      <c r="T9318" s="2" t="n">
        <v>-163.4516</v>
      </c>
      <c r="U9318">
        <f>D9318-C9318</f>
        <v/>
      </c>
      <c r="V9318" s="3">
        <f>IF(Q9318=0,0,T9318/Q9318)</f>
        <v/>
      </c>
    </row>
    <row r="9319">
      <c r="A9319" t="n">
        <v>9318</v>
      </c>
      <c r="B9319" t="inlineStr">
        <is>
          <t>CA-2017-124940</t>
        </is>
      </c>
      <c r="C9319" t="inlineStr">
        <is>
          <t>2017-02-21</t>
        </is>
      </c>
      <c r="D9319" t="inlineStr">
        <is>
          <t>2017-02-26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Microsoft Natural Keyboard Elite</t>
        </is>
      </c>
      <c r="Q9319" s="2" t="n">
        <v>47.904</v>
      </c>
      <c r="R9319" t="n">
        <v>1</v>
      </c>
      <c r="S9319" s="3" t="n">
        <v>0.2</v>
      </c>
      <c r="T9319" s="2" t="n">
        <v>-2.994</v>
      </c>
      <c r="U9319">
        <f>D9319-C9319</f>
        <v/>
      </c>
      <c r="V9319" s="3">
        <f>IF(Q9319=0,0,T9319/Q9319)</f>
        <v/>
      </c>
    </row>
    <row r="9320">
      <c r="A9320" t="n">
        <v>9319</v>
      </c>
      <c r="B9320" t="inlineStr">
        <is>
          <t>US-2017-108343</t>
        </is>
      </c>
      <c r="C9320" t="inlineStr">
        <is>
          <t>2017-07-20</t>
        </is>
      </c>
      <c r="D9320" t="inlineStr">
        <is>
          <t>2017-07-25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Xerox 1977</t>
        </is>
      </c>
      <c r="Q9320" s="2" t="n">
        <v>13.36</v>
      </c>
      <c r="R9320" t="n">
        <v>2</v>
      </c>
      <c r="S9320" s="3" t="n">
        <v>0</v>
      </c>
      <c r="T9320" s="2" t="n">
        <v>6.4128</v>
      </c>
      <c r="U9320">
        <f>D9320-C9320</f>
        <v/>
      </c>
      <c r="V9320" s="3">
        <f>IF(Q9320=0,0,T9320/Q9320)</f>
        <v/>
      </c>
    </row>
    <row r="9321">
      <c r="A9321" t="n">
        <v>9320</v>
      </c>
      <c r="B9321" t="inlineStr">
        <is>
          <t>US-2017-108343</t>
        </is>
      </c>
      <c r="C9321" t="inlineStr">
        <is>
          <t>2017-07-20</t>
        </is>
      </c>
      <c r="D9321" t="inlineStr">
        <is>
          <t>2017-07-25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Furniture</t>
        </is>
      </c>
      <c r="O9321" t="inlineStr">
        <is>
          <t>Chairs</t>
        </is>
      </c>
      <c r="P9321" t="inlineStr">
        <is>
          <t>Office Star - Task Chair with Contemporary Loop Arms</t>
        </is>
      </c>
      <c r="Q9321" s="2" t="n">
        <v>163.764</v>
      </c>
      <c r="R9321" t="n">
        <v>2</v>
      </c>
      <c r="S9321" s="3" t="n">
        <v>0.1</v>
      </c>
      <c r="T9321" s="2" t="n">
        <v>25.4744</v>
      </c>
      <c r="U9321">
        <f>D9321-C9321</f>
        <v/>
      </c>
      <c r="V9321" s="3">
        <f>IF(Q9321=0,0,T9321/Q9321)</f>
        <v/>
      </c>
    </row>
    <row r="9322">
      <c r="A9322" t="n">
        <v>9321</v>
      </c>
      <c r="B9322" t="inlineStr">
        <is>
          <t>US-2017-108343</t>
        </is>
      </c>
      <c r="C9322" t="inlineStr">
        <is>
          <t>2017-07-20</t>
        </is>
      </c>
      <c r="D9322" t="inlineStr">
        <is>
          <t>2017-07-25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Tenex B1-RE Series Chair Mats for Low Pile Carpets</t>
        </is>
      </c>
      <c r="Q9322" s="2" t="n">
        <v>183.92</v>
      </c>
      <c r="R9322" t="n">
        <v>4</v>
      </c>
      <c r="S9322" s="3" t="n">
        <v>0</v>
      </c>
      <c r="T9322" s="2" t="n">
        <v>31.2664</v>
      </c>
      <c r="U9322">
        <f>D9322-C9322</f>
        <v/>
      </c>
      <c r="V9322" s="3">
        <f>IF(Q9322=0,0,T9322/Q9322)</f>
        <v/>
      </c>
    </row>
    <row r="9323">
      <c r="A9323" t="n">
        <v>9322</v>
      </c>
      <c r="B9323" t="inlineStr">
        <is>
          <t>US-2016-111563</t>
        </is>
      </c>
      <c r="C9323" t="inlineStr">
        <is>
          <t>2016-11-04</t>
        </is>
      </c>
      <c r="D9323" t="inlineStr">
        <is>
          <t>2016-11-08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DAX Two-Tone Rosewood/Black Document Frame, Desktop, 5 x 7</t>
        </is>
      </c>
      <c r="Q9323" s="2" t="n">
        <v>11.376</v>
      </c>
      <c r="R9323" t="n">
        <v>3</v>
      </c>
      <c r="S9323" s="3" t="n">
        <v>0.6</v>
      </c>
      <c r="T9323" s="2" t="n">
        <v>-5.688</v>
      </c>
      <c r="U9323">
        <f>D9323-C9323</f>
        <v/>
      </c>
      <c r="V9323" s="3">
        <f>IF(Q9323=0,0,T9323/Q9323)</f>
        <v/>
      </c>
    </row>
    <row r="9324">
      <c r="A9324" t="n">
        <v>9323</v>
      </c>
      <c r="B9324" t="inlineStr">
        <is>
          <t>US-2016-111563</t>
        </is>
      </c>
      <c r="C9324" t="inlineStr">
        <is>
          <t>2016-11-04</t>
        </is>
      </c>
      <c r="D9324" t="inlineStr">
        <is>
          <t>2016-11-08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Furniture</t>
        </is>
      </c>
      <c r="O9324" t="inlineStr">
        <is>
          <t>Furnishings</t>
        </is>
      </c>
      <c r="P9324" t="inlineStr">
        <is>
          <t>Deflect-o EconoMat Studded, No Bevel Mat for Low Pile Carpeting</t>
        </is>
      </c>
      <c r="Q9324" s="2" t="n">
        <v>66.11199999999999</v>
      </c>
      <c r="R9324" t="n">
        <v>4</v>
      </c>
      <c r="S9324" s="3" t="n">
        <v>0.6</v>
      </c>
      <c r="T9324" s="2" t="n">
        <v>-84.2928</v>
      </c>
      <c r="U9324">
        <f>D9324-C9324</f>
        <v/>
      </c>
      <c r="V9324" s="3">
        <f>IF(Q9324=0,0,T9324/Q9324)</f>
        <v/>
      </c>
    </row>
    <row r="9325">
      <c r="A9325" t="n">
        <v>9324</v>
      </c>
      <c r="B9325" t="inlineStr">
        <is>
          <t>CA-2017-121853</t>
        </is>
      </c>
      <c r="C9325" t="inlineStr">
        <is>
          <t>2017-09-23</t>
        </is>
      </c>
      <c r="D9325" t="inlineStr">
        <is>
          <t>2017-09-29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Xerox 1909</t>
        </is>
      </c>
      <c r="Q9325" s="2" t="n">
        <v>211.04</v>
      </c>
      <c r="R9325" t="n">
        <v>8</v>
      </c>
      <c r="S9325" s="3" t="n">
        <v>0</v>
      </c>
      <c r="T9325" s="2" t="n">
        <v>97.0784</v>
      </c>
      <c r="U9325">
        <f>D9325-C9325</f>
        <v/>
      </c>
      <c r="V9325" s="3">
        <f>IF(Q9325=0,0,T9325/Q9325)</f>
        <v/>
      </c>
    </row>
    <row r="9326">
      <c r="A9326" t="n">
        <v>9325</v>
      </c>
      <c r="B9326" t="inlineStr">
        <is>
          <t>CA-2017-121853</t>
        </is>
      </c>
      <c r="C9326" t="inlineStr">
        <is>
          <t>2017-09-23</t>
        </is>
      </c>
      <c r="D9326" t="inlineStr">
        <is>
          <t>2017-09-29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GuestStacker Chair with Chrome Finish Legs</t>
        </is>
      </c>
      <c r="Q9326" s="2" t="n">
        <v>594.816</v>
      </c>
      <c r="R9326" t="n">
        <v>2</v>
      </c>
      <c r="S9326" s="3" t="n">
        <v>0.2</v>
      </c>
      <c r="T9326" s="2" t="n">
        <v>59.4816</v>
      </c>
      <c r="U9326">
        <f>D9326-C9326</f>
        <v/>
      </c>
      <c r="V9326" s="3">
        <f>IF(Q9326=0,0,T9326/Q9326)</f>
        <v/>
      </c>
    </row>
    <row r="9327">
      <c r="A9327" t="n">
        <v>9326</v>
      </c>
      <c r="B9327" t="inlineStr">
        <is>
          <t>CA-2017-121853</t>
        </is>
      </c>
      <c r="C9327" t="inlineStr">
        <is>
          <t>2017-09-23</t>
        </is>
      </c>
      <c r="D9327" t="inlineStr">
        <is>
          <t>2017-09-29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Office Supplies</t>
        </is>
      </c>
      <c r="O9327" t="inlineStr">
        <is>
          <t>Binders</t>
        </is>
      </c>
      <c r="P9327" t="inlineStr">
        <is>
          <t>Ibico Plastic Spiral Binding Combs</t>
        </is>
      </c>
      <c r="Q9327" s="2" t="n">
        <v>72.95999999999999</v>
      </c>
      <c r="R9327" t="n">
        <v>3</v>
      </c>
      <c r="S9327" s="3" t="n">
        <v>0.2</v>
      </c>
      <c r="T9327" s="2" t="n">
        <v>23.712</v>
      </c>
      <c r="U9327">
        <f>D9327-C9327</f>
        <v/>
      </c>
      <c r="V9327" s="3">
        <f>IF(Q9327=0,0,T9327/Q9327)</f>
        <v/>
      </c>
    </row>
    <row r="9328">
      <c r="A9328" t="n">
        <v>9327</v>
      </c>
      <c r="B9328" t="inlineStr">
        <is>
          <t>US-2017-130687</t>
        </is>
      </c>
      <c r="C9328" t="inlineStr">
        <is>
          <t>2017-09-07</t>
        </is>
      </c>
      <c r="D9328" t="inlineStr">
        <is>
          <t>2017-09-10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Furniture</t>
        </is>
      </c>
      <c r="O9328" t="inlineStr">
        <is>
          <t>Furnishings</t>
        </is>
      </c>
      <c r="P9328" t="inlineStr">
        <is>
          <t>DAX Two-Tone Silver Metal Document Frame</t>
        </is>
      </c>
      <c r="Q9328" s="2" t="n">
        <v>80.95999999999999</v>
      </c>
      <c r="R9328" t="n">
        <v>4</v>
      </c>
      <c r="S9328" s="3" t="n">
        <v>0</v>
      </c>
      <c r="T9328" s="2" t="n">
        <v>34.8128</v>
      </c>
      <c r="U9328">
        <f>D9328-C9328</f>
        <v/>
      </c>
      <c r="V9328" s="3">
        <f>IF(Q9328=0,0,T9328/Q9328)</f>
        <v/>
      </c>
    </row>
    <row r="9329">
      <c r="A9329" t="n">
        <v>9328</v>
      </c>
      <c r="B9329" t="inlineStr">
        <is>
          <t>US-2017-130687</t>
        </is>
      </c>
      <c r="C9329" t="inlineStr">
        <is>
          <t>2017-09-07</t>
        </is>
      </c>
      <c r="D9329" t="inlineStr">
        <is>
          <t>2017-09-10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Konftel 250 Conference phone - Charcoal black</t>
        </is>
      </c>
      <c r="Q9329" s="2" t="n">
        <v>455.712</v>
      </c>
      <c r="R9329" t="n">
        <v>2</v>
      </c>
      <c r="S9329" s="3" t="n">
        <v>0.2</v>
      </c>
      <c r="T9329" s="2" t="n">
        <v>34.1784</v>
      </c>
      <c r="U9329">
        <f>D9329-C9329</f>
        <v/>
      </c>
      <c r="V9329" s="3">
        <f>IF(Q9329=0,0,T9329/Q9329)</f>
        <v/>
      </c>
    </row>
    <row r="9330">
      <c r="A9330" t="n">
        <v>9329</v>
      </c>
      <c r="B9330" t="inlineStr">
        <is>
          <t>US-2017-130687</t>
        </is>
      </c>
      <c r="C9330" t="inlineStr">
        <is>
          <t>2017-09-07</t>
        </is>
      </c>
      <c r="D9330" t="inlineStr">
        <is>
          <t>2017-09-10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Office Supplies</t>
        </is>
      </c>
      <c r="O9330" t="inlineStr">
        <is>
          <t>Art</t>
        </is>
      </c>
      <c r="P9330" t="inlineStr">
        <is>
          <t>Boston 1799 Powerhouse Electric Pencil Sharpener</t>
        </is>
      </c>
      <c r="Q9330" s="2" t="n">
        <v>25.98</v>
      </c>
      <c r="R9330" t="n">
        <v>1</v>
      </c>
      <c r="S9330" s="3" t="n">
        <v>0</v>
      </c>
      <c r="T9330" s="2" t="n">
        <v>7.2744</v>
      </c>
      <c r="U9330">
        <f>D9330-C9330</f>
        <v/>
      </c>
      <c r="V9330" s="3">
        <f>IF(Q9330=0,0,T9330/Q9330)</f>
        <v/>
      </c>
    </row>
    <row r="9331">
      <c r="A9331" t="n">
        <v>9330</v>
      </c>
      <c r="B9331" t="inlineStr">
        <is>
          <t>CA-2015-164497</t>
        </is>
      </c>
      <c r="C9331" t="inlineStr">
        <is>
          <t>2015-11-28</t>
        </is>
      </c>
      <c r="D9331" t="inlineStr">
        <is>
          <t>2015-11-30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Holmes Visible Mist Ultrasonic Humidifier with 2.3-Gallon Output per Day, Replacement Filter</t>
        </is>
      </c>
      <c r="Q9331" s="2" t="n">
        <v>45.28</v>
      </c>
      <c r="R9331" t="n">
        <v>4</v>
      </c>
      <c r="S9331" s="3" t="n">
        <v>0</v>
      </c>
      <c r="T9331" s="2" t="n">
        <v>15.3952</v>
      </c>
      <c r="U9331">
        <f>D9331-C9331</f>
        <v/>
      </c>
      <c r="V9331" s="3">
        <f>IF(Q9331=0,0,T9331/Q9331)</f>
        <v/>
      </c>
    </row>
    <row r="9332">
      <c r="A9332" t="n">
        <v>9331</v>
      </c>
      <c r="B9332" t="inlineStr">
        <is>
          <t>US-2015-153283</t>
        </is>
      </c>
      <c r="C9332" t="inlineStr">
        <is>
          <t>2015-11-12</t>
        </is>
      </c>
      <c r="D9332" t="inlineStr">
        <is>
          <t>2015-11-18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Office Supplies</t>
        </is>
      </c>
      <c r="O9332" t="inlineStr">
        <is>
          <t>Envelopes</t>
        </is>
      </c>
      <c r="P9332" t="inlineStr">
        <is>
          <t>Staple envelope</t>
        </is>
      </c>
      <c r="Q9332" s="2" t="n">
        <v>15.56</v>
      </c>
      <c r="R9332" t="n">
        <v>2</v>
      </c>
      <c r="S9332" s="3" t="n">
        <v>0</v>
      </c>
      <c r="T9332" s="2" t="n">
        <v>7.3132</v>
      </c>
      <c r="U9332">
        <f>D9332-C9332</f>
        <v/>
      </c>
      <c r="V9332" s="3">
        <f>IF(Q9332=0,0,T9332/Q9332)</f>
        <v/>
      </c>
    </row>
    <row r="9333">
      <c r="A9333" t="n">
        <v>9332</v>
      </c>
      <c r="B9333" t="inlineStr">
        <is>
          <t>CA-2016-108056</t>
        </is>
      </c>
      <c r="C9333" t="inlineStr">
        <is>
          <t>2016-09-29</t>
        </is>
      </c>
      <c r="D9333" t="inlineStr">
        <is>
          <t>2016-10-03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Wilson Electronics DB Pro Signal Booster</t>
        </is>
      </c>
      <c r="Q9333" s="2" t="n">
        <v>859.2</v>
      </c>
      <c r="R9333" t="n">
        <v>3</v>
      </c>
      <c r="S9333" s="3" t="n">
        <v>0.2</v>
      </c>
      <c r="T9333" s="2" t="n">
        <v>75.18000000000001</v>
      </c>
      <c r="U9333">
        <f>D9333-C9333</f>
        <v/>
      </c>
      <c r="V9333" s="3">
        <f>IF(Q9333=0,0,T9333/Q9333)</f>
        <v/>
      </c>
    </row>
    <row r="9334">
      <c r="A9334" t="n">
        <v>9333</v>
      </c>
      <c r="B9334" t="inlineStr">
        <is>
          <t>CA-2017-127726</t>
        </is>
      </c>
      <c r="C9334" t="inlineStr">
        <is>
          <t>2017-09-11</t>
        </is>
      </c>
      <c r="D9334" t="inlineStr">
        <is>
          <t>2017-09-13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Office Supplies</t>
        </is>
      </c>
      <c r="O9334" t="inlineStr">
        <is>
          <t>Appliances</t>
        </is>
      </c>
      <c r="P9334" t="inlineStr">
        <is>
          <t>Fellowes Premier Superior Surge Suppressor, 10-Outlet, With Phone and Remote</t>
        </is>
      </c>
      <c r="Q9334" s="2" t="n">
        <v>195.68</v>
      </c>
      <c r="R9334" t="n">
        <v>4</v>
      </c>
      <c r="S9334" s="3" t="n">
        <v>0</v>
      </c>
      <c r="T9334" s="2" t="n">
        <v>50.8768</v>
      </c>
      <c r="U9334">
        <f>D9334-C9334</f>
        <v/>
      </c>
      <c r="V9334" s="3">
        <f>IF(Q9334=0,0,T9334/Q9334)</f>
        <v/>
      </c>
    </row>
    <row r="9335">
      <c r="A9335" t="n">
        <v>9334</v>
      </c>
      <c r="B9335" t="inlineStr">
        <is>
          <t>CA-2017-127726</t>
        </is>
      </c>
      <c r="C9335" t="inlineStr">
        <is>
          <t>2017-09-11</t>
        </is>
      </c>
      <c r="D9335" t="inlineStr">
        <is>
          <t>2017-09-13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Office Supplies</t>
        </is>
      </c>
      <c r="O9335" t="inlineStr">
        <is>
          <t>Fasteners</t>
        </is>
      </c>
      <c r="P9335" t="inlineStr">
        <is>
          <t>Acco Clips to Go Binder Clips, 24 Clips in Two Sizes</t>
        </is>
      </c>
      <c r="Q9335" s="2" t="n">
        <v>14.2</v>
      </c>
      <c r="R9335" t="n">
        <v>4</v>
      </c>
      <c r="S9335" s="3" t="n">
        <v>0</v>
      </c>
      <c r="T9335" s="2" t="n">
        <v>6.674</v>
      </c>
      <c r="U9335">
        <f>D9335-C9335</f>
        <v/>
      </c>
      <c r="V9335" s="3">
        <f>IF(Q9335=0,0,T9335/Q9335)</f>
        <v/>
      </c>
    </row>
    <row r="9336">
      <c r="A9336" t="n">
        <v>9335</v>
      </c>
      <c r="B9336" t="inlineStr">
        <is>
          <t>CA-2017-110198</t>
        </is>
      </c>
      <c r="C9336" t="inlineStr">
        <is>
          <t>2017-05-01</t>
        </is>
      </c>
      <c r="D9336" t="inlineStr">
        <is>
          <t>2017-05-02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Furniture</t>
        </is>
      </c>
      <c r="O9336" t="inlineStr">
        <is>
          <t>Bookcases</t>
        </is>
      </c>
      <c r="P9336" t="inlineStr">
        <is>
          <t>Bush Somerset Collection Bookcase</t>
        </is>
      </c>
      <c r="Q9336" s="2" t="n">
        <v>314.352</v>
      </c>
      <c r="R9336" t="n">
        <v>3</v>
      </c>
      <c r="S9336" s="3" t="n">
        <v>0.2</v>
      </c>
      <c r="T9336" s="2" t="n">
        <v>-15.7176</v>
      </c>
      <c r="U9336">
        <f>D9336-C9336</f>
        <v/>
      </c>
      <c r="V9336" s="3">
        <f>IF(Q9336=0,0,T9336/Q9336)</f>
        <v/>
      </c>
    </row>
    <row r="9337">
      <c r="A9337" t="n">
        <v>9336</v>
      </c>
      <c r="B9337" t="inlineStr">
        <is>
          <t>CA-2017-110198</t>
        </is>
      </c>
      <c r="C9337" t="inlineStr">
        <is>
          <t>2017-05-01</t>
        </is>
      </c>
      <c r="D9337" t="inlineStr">
        <is>
          <t>2017-05-02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492</t>
        </is>
      </c>
      <c r="Q9337" s="2" t="n">
        <v>4.608</v>
      </c>
      <c r="R9337" t="n">
        <v>2</v>
      </c>
      <c r="S9337" s="3" t="n">
        <v>0.2</v>
      </c>
      <c r="T9337" s="2" t="n">
        <v>1.4976</v>
      </c>
      <c r="U9337">
        <f>D9337-C9337</f>
        <v/>
      </c>
      <c r="V9337" s="3">
        <f>IF(Q9337=0,0,T9337/Q9337)</f>
        <v/>
      </c>
    </row>
    <row r="9338">
      <c r="A9338" t="n">
        <v>9337</v>
      </c>
      <c r="B9338" t="inlineStr">
        <is>
          <t>CA-2017-130715</t>
        </is>
      </c>
      <c r="C9338" t="inlineStr">
        <is>
          <t>2017-09-16</t>
        </is>
      </c>
      <c r="D9338" t="inlineStr">
        <is>
          <t>2017-09-20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Office Supplies</t>
        </is>
      </c>
      <c r="O9338" t="inlineStr">
        <is>
          <t>Fasteners</t>
        </is>
      </c>
      <c r="P9338" t="inlineStr">
        <is>
          <t>OIC Colored Binder Clips, Assorted Sizes</t>
        </is>
      </c>
      <c r="Q9338" s="2" t="n">
        <v>17.9</v>
      </c>
      <c r="R9338" t="n">
        <v>5</v>
      </c>
      <c r="S9338" s="3" t="n">
        <v>0</v>
      </c>
      <c r="T9338" s="2" t="n">
        <v>8.771000000000001</v>
      </c>
      <c r="U9338">
        <f>D9338-C9338</f>
        <v/>
      </c>
      <c r="V9338" s="3">
        <f>IF(Q9338=0,0,T9338/Q9338)</f>
        <v/>
      </c>
    </row>
    <row r="9339">
      <c r="A9339" t="n">
        <v>9338</v>
      </c>
      <c r="B9339" t="inlineStr">
        <is>
          <t>CA-2014-155264</t>
        </is>
      </c>
      <c r="C9339" t="inlineStr">
        <is>
          <t>2014-10-19</t>
        </is>
      </c>
      <c r="D9339" t="inlineStr">
        <is>
          <t>2014-10-22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Accohide Poly Flexible Ring Binders</t>
        </is>
      </c>
      <c r="Q9339" s="2" t="n">
        <v>2.992</v>
      </c>
      <c r="R9339" t="n">
        <v>1</v>
      </c>
      <c r="S9339" s="3" t="n">
        <v>0.2</v>
      </c>
      <c r="T9339" s="2" t="n">
        <v>1.122</v>
      </c>
      <c r="U9339">
        <f>D9339-C9339</f>
        <v/>
      </c>
      <c r="V9339" s="3">
        <f>IF(Q9339=0,0,T9339/Q9339)</f>
        <v/>
      </c>
    </row>
    <row r="9340">
      <c r="A9340" t="n">
        <v>9339</v>
      </c>
      <c r="B9340" t="inlineStr">
        <is>
          <t>CA-2014-155264</t>
        </is>
      </c>
      <c r="C9340" t="inlineStr">
        <is>
          <t>2014-10-19</t>
        </is>
      </c>
      <c r="D9340" t="inlineStr">
        <is>
          <t>2014-10-22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Office Supplies</t>
        </is>
      </c>
      <c r="O9340" t="inlineStr">
        <is>
          <t>Binders</t>
        </is>
      </c>
      <c r="P9340" t="inlineStr">
        <is>
          <t>Avery Durable Slant Ring Binders With Label Holder</t>
        </is>
      </c>
      <c r="Q9340" s="2" t="n">
        <v>20.064</v>
      </c>
      <c r="R9340" t="n">
        <v>6</v>
      </c>
      <c r="S9340" s="3" t="n">
        <v>0.2</v>
      </c>
      <c r="T9340" s="2" t="n">
        <v>7.0224</v>
      </c>
      <c r="U9340">
        <f>D9340-C9340</f>
        <v/>
      </c>
      <c r="V9340" s="3">
        <f>IF(Q9340=0,0,T9340/Q9340)</f>
        <v/>
      </c>
    </row>
    <row r="9341">
      <c r="A9341" t="n">
        <v>9340</v>
      </c>
      <c r="B9341" t="inlineStr">
        <is>
          <t>CA-2014-155264</t>
        </is>
      </c>
      <c r="C9341" t="inlineStr">
        <is>
          <t>2014-10-19</t>
        </is>
      </c>
      <c r="D9341" t="inlineStr">
        <is>
          <t>2014-10-22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Office Supplies</t>
        </is>
      </c>
      <c r="O9341" t="inlineStr">
        <is>
          <t>Paper</t>
        </is>
      </c>
      <c r="P9341" t="inlineStr">
        <is>
          <t>Xerox 1917</t>
        </is>
      </c>
      <c r="Q9341" s="2" t="n">
        <v>146.73</v>
      </c>
      <c r="R9341" t="n">
        <v>3</v>
      </c>
      <c r="S9341" s="3" t="n">
        <v>0</v>
      </c>
      <c r="T9341" s="2" t="n">
        <v>68.9631</v>
      </c>
      <c r="U9341">
        <f>D9341-C9341</f>
        <v/>
      </c>
      <c r="V9341" s="3">
        <f>IF(Q9341=0,0,T9341/Q9341)</f>
        <v/>
      </c>
    </row>
    <row r="9342">
      <c r="A9342" t="n">
        <v>9341</v>
      </c>
      <c r="B9342" t="inlineStr">
        <is>
          <t>CA-2014-155264</t>
        </is>
      </c>
      <c r="C9342" t="inlineStr">
        <is>
          <t>2014-10-19</t>
        </is>
      </c>
      <c r="D9342" t="inlineStr">
        <is>
          <t>2014-10-22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Office Supplies</t>
        </is>
      </c>
      <c r="O9342" t="inlineStr">
        <is>
          <t>Labels</t>
        </is>
      </c>
      <c r="P9342" t="inlineStr">
        <is>
          <t>Avery 480</t>
        </is>
      </c>
      <c r="Q9342" s="2" t="n">
        <v>18.75</v>
      </c>
      <c r="R9342" t="n">
        <v>5</v>
      </c>
      <c r="S9342" s="3" t="n">
        <v>0</v>
      </c>
      <c r="T9342" s="2" t="n">
        <v>9</v>
      </c>
      <c r="U9342">
        <f>D9342-C9342</f>
        <v/>
      </c>
      <c r="V9342" s="3">
        <f>IF(Q9342=0,0,T9342/Q9342)</f>
        <v/>
      </c>
    </row>
    <row r="9343">
      <c r="A9343" t="n">
        <v>9342</v>
      </c>
      <c r="B9343" t="inlineStr">
        <is>
          <t>CA-2014-155264</t>
        </is>
      </c>
      <c r="C9343" t="inlineStr">
        <is>
          <t>2014-10-19</t>
        </is>
      </c>
      <c r="D9343" t="inlineStr">
        <is>
          <t>2014-10-22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Technology</t>
        </is>
      </c>
      <c r="O9343" t="inlineStr">
        <is>
          <t>Phones</t>
        </is>
      </c>
      <c r="P9343" t="inlineStr">
        <is>
          <t>Panasonic KX TS208W Corded phone</t>
        </is>
      </c>
      <c r="Q9343" s="2" t="n">
        <v>117.576</v>
      </c>
      <c r="R9343" t="n">
        <v>3</v>
      </c>
      <c r="S9343" s="3" t="n">
        <v>0.2</v>
      </c>
      <c r="T9343" s="2" t="n">
        <v>11.7576</v>
      </c>
      <c r="U9343">
        <f>D9343-C9343</f>
        <v/>
      </c>
      <c r="V9343" s="3">
        <f>IF(Q9343=0,0,T9343/Q9343)</f>
        <v/>
      </c>
    </row>
    <row r="9344">
      <c r="A9344" t="n">
        <v>9343</v>
      </c>
      <c r="B9344" t="inlineStr">
        <is>
          <t>CA-2016-119123</t>
        </is>
      </c>
      <c r="C9344" t="inlineStr">
        <is>
          <t>2016-03-13</t>
        </is>
      </c>
      <c r="D9344" t="inlineStr">
        <is>
          <t>2016-03-18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Cardinal EasyOpen D-Ring Binders</t>
        </is>
      </c>
      <c r="Q9344" s="2" t="n">
        <v>51.184</v>
      </c>
      <c r="R9344" t="n">
        <v>7</v>
      </c>
      <c r="S9344" s="3" t="n">
        <v>0.2</v>
      </c>
      <c r="T9344" s="2" t="n">
        <v>19.194</v>
      </c>
      <c r="U9344">
        <f>D9344-C9344</f>
        <v/>
      </c>
      <c r="V9344" s="3">
        <f>IF(Q9344=0,0,T9344/Q9344)</f>
        <v/>
      </c>
    </row>
    <row r="9345">
      <c r="A9345" t="n">
        <v>9344</v>
      </c>
      <c r="B9345" t="inlineStr">
        <is>
          <t>CA-2017-109085</t>
        </is>
      </c>
      <c r="C9345" t="inlineStr">
        <is>
          <t>2017-02-17</t>
        </is>
      </c>
      <c r="D9345" t="inlineStr">
        <is>
          <t>2017-02-20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Furniture</t>
        </is>
      </c>
      <c r="O9345" t="inlineStr">
        <is>
          <t>Tables</t>
        </is>
      </c>
      <c r="P9345" t="inlineStr">
        <is>
          <t>SAFCO PlanMaster Boards, 60w x 37-1/2d, White Melamine</t>
        </is>
      </c>
      <c r="Q9345" s="2" t="n">
        <v>455.97</v>
      </c>
      <c r="R9345" t="n">
        <v>5</v>
      </c>
      <c r="S9345" s="3" t="n">
        <v>0.4</v>
      </c>
      <c r="T9345" s="2" t="n">
        <v>-106.393</v>
      </c>
      <c r="U9345">
        <f>D9345-C9345</f>
        <v/>
      </c>
      <c r="V9345" s="3">
        <f>IF(Q9345=0,0,T9345/Q9345)</f>
        <v/>
      </c>
    </row>
    <row r="9346">
      <c r="A9346" t="n">
        <v>9345</v>
      </c>
      <c r="B9346" t="inlineStr">
        <is>
          <t>CA-2017-109085</t>
        </is>
      </c>
      <c r="C9346" t="inlineStr">
        <is>
          <t>2017-02-17</t>
        </is>
      </c>
      <c r="D9346" t="inlineStr">
        <is>
          <t>2017-02-20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Acco Pressboard Covers with Storage Hooks, 14 7/8" x 11", Executive Red</t>
        </is>
      </c>
      <c r="Q9346" s="2" t="n">
        <v>5.715</v>
      </c>
      <c r="R9346" t="n">
        <v>5</v>
      </c>
      <c r="S9346" s="3" t="n">
        <v>0.7</v>
      </c>
      <c r="T9346" s="2" t="n">
        <v>-4.7625</v>
      </c>
      <c r="U9346">
        <f>D9346-C9346</f>
        <v/>
      </c>
      <c r="V9346" s="3">
        <f>IF(Q9346=0,0,T9346/Q9346)</f>
        <v/>
      </c>
    </row>
    <row r="9347">
      <c r="A9347" t="n">
        <v>9346</v>
      </c>
      <c r="B9347" t="inlineStr">
        <is>
          <t>CA-2017-109085</t>
        </is>
      </c>
      <c r="C9347" t="inlineStr">
        <is>
          <t>2017-02-17</t>
        </is>
      </c>
      <c r="D9347" t="inlineStr">
        <is>
          <t>2017-02-20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Technology</t>
        </is>
      </c>
      <c r="O9347" t="inlineStr">
        <is>
          <t>Phones</t>
        </is>
      </c>
      <c r="P9347" t="inlineStr">
        <is>
          <t>Vtech CS6719</t>
        </is>
      </c>
      <c r="Q9347" s="2" t="n">
        <v>57.594</v>
      </c>
      <c r="R9347" t="n">
        <v>1</v>
      </c>
      <c r="S9347" s="3" t="n">
        <v>0.4</v>
      </c>
      <c r="T9347" s="2" t="n">
        <v>-11.5188</v>
      </c>
      <c r="U9347">
        <f>D9347-C9347</f>
        <v/>
      </c>
      <c r="V9347" s="3">
        <f>IF(Q9347=0,0,T9347/Q9347)</f>
        <v/>
      </c>
    </row>
    <row r="9348">
      <c r="A9348" t="n">
        <v>9347</v>
      </c>
      <c r="B9348" t="inlineStr">
        <is>
          <t>CA-2017-109085</t>
        </is>
      </c>
      <c r="C9348" t="inlineStr">
        <is>
          <t>2017-02-17</t>
        </is>
      </c>
      <c r="D9348" t="inlineStr">
        <is>
          <t>2017-02-20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Flat Face Poster Frame</t>
        </is>
      </c>
      <c r="Q9348" s="2" t="n">
        <v>30.144</v>
      </c>
      <c r="R9348" t="n">
        <v>2</v>
      </c>
      <c r="S9348" s="3" t="n">
        <v>0.2</v>
      </c>
      <c r="T9348" s="2" t="n">
        <v>8.2896</v>
      </c>
      <c r="U9348">
        <f>D9348-C9348</f>
        <v/>
      </c>
      <c r="V9348" s="3">
        <f>IF(Q9348=0,0,T9348/Q9348)</f>
        <v/>
      </c>
    </row>
    <row r="9349">
      <c r="A9349" t="n">
        <v>9348</v>
      </c>
      <c r="B9349" t="inlineStr">
        <is>
          <t>CA-2017-109085</t>
        </is>
      </c>
      <c r="C9349" t="inlineStr">
        <is>
          <t>2017-02-17</t>
        </is>
      </c>
      <c r="D9349" t="inlineStr">
        <is>
          <t>2017-02-20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Furniture</t>
        </is>
      </c>
      <c r="O9349" t="inlineStr">
        <is>
          <t>Chairs</t>
        </is>
      </c>
      <c r="P9349" t="inlineStr">
        <is>
          <t>Global Commerce Series Low-Back Swivel/Tilt Chairs</t>
        </is>
      </c>
      <c r="Q9349" s="2" t="n">
        <v>899.4299999999999</v>
      </c>
      <c r="R9349" t="n">
        <v>5</v>
      </c>
      <c r="S9349" s="3" t="n">
        <v>0.3</v>
      </c>
      <c r="T9349" s="2" t="n">
        <v>-12.849</v>
      </c>
      <c r="U9349">
        <f>D9349-C9349</f>
        <v/>
      </c>
      <c r="V9349" s="3">
        <f>IF(Q9349=0,0,T9349/Q9349)</f>
        <v/>
      </c>
    </row>
    <row r="9350">
      <c r="A9350" t="n">
        <v>9349</v>
      </c>
      <c r="B9350" t="inlineStr">
        <is>
          <t>CA-2016-114860</t>
        </is>
      </c>
      <c r="C9350" t="inlineStr">
        <is>
          <t>2016-12-22</t>
        </is>
      </c>
      <c r="D9350" t="inlineStr">
        <is>
          <t>2016-12-28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Deflect-o DuraMat Antistatic Studded Beveled Mat for Medium Pile Carpeting</t>
        </is>
      </c>
      <c r="Q9350" s="2" t="n">
        <v>842.72</v>
      </c>
      <c r="R9350" t="n">
        <v>8</v>
      </c>
      <c r="S9350" s="3" t="n">
        <v>0</v>
      </c>
      <c r="T9350" s="2" t="n">
        <v>202.2528</v>
      </c>
      <c r="U9350">
        <f>D9350-C9350</f>
        <v/>
      </c>
      <c r="V9350" s="3">
        <f>IF(Q9350=0,0,T9350/Q9350)</f>
        <v/>
      </c>
    </row>
    <row r="9351">
      <c r="A9351" t="n">
        <v>9350</v>
      </c>
      <c r="B9351" t="inlineStr">
        <is>
          <t>CA-2016-114860</t>
        </is>
      </c>
      <c r="C9351" t="inlineStr">
        <is>
          <t>2016-12-22</t>
        </is>
      </c>
      <c r="D9351" t="inlineStr">
        <is>
          <t>2016-12-28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Furniture</t>
        </is>
      </c>
      <c r="O9351" t="inlineStr">
        <is>
          <t>Furnishings</t>
        </is>
      </c>
      <c r="P9351" t="inlineStr">
        <is>
          <t>Magnifier Swing Arm Lamp</t>
        </is>
      </c>
      <c r="Q9351" s="2" t="n">
        <v>41.96</v>
      </c>
      <c r="R9351" t="n">
        <v>2</v>
      </c>
      <c r="S9351" s="3" t="n">
        <v>0</v>
      </c>
      <c r="T9351" s="2" t="n">
        <v>10.9096</v>
      </c>
      <c r="U9351">
        <f>D9351-C9351</f>
        <v/>
      </c>
      <c r="V9351" s="3">
        <f>IF(Q9351=0,0,T9351/Q9351)</f>
        <v/>
      </c>
    </row>
    <row r="9352">
      <c r="A9352" t="n">
        <v>9351</v>
      </c>
      <c r="B9352" t="inlineStr">
        <is>
          <t>CA-2016-159009</t>
        </is>
      </c>
      <c r="C9352" t="inlineStr">
        <is>
          <t>2016-09-23</t>
        </is>
      </c>
      <c r="D9352" t="inlineStr">
        <is>
          <t>2016-09-27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ACCOHIDE 3-Ring Binder, Blue, 1"</t>
        </is>
      </c>
      <c r="Q9352" s="2" t="n">
        <v>13.216</v>
      </c>
      <c r="R9352" t="n">
        <v>4</v>
      </c>
      <c r="S9352" s="3" t="n">
        <v>0.2</v>
      </c>
      <c r="T9352" s="2" t="n">
        <v>4.4604</v>
      </c>
      <c r="U9352">
        <f>D9352-C9352</f>
        <v/>
      </c>
      <c r="V9352" s="3">
        <f>IF(Q9352=0,0,T9352/Q9352)</f>
        <v/>
      </c>
    </row>
    <row r="9353">
      <c r="A9353" t="n">
        <v>9352</v>
      </c>
      <c r="B9353" t="inlineStr">
        <is>
          <t>CA-2016-159009</t>
        </is>
      </c>
      <c r="C9353" t="inlineStr">
        <is>
          <t>2016-09-23</t>
        </is>
      </c>
      <c r="D9353" t="inlineStr">
        <is>
          <t>2016-09-27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Global Deluxe Steno Chair</t>
        </is>
      </c>
      <c r="Q9353" s="2" t="n">
        <v>184.752</v>
      </c>
      <c r="R9353" t="n">
        <v>3</v>
      </c>
      <c r="S9353" s="3" t="n">
        <v>0.2</v>
      </c>
      <c r="T9353" s="2" t="n">
        <v>-20.7846</v>
      </c>
      <c r="U9353">
        <f>D9353-C9353</f>
        <v/>
      </c>
      <c r="V9353" s="3">
        <f>IF(Q9353=0,0,T9353/Q9353)</f>
        <v/>
      </c>
    </row>
    <row r="9354">
      <c r="A9354" t="n">
        <v>9353</v>
      </c>
      <c r="B9354" t="inlineStr">
        <is>
          <t>CA-2017-148411</t>
        </is>
      </c>
      <c r="C9354" t="inlineStr">
        <is>
          <t>2017-09-24</t>
        </is>
      </c>
      <c r="D9354" t="inlineStr">
        <is>
          <t>2017-09-26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GuestStacker Chair with Chrome Finish Legs</t>
        </is>
      </c>
      <c r="Q9354" s="2" t="n">
        <v>520.4640000000001</v>
      </c>
      <c r="R9354" t="n">
        <v>2</v>
      </c>
      <c r="S9354" s="3" t="n">
        <v>0.3</v>
      </c>
      <c r="T9354" s="2" t="n">
        <v>-14.8704</v>
      </c>
      <c r="U9354">
        <f>D9354-C9354</f>
        <v/>
      </c>
      <c r="V9354" s="3">
        <f>IF(Q9354=0,0,T9354/Q9354)</f>
        <v/>
      </c>
    </row>
    <row r="9355">
      <c r="A9355" t="n">
        <v>9354</v>
      </c>
      <c r="B9355" t="inlineStr">
        <is>
          <t>CA-2017-148411</t>
        </is>
      </c>
      <c r="C9355" t="inlineStr">
        <is>
          <t>2017-09-24</t>
        </is>
      </c>
      <c r="D9355" t="inlineStr">
        <is>
          <t>2017-09-26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Wirebound Voice Message Log Book</t>
        </is>
      </c>
      <c r="Q9355" s="2" t="n">
        <v>11.424</v>
      </c>
      <c r="R9355" t="n">
        <v>3</v>
      </c>
      <c r="S9355" s="3" t="n">
        <v>0.2</v>
      </c>
      <c r="T9355" s="2" t="n">
        <v>3.7128</v>
      </c>
      <c r="U9355">
        <f>D9355-C9355</f>
        <v/>
      </c>
      <c r="V9355" s="3">
        <f>IF(Q9355=0,0,T9355/Q9355)</f>
        <v/>
      </c>
    </row>
    <row r="9356">
      <c r="A9356" t="n">
        <v>9355</v>
      </c>
      <c r="B9356" t="inlineStr">
        <is>
          <t>CA-2015-110324</t>
        </is>
      </c>
      <c r="C9356" t="inlineStr">
        <is>
          <t>2015-12-01</t>
        </is>
      </c>
      <c r="D9356" t="inlineStr">
        <is>
          <t>2015-12-05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207</t>
        </is>
      </c>
      <c r="Q9356" s="2" t="n">
        <v>19.44</v>
      </c>
      <c r="R9356" t="n">
        <v>3</v>
      </c>
      <c r="S9356" s="3" t="n">
        <v>0</v>
      </c>
      <c r="T9356" s="2" t="n">
        <v>9.331200000000001</v>
      </c>
      <c r="U9356">
        <f>D9356-C9356</f>
        <v/>
      </c>
      <c r="V9356" s="3">
        <f>IF(Q9356=0,0,T9356/Q9356)</f>
        <v/>
      </c>
    </row>
    <row r="9357">
      <c r="A9357" t="n">
        <v>9356</v>
      </c>
      <c r="B9357" t="inlineStr">
        <is>
          <t>CA-2015-110324</t>
        </is>
      </c>
      <c r="C9357" t="inlineStr">
        <is>
          <t>2015-12-01</t>
        </is>
      </c>
      <c r="D9357" t="inlineStr">
        <is>
          <t>2015-12-05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Office Supplies</t>
        </is>
      </c>
      <c r="O9357" t="inlineStr">
        <is>
          <t>Art</t>
        </is>
      </c>
      <c r="P9357" t="inlineStr">
        <is>
          <t>Newell 307</t>
        </is>
      </c>
      <c r="Q9357" s="2" t="n">
        <v>3.64</v>
      </c>
      <c r="R9357" t="n">
        <v>2</v>
      </c>
      <c r="S9357" s="3" t="n">
        <v>0</v>
      </c>
      <c r="T9357" s="2" t="n">
        <v>1.0192</v>
      </c>
      <c r="U9357">
        <f>D9357-C9357</f>
        <v/>
      </c>
      <c r="V9357" s="3">
        <f>IF(Q9357=0,0,T9357/Q9357)</f>
        <v/>
      </c>
    </row>
    <row r="9358">
      <c r="A9358" t="n">
        <v>9357</v>
      </c>
      <c r="B9358" t="inlineStr">
        <is>
          <t>CA-2015-110324</t>
        </is>
      </c>
      <c r="C9358" t="inlineStr">
        <is>
          <t>2015-12-01</t>
        </is>
      </c>
      <c r="D9358" t="inlineStr">
        <is>
          <t>2015-12-05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Wirebound Message Books, Four 2 3/4" x 5" Forms per Page, 600 Sets per Book</t>
        </is>
      </c>
      <c r="Q9358" s="2" t="n">
        <v>18.54</v>
      </c>
      <c r="R9358" t="n">
        <v>2</v>
      </c>
      <c r="S9358" s="3" t="n">
        <v>0</v>
      </c>
      <c r="T9358" s="2" t="n">
        <v>8.713800000000001</v>
      </c>
      <c r="U9358">
        <f>D9358-C9358</f>
        <v/>
      </c>
      <c r="V9358" s="3">
        <f>IF(Q9358=0,0,T9358/Q9358)</f>
        <v/>
      </c>
    </row>
    <row r="9359">
      <c r="A9359" t="n">
        <v>9358</v>
      </c>
      <c r="B9359" t="inlineStr">
        <is>
          <t>CA-2016-168046</t>
        </is>
      </c>
      <c r="C9359" t="inlineStr">
        <is>
          <t>2016-01-25</t>
        </is>
      </c>
      <c r="D9359" t="inlineStr">
        <is>
          <t>2016-01-28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GBC Standard Recycled Report Covers, Clear Plastic Sheets</t>
        </is>
      </c>
      <c r="Q9359" s="2" t="n">
        <v>43.12</v>
      </c>
      <c r="R9359" t="n">
        <v>5</v>
      </c>
      <c r="S9359" s="3" t="n">
        <v>0.2</v>
      </c>
      <c r="T9359" s="2" t="n">
        <v>15.092</v>
      </c>
      <c r="U9359">
        <f>D9359-C9359</f>
        <v/>
      </c>
      <c r="V9359" s="3">
        <f>IF(Q9359=0,0,T9359/Q9359)</f>
        <v/>
      </c>
    </row>
    <row r="9360">
      <c r="A9360" t="n">
        <v>9359</v>
      </c>
      <c r="B9360" t="inlineStr">
        <is>
          <t>CA-2016-168046</t>
        </is>
      </c>
      <c r="C9360" t="inlineStr">
        <is>
          <t>2016-01-25</t>
        </is>
      </c>
      <c r="D9360" t="inlineStr">
        <is>
          <t>2016-01-28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Furniture</t>
        </is>
      </c>
      <c r="O9360" t="inlineStr">
        <is>
          <t>Tables</t>
        </is>
      </c>
      <c r="P9360" t="inlineStr">
        <is>
          <t>Chromcraft Round Conference Tables</t>
        </is>
      </c>
      <c r="Q9360" s="2" t="n">
        <v>313.722</v>
      </c>
      <c r="R9360" t="n">
        <v>3</v>
      </c>
      <c r="S9360" s="3" t="n">
        <v>0.4</v>
      </c>
      <c r="T9360" s="2" t="n">
        <v>-99.34529999999999</v>
      </c>
      <c r="U9360">
        <f>D9360-C9360</f>
        <v/>
      </c>
      <c r="V9360" s="3">
        <f>IF(Q9360=0,0,T9360/Q9360)</f>
        <v/>
      </c>
    </row>
    <row r="9361">
      <c r="A9361" t="n">
        <v>9360</v>
      </c>
      <c r="B9361" t="inlineStr">
        <is>
          <t>CA-2016-168046</t>
        </is>
      </c>
      <c r="C9361" t="inlineStr">
        <is>
          <t>2016-01-25</t>
        </is>
      </c>
      <c r="D9361" t="inlineStr">
        <is>
          <t>2016-01-28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Furniture</t>
        </is>
      </c>
      <c r="O9361" t="inlineStr">
        <is>
          <t>Furnishings</t>
        </is>
      </c>
      <c r="P9361" t="inlineStr">
        <is>
          <t>Tenex B1-RE Series Chair Mats for Low Pile Carpets</t>
        </is>
      </c>
      <c r="Q9361" s="2" t="n">
        <v>45.98</v>
      </c>
      <c r="R9361" t="n">
        <v>1</v>
      </c>
      <c r="S9361" s="3" t="n">
        <v>0</v>
      </c>
      <c r="T9361" s="2" t="n">
        <v>7.8166</v>
      </c>
      <c r="U9361">
        <f>D9361-C9361</f>
        <v/>
      </c>
      <c r="V9361" s="3">
        <f>IF(Q9361=0,0,T9361/Q9361)</f>
        <v/>
      </c>
    </row>
    <row r="9362">
      <c r="A9362" t="n">
        <v>9361</v>
      </c>
      <c r="B9362" t="inlineStr">
        <is>
          <t>CA-2016-168046</t>
        </is>
      </c>
      <c r="C9362" t="inlineStr">
        <is>
          <t>2016-01-25</t>
        </is>
      </c>
      <c r="D9362" t="inlineStr">
        <is>
          <t>2016-01-28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SAFCO Commercial Wire Shelving, 72h</t>
        </is>
      </c>
      <c r="Q9362" s="2" t="n">
        <v>428.68</v>
      </c>
      <c r="R9362" t="n">
        <v>7</v>
      </c>
      <c r="S9362" s="3" t="n">
        <v>0</v>
      </c>
      <c r="T9362" s="2" t="n">
        <v>0</v>
      </c>
      <c r="U9362">
        <f>D9362-C9362</f>
        <v/>
      </c>
      <c r="V9362" s="3">
        <f>IF(Q9362=0,0,T9362/Q9362)</f>
        <v/>
      </c>
    </row>
    <row r="9363">
      <c r="A9363" t="n">
        <v>9362</v>
      </c>
      <c r="B9363" t="inlineStr">
        <is>
          <t>CA-2017-111591</t>
        </is>
      </c>
      <c r="C9363" t="inlineStr">
        <is>
          <t>2017-03-21</t>
        </is>
      </c>
      <c r="D9363" t="inlineStr">
        <is>
          <t>2017-03-25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Office Supplies</t>
        </is>
      </c>
      <c r="O9363" t="inlineStr">
        <is>
          <t>Binders</t>
        </is>
      </c>
      <c r="P9363" t="inlineStr">
        <is>
          <t>C-Line Peel &amp; Stick Add-On Filing Pockets, 8-3/4 x 5-1/8, 10/Pack</t>
        </is>
      </c>
      <c r="Q9363" s="2" t="n">
        <v>30.576</v>
      </c>
      <c r="R9363" t="n">
        <v>6</v>
      </c>
      <c r="S9363" s="3" t="n">
        <v>0.2</v>
      </c>
      <c r="T9363" s="2" t="n">
        <v>10.3194</v>
      </c>
      <c r="U9363">
        <f>D9363-C9363</f>
        <v/>
      </c>
      <c r="V9363" s="3">
        <f>IF(Q9363=0,0,T9363/Q9363)</f>
        <v/>
      </c>
    </row>
    <row r="9364">
      <c r="A9364" t="n">
        <v>9363</v>
      </c>
      <c r="B9364" t="inlineStr">
        <is>
          <t>CA-2017-111591</t>
        </is>
      </c>
      <c r="C9364" t="inlineStr">
        <is>
          <t>2017-03-21</t>
        </is>
      </c>
      <c r="D9364" t="inlineStr">
        <is>
          <t>2017-03-25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Office Supplies</t>
        </is>
      </c>
      <c r="O9364" t="inlineStr">
        <is>
          <t>Fasteners</t>
        </is>
      </c>
      <c r="P9364" t="inlineStr">
        <is>
          <t>Super Bands, 12/Pack</t>
        </is>
      </c>
      <c r="Q9364" s="2" t="n">
        <v>13.02</v>
      </c>
      <c r="R9364" t="n">
        <v>7</v>
      </c>
      <c r="S9364" s="3" t="n">
        <v>0</v>
      </c>
      <c r="T9364" s="2" t="n">
        <v>0.3906</v>
      </c>
      <c r="U9364">
        <f>D9364-C9364</f>
        <v/>
      </c>
      <c r="V9364" s="3">
        <f>IF(Q9364=0,0,T9364/Q9364)</f>
        <v/>
      </c>
    </row>
    <row r="9365">
      <c r="A9365" t="n">
        <v>9364</v>
      </c>
      <c r="B9365" t="inlineStr">
        <is>
          <t>CA-2017-111591</t>
        </is>
      </c>
      <c r="C9365" t="inlineStr">
        <is>
          <t>2017-03-21</t>
        </is>
      </c>
      <c r="D9365" t="inlineStr">
        <is>
          <t>2017-03-25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Eldon Expressions Wood Desk Accessories, Oak</t>
        </is>
      </c>
      <c r="Q9365" s="2" t="n">
        <v>22.14</v>
      </c>
      <c r="R9365" t="n">
        <v>3</v>
      </c>
      <c r="S9365" s="3" t="n">
        <v>0</v>
      </c>
      <c r="T9365" s="2" t="n">
        <v>6.4206</v>
      </c>
      <c r="U9365">
        <f>D9365-C9365</f>
        <v/>
      </c>
      <c r="V9365" s="3">
        <f>IF(Q9365=0,0,T9365/Q9365)</f>
        <v/>
      </c>
    </row>
    <row r="9366">
      <c r="A9366" t="n">
        <v>9365</v>
      </c>
      <c r="B9366" t="inlineStr">
        <is>
          <t>CA-2017-111591</t>
        </is>
      </c>
      <c r="C9366" t="inlineStr">
        <is>
          <t>2017-03-21</t>
        </is>
      </c>
      <c r="D9366" t="inlineStr">
        <is>
          <t>2017-03-25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Fellowes Officeware Wire Shelving</t>
        </is>
      </c>
      <c r="Q9366" s="2" t="n">
        <v>359.32</v>
      </c>
      <c r="R9366" t="n">
        <v>4</v>
      </c>
      <c r="S9366" s="3" t="n">
        <v>0</v>
      </c>
      <c r="T9366" s="2" t="n">
        <v>7.1864</v>
      </c>
      <c r="U9366">
        <f>D9366-C9366</f>
        <v/>
      </c>
      <c r="V9366" s="3">
        <f>IF(Q9366=0,0,T9366/Q9366)</f>
        <v/>
      </c>
    </row>
    <row r="9367">
      <c r="A9367" t="n">
        <v>9366</v>
      </c>
      <c r="B9367" t="inlineStr">
        <is>
          <t>US-2014-166828</t>
        </is>
      </c>
      <c r="C9367" t="inlineStr">
        <is>
          <t>2014-08-22</t>
        </is>
      </c>
      <c r="D9367" t="inlineStr">
        <is>
          <t>2014-08-25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Office Supplies</t>
        </is>
      </c>
      <c r="O9367" t="inlineStr">
        <is>
          <t>Paper</t>
        </is>
      </c>
      <c r="P9367" t="inlineStr">
        <is>
          <t>Xerox 1899</t>
        </is>
      </c>
      <c r="Q9367" s="2" t="n">
        <v>11.56</v>
      </c>
      <c r="R9367" t="n">
        <v>2</v>
      </c>
      <c r="S9367" s="3" t="n">
        <v>0</v>
      </c>
      <c r="T9367" s="2" t="n">
        <v>5.6644</v>
      </c>
      <c r="U9367">
        <f>D9367-C9367</f>
        <v/>
      </c>
      <c r="V9367" s="3">
        <f>IF(Q9367=0,0,T9367/Q9367)</f>
        <v/>
      </c>
    </row>
    <row r="9368">
      <c r="A9368" t="n">
        <v>9367</v>
      </c>
      <c r="B9368" t="inlineStr">
        <is>
          <t>CA-2014-108147</t>
        </is>
      </c>
      <c r="C9368" t="inlineStr">
        <is>
          <t>2014-06-08</t>
        </is>
      </c>
      <c r="D9368" t="inlineStr">
        <is>
          <t>2014-06-13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Office Supplies</t>
        </is>
      </c>
      <c r="O9368" t="inlineStr">
        <is>
          <t>Binders</t>
        </is>
      </c>
      <c r="P9368" t="inlineStr">
        <is>
          <t>Green Canvas Binder for 8-1/2" x 14" Sheets</t>
        </is>
      </c>
      <c r="Q9368" s="2" t="n">
        <v>68.48</v>
      </c>
      <c r="R9368" t="n">
        <v>2</v>
      </c>
      <c r="S9368" s="3" t="n">
        <v>0.2</v>
      </c>
      <c r="T9368" s="2" t="n">
        <v>25.68</v>
      </c>
      <c r="U9368">
        <f>D9368-C9368</f>
        <v/>
      </c>
      <c r="V9368" s="3">
        <f>IF(Q9368=0,0,T9368/Q9368)</f>
        <v/>
      </c>
    </row>
    <row r="9369">
      <c r="A9369" t="n">
        <v>9368</v>
      </c>
      <c r="B9369" t="inlineStr">
        <is>
          <t>CA-2014-108147</t>
        </is>
      </c>
      <c r="C9369" t="inlineStr">
        <is>
          <t>2014-06-08</t>
        </is>
      </c>
      <c r="D9369" t="inlineStr">
        <is>
          <t>2014-06-13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Tennsco Snap-Together Open Shelving Units, Starter Sets and Add-On Units</t>
        </is>
      </c>
      <c r="Q9369" s="2" t="n">
        <v>1676.88</v>
      </c>
      <c r="R9369" t="n">
        <v>6</v>
      </c>
      <c r="S9369" s="3" t="n">
        <v>0</v>
      </c>
      <c r="T9369" s="2" t="n">
        <v>83.84399999999999</v>
      </c>
      <c r="U9369">
        <f>D9369-C9369</f>
        <v/>
      </c>
      <c r="V9369" s="3">
        <f>IF(Q9369=0,0,T9369/Q9369)</f>
        <v/>
      </c>
    </row>
    <row r="9370">
      <c r="A9370" t="n">
        <v>9369</v>
      </c>
      <c r="B9370" t="inlineStr">
        <is>
          <t>CA-2016-154998</t>
        </is>
      </c>
      <c r="C9370" t="inlineStr">
        <is>
          <t>2016-04-07</t>
        </is>
      </c>
      <c r="D9370" t="inlineStr">
        <is>
          <t>2016-04-09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1939</t>
        </is>
      </c>
      <c r="Q9370" s="2" t="n">
        <v>37.94</v>
      </c>
      <c r="R9370" t="n">
        <v>2</v>
      </c>
      <c r="S9370" s="3" t="n">
        <v>0</v>
      </c>
      <c r="T9370" s="2" t="n">
        <v>18.2112</v>
      </c>
      <c r="U9370">
        <f>D9370-C9370</f>
        <v/>
      </c>
      <c r="V9370" s="3">
        <f>IF(Q9370=0,0,T9370/Q9370)</f>
        <v/>
      </c>
    </row>
    <row r="9371">
      <c r="A9371" t="n">
        <v>9370</v>
      </c>
      <c r="B9371" t="inlineStr">
        <is>
          <t>CA-2017-113460</t>
        </is>
      </c>
      <c r="C9371" t="inlineStr">
        <is>
          <t>2017-11-07</t>
        </is>
      </c>
      <c r="D9371" t="inlineStr">
        <is>
          <t>2017-11-09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Furniture</t>
        </is>
      </c>
      <c r="O9371" t="inlineStr">
        <is>
          <t>Chairs</t>
        </is>
      </c>
      <c r="P9371" t="inlineStr">
        <is>
          <t>Global Highback Leather Tilter in Burgundy</t>
        </is>
      </c>
      <c r="Q9371" s="2" t="n">
        <v>272.97</v>
      </c>
      <c r="R9371" t="n">
        <v>3</v>
      </c>
      <c r="S9371" s="3" t="n">
        <v>0</v>
      </c>
      <c r="T9371" s="2" t="n">
        <v>43.6752</v>
      </c>
      <c r="U9371">
        <f>D9371-C9371</f>
        <v/>
      </c>
      <c r="V9371" s="3">
        <f>IF(Q9371=0,0,T9371/Q9371)</f>
        <v/>
      </c>
    </row>
    <row r="9372">
      <c r="A9372" t="n">
        <v>9371</v>
      </c>
      <c r="B9372" t="inlineStr">
        <is>
          <t>CA-2015-111339</t>
        </is>
      </c>
      <c r="C9372" t="inlineStr">
        <is>
          <t>2015-05-29</t>
        </is>
      </c>
      <c r="D9372" t="inlineStr">
        <is>
          <t>2015-05-31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Tensor "Hersey Kiss" Styled Floor Lamp</t>
        </is>
      </c>
      <c r="Q9372" s="2" t="n">
        <v>41.568</v>
      </c>
      <c r="R9372" t="n">
        <v>4</v>
      </c>
      <c r="S9372" s="3" t="n">
        <v>0.2</v>
      </c>
      <c r="T9372" s="2" t="n">
        <v>-4.1568</v>
      </c>
      <c r="U9372">
        <f>D9372-C9372</f>
        <v/>
      </c>
      <c r="V9372" s="3">
        <f>IF(Q9372=0,0,T9372/Q9372)</f>
        <v/>
      </c>
    </row>
    <row r="9373">
      <c r="A9373" t="n">
        <v>9372</v>
      </c>
      <c r="B9373" t="inlineStr">
        <is>
          <t>CA-2015-111339</t>
        </is>
      </c>
      <c r="C9373" t="inlineStr">
        <is>
          <t>2015-05-29</t>
        </is>
      </c>
      <c r="D9373" t="inlineStr">
        <is>
          <t>2015-05-31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Novimex Swivel Fabric Task Chair</t>
        </is>
      </c>
      <c r="Q9373" s="2" t="n">
        <v>317.058</v>
      </c>
      <c r="R9373" t="n">
        <v>3</v>
      </c>
      <c r="S9373" s="3" t="n">
        <v>0.3</v>
      </c>
      <c r="T9373" s="2" t="n">
        <v>-86.0586</v>
      </c>
      <c r="U9373">
        <f>D9373-C9373</f>
        <v/>
      </c>
      <c r="V9373" s="3">
        <f>IF(Q9373=0,0,T9373/Q9373)</f>
        <v/>
      </c>
    </row>
    <row r="9374">
      <c r="A9374" t="n">
        <v>9373</v>
      </c>
      <c r="B9374" t="inlineStr">
        <is>
          <t>CA-2015-111339</t>
        </is>
      </c>
      <c r="C9374" t="inlineStr">
        <is>
          <t>2015-05-29</t>
        </is>
      </c>
      <c r="D9374" t="inlineStr">
        <is>
          <t>2015-05-31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Office Supplies</t>
        </is>
      </c>
      <c r="O9374" t="inlineStr">
        <is>
          <t>Fasteners</t>
        </is>
      </c>
      <c r="P9374" t="inlineStr">
        <is>
          <t>Ideal Clamps</t>
        </is>
      </c>
      <c r="Q9374" s="2" t="n">
        <v>8.039999999999999</v>
      </c>
      <c r="R9374" t="n">
        <v>5</v>
      </c>
      <c r="S9374" s="3" t="n">
        <v>0.2</v>
      </c>
      <c r="T9374" s="2" t="n">
        <v>2.9145</v>
      </c>
      <c r="U9374">
        <f>D9374-C9374</f>
        <v/>
      </c>
      <c r="V9374" s="3">
        <f>IF(Q9374=0,0,T9374/Q9374)</f>
        <v/>
      </c>
    </row>
    <row r="9375">
      <c r="A9375" t="n">
        <v>9374</v>
      </c>
      <c r="B9375" t="inlineStr">
        <is>
          <t>CA-2017-102820</t>
        </is>
      </c>
      <c r="C9375" t="inlineStr">
        <is>
          <t>2017-05-07</t>
        </is>
      </c>
      <c r="D9375" t="inlineStr">
        <is>
          <t>2017-05-11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Technology</t>
        </is>
      </c>
      <c r="O9375" t="inlineStr">
        <is>
          <t>Phones</t>
        </is>
      </c>
      <c r="P9375" t="inlineStr">
        <is>
          <t>Blue Parrot B250XT Professional Grade Wireless Bluetooth Headset with</t>
        </is>
      </c>
      <c r="Q9375" s="2" t="n">
        <v>419.944</v>
      </c>
      <c r="R9375" t="n">
        <v>7</v>
      </c>
      <c r="S9375" s="3" t="n">
        <v>0.2</v>
      </c>
      <c r="T9375" s="2" t="n">
        <v>52.493</v>
      </c>
      <c r="U9375">
        <f>D9375-C9375</f>
        <v/>
      </c>
      <c r="V9375" s="3">
        <f>IF(Q9375=0,0,T9375/Q9375)</f>
        <v/>
      </c>
    </row>
    <row r="9376">
      <c r="A9376" t="n">
        <v>9375</v>
      </c>
      <c r="B9376" t="inlineStr">
        <is>
          <t>CA-2016-149671</t>
        </is>
      </c>
      <c r="C9376" t="inlineStr">
        <is>
          <t>2016-06-05</t>
        </is>
      </c>
      <c r="D9376" t="inlineStr">
        <is>
          <t>2016-06-09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Acme Box Cutter Scissors</t>
        </is>
      </c>
      <c r="Q9376" s="2" t="n">
        <v>61.38</v>
      </c>
      <c r="R9376" t="n">
        <v>6</v>
      </c>
      <c r="S9376" s="3" t="n">
        <v>0</v>
      </c>
      <c r="T9376" s="2" t="n">
        <v>15.9588</v>
      </c>
      <c r="U9376">
        <f>D9376-C9376</f>
        <v/>
      </c>
      <c r="V9376" s="3">
        <f>IF(Q9376=0,0,T9376/Q9376)</f>
        <v/>
      </c>
    </row>
    <row r="9377">
      <c r="A9377" t="n">
        <v>9376</v>
      </c>
      <c r="B9377" t="inlineStr">
        <is>
          <t>CA-2015-126347</t>
        </is>
      </c>
      <c r="C9377" t="inlineStr">
        <is>
          <t>2015-12-14</t>
        </is>
      </c>
      <c r="D9377" t="inlineStr">
        <is>
          <t>2015-12-19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Micro Innovations USB RF Wireless Keyboard with Mouse</t>
        </is>
      </c>
      <c r="Q9377" s="2" t="n">
        <v>50</v>
      </c>
      <c r="R9377" t="n">
        <v>2</v>
      </c>
      <c r="S9377" s="3" t="n">
        <v>0</v>
      </c>
      <c r="T9377" s="2" t="n">
        <v>10.5</v>
      </c>
      <c r="U9377">
        <f>D9377-C9377</f>
        <v/>
      </c>
      <c r="V9377" s="3">
        <f>IF(Q9377=0,0,T9377/Q9377)</f>
        <v/>
      </c>
    </row>
    <row r="9378">
      <c r="A9378" t="n">
        <v>9377</v>
      </c>
      <c r="B9378" t="inlineStr">
        <is>
          <t>CA-2017-108756</t>
        </is>
      </c>
      <c r="C9378" t="inlineStr">
        <is>
          <t>2017-12-25</t>
        </is>
      </c>
      <c r="D9378" t="inlineStr">
        <is>
          <t>2017-12-29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Technology</t>
        </is>
      </c>
      <c r="O9378" t="inlineStr">
        <is>
          <t>Accessories</t>
        </is>
      </c>
      <c r="P9378" t="inlineStr">
        <is>
          <t>Memorex Micro Travel Drive 4 GB</t>
        </is>
      </c>
      <c r="Q9378" s="2" t="n">
        <v>31.8</v>
      </c>
      <c r="R9378" t="n">
        <v>3</v>
      </c>
      <c r="S9378" s="3" t="n">
        <v>0</v>
      </c>
      <c r="T9378" s="2" t="n">
        <v>13.674</v>
      </c>
      <c r="U9378">
        <f>D9378-C9378</f>
        <v/>
      </c>
      <c r="V9378" s="3">
        <f>IF(Q9378=0,0,T9378/Q9378)</f>
        <v/>
      </c>
    </row>
    <row r="9379">
      <c r="A9379" t="n">
        <v>9378</v>
      </c>
      <c r="B9379" t="inlineStr">
        <is>
          <t>CA-2017-155362</t>
        </is>
      </c>
      <c r="C9379" t="inlineStr">
        <is>
          <t>2017-12-17</t>
        </is>
      </c>
      <c r="D9379" t="inlineStr">
        <is>
          <t>2017-12-21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Adjustable Personal File Tote</t>
        </is>
      </c>
      <c r="Q9379" s="2" t="n">
        <v>32.56</v>
      </c>
      <c r="R9379" t="n">
        <v>2</v>
      </c>
      <c r="S9379" s="3" t="n">
        <v>0</v>
      </c>
      <c r="T9379" s="2" t="n">
        <v>8.4656</v>
      </c>
      <c r="U9379">
        <f>D9379-C9379</f>
        <v/>
      </c>
      <c r="V9379" s="3">
        <f>IF(Q9379=0,0,T9379/Q9379)</f>
        <v/>
      </c>
    </row>
    <row r="9380">
      <c r="A9380" t="n">
        <v>9379</v>
      </c>
      <c r="B9380" t="inlineStr">
        <is>
          <t>CA-2016-117625</t>
        </is>
      </c>
      <c r="C9380" t="inlineStr">
        <is>
          <t>2016-05-10</t>
        </is>
      </c>
      <c r="D9380" t="inlineStr">
        <is>
          <t>2016-05-15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Office Supplies</t>
        </is>
      </c>
      <c r="O9380" t="inlineStr">
        <is>
          <t>Envelopes</t>
        </is>
      </c>
      <c r="P9380" t="inlineStr">
        <is>
          <t>Grip Seal Envelopes</t>
        </is>
      </c>
      <c r="Q9380" s="2" t="n">
        <v>7.072</v>
      </c>
      <c r="R9380" t="n">
        <v>2</v>
      </c>
      <c r="S9380" s="3" t="n">
        <v>0.2</v>
      </c>
      <c r="T9380" s="2" t="n">
        <v>2.3868</v>
      </c>
      <c r="U9380">
        <f>D9380-C9380</f>
        <v/>
      </c>
      <c r="V9380" s="3">
        <f>IF(Q9380=0,0,T9380/Q9380)</f>
        <v/>
      </c>
    </row>
    <row r="9381">
      <c r="A9381" t="n">
        <v>9380</v>
      </c>
      <c r="B9381" t="inlineStr">
        <is>
          <t>CA-2014-154158</t>
        </is>
      </c>
      <c r="C9381" t="inlineStr">
        <is>
          <t>2014-12-23</t>
        </is>
      </c>
      <c r="D9381" t="inlineStr">
        <is>
          <t>2014-12-27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Computer Printout Paper with Letter-Trim Perforations</t>
        </is>
      </c>
      <c r="Q9381" s="2" t="n">
        <v>45.528</v>
      </c>
      <c r="R9381" t="n">
        <v>3</v>
      </c>
      <c r="S9381" s="3" t="n">
        <v>0.2</v>
      </c>
      <c r="T9381" s="2" t="n">
        <v>15.9348</v>
      </c>
      <c r="U9381">
        <f>D9381-C9381</f>
        <v/>
      </c>
      <c r="V9381" s="3">
        <f>IF(Q9381=0,0,T9381/Q9381)</f>
        <v/>
      </c>
    </row>
    <row r="9382">
      <c r="A9382" t="n">
        <v>9381</v>
      </c>
      <c r="B9382" t="inlineStr">
        <is>
          <t>CA-2014-154158</t>
        </is>
      </c>
      <c r="C9382" t="inlineStr">
        <is>
          <t>2014-12-23</t>
        </is>
      </c>
      <c r="D9382" t="inlineStr">
        <is>
          <t>2014-12-27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Furniture</t>
        </is>
      </c>
      <c r="O9382" t="inlineStr">
        <is>
          <t>Chairs</t>
        </is>
      </c>
      <c r="P9382" t="inlineStr">
        <is>
          <t>Padded Folding Chairs, Black, 4/Carton</t>
        </is>
      </c>
      <c r="Q9382" s="2" t="n">
        <v>64.78400000000001</v>
      </c>
      <c r="R9382" t="n">
        <v>1</v>
      </c>
      <c r="S9382" s="3" t="n">
        <v>0.2</v>
      </c>
      <c r="T9382" s="2" t="n">
        <v>6.4784</v>
      </c>
      <c r="U9382">
        <f>D9382-C9382</f>
        <v/>
      </c>
      <c r="V9382" s="3">
        <f>IF(Q9382=0,0,T9382/Q9382)</f>
        <v/>
      </c>
    </row>
    <row r="9383">
      <c r="A9383" t="n">
        <v>9382</v>
      </c>
      <c r="B9383" t="inlineStr">
        <is>
          <t>CA-2014-154158</t>
        </is>
      </c>
      <c r="C9383" t="inlineStr">
        <is>
          <t>2014-12-23</t>
        </is>
      </c>
      <c r="D9383" t="inlineStr">
        <is>
          <t>2014-12-27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Tennsco 6- and 18-Compartment Lockers</t>
        </is>
      </c>
      <c r="Q9383" s="2" t="n">
        <v>424.272</v>
      </c>
      <c r="R9383" t="n">
        <v>2</v>
      </c>
      <c r="S9383" s="3" t="n">
        <v>0.2</v>
      </c>
      <c r="T9383" s="2" t="n">
        <v>-10.6068</v>
      </c>
      <c r="U9383">
        <f>D9383-C9383</f>
        <v/>
      </c>
      <c r="V9383" s="3">
        <f>IF(Q9383=0,0,T9383/Q9383)</f>
        <v/>
      </c>
    </row>
    <row r="9384">
      <c r="A9384" t="n">
        <v>9383</v>
      </c>
      <c r="B9384" t="inlineStr">
        <is>
          <t>CA-2014-154158</t>
        </is>
      </c>
      <c r="C9384" t="inlineStr">
        <is>
          <t>2014-12-23</t>
        </is>
      </c>
      <c r="D9384" t="inlineStr">
        <is>
          <t>2014-12-27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Office Supplies</t>
        </is>
      </c>
      <c r="O9384" t="inlineStr">
        <is>
          <t>Art</t>
        </is>
      </c>
      <c r="P9384" t="inlineStr">
        <is>
          <t>Prang Dustless Chalk Sticks</t>
        </is>
      </c>
      <c r="Q9384" s="2" t="n">
        <v>1.344</v>
      </c>
      <c r="R9384" t="n">
        <v>1</v>
      </c>
      <c r="S9384" s="3" t="n">
        <v>0.2</v>
      </c>
      <c r="T9384" s="2" t="n">
        <v>0.504</v>
      </c>
      <c r="U9384">
        <f>D9384-C9384</f>
        <v/>
      </c>
      <c r="V9384" s="3">
        <f>IF(Q9384=0,0,T9384/Q9384)</f>
        <v/>
      </c>
    </row>
    <row r="9385">
      <c r="A9385" t="n">
        <v>9384</v>
      </c>
      <c r="B9385" t="inlineStr">
        <is>
          <t>CA-2014-154158</t>
        </is>
      </c>
      <c r="C9385" t="inlineStr">
        <is>
          <t>2014-12-23</t>
        </is>
      </c>
      <c r="D9385" t="inlineStr">
        <is>
          <t>2014-12-27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Acco Perma 3000 Stacking Storage Drawers</t>
        </is>
      </c>
      <c r="Q9385" s="2" t="n">
        <v>83.92</v>
      </c>
      <c r="R9385" t="n">
        <v>5</v>
      </c>
      <c r="S9385" s="3" t="n">
        <v>0.2</v>
      </c>
      <c r="T9385" s="2" t="n">
        <v>-1.049</v>
      </c>
      <c r="U9385">
        <f>D9385-C9385</f>
        <v/>
      </c>
      <c r="V9385" s="3">
        <f>IF(Q9385=0,0,T9385/Q9385)</f>
        <v/>
      </c>
    </row>
    <row r="9386">
      <c r="A9386" t="n">
        <v>9385</v>
      </c>
      <c r="B9386" t="inlineStr">
        <is>
          <t>CA-2017-100433</t>
        </is>
      </c>
      <c r="C9386" t="inlineStr">
        <is>
          <t>2017-08-11</t>
        </is>
      </c>
      <c r="D9386" t="inlineStr">
        <is>
          <t>2017-08-16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Office Supplies</t>
        </is>
      </c>
      <c r="O9386" t="inlineStr">
        <is>
          <t>Paper</t>
        </is>
      </c>
      <c r="P9386" t="inlineStr">
        <is>
          <t>Xerox 226</t>
        </is>
      </c>
      <c r="Q9386" s="2" t="n">
        <v>25.92</v>
      </c>
      <c r="R9386" t="n">
        <v>4</v>
      </c>
      <c r="S9386" s="3" t="n">
        <v>0</v>
      </c>
      <c r="T9386" s="2" t="n">
        <v>12.4416</v>
      </c>
      <c r="U9386">
        <f>D9386-C9386</f>
        <v/>
      </c>
      <c r="V9386" s="3">
        <f>IF(Q9386=0,0,T9386/Q9386)</f>
        <v/>
      </c>
    </row>
    <row r="9387">
      <c r="A9387" t="n">
        <v>9386</v>
      </c>
      <c r="B9387" t="inlineStr">
        <is>
          <t>CA-2017-163097</t>
        </is>
      </c>
      <c r="C9387" t="inlineStr">
        <is>
          <t>2017-08-27</t>
        </is>
      </c>
      <c r="D9387" t="inlineStr">
        <is>
          <t>2017-08-31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Flat Face Poster Frame</t>
        </is>
      </c>
      <c r="Q9387" s="2" t="n">
        <v>120.576</v>
      </c>
      <c r="R9387" t="n">
        <v>8</v>
      </c>
      <c r="S9387" s="3" t="n">
        <v>0.2</v>
      </c>
      <c r="T9387" s="2" t="n">
        <v>33.1584</v>
      </c>
      <c r="U9387">
        <f>D9387-C9387</f>
        <v/>
      </c>
      <c r="V9387" s="3">
        <f>IF(Q9387=0,0,T9387/Q9387)</f>
        <v/>
      </c>
    </row>
    <row r="9388">
      <c r="A9388" t="n">
        <v>9387</v>
      </c>
      <c r="B9388" t="inlineStr">
        <is>
          <t>US-2017-127292</t>
        </is>
      </c>
      <c r="C9388" t="inlineStr">
        <is>
          <t>2017-01-19</t>
        </is>
      </c>
      <c r="D9388" t="inlineStr">
        <is>
          <t>2017-01-23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191</t>
        </is>
      </c>
      <c r="Q9388" s="2" t="n">
        <v>79.92</v>
      </c>
      <c r="R9388" t="n">
        <v>4</v>
      </c>
      <c r="S9388" s="3" t="n">
        <v>0</v>
      </c>
      <c r="T9388" s="2" t="n">
        <v>37.5624</v>
      </c>
      <c r="U9388">
        <f>D9388-C9388</f>
        <v/>
      </c>
      <c r="V9388" s="3">
        <f>IF(Q9388=0,0,T9388/Q9388)</f>
        <v/>
      </c>
    </row>
    <row r="9389">
      <c r="A9389" t="n">
        <v>9388</v>
      </c>
      <c r="B9389" t="inlineStr">
        <is>
          <t>US-2017-127292</t>
        </is>
      </c>
      <c r="C9389" t="inlineStr">
        <is>
          <t>2017-01-19</t>
        </is>
      </c>
      <c r="D9389" t="inlineStr">
        <is>
          <t>2017-01-23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1881</t>
        </is>
      </c>
      <c r="Q9389" s="2" t="n">
        <v>12.28</v>
      </c>
      <c r="R9389" t="n">
        <v>1</v>
      </c>
      <c r="S9389" s="3" t="n">
        <v>0</v>
      </c>
      <c r="T9389" s="2" t="n">
        <v>5.7716</v>
      </c>
      <c r="U9389">
        <f>D9389-C9389</f>
        <v/>
      </c>
      <c r="V9389" s="3">
        <f>IF(Q9389=0,0,T9389/Q9389)</f>
        <v/>
      </c>
    </row>
    <row r="9390">
      <c r="A9390" t="n">
        <v>9389</v>
      </c>
      <c r="B9390" t="inlineStr">
        <is>
          <t>US-2017-127292</t>
        </is>
      </c>
      <c r="C9390" t="inlineStr">
        <is>
          <t>2017-01-19</t>
        </is>
      </c>
      <c r="D9390" t="inlineStr">
        <is>
          <t>2017-01-23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Avanti 4.4 Cu. Ft. Refrigerator</t>
        </is>
      </c>
      <c r="Q9390" s="2" t="n">
        <v>542.9400000000001</v>
      </c>
      <c r="R9390" t="n">
        <v>3</v>
      </c>
      <c r="S9390" s="3" t="n">
        <v>0</v>
      </c>
      <c r="T9390" s="2" t="n">
        <v>152.0232</v>
      </c>
      <c r="U9390">
        <f>D9390-C9390</f>
        <v/>
      </c>
      <c r="V9390" s="3">
        <f>IF(Q9390=0,0,T9390/Q9390)</f>
        <v/>
      </c>
    </row>
    <row r="9391">
      <c r="A9391" t="n">
        <v>9390</v>
      </c>
      <c r="B9391" t="inlineStr">
        <is>
          <t>US-2017-127292</t>
        </is>
      </c>
      <c r="C9391" t="inlineStr">
        <is>
          <t>2017-01-19</t>
        </is>
      </c>
      <c r="D9391" t="inlineStr">
        <is>
          <t>2017-01-23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Poly String Tie Envelopes</t>
        </is>
      </c>
      <c r="Q9391" s="2" t="n">
        <v>2.04</v>
      </c>
      <c r="R9391" t="n">
        <v>1</v>
      </c>
      <c r="S9391" s="3" t="n">
        <v>0</v>
      </c>
      <c r="T9391" s="2" t="n">
        <v>0.9588</v>
      </c>
      <c r="U9391">
        <f>D9391-C9391</f>
        <v/>
      </c>
      <c r="V9391" s="3">
        <f>IF(Q9391=0,0,T9391/Q9391)</f>
        <v/>
      </c>
    </row>
    <row r="9392">
      <c r="A9392" t="n">
        <v>9391</v>
      </c>
      <c r="B9392" t="inlineStr">
        <is>
          <t>CA-2015-163734</t>
        </is>
      </c>
      <c r="C9392" t="inlineStr">
        <is>
          <t>2015-06-19</t>
        </is>
      </c>
      <c r="D9392" t="inlineStr">
        <is>
          <t>2015-06-24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Office Supplies</t>
        </is>
      </c>
      <c r="O9392" t="inlineStr">
        <is>
          <t>Storage</t>
        </is>
      </c>
      <c r="P9392" t="inlineStr">
        <is>
          <t>Recycled Steel Personal File for Hanging File Folders</t>
        </is>
      </c>
      <c r="Q9392" s="2" t="n">
        <v>228.92</v>
      </c>
      <c r="R9392" t="n">
        <v>5</v>
      </c>
      <c r="S9392" s="3" t="n">
        <v>0.2</v>
      </c>
      <c r="T9392" s="2" t="n">
        <v>14.3075</v>
      </c>
      <c r="U9392">
        <f>D9392-C9392</f>
        <v/>
      </c>
      <c r="V9392" s="3">
        <f>IF(Q9392=0,0,T9392/Q9392)</f>
        <v/>
      </c>
    </row>
    <row r="9393">
      <c r="A9393" t="n">
        <v>9392</v>
      </c>
      <c r="B9393" t="inlineStr">
        <is>
          <t>CA-2017-162474</t>
        </is>
      </c>
      <c r="C9393" t="inlineStr">
        <is>
          <t>2017-03-13</t>
        </is>
      </c>
      <c r="D9393" t="inlineStr">
        <is>
          <t>2017-03-16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PowerGen Dual USB Car Charger</t>
        </is>
      </c>
      <c r="Q9393" s="2" t="n">
        <v>7.992</v>
      </c>
      <c r="R9393" t="n">
        <v>1</v>
      </c>
      <c r="S9393" s="3" t="n">
        <v>0.2</v>
      </c>
      <c r="T9393" s="2" t="n">
        <v>2.5974</v>
      </c>
      <c r="U9393">
        <f>D9393-C9393</f>
        <v/>
      </c>
      <c r="V9393" s="3">
        <f>IF(Q9393=0,0,T9393/Q9393)</f>
        <v/>
      </c>
    </row>
    <row r="9394">
      <c r="A9394" t="n">
        <v>9393</v>
      </c>
      <c r="B9394" t="inlineStr">
        <is>
          <t>CA-2015-130848</t>
        </is>
      </c>
      <c r="C9394" t="inlineStr">
        <is>
          <t>2015-10-25</t>
        </is>
      </c>
      <c r="D9394" t="inlineStr">
        <is>
          <t>2015-10-25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Furniture</t>
        </is>
      </c>
      <c r="O9394" t="inlineStr">
        <is>
          <t>Chairs</t>
        </is>
      </c>
      <c r="P9394" t="inlineStr">
        <is>
          <t>Global Highback Leather Tilter in Burgundy</t>
        </is>
      </c>
      <c r="Q9394" s="2" t="n">
        <v>582.336</v>
      </c>
      <c r="R9394" t="n">
        <v>8</v>
      </c>
      <c r="S9394" s="3" t="n">
        <v>0.2</v>
      </c>
      <c r="T9394" s="2" t="n">
        <v>-29.1168</v>
      </c>
      <c r="U9394">
        <f>D9394-C9394</f>
        <v/>
      </c>
      <c r="V9394" s="3">
        <f>IF(Q9394=0,0,T9394/Q9394)</f>
        <v/>
      </c>
    </row>
    <row r="9395">
      <c r="A9395" t="n">
        <v>9394</v>
      </c>
      <c r="B9395" t="inlineStr">
        <is>
          <t>CA-2014-125997</t>
        </is>
      </c>
      <c r="C9395" t="inlineStr">
        <is>
          <t>2014-09-20</t>
        </is>
      </c>
      <c r="D9395" t="inlineStr">
        <is>
          <t>2014-09-23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Ooma Telo VoIP Home Phone System</t>
        </is>
      </c>
      <c r="Q9395" s="2" t="n">
        <v>629.95</v>
      </c>
      <c r="R9395" t="n">
        <v>5</v>
      </c>
      <c r="S9395" s="3" t="n">
        <v>0</v>
      </c>
      <c r="T9395" s="2" t="n">
        <v>157.4875</v>
      </c>
      <c r="U9395">
        <f>D9395-C9395</f>
        <v/>
      </c>
      <c r="V9395" s="3">
        <f>IF(Q9395=0,0,T9395/Q9395)</f>
        <v/>
      </c>
    </row>
    <row r="9396">
      <c r="A9396" t="n">
        <v>9395</v>
      </c>
      <c r="B9396" t="inlineStr">
        <is>
          <t>CA-2014-125997</t>
        </is>
      </c>
      <c r="C9396" t="inlineStr">
        <is>
          <t>2014-09-20</t>
        </is>
      </c>
      <c r="D9396" t="inlineStr">
        <is>
          <t>2014-09-23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Global Leather Executive Chair</t>
        </is>
      </c>
      <c r="Q9396" s="2" t="n">
        <v>631.782</v>
      </c>
      <c r="R9396" t="n">
        <v>2</v>
      </c>
      <c r="S9396" s="3" t="n">
        <v>0.1</v>
      </c>
      <c r="T9396" s="2" t="n">
        <v>140.396</v>
      </c>
      <c r="U9396">
        <f>D9396-C9396</f>
        <v/>
      </c>
      <c r="V9396" s="3">
        <f>IF(Q9396=0,0,T9396/Q9396)</f>
        <v/>
      </c>
    </row>
    <row r="9397">
      <c r="A9397" t="n">
        <v>9396</v>
      </c>
      <c r="B9397" t="inlineStr">
        <is>
          <t>CA-2014-125997</t>
        </is>
      </c>
      <c r="C9397" t="inlineStr">
        <is>
          <t>2014-09-20</t>
        </is>
      </c>
      <c r="D9397" t="inlineStr">
        <is>
          <t>2014-09-23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DMI Eclipse Executive Suite Bookcases</t>
        </is>
      </c>
      <c r="Q9397" s="2" t="n">
        <v>801.568</v>
      </c>
      <c r="R9397" t="n">
        <v>2</v>
      </c>
      <c r="S9397" s="3" t="n">
        <v>0.2</v>
      </c>
      <c r="T9397" s="2" t="n">
        <v>-10.0196</v>
      </c>
      <c r="U9397">
        <f>D9397-C9397</f>
        <v/>
      </c>
      <c r="V9397" s="3">
        <f>IF(Q9397=0,0,T9397/Q9397)</f>
        <v/>
      </c>
    </row>
    <row r="9398">
      <c r="A9398" t="n">
        <v>9397</v>
      </c>
      <c r="B9398" t="inlineStr">
        <is>
          <t>CA-2014-125997</t>
        </is>
      </c>
      <c r="C9398" t="inlineStr">
        <is>
          <t>2014-09-20</t>
        </is>
      </c>
      <c r="D9398" t="inlineStr">
        <is>
          <t>2014-09-23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Office Supplies</t>
        </is>
      </c>
      <c r="O9398" t="inlineStr">
        <is>
          <t>Labels</t>
        </is>
      </c>
      <c r="P9398" t="inlineStr">
        <is>
          <t>Avery 485</t>
        </is>
      </c>
      <c r="Q9398" s="2" t="n">
        <v>75.18000000000001</v>
      </c>
      <c r="R9398" t="n">
        <v>6</v>
      </c>
      <c r="S9398" s="3" t="n">
        <v>0</v>
      </c>
      <c r="T9398" s="2" t="n">
        <v>35.3346</v>
      </c>
      <c r="U9398">
        <f>D9398-C9398</f>
        <v/>
      </c>
      <c r="V9398" s="3">
        <f>IF(Q9398=0,0,T9398/Q9398)</f>
        <v/>
      </c>
    </row>
    <row r="9399">
      <c r="A9399" t="n">
        <v>9398</v>
      </c>
      <c r="B9399" t="inlineStr">
        <is>
          <t>CA-2014-125997</t>
        </is>
      </c>
      <c r="C9399" t="inlineStr">
        <is>
          <t>2014-09-20</t>
        </is>
      </c>
      <c r="D9399" t="inlineStr">
        <is>
          <t>2014-09-23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Office Supplies</t>
        </is>
      </c>
      <c r="O9399" t="inlineStr">
        <is>
          <t>Appliances</t>
        </is>
      </c>
      <c r="P9399" t="inlineStr">
        <is>
          <t>Euro-Pro Shark Turbo Vacuum</t>
        </is>
      </c>
      <c r="Q9399" s="2" t="n">
        <v>30.98</v>
      </c>
      <c r="R9399" t="n">
        <v>1</v>
      </c>
      <c r="S9399" s="3" t="n">
        <v>0</v>
      </c>
      <c r="T9399" s="2" t="n">
        <v>8.0548</v>
      </c>
      <c r="U9399">
        <f>D9399-C9399</f>
        <v/>
      </c>
      <c r="V9399" s="3">
        <f>IF(Q9399=0,0,T9399/Q9399)</f>
        <v/>
      </c>
    </row>
    <row r="9400">
      <c r="A9400" t="n">
        <v>9399</v>
      </c>
      <c r="B9400" t="inlineStr">
        <is>
          <t>CA-2014-125997</t>
        </is>
      </c>
      <c r="C9400" t="inlineStr">
        <is>
          <t>2014-09-20</t>
        </is>
      </c>
      <c r="D9400" t="inlineStr">
        <is>
          <t>2014-09-23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Technology</t>
        </is>
      </c>
      <c r="O9400" t="inlineStr">
        <is>
          <t>Phones</t>
        </is>
      </c>
      <c r="P9400" t="inlineStr">
        <is>
          <t>Panasonic KX-TG9541B DECT 6.0 Digital 2-Line Expandable Cordless Phone With Digital Answering System</t>
        </is>
      </c>
      <c r="Q9400" s="2" t="n">
        <v>1349.91</v>
      </c>
      <c r="R9400" t="n">
        <v>9</v>
      </c>
      <c r="S9400" s="3" t="n">
        <v>0</v>
      </c>
      <c r="T9400" s="2" t="n">
        <v>661.4559</v>
      </c>
      <c r="U9400">
        <f>D9400-C9400</f>
        <v/>
      </c>
      <c r="V9400" s="3">
        <f>IF(Q9400=0,0,T9400/Q9400)</f>
        <v/>
      </c>
    </row>
    <row r="9401">
      <c r="A9401" t="n">
        <v>9400</v>
      </c>
      <c r="B9401" t="inlineStr">
        <is>
          <t>CA-2016-103128</t>
        </is>
      </c>
      <c r="C9401" t="inlineStr">
        <is>
          <t>2016-11-11</t>
        </is>
      </c>
      <c r="D9401" t="inlineStr">
        <is>
          <t>2016-11-15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Office Supplies</t>
        </is>
      </c>
      <c r="O9401" t="inlineStr">
        <is>
          <t>Art</t>
        </is>
      </c>
      <c r="P9401" t="inlineStr">
        <is>
          <t>Newell 332</t>
        </is>
      </c>
      <c r="Q9401" s="2" t="n">
        <v>14.112</v>
      </c>
      <c r="R9401" t="n">
        <v>6</v>
      </c>
      <c r="S9401" s="3" t="n">
        <v>0.2</v>
      </c>
      <c r="T9401" s="2" t="n">
        <v>1.2348</v>
      </c>
      <c r="U9401">
        <f>D9401-C9401</f>
        <v/>
      </c>
      <c r="V9401" s="3">
        <f>IF(Q9401=0,0,T9401/Q9401)</f>
        <v/>
      </c>
    </row>
    <row r="9402">
      <c r="A9402" t="n">
        <v>9401</v>
      </c>
      <c r="B9402" t="inlineStr">
        <is>
          <t>CA-2015-167696</t>
        </is>
      </c>
      <c r="C9402" t="inlineStr">
        <is>
          <t>2015-09-16</t>
        </is>
      </c>
      <c r="D9402" t="inlineStr">
        <is>
          <t>2015-09-21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Office Supplies</t>
        </is>
      </c>
      <c r="O9402" t="inlineStr">
        <is>
          <t>Envelopes</t>
        </is>
      </c>
      <c r="P9402" t="inlineStr">
        <is>
          <t>Staple envelope</t>
        </is>
      </c>
      <c r="Q9402" s="2" t="n">
        <v>31.12</v>
      </c>
      <c r="R9402" t="n">
        <v>4</v>
      </c>
      <c r="S9402" s="3" t="n">
        <v>0</v>
      </c>
      <c r="T9402" s="2" t="n">
        <v>14.6264</v>
      </c>
      <c r="U9402">
        <f>D9402-C9402</f>
        <v/>
      </c>
      <c r="V9402" s="3">
        <f>IF(Q9402=0,0,T9402/Q9402)</f>
        <v/>
      </c>
    </row>
    <row r="9403">
      <c r="A9403" t="n">
        <v>9402</v>
      </c>
      <c r="B9403" t="inlineStr">
        <is>
          <t>CA-2014-159814</t>
        </is>
      </c>
      <c r="C9403" t="inlineStr">
        <is>
          <t>2014-06-24</t>
        </is>
      </c>
      <c r="D9403" t="inlineStr">
        <is>
          <t>2014-06-28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Acrylic Self-Standing Desk Frames</t>
        </is>
      </c>
      <c r="Q9403" s="2" t="n">
        <v>4.272</v>
      </c>
      <c r="R9403" t="n">
        <v>2</v>
      </c>
      <c r="S9403" s="3" t="n">
        <v>0.2</v>
      </c>
      <c r="T9403" s="2" t="n">
        <v>0.9612000000000001</v>
      </c>
      <c r="U9403">
        <f>D9403-C9403</f>
        <v/>
      </c>
      <c r="V9403" s="3">
        <f>IF(Q9403=0,0,T9403/Q9403)</f>
        <v/>
      </c>
    </row>
    <row r="9404">
      <c r="A9404" t="n">
        <v>9403</v>
      </c>
      <c r="B9404" t="inlineStr">
        <is>
          <t>CA-2016-105459</t>
        </is>
      </c>
      <c r="C9404" t="inlineStr">
        <is>
          <t>2016-08-12</t>
        </is>
      </c>
      <c r="D9404" t="inlineStr">
        <is>
          <t>2016-08-17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Furniture</t>
        </is>
      </c>
      <c r="O9404" t="inlineStr">
        <is>
          <t>Tables</t>
        </is>
      </c>
      <c r="P9404" t="inlineStr">
        <is>
          <t>Chromcraft Round Conference Tables</t>
        </is>
      </c>
      <c r="Q9404" s="2" t="n">
        <v>209.148</v>
      </c>
      <c r="R9404" t="n">
        <v>2</v>
      </c>
      <c r="S9404" s="3" t="n">
        <v>0.4</v>
      </c>
      <c r="T9404" s="2" t="n">
        <v>-66.2302</v>
      </c>
      <c r="U9404">
        <f>D9404-C9404</f>
        <v/>
      </c>
      <c r="V9404" s="3">
        <f>IF(Q9404=0,0,T9404/Q9404)</f>
        <v/>
      </c>
    </row>
    <row r="9405">
      <c r="A9405" t="n">
        <v>9404</v>
      </c>
      <c r="B9405" t="inlineStr">
        <is>
          <t>CA-2016-105459</t>
        </is>
      </c>
      <c r="C9405" t="inlineStr">
        <is>
          <t>2016-08-12</t>
        </is>
      </c>
      <c r="D9405" t="inlineStr">
        <is>
          <t>2016-08-17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Tennsco 6- and 18-Compartment Lockers</t>
        </is>
      </c>
      <c r="Q9405" s="2" t="n">
        <v>1591.02</v>
      </c>
      <c r="R9405" t="n">
        <v>6</v>
      </c>
      <c r="S9405" s="3" t="n">
        <v>0</v>
      </c>
      <c r="T9405" s="2" t="n">
        <v>286.3836</v>
      </c>
      <c r="U9405">
        <f>D9405-C9405</f>
        <v/>
      </c>
      <c r="V9405" s="3">
        <f>IF(Q9405=0,0,T9405/Q9405)</f>
        <v/>
      </c>
    </row>
    <row r="9406">
      <c r="A9406" t="n">
        <v>9405</v>
      </c>
      <c r="B9406" t="inlineStr">
        <is>
          <t>CA-2017-141663</t>
        </is>
      </c>
      <c r="C9406" t="inlineStr">
        <is>
          <t>2017-04-13</t>
        </is>
      </c>
      <c r="D9406" t="inlineStr">
        <is>
          <t>2017-04-17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Translucent Push Pins by OIC</t>
        </is>
      </c>
      <c r="Q9406" s="2" t="n">
        <v>7.92</v>
      </c>
      <c r="R9406" t="n">
        <v>5</v>
      </c>
      <c r="S9406" s="3" t="n">
        <v>0.2</v>
      </c>
      <c r="T9406" s="2" t="n">
        <v>1.683</v>
      </c>
      <c r="U9406">
        <f>D9406-C9406</f>
        <v/>
      </c>
      <c r="V9406" s="3">
        <f>IF(Q9406=0,0,T9406/Q9406)</f>
        <v/>
      </c>
    </row>
    <row r="9407">
      <c r="A9407" t="n">
        <v>9406</v>
      </c>
      <c r="B9407" t="inlineStr">
        <is>
          <t>CA-2014-152618</t>
        </is>
      </c>
      <c r="C9407" t="inlineStr">
        <is>
          <t>2014-03-14</t>
        </is>
      </c>
      <c r="D9407" t="inlineStr">
        <is>
          <t>2014-03-17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Technology</t>
        </is>
      </c>
      <c r="O9407" t="inlineStr">
        <is>
          <t>Machines</t>
        </is>
      </c>
      <c r="P9407" t="inlineStr">
        <is>
          <t>Hewlett-Packard Deskjet 6540 Color Inkjet Printer</t>
        </is>
      </c>
      <c r="Q9407" s="2" t="n">
        <v>574.91</v>
      </c>
      <c r="R9407" t="n">
        <v>2</v>
      </c>
      <c r="S9407" s="3" t="n">
        <v>0.3</v>
      </c>
      <c r="T9407" s="2" t="n">
        <v>156.047</v>
      </c>
      <c r="U9407">
        <f>D9407-C9407</f>
        <v/>
      </c>
      <c r="V9407" s="3">
        <f>IF(Q9407=0,0,T9407/Q9407)</f>
        <v/>
      </c>
    </row>
    <row r="9408">
      <c r="A9408" t="n">
        <v>9407</v>
      </c>
      <c r="B9408" t="inlineStr">
        <is>
          <t>CA-2014-152618</t>
        </is>
      </c>
      <c r="C9408" t="inlineStr">
        <is>
          <t>2014-03-14</t>
        </is>
      </c>
      <c r="D9408" t="inlineStr">
        <is>
          <t>2014-03-17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1963</t>
        </is>
      </c>
      <c r="Q9408" s="2" t="n">
        <v>8.448</v>
      </c>
      <c r="R9408" t="n">
        <v>2</v>
      </c>
      <c r="S9408" s="3" t="n">
        <v>0.2</v>
      </c>
      <c r="T9408" s="2" t="n">
        <v>2.64</v>
      </c>
      <c r="U9408">
        <f>D9408-C9408</f>
        <v/>
      </c>
      <c r="V9408" s="3">
        <f>IF(Q9408=0,0,T9408/Q9408)</f>
        <v/>
      </c>
    </row>
    <row r="9409">
      <c r="A9409" t="n">
        <v>9408</v>
      </c>
      <c r="B9409" t="inlineStr">
        <is>
          <t>CA-2017-162789</t>
        </is>
      </c>
      <c r="C9409" t="inlineStr">
        <is>
          <t>2017-09-22</t>
        </is>
      </c>
      <c r="D9409" t="inlineStr">
        <is>
          <t>2017-09-24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WD My Passport Ultra 2TB Portable External Hard Drive</t>
        </is>
      </c>
      <c r="Q9409" s="2" t="n">
        <v>1071</v>
      </c>
      <c r="R9409" t="n">
        <v>9</v>
      </c>
      <c r="S9409" s="3" t="n">
        <v>0</v>
      </c>
      <c r="T9409" s="2" t="n">
        <v>171.36</v>
      </c>
      <c r="U9409">
        <f>D9409-C9409</f>
        <v/>
      </c>
      <c r="V9409" s="3">
        <f>IF(Q9409=0,0,T9409/Q9409)</f>
        <v/>
      </c>
    </row>
    <row r="9410">
      <c r="A9410" t="n">
        <v>9409</v>
      </c>
      <c r="B9410" t="inlineStr">
        <is>
          <t>CA-2017-162789</t>
        </is>
      </c>
      <c r="C9410" t="inlineStr">
        <is>
          <t>2017-09-22</t>
        </is>
      </c>
      <c r="D9410" t="inlineStr">
        <is>
          <t>2017-09-24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Eldon 500 Class Desk Accessories</t>
        </is>
      </c>
      <c r="Q9410" s="2" t="n">
        <v>12.07</v>
      </c>
      <c r="R9410" t="n">
        <v>1</v>
      </c>
      <c r="S9410" s="3" t="n">
        <v>0</v>
      </c>
      <c r="T9410" s="2" t="n">
        <v>3.9831</v>
      </c>
      <c r="U9410">
        <f>D9410-C9410</f>
        <v/>
      </c>
      <c r="V9410" s="3">
        <f>IF(Q9410=0,0,T9410/Q9410)</f>
        <v/>
      </c>
    </row>
    <row r="9411">
      <c r="A9411" t="n">
        <v>9410</v>
      </c>
      <c r="B9411" t="inlineStr">
        <is>
          <t>US-2017-110149</t>
        </is>
      </c>
      <c r="C9411" t="inlineStr">
        <is>
          <t>2017-12-10</t>
        </is>
      </c>
      <c r="D9411" t="inlineStr">
        <is>
          <t>2017-12-13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Office Supplies</t>
        </is>
      </c>
      <c r="O9411" t="inlineStr">
        <is>
          <t>Binders</t>
        </is>
      </c>
      <c r="P9411" t="inlineStr">
        <is>
          <t>Heavy-Duty E-Z-D Binders</t>
        </is>
      </c>
      <c r="Q9411" s="2" t="n">
        <v>3.273</v>
      </c>
      <c r="R9411" t="n">
        <v>1</v>
      </c>
      <c r="S9411" s="3" t="n">
        <v>0.7</v>
      </c>
      <c r="T9411" s="2" t="n">
        <v>-2.5093</v>
      </c>
      <c r="U9411">
        <f>D9411-C9411</f>
        <v/>
      </c>
      <c r="V9411" s="3">
        <f>IF(Q9411=0,0,T9411/Q9411)</f>
        <v/>
      </c>
    </row>
    <row r="9412">
      <c r="A9412" t="n">
        <v>9411</v>
      </c>
      <c r="B9412" t="inlineStr">
        <is>
          <t>US-2017-110149</t>
        </is>
      </c>
      <c r="C9412" t="inlineStr">
        <is>
          <t>2017-12-10</t>
        </is>
      </c>
      <c r="D9412" t="inlineStr">
        <is>
          <t>2017-12-13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Contract Clock, 14", Brown</t>
        </is>
      </c>
      <c r="Q9412" s="2" t="n">
        <v>87.92</v>
      </c>
      <c r="R9412" t="n">
        <v>5</v>
      </c>
      <c r="S9412" s="3" t="n">
        <v>0.2</v>
      </c>
      <c r="T9412" s="2" t="n">
        <v>15.386</v>
      </c>
      <c r="U9412">
        <f>D9412-C9412</f>
        <v/>
      </c>
      <c r="V9412" s="3">
        <f>IF(Q9412=0,0,T9412/Q9412)</f>
        <v/>
      </c>
    </row>
    <row r="9413">
      <c r="A9413" t="n">
        <v>9412</v>
      </c>
      <c r="B9413" t="inlineStr">
        <is>
          <t>CA-2016-108959</t>
        </is>
      </c>
      <c r="C9413" t="inlineStr">
        <is>
          <t>2016-03-10</t>
        </is>
      </c>
      <c r="D9413" t="inlineStr">
        <is>
          <t>2016-03-14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Office Supplies</t>
        </is>
      </c>
      <c r="O9413" t="inlineStr">
        <is>
          <t>Storage</t>
        </is>
      </c>
      <c r="P9413" t="inlineStr">
        <is>
          <t>Mini 13-1/2 Capacity Data Binder Rack, Pearl</t>
        </is>
      </c>
      <c r="Q9413" s="2" t="n">
        <v>104.696</v>
      </c>
      <c r="R9413" t="n">
        <v>1</v>
      </c>
      <c r="S9413" s="3" t="n">
        <v>0.2</v>
      </c>
      <c r="T9413" s="2" t="n">
        <v>6.5435</v>
      </c>
      <c r="U9413">
        <f>D9413-C9413</f>
        <v/>
      </c>
      <c r="V9413" s="3">
        <f>IF(Q9413=0,0,T9413/Q9413)</f>
        <v/>
      </c>
    </row>
    <row r="9414">
      <c r="A9414" t="n">
        <v>9413</v>
      </c>
      <c r="B9414" t="inlineStr">
        <is>
          <t>CA-2015-164777</t>
        </is>
      </c>
      <c r="C9414" t="inlineStr">
        <is>
          <t>2015-01-27</t>
        </is>
      </c>
      <c r="D9414" t="inlineStr">
        <is>
          <t>2015-01-29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Furniture</t>
        </is>
      </c>
      <c r="O9414" t="inlineStr">
        <is>
          <t>Chairs</t>
        </is>
      </c>
      <c r="P9414" t="inlineStr">
        <is>
          <t>HON 5400 Series Task Chairs for Big and Tall</t>
        </is>
      </c>
      <c r="Q9414" s="2" t="n">
        <v>2803.92</v>
      </c>
      <c r="R9414" t="n">
        <v>5</v>
      </c>
      <c r="S9414" s="3" t="n">
        <v>0.2</v>
      </c>
      <c r="T9414" s="2" t="n">
        <v>0</v>
      </c>
      <c r="U9414">
        <f>D9414-C9414</f>
        <v/>
      </c>
      <c r="V9414" s="3">
        <f>IF(Q9414=0,0,T9414/Q9414)</f>
        <v/>
      </c>
    </row>
    <row r="9415">
      <c r="A9415" t="n">
        <v>9414</v>
      </c>
      <c r="B9415" t="inlineStr">
        <is>
          <t>CA-2016-132017</t>
        </is>
      </c>
      <c r="C9415" t="inlineStr">
        <is>
          <t>2016-09-26</t>
        </is>
      </c>
      <c r="D9415" t="inlineStr">
        <is>
          <t>2016-09-27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Office Supplies</t>
        </is>
      </c>
      <c r="O9415" t="inlineStr">
        <is>
          <t>Binders</t>
        </is>
      </c>
      <c r="P9415" t="inlineStr">
        <is>
          <t>GBC Recycled VeloBinder Covers</t>
        </is>
      </c>
      <c r="Q9415" s="2" t="n">
        <v>6.816</v>
      </c>
      <c r="R9415" t="n">
        <v>2</v>
      </c>
      <c r="S9415" s="3" t="n">
        <v>0.8</v>
      </c>
      <c r="T9415" s="2" t="n">
        <v>-11.5872</v>
      </c>
      <c r="U9415">
        <f>D9415-C9415</f>
        <v/>
      </c>
      <c r="V9415" s="3">
        <f>IF(Q9415=0,0,T9415/Q9415)</f>
        <v/>
      </c>
    </row>
    <row r="9416">
      <c r="A9416" t="n">
        <v>9415</v>
      </c>
      <c r="B9416" t="inlineStr">
        <is>
          <t>CA-2015-127824</t>
        </is>
      </c>
      <c r="C9416" t="inlineStr">
        <is>
          <t>2015-10-18</t>
        </is>
      </c>
      <c r="D9416" t="inlineStr">
        <is>
          <t>2015-10-22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Technology</t>
        </is>
      </c>
      <c r="O9416" t="inlineStr">
        <is>
          <t>Phones</t>
        </is>
      </c>
      <c r="P9416" t="inlineStr">
        <is>
          <t>Motorola L703CM</t>
        </is>
      </c>
      <c r="Q9416" s="2" t="n">
        <v>249.584</v>
      </c>
      <c r="R9416" t="n">
        <v>2</v>
      </c>
      <c r="S9416" s="3" t="n">
        <v>0.2</v>
      </c>
      <c r="T9416" s="2" t="n">
        <v>15.599</v>
      </c>
      <c r="U9416">
        <f>D9416-C9416</f>
        <v/>
      </c>
      <c r="V9416" s="3">
        <f>IF(Q9416=0,0,T9416/Q9416)</f>
        <v/>
      </c>
    </row>
    <row r="9417">
      <c r="A9417" t="n">
        <v>9416</v>
      </c>
      <c r="B9417" t="inlineStr">
        <is>
          <t>CA-2015-127824</t>
        </is>
      </c>
      <c r="C9417" t="inlineStr">
        <is>
          <t>2015-10-18</t>
        </is>
      </c>
      <c r="D9417" t="inlineStr">
        <is>
          <t>2015-10-22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Office Supplies</t>
        </is>
      </c>
      <c r="O9417" t="inlineStr">
        <is>
          <t>Paper</t>
        </is>
      </c>
      <c r="P9417" t="inlineStr">
        <is>
          <t>Xerox 1903</t>
        </is>
      </c>
      <c r="Q9417" s="2" t="n">
        <v>17.94</v>
      </c>
      <c r="R9417" t="n">
        <v>3</v>
      </c>
      <c r="S9417" s="3" t="n">
        <v>0</v>
      </c>
      <c r="T9417" s="2" t="n">
        <v>8.7906</v>
      </c>
      <c r="U9417">
        <f>D9417-C9417</f>
        <v/>
      </c>
      <c r="V9417" s="3">
        <f>IF(Q9417=0,0,T9417/Q9417)</f>
        <v/>
      </c>
    </row>
    <row r="9418">
      <c r="A9418" t="n">
        <v>9417</v>
      </c>
      <c r="B9418" t="inlineStr">
        <is>
          <t>CA-2015-127824</t>
        </is>
      </c>
      <c r="C9418" t="inlineStr">
        <is>
          <t>2015-10-18</t>
        </is>
      </c>
      <c r="D9418" t="inlineStr">
        <is>
          <t>2015-10-22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100 Class Desk Accessories</t>
        </is>
      </c>
      <c r="Q9418" s="2" t="n">
        <v>10.11</v>
      </c>
      <c r="R9418" t="n">
        <v>3</v>
      </c>
      <c r="S9418" s="3" t="n">
        <v>0</v>
      </c>
      <c r="T9418" s="2" t="n">
        <v>3.2352</v>
      </c>
      <c r="U9418">
        <f>D9418-C9418</f>
        <v/>
      </c>
      <c r="V9418" s="3">
        <f>IF(Q9418=0,0,T9418/Q9418)</f>
        <v/>
      </c>
    </row>
    <row r="9419">
      <c r="A9419" t="n">
        <v>9418</v>
      </c>
      <c r="B9419" t="inlineStr">
        <is>
          <t>CA-2014-148285</t>
        </is>
      </c>
      <c r="C9419" t="inlineStr">
        <is>
          <t>2014-10-27</t>
        </is>
      </c>
      <c r="D9419" t="inlineStr">
        <is>
          <t>2014-11-01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Xerox 2</t>
        </is>
      </c>
      <c r="Q9419" s="2" t="n">
        <v>10.368</v>
      </c>
      <c r="R9419" t="n">
        <v>2</v>
      </c>
      <c r="S9419" s="3" t="n">
        <v>0.2</v>
      </c>
      <c r="T9419" s="2" t="n">
        <v>3.6288</v>
      </c>
      <c r="U9419">
        <f>D9419-C9419</f>
        <v/>
      </c>
      <c r="V9419" s="3">
        <f>IF(Q9419=0,0,T9419/Q9419)</f>
        <v/>
      </c>
    </row>
    <row r="9420">
      <c r="A9420" t="n">
        <v>9419</v>
      </c>
      <c r="B9420" t="inlineStr">
        <is>
          <t>CA-2014-148285</t>
        </is>
      </c>
      <c r="C9420" t="inlineStr">
        <is>
          <t>2014-10-27</t>
        </is>
      </c>
      <c r="D9420" t="inlineStr">
        <is>
          <t>2014-11-01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Office Supplies</t>
        </is>
      </c>
      <c r="O9420" t="inlineStr">
        <is>
          <t>Paper</t>
        </is>
      </c>
      <c r="P9420" t="inlineStr">
        <is>
          <t>Easy-staple paper</t>
        </is>
      </c>
      <c r="Q9420" s="2" t="n">
        <v>11.952</v>
      </c>
      <c r="R9420" t="n">
        <v>3</v>
      </c>
      <c r="S9420" s="3" t="n">
        <v>0.2</v>
      </c>
      <c r="T9420" s="2" t="n">
        <v>4.0338</v>
      </c>
      <c r="U9420">
        <f>D9420-C9420</f>
        <v/>
      </c>
      <c r="V9420" s="3">
        <f>IF(Q9420=0,0,T9420/Q9420)</f>
        <v/>
      </c>
    </row>
    <row r="9421">
      <c r="A9421" t="n">
        <v>9420</v>
      </c>
      <c r="B9421" t="inlineStr">
        <is>
          <t>CA-2017-152926</t>
        </is>
      </c>
      <c r="C9421" t="inlineStr">
        <is>
          <t>2017-10-02</t>
        </is>
      </c>
      <c r="D9421" t="inlineStr">
        <is>
          <t>2017-10-04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Fellowes Superior 10 Outlet Split Surge Protector</t>
        </is>
      </c>
      <c r="Q9421" s="2" t="n">
        <v>15.224</v>
      </c>
      <c r="R9421" t="n">
        <v>2</v>
      </c>
      <c r="S9421" s="3" t="n">
        <v>0.8</v>
      </c>
      <c r="T9421" s="2" t="n">
        <v>-38.8212</v>
      </c>
      <c r="U9421">
        <f>D9421-C9421</f>
        <v/>
      </c>
      <c r="V9421" s="3">
        <f>IF(Q9421=0,0,T9421/Q9421)</f>
        <v/>
      </c>
    </row>
    <row r="9422">
      <c r="A9422" t="n">
        <v>9421</v>
      </c>
      <c r="B9422" t="inlineStr">
        <is>
          <t>CA-2017-152926</t>
        </is>
      </c>
      <c r="C9422" t="inlineStr">
        <is>
          <t>2017-10-02</t>
        </is>
      </c>
      <c r="D9422" t="inlineStr">
        <is>
          <t>2017-10-04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Office Supplies</t>
        </is>
      </c>
      <c r="O9422" t="inlineStr">
        <is>
          <t>Appliances</t>
        </is>
      </c>
      <c r="P9422" t="inlineStr">
        <is>
          <t>Acco 6 Outlet Guardian Premium Plus Surge Suppressor</t>
        </is>
      </c>
      <c r="Q9422" s="2" t="n">
        <v>21.984</v>
      </c>
      <c r="R9422" t="n">
        <v>6</v>
      </c>
      <c r="S9422" s="3" t="n">
        <v>0.8</v>
      </c>
      <c r="T9422" s="2" t="n">
        <v>-56.0592</v>
      </c>
      <c r="U9422">
        <f>D9422-C9422</f>
        <v/>
      </c>
      <c r="V9422" s="3">
        <f>IF(Q9422=0,0,T9422/Q9422)</f>
        <v/>
      </c>
    </row>
    <row r="9423">
      <c r="A9423" t="n">
        <v>9422</v>
      </c>
      <c r="B9423" t="inlineStr">
        <is>
          <t>CA-2014-145254</t>
        </is>
      </c>
      <c r="C9423" t="inlineStr">
        <is>
          <t>2014-07-23</t>
        </is>
      </c>
      <c r="D9423" t="inlineStr">
        <is>
          <t>2014-07-27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Technology</t>
        </is>
      </c>
      <c r="O9423" t="inlineStr">
        <is>
          <t>Phones</t>
        </is>
      </c>
      <c r="P9423" t="inlineStr">
        <is>
          <t>VTech DS6151</t>
        </is>
      </c>
      <c r="Q9423" s="2" t="n">
        <v>604.752</v>
      </c>
      <c r="R9423" t="n">
        <v>6</v>
      </c>
      <c r="S9423" s="3" t="n">
        <v>0.2</v>
      </c>
      <c r="T9423" s="2" t="n">
        <v>60.4752</v>
      </c>
      <c r="U9423">
        <f>D9423-C9423</f>
        <v/>
      </c>
      <c r="V9423" s="3">
        <f>IF(Q9423=0,0,T9423/Q9423)</f>
        <v/>
      </c>
    </row>
    <row r="9424">
      <c r="A9424" t="n">
        <v>9423</v>
      </c>
      <c r="B9424" t="inlineStr">
        <is>
          <t>CA-2014-145254</t>
        </is>
      </c>
      <c r="C9424" t="inlineStr">
        <is>
          <t>2014-07-23</t>
        </is>
      </c>
      <c r="D9424" t="inlineStr">
        <is>
          <t>2014-07-27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Acme Softgrip Scissors</t>
        </is>
      </c>
      <c r="Q9424" s="2" t="n">
        <v>40.7</v>
      </c>
      <c r="R9424" t="n">
        <v>5</v>
      </c>
      <c r="S9424" s="3" t="n">
        <v>0</v>
      </c>
      <c r="T9424" s="2" t="n">
        <v>11.803</v>
      </c>
      <c r="U9424">
        <f>D9424-C9424</f>
        <v/>
      </c>
      <c r="V9424" s="3">
        <f>IF(Q9424=0,0,T9424/Q9424)</f>
        <v/>
      </c>
    </row>
    <row r="9425">
      <c r="A9425" t="n">
        <v>9424</v>
      </c>
      <c r="B9425" t="inlineStr">
        <is>
          <t>CA-2014-145254</t>
        </is>
      </c>
      <c r="C9425" t="inlineStr">
        <is>
          <t>2014-07-23</t>
        </is>
      </c>
      <c r="D9425" t="inlineStr">
        <is>
          <t>2014-07-27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Technology</t>
        </is>
      </c>
      <c r="O9425" t="inlineStr">
        <is>
          <t>Phones</t>
        </is>
      </c>
      <c r="P9425" t="inlineStr">
        <is>
          <t>AT&amp;T CL2909</t>
        </is>
      </c>
      <c r="Q9425" s="2" t="n">
        <v>302.376</v>
      </c>
      <c r="R9425" t="n">
        <v>3</v>
      </c>
      <c r="S9425" s="3" t="n">
        <v>0.2</v>
      </c>
      <c r="T9425" s="2" t="n">
        <v>37.797</v>
      </c>
      <c r="U9425">
        <f>D9425-C9425</f>
        <v/>
      </c>
      <c r="V9425" s="3">
        <f>IF(Q9425=0,0,T9425/Q9425)</f>
        <v/>
      </c>
    </row>
    <row r="9426">
      <c r="A9426" t="n">
        <v>9425</v>
      </c>
      <c r="B9426" t="inlineStr">
        <is>
          <t>CA-2014-145254</t>
        </is>
      </c>
      <c r="C9426" t="inlineStr">
        <is>
          <t>2014-07-23</t>
        </is>
      </c>
      <c r="D9426" t="inlineStr">
        <is>
          <t>2014-07-27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Imation 8gb Micro Traveldrive Usb 2.0 Flash Drive</t>
        </is>
      </c>
      <c r="Q9426" s="2" t="n">
        <v>45</v>
      </c>
      <c r="R9426" t="n">
        <v>3</v>
      </c>
      <c r="S9426" s="3" t="n">
        <v>0</v>
      </c>
      <c r="T9426" s="2" t="n">
        <v>4.95</v>
      </c>
      <c r="U9426">
        <f>D9426-C9426</f>
        <v/>
      </c>
      <c r="V9426" s="3">
        <f>IF(Q9426=0,0,T9426/Q9426)</f>
        <v/>
      </c>
    </row>
    <row r="9427">
      <c r="A9427" t="n">
        <v>9426</v>
      </c>
      <c r="B9427" t="inlineStr">
        <is>
          <t>CA-2014-116246</t>
        </is>
      </c>
      <c r="C9427" t="inlineStr">
        <is>
          <t>2014-09-12</t>
        </is>
      </c>
      <c r="D9427" t="inlineStr">
        <is>
          <t>2014-09-17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Furniture</t>
        </is>
      </c>
      <c r="O9427" t="inlineStr">
        <is>
          <t>Chairs</t>
        </is>
      </c>
      <c r="P9427" t="inlineStr">
        <is>
          <t>HON 5400 Series Task Chairs for Big and Tall</t>
        </is>
      </c>
      <c r="Q9427" s="2" t="n">
        <v>3785.292</v>
      </c>
      <c r="R9427" t="n">
        <v>6</v>
      </c>
      <c r="S9427" s="3" t="n">
        <v>0.1</v>
      </c>
      <c r="T9427" s="2" t="n">
        <v>420.588</v>
      </c>
      <c r="U9427">
        <f>D9427-C9427</f>
        <v/>
      </c>
      <c r="V9427" s="3">
        <f>IF(Q9427=0,0,T9427/Q9427)</f>
        <v/>
      </c>
    </row>
    <row r="9428">
      <c r="A9428" t="n">
        <v>9427</v>
      </c>
      <c r="B9428" t="inlineStr">
        <is>
          <t>CA-2016-160479</t>
        </is>
      </c>
      <c r="C9428" t="inlineStr">
        <is>
          <t>2016-09-15</t>
        </is>
      </c>
      <c r="D9428" t="inlineStr">
        <is>
          <t>2016-09-20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Office Supplies</t>
        </is>
      </c>
      <c r="O9428" t="inlineStr">
        <is>
          <t>Art</t>
        </is>
      </c>
      <c r="P9428" t="inlineStr">
        <is>
          <t>SANFORD Major Accent Highlighters</t>
        </is>
      </c>
      <c r="Q9428" s="2" t="n">
        <v>35.4</v>
      </c>
      <c r="R9428" t="n">
        <v>5</v>
      </c>
      <c r="S9428" s="3" t="n">
        <v>0</v>
      </c>
      <c r="T9428" s="2" t="n">
        <v>13.452</v>
      </c>
      <c r="U9428">
        <f>D9428-C9428</f>
        <v/>
      </c>
      <c r="V9428" s="3">
        <f>IF(Q9428=0,0,T9428/Q9428)</f>
        <v/>
      </c>
    </row>
    <row r="9429">
      <c r="A9429" t="n">
        <v>9428</v>
      </c>
      <c r="B9429" t="inlineStr">
        <is>
          <t>CA-2014-167486</t>
        </is>
      </c>
      <c r="C9429" t="inlineStr">
        <is>
          <t>2014-11-27</t>
        </is>
      </c>
      <c r="D9429" t="inlineStr">
        <is>
          <t>2014-12-01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Furniture</t>
        </is>
      </c>
      <c r="O9429" t="inlineStr">
        <is>
          <t>Furnishings</t>
        </is>
      </c>
      <c r="P9429" t="inlineStr">
        <is>
          <t>Eldon Radial Chair Mat for Low to Medium Pile Carpets</t>
        </is>
      </c>
      <c r="Q9429" s="2" t="n">
        <v>199.9</v>
      </c>
      <c r="R9429" t="n">
        <v>5</v>
      </c>
      <c r="S9429" s="3" t="n">
        <v>0</v>
      </c>
      <c r="T9429" s="2" t="n">
        <v>39.98</v>
      </c>
      <c r="U9429">
        <f>D9429-C9429</f>
        <v/>
      </c>
      <c r="V9429" s="3">
        <f>IF(Q9429=0,0,T9429/Q9429)</f>
        <v/>
      </c>
    </row>
    <row r="9430">
      <c r="A9430" t="n">
        <v>9429</v>
      </c>
      <c r="B9430" t="inlineStr">
        <is>
          <t>CA-2014-152100</t>
        </is>
      </c>
      <c r="C9430" t="inlineStr">
        <is>
          <t>2014-05-11</t>
        </is>
      </c>
      <c r="D9430" t="inlineStr">
        <is>
          <t>2014-05-16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Hon Multipurpose Stacking Arm Chairs</t>
        </is>
      </c>
      <c r="Q9430" s="2" t="n">
        <v>1212.96</v>
      </c>
      <c r="R9430" t="n">
        <v>8</v>
      </c>
      <c r="S9430" s="3" t="n">
        <v>0.3</v>
      </c>
      <c r="T9430" s="2" t="n">
        <v>-69.312</v>
      </c>
      <c r="U9430">
        <f>D9430-C9430</f>
        <v/>
      </c>
      <c r="V9430" s="3">
        <f>IF(Q9430=0,0,T9430/Q9430)</f>
        <v/>
      </c>
    </row>
    <row r="9431">
      <c r="A9431" t="n">
        <v>9430</v>
      </c>
      <c r="B9431" t="inlineStr">
        <is>
          <t>CA-2015-166219</t>
        </is>
      </c>
      <c r="C9431" t="inlineStr">
        <is>
          <t>2015-08-28</t>
        </is>
      </c>
      <c r="D9431" t="inlineStr">
        <is>
          <t>2015-09-01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Technology</t>
        </is>
      </c>
      <c r="O9431" t="inlineStr">
        <is>
          <t>Phones</t>
        </is>
      </c>
      <c r="P9431" t="inlineStr">
        <is>
          <t>Mitel MiVoice 5330e IP Phone</t>
        </is>
      </c>
      <c r="Q9431" s="2" t="n">
        <v>1099.96</v>
      </c>
      <c r="R9431" t="n">
        <v>5</v>
      </c>
      <c r="S9431" s="3" t="n">
        <v>0.2</v>
      </c>
      <c r="T9431" s="2" t="n">
        <v>82.497</v>
      </c>
      <c r="U9431">
        <f>D9431-C9431</f>
        <v/>
      </c>
      <c r="V9431" s="3">
        <f>IF(Q9431=0,0,T9431/Q9431)</f>
        <v/>
      </c>
    </row>
    <row r="9432">
      <c r="A9432" t="n">
        <v>9431</v>
      </c>
      <c r="B9432" t="inlineStr">
        <is>
          <t>CA-2015-166219</t>
        </is>
      </c>
      <c r="C9432" t="inlineStr">
        <is>
          <t>2015-08-28</t>
        </is>
      </c>
      <c r="D9432" t="inlineStr">
        <is>
          <t>2015-09-01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Furniture</t>
        </is>
      </c>
      <c r="O9432" t="inlineStr">
        <is>
          <t>Tables</t>
        </is>
      </c>
      <c r="P9432" t="inlineStr">
        <is>
          <t>Hon 2111 Invitation Series Straight Table</t>
        </is>
      </c>
      <c r="Q9432" s="2" t="n">
        <v>103.481</v>
      </c>
      <c r="R9432" t="n">
        <v>1</v>
      </c>
      <c r="S9432" s="3" t="n">
        <v>0.3</v>
      </c>
      <c r="T9432" s="2" t="n">
        <v>-16.2613</v>
      </c>
      <c r="U9432">
        <f>D9432-C9432</f>
        <v/>
      </c>
      <c r="V9432" s="3">
        <f>IF(Q9432=0,0,T9432/Q9432)</f>
        <v/>
      </c>
    </row>
    <row r="9433">
      <c r="A9433" t="n">
        <v>9432</v>
      </c>
      <c r="B9433" t="inlineStr">
        <is>
          <t>CA-2015-111864</t>
        </is>
      </c>
      <c r="C9433" t="inlineStr">
        <is>
          <t>2015-06-19</t>
        </is>
      </c>
      <c r="D9433" t="inlineStr">
        <is>
          <t>2015-06-19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Office Supplies</t>
        </is>
      </c>
      <c r="O9433" t="inlineStr">
        <is>
          <t>Labels</t>
        </is>
      </c>
      <c r="P9433" t="inlineStr">
        <is>
          <t>Self-Adhesive Address Labels for Typewriters with Dispenser Box</t>
        </is>
      </c>
      <c r="Q9433" s="2" t="n">
        <v>5.904</v>
      </c>
      <c r="R9433" t="n">
        <v>2</v>
      </c>
      <c r="S9433" s="3" t="n">
        <v>0.2</v>
      </c>
      <c r="T9433" s="2" t="n">
        <v>1.9926</v>
      </c>
      <c r="U9433">
        <f>D9433-C9433</f>
        <v/>
      </c>
      <c r="V9433" s="3">
        <f>IF(Q9433=0,0,T9433/Q9433)</f>
        <v/>
      </c>
    </row>
    <row r="9434">
      <c r="A9434" t="n">
        <v>9433</v>
      </c>
      <c r="B9434" t="inlineStr">
        <is>
          <t>CA-2015-119627</t>
        </is>
      </c>
      <c r="C9434" t="inlineStr">
        <is>
          <t>2015-08-17</t>
        </is>
      </c>
      <c r="D9434" t="inlineStr">
        <is>
          <t>2015-08-23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Technology</t>
        </is>
      </c>
      <c r="O9434" t="inlineStr">
        <is>
          <t>Accessories</t>
        </is>
      </c>
      <c r="P9434" t="inlineStr">
        <is>
          <t>Imation Clip USB flash drive - 8 GB</t>
        </is>
      </c>
      <c r="Q9434" s="2" t="n">
        <v>30.08</v>
      </c>
      <c r="R9434" t="n">
        <v>2</v>
      </c>
      <c r="S9434" s="3" t="n">
        <v>0.2</v>
      </c>
      <c r="T9434" s="2" t="n">
        <v>-5.264</v>
      </c>
      <c r="U9434">
        <f>D9434-C9434</f>
        <v/>
      </c>
      <c r="V9434" s="3">
        <f>IF(Q9434=0,0,T9434/Q9434)</f>
        <v/>
      </c>
    </row>
    <row r="9435">
      <c r="A9435" t="n">
        <v>9434</v>
      </c>
      <c r="B9435" t="inlineStr">
        <is>
          <t>CA-2015-119627</t>
        </is>
      </c>
      <c r="C9435" t="inlineStr">
        <is>
          <t>2015-08-17</t>
        </is>
      </c>
      <c r="D9435" t="inlineStr">
        <is>
          <t>2015-08-23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Office Supplies</t>
        </is>
      </c>
      <c r="O9435" t="inlineStr">
        <is>
          <t>Paper</t>
        </is>
      </c>
      <c r="P9435" t="inlineStr">
        <is>
          <t>Xerox 21</t>
        </is>
      </c>
      <c r="Q9435" s="2" t="n">
        <v>36.288</v>
      </c>
      <c r="R9435" t="n">
        <v>7</v>
      </c>
      <c r="S9435" s="3" t="n">
        <v>0.2</v>
      </c>
      <c r="T9435" s="2" t="n">
        <v>12.7008</v>
      </c>
      <c r="U9435">
        <f>D9435-C9435</f>
        <v/>
      </c>
      <c r="V9435" s="3">
        <f>IF(Q9435=0,0,T9435/Q9435)</f>
        <v/>
      </c>
    </row>
    <row r="9436">
      <c r="A9436" t="n">
        <v>9435</v>
      </c>
      <c r="B9436" t="inlineStr">
        <is>
          <t>CA-2015-119627</t>
        </is>
      </c>
      <c r="C9436" t="inlineStr">
        <is>
          <t>2015-08-17</t>
        </is>
      </c>
      <c r="D9436" t="inlineStr">
        <is>
          <t>2015-08-23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336</t>
        </is>
      </c>
      <c r="Q9436" s="2" t="n">
        <v>10.272</v>
      </c>
      <c r="R9436" t="n">
        <v>3</v>
      </c>
      <c r="S9436" s="3" t="n">
        <v>0.2</v>
      </c>
      <c r="T9436" s="2" t="n">
        <v>1.1556</v>
      </c>
      <c r="U9436">
        <f>D9436-C9436</f>
        <v/>
      </c>
      <c r="V9436" s="3">
        <f>IF(Q9436=0,0,T9436/Q9436)</f>
        <v/>
      </c>
    </row>
    <row r="9437">
      <c r="A9437" t="n">
        <v>9436</v>
      </c>
      <c r="B9437" t="inlineStr">
        <is>
          <t>CA-2015-119627</t>
        </is>
      </c>
      <c r="C9437" t="inlineStr">
        <is>
          <t>2015-08-17</t>
        </is>
      </c>
      <c r="D9437" t="inlineStr">
        <is>
          <t>2015-08-23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Technology</t>
        </is>
      </c>
      <c r="O9437" t="inlineStr">
        <is>
          <t>Accessories</t>
        </is>
      </c>
      <c r="P9437" t="inlineStr">
        <is>
          <t>First Data FD10 PIN Pad</t>
        </is>
      </c>
      <c r="Q9437" s="2" t="n">
        <v>252.8</v>
      </c>
      <c r="R9437" t="n">
        <v>4</v>
      </c>
      <c r="S9437" s="3" t="n">
        <v>0.2</v>
      </c>
      <c r="T9437" s="2" t="n">
        <v>-31.6</v>
      </c>
      <c r="U9437">
        <f>D9437-C9437</f>
        <v/>
      </c>
      <c r="V9437" s="3">
        <f>IF(Q9437=0,0,T9437/Q9437)</f>
        <v/>
      </c>
    </row>
    <row r="9438">
      <c r="A9438" t="n">
        <v>9437</v>
      </c>
      <c r="B9438" t="inlineStr">
        <is>
          <t>CA-2015-160787</t>
        </is>
      </c>
      <c r="C9438" t="inlineStr">
        <is>
          <t>2015-09-25</t>
        </is>
      </c>
      <c r="D9438" t="inlineStr">
        <is>
          <t>2015-09-25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Office Supplies</t>
        </is>
      </c>
      <c r="O9438" t="inlineStr">
        <is>
          <t>Binders</t>
        </is>
      </c>
      <c r="P9438" t="inlineStr">
        <is>
          <t>Acco Pressboard Covers with Storage Hooks, 14 7/8" x 11", Light Blue</t>
        </is>
      </c>
      <c r="Q9438" s="2" t="n">
        <v>2.946</v>
      </c>
      <c r="R9438" t="n">
        <v>2</v>
      </c>
      <c r="S9438" s="3" t="n">
        <v>0.7</v>
      </c>
      <c r="T9438" s="2" t="n">
        <v>-2.0622</v>
      </c>
      <c r="U9438">
        <f>D9438-C9438</f>
        <v/>
      </c>
      <c r="V9438" s="3">
        <f>IF(Q9438=0,0,T9438/Q9438)</f>
        <v/>
      </c>
    </row>
    <row r="9439">
      <c r="A9439" t="n">
        <v>9438</v>
      </c>
      <c r="B9439" t="inlineStr">
        <is>
          <t>CA-2017-107853</t>
        </is>
      </c>
      <c r="C9439" t="inlineStr">
        <is>
          <t>2017-05-26</t>
        </is>
      </c>
      <c r="D9439" t="inlineStr">
        <is>
          <t>2017-05-31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Office Supplies</t>
        </is>
      </c>
      <c r="O9439" t="inlineStr">
        <is>
          <t>Paper</t>
        </is>
      </c>
      <c r="P9439" t="inlineStr">
        <is>
          <t>Xerox 201</t>
        </is>
      </c>
      <c r="Q9439" s="2" t="n">
        <v>12.96</v>
      </c>
      <c r="R9439" t="n">
        <v>2</v>
      </c>
      <c r="S9439" s="3" t="n">
        <v>0</v>
      </c>
      <c r="T9439" s="2" t="n">
        <v>6.2208</v>
      </c>
      <c r="U9439">
        <f>D9439-C9439</f>
        <v/>
      </c>
      <c r="V9439" s="3">
        <f>IF(Q9439=0,0,T9439/Q9439)</f>
        <v/>
      </c>
    </row>
    <row r="9440">
      <c r="A9440" t="n">
        <v>9439</v>
      </c>
      <c r="B9440" t="inlineStr">
        <is>
          <t>CA-2017-126144</t>
        </is>
      </c>
      <c r="C9440" t="inlineStr">
        <is>
          <t>2017-07-31</t>
        </is>
      </c>
      <c r="D9440" t="inlineStr">
        <is>
          <t>2017-08-05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Polycom SoundPoint Pro SE-225 Corded phone</t>
        </is>
      </c>
      <c r="Q9440" s="2" t="n">
        <v>285.576</v>
      </c>
      <c r="R9440" t="n">
        <v>4</v>
      </c>
      <c r="S9440" s="3" t="n">
        <v>0.4</v>
      </c>
      <c r="T9440" s="2" t="n">
        <v>-57.1152</v>
      </c>
      <c r="U9440">
        <f>D9440-C9440</f>
        <v/>
      </c>
      <c r="V9440" s="3">
        <f>IF(Q9440=0,0,T9440/Q9440)</f>
        <v/>
      </c>
    </row>
    <row r="9441">
      <c r="A9441" t="n">
        <v>9440</v>
      </c>
      <c r="B9441" t="inlineStr">
        <is>
          <t>US-2014-154655</t>
        </is>
      </c>
      <c r="C9441" t="inlineStr">
        <is>
          <t>2014-10-12</t>
        </is>
      </c>
      <c r="D9441" t="inlineStr">
        <is>
          <t>2014-10-17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Office Supplies</t>
        </is>
      </c>
      <c r="O9441" t="inlineStr">
        <is>
          <t>Supplies</t>
        </is>
      </c>
      <c r="P9441" t="inlineStr">
        <is>
          <t>Acme Hot Forged Carbon Steel Scissors with Nickel-Plated Handles, 3 7/8" Cut, 8"L</t>
        </is>
      </c>
      <c r="Q9441" s="2" t="n">
        <v>22.24</v>
      </c>
      <c r="R9441" t="n">
        <v>2</v>
      </c>
      <c r="S9441" s="3" t="n">
        <v>0.2</v>
      </c>
      <c r="T9441" s="2" t="n">
        <v>2.502</v>
      </c>
      <c r="U9441">
        <f>D9441-C9441</f>
        <v/>
      </c>
      <c r="V9441" s="3">
        <f>IF(Q9441=0,0,T9441/Q9441)</f>
        <v/>
      </c>
    </row>
    <row r="9442">
      <c r="A9442" t="n">
        <v>9441</v>
      </c>
      <c r="B9442" t="inlineStr">
        <is>
          <t>CA-2014-100391</t>
        </is>
      </c>
      <c r="C9442" t="inlineStr">
        <is>
          <t>2014-05-25</t>
        </is>
      </c>
      <c r="D9442" t="inlineStr">
        <is>
          <t>2014-05-29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Office Supplies</t>
        </is>
      </c>
      <c r="O9442" t="inlineStr">
        <is>
          <t>Paper</t>
        </is>
      </c>
      <c r="P9442" t="inlineStr">
        <is>
          <t>Strathmore Photo Frame Cards</t>
        </is>
      </c>
      <c r="Q9442" s="2" t="n">
        <v>14.62</v>
      </c>
      <c r="R9442" t="n">
        <v>2</v>
      </c>
      <c r="S9442" s="3" t="n">
        <v>0</v>
      </c>
      <c r="T9442" s="2" t="n">
        <v>6.7252</v>
      </c>
      <c r="U9442">
        <f>D9442-C9442</f>
        <v/>
      </c>
      <c r="V9442" s="3">
        <f>IF(Q9442=0,0,T9442/Q9442)</f>
        <v/>
      </c>
    </row>
    <row r="9443">
      <c r="A9443" t="n">
        <v>9442</v>
      </c>
      <c r="B9443" t="inlineStr">
        <is>
          <t>CA-2014-165477</t>
        </is>
      </c>
      <c r="C9443" t="inlineStr">
        <is>
          <t>2014-12-29</t>
        </is>
      </c>
      <c r="D9443" t="inlineStr">
        <is>
          <t>2014-12-31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Acco 6 Outlet Guardian Standard Surge Suppressor</t>
        </is>
      </c>
      <c r="Q9443" s="2" t="n">
        <v>48.36</v>
      </c>
      <c r="R9443" t="n">
        <v>5</v>
      </c>
      <c r="S9443" s="3" t="n">
        <v>0.2</v>
      </c>
      <c r="T9443" s="2" t="n">
        <v>6.045</v>
      </c>
      <c r="U9443">
        <f>D9443-C9443</f>
        <v/>
      </c>
      <c r="V9443" s="3">
        <f>IF(Q9443=0,0,T9443/Q9443)</f>
        <v/>
      </c>
    </row>
    <row r="9444">
      <c r="A9444" t="n">
        <v>9443</v>
      </c>
      <c r="B9444" t="inlineStr">
        <is>
          <t>CA-2017-165904</t>
        </is>
      </c>
      <c r="C9444" t="inlineStr">
        <is>
          <t>2017-04-07</t>
        </is>
      </c>
      <c r="D9444" t="inlineStr">
        <is>
          <t>2017-04-11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Office Supplies</t>
        </is>
      </c>
      <c r="O9444" t="inlineStr">
        <is>
          <t>Art</t>
        </is>
      </c>
      <c r="P9444" t="inlineStr">
        <is>
          <t>50 Colored Long Pencils</t>
        </is>
      </c>
      <c r="Q9444" s="2" t="n">
        <v>16.256</v>
      </c>
      <c r="R9444" t="n">
        <v>2</v>
      </c>
      <c r="S9444" s="3" t="n">
        <v>0.2</v>
      </c>
      <c r="T9444" s="2" t="n">
        <v>1.2192</v>
      </c>
      <c r="U9444">
        <f>D9444-C9444</f>
        <v/>
      </c>
      <c r="V9444" s="3">
        <f>IF(Q9444=0,0,T9444/Q9444)</f>
        <v/>
      </c>
    </row>
    <row r="9445">
      <c r="A9445" t="n">
        <v>9444</v>
      </c>
      <c r="B9445" t="inlineStr">
        <is>
          <t>CA-2017-165904</t>
        </is>
      </c>
      <c r="C9445" t="inlineStr">
        <is>
          <t>2017-04-07</t>
        </is>
      </c>
      <c r="D9445" t="inlineStr">
        <is>
          <t>2017-04-11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AT&amp;T 1080 Corded phone</t>
        </is>
      </c>
      <c r="Q9445" s="2" t="n">
        <v>219.184</v>
      </c>
      <c r="R9445" t="n">
        <v>2</v>
      </c>
      <c r="S9445" s="3" t="n">
        <v>0.2</v>
      </c>
      <c r="T9445" s="2" t="n">
        <v>19.1786</v>
      </c>
      <c r="U9445">
        <f>D9445-C9445</f>
        <v/>
      </c>
      <c r="V9445" s="3">
        <f>IF(Q9445=0,0,T9445/Q9445)</f>
        <v/>
      </c>
    </row>
    <row r="9446">
      <c r="A9446" t="n">
        <v>9445</v>
      </c>
      <c r="B9446" t="inlineStr">
        <is>
          <t>CA-2015-104052</t>
        </is>
      </c>
      <c r="C9446" t="inlineStr">
        <is>
          <t>2015-03-01</t>
        </is>
      </c>
      <c r="D9446" t="inlineStr">
        <is>
          <t>2015-03-02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Jackery Bar Premium Fast-charging Portable Charger</t>
        </is>
      </c>
      <c r="Q9446" s="2" t="n">
        <v>95.84</v>
      </c>
      <c r="R9446" t="n">
        <v>4</v>
      </c>
      <c r="S9446" s="3" t="n">
        <v>0.2</v>
      </c>
      <c r="T9446" s="2" t="n">
        <v>34.742</v>
      </c>
      <c r="U9446">
        <f>D9446-C9446</f>
        <v/>
      </c>
      <c r="V9446" s="3">
        <f>IF(Q9446=0,0,T9446/Q9446)</f>
        <v/>
      </c>
    </row>
    <row r="9447">
      <c r="A9447" t="n">
        <v>9446</v>
      </c>
      <c r="B9447" t="inlineStr">
        <is>
          <t>CA-2015-168277</t>
        </is>
      </c>
      <c r="C9447" t="inlineStr">
        <is>
          <t>2015-05-29</t>
        </is>
      </c>
      <c r="D9447" t="inlineStr">
        <is>
          <t>2015-06-03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Avery 476</t>
        </is>
      </c>
      <c r="Q9447" s="2" t="n">
        <v>12.39</v>
      </c>
      <c r="R9447" t="n">
        <v>3</v>
      </c>
      <c r="S9447" s="3" t="n">
        <v>0</v>
      </c>
      <c r="T9447" s="2" t="n">
        <v>5.6994</v>
      </c>
      <c r="U9447">
        <f>D9447-C9447</f>
        <v/>
      </c>
      <c r="V9447" s="3">
        <f>IF(Q9447=0,0,T9447/Q9447)</f>
        <v/>
      </c>
    </row>
    <row r="9448">
      <c r="A9448" t="n">
        <v>9447</v>
      </c>
      <c r="B9448" t="inlineStr">
        <is>
          <t>CA-2016-158617</t>
        </is>
      </c>
      <c r="C9448" t="inlineStr">
        <is>
          <t>2016-09-22</t>
        </is>
      </c>
      <c r="D9448" t="inlineStr">
        <is>
          <t>2016-09-28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Xerox 1895</t>
        </is>
      </c>
      <c r="Q9448" s="2" t="n">
        <v>35.88</v>
      </c>
      <c r="R9448" t="n">
        <v>6</v>
      </c>
      <c r="S9448" s="3" t="n">
        <v>0</v>
      </c>
      <c r="T9448" s="2" t="n">
        <v>16.146</v>
      </c>
      <c r="U9448">
        <f>D9448-C9448</f>
        <v/>
      </c>
      <c r="V9448" s="3">
        <f>IF(Q9448=0,0,T9448/Q9448)</f>
        <v/>
      </c>
    </row>
    <row r="9449">
      <c r="A9449" t="n">
        <v>9448</v>
      </c>
      <c r="B9449" t="inlineStr">
        <is>
          <t>CA-2017-136882</t>
        </is>
      </c>
      <c r="C9449" t="inlineStr">
        <is>
          <t>2017-05-27</t>
        </is>
      </c>
      <c r="D9449" t="inlineStr">
        <is>
          <t>2017-06-03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Furniture</t>
        </is>
      </c>
      <c r="O9449" t="inlineStr">
        <is>
          <t>Furnishings</t>
        </is>
      </c>
      <c r="P9449" t="inlineStr">
        <is>
          <t>Electrix Architect's Clamp-On Swing Arm Lamp, Black</t>
        </is>
      </c>
      <c r="Q9449" s="2" t="n">
        <v>477.3</v>
      </c>
      <c r="R9449" t="n">
        <v>5</v>
      </c>
      <c r="S9449" s="3" t="n">
        <v>0</v>
      </c>
      <c r="T9449" s="2" t="n">
        <v>138.417</v>
      </c>
      <c r="U9449">
        <f>D9449-C9449</f>
        <v/>
      </c>
      <c r="V9449" s="3">
        <f>IF(Q9449=0,0,T9449/Q9449)</f>
        <v/>
      </c>
    </row>
    <row r="9450">
      <c r="A9450" t="n">
        <v>9449</v>
      </c>
      <c r="B9450" t="inlineStr">
        <is>
          <t>US-2016-148957</t>
        </is>
      </c>
      <c r="C9450" t="inlineStr">
        <is>
          <t>2016-09-17</t>
        </is>
      </c>
      <c r="D9450" t="inlineStr">
        <is>
          <t>2016-09-23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Office Supplies</t>
        </is>
      </c>
      <c r="O9450" t="inlineStr">
        <is>
          <t>Labels</t>
        </is>
      </c>
      <c r="P9450" t="inlineStr">
        <is>
          <t>Avery 481</t>
        </is>
      </c>
      <c r="Q9450" s="2" t="n">
        <v>12.32</v>
      </c>
      <c r="R9450" t="n">
        <v>4</v>
      </c>
      <c r="S9450" s="3" t="n">
        <v>0</v>
      </c>
      <c r="T9450" s="2" t="n">
        <v>5.9136</v>
      </c>
      <c r="U9450">
        <f>D9450-C9450</f>
        <v/>
      </c>
      <c r="V9450" s="3">
        <f>IF(Q9450=0,0,T9450/Q9450)</f>
        <v/>
      </c>
    </row>
    <row r="9451">
      <c r="A9451" t="n">
        <v>9450</v>
      </c>
      <c r="B9451" t="inlineStr">
        <is>
          <t>CA-2014-140032</t>
        </is>
      </c>
      <c r="C9451" t="inlineStr">
        <is>
          <t>2014-09-08</t>
        </is>
      </c>
      <c r="D9451" t="inlineStr">
        <is>
          <t>2014-09-13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Office Supplies</t>
        </is>
      </c>
      <c r="O9451" t="inlineStr">
        <is>
          <t>Binders</t>
        </is>
      </c>
      <c r="P9451" t="inlineStr">
        <is>
          <t>Acco PRESSTEX Data Binder with Storage Hooks, Light Blue, 9 1/2" X 11"</t>
        </is>
      </c>
      <c r="Q9451" s="2" t="n">
        <v>8.608000000000001</v>
      </c>
      <c r="R9451" t="n">
        <v>2</v>
      </c>
      <c r="S9451" s="3" t="n">
        <v>0.2</v>
      </c>
      <c r="T9451" s="2" t="n">
        <v>3.0128</v>
      </c>
      <c r="U9451">
        <f>D9451-C9451</f>
        <v/>
      </c>
      <c r="V9451" s="3">
        <f>IF(Q9451=0,0,T9451/Q9451)</f>
        <v/>
      </c>
    </row>
    <row r="9452">
      <c r="A9452" t="n">
        <v>9451</v>
      </c>
      <c r="B9452" t="inlineStr">
        <is>
          <t>CA-2017-145506</t>
        </is>
      </c>
      <c r="C9452" t="inlineStr">
        <is>
          <t>2017-06-03</t>
        </is>
      </c>
      <c r="D9452" t="inlineStr">
        <is>
          <t>2017-06-07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Office Supplies</t>
        </is>
      </c>
      <c r="O9452" t="inlineStr">
        <is>
          <t>Storage</t>
        </is>
      </c>
      <c r="P9452" t="inlineStr">
        <is>
          <t>Eldon Gobal File Keepers</t>
        </is>
      </c>
      <c r="Q9452" s="2" t="n">
        <v>136.26</v>
      </c>
      <c r="R9452" t="n">
        <v>9</v>
      </c>
      <c r="S9452" s="3" t="n">
        <v>0</v>
      </c>
      <c r="T9452" s="2" t="n">
        <v>5.4504</v>
      </c>
      <c r="U9452">
        <f>D9452-C9452</f>
        <v/>
      </c>
      <c r="V9452" s="3">
        <f>IF(Q9452=0,0,T9452/Q9452)</f>
        <v/>
      </c>
    </row>
    <row r="9453">
      <c r="A9453" t="n">
        <v>9452</v>
      </c>
      <c r="B9453" t="inlineStr">
        <is>
          <t>CA-2015-129546</t>
        </is>
      </c>
      <c r="C9453" t="inlineStr">
        <is>
          <t>2015-09-28</t>
        </is>
      </c>
      <c r="D9453" t="inlineStr">
        <is>
          <t>2015-10-05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Office Supplies</t>
        </is>
      </c>
      <c r="O9453" t="inlineStr">
        <is>
          <t>Appliances</t>
        </is>
      </c>
      <c r="P9453" t="inlineStr">
        <is>
          <t>Acco Smartsocket Table Surge Protector, 6 Color-Coded Adapter Outlets</t>
        </is>
      </c>
      <c r="Q9453" s="2" t="n">
        <v>186.15</v>
      </c>
      <c r="R9453" t="n">
        <v>3</v>
      </c>
      <c r="S9453" s="3" t="n">
        <v>0</v>
      </c>
      <c r="T9453" s="2" t="n">
        <v>55.845</v>
      </c>
      <c r="U9453">
        <f>D9453-C9453</f>
        <v/>
      </c>
      <c r="V9453" s="3">
        <f>IF(Q9453=0,0,T9453/Q9453)</f>
        <v/>
      </c>
    </row>
    <row r="9454">
      <c r="A9454" t="n">
        <v>9453</v>
      </c>
      <c r="B9454" t="inlineStr">
        <is>
          <t>CA-2015-129546</t>
        </is>
      </c>
      <c r="C9454" t="inlineStr">
        <is>
          <t>2015-09-28</t>
        </is>
      </c>
      <c r="D9454" t="inlineStr">
        <is>
          <t>2015-10-05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GBC Recycled VeloBinder Covers</t>
        </is>
      </c>
      <c r="Q9454" s="2" t="n">
        <v>81.792</v>
      </c>
      <c r="R9454" t="n">
        <v>6</v>
      </c>
      <c r="S9454" s="3" t="n">
        <v>0.2</v>
      </c>
      <c r="T9454" s="2" t="n">
        <v>26.5824</v>
      </c>
      <c r="U9454">
        <f>D9454-C9454</f>
        <v/>
      </c>
      <c r="V9454" s="3">
        <f>IF(Q9454=0,0,T9454/Q9454)</f>
        <v/>
      </c>
    </row>
    <row r="9455">
      <c r="A9455" t="n">
        <v>9454</v>
      </c>
      <c r="B9455" t="inlineStr">
        <is>
          <t>CA-2015-129546</t>
        </is>
      </c>
      <c r="C9455" t="inlineStr">
        <is>
          <t>2015-09-28</t>
        </is>
      </c>
      <c r="D9455" t="inlineStr">
        <is>
          <t>2015-10-05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Office Supplies</t>
        </is>
      </c>
      <c r="O9455" t="inlineStr">
        <is>
          <t>Supplies</t>
        </is>
      </c>
      <c r="P9455" t="inlineStr">
        <is>
          <t>Acme Galleria Hot Forged Steel Scissors with Colored Handles</t>
        </is>
      </c>
      <c r="Q9455" s="2" t="n">
        <v>47.19</v>
      </c>
      <c r="R9455" t="n">
        <v>3</v>
      </c>
      <c r="S9455" s="3" t="n">
        <v>0</v>
      </c>
      <c r="T9455" s="2" t="n">
        <v>13.6851</v>
      </c>
      <c r="U9455">
        <f>D9455-C9455</f>
        <v/>
      </c>
      <c r="V9455" s="3">
        <f>IF(Q9455=0,0,T9455/Q9455)</f>
        <v/>
      </c>
    </row>
    <row r="9456">
      <c r="A9456" t="n">
        <v>9455</v>
      </c>
      <c r="B9456" t="inlineStr">
        <is>
          <t>CA-2015-129546</t>
        </is>
      </c>
      <c r="C9456" t="inlineStr">
        <is>
          <t>2015-09-28</t>
        </is>
      </c>
      <c r="D9456" t="inlineStr">
        <is>
          <t>2015-10-05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Motorola HK250 Universal Bluetooth Headset</t>
        </is>
      </c>
      <c r="Q9456" s="2" t="n">
        <v>36.784</v>
      </c>
      <c r="R9456" t="n">
        <v>2</v>
      </c>
      <c r="S9456" s="3" t="n">
        <v>0.2</v>
      </c>
      <c r="T9456" s="2" t="n">
        <v>-8.276400000000001</v>
      </c>
      <c r="U9456">
        <f>D9456-C9456</f>
        <v/>
      </c>
      <c r="V9456" s="3">
        <f>IF(Q9456=0,0,T9456/Q9456)</f>
        <v/>
      </c>
    </row>
    <row r="9457">
      <c r="A9457" t="n">
        <v>9456</v>
      </c>
      <c r="B9457" t="inlineStr">
        <is>
          <t>CA-2016-140977</t>
        </is>
      </c>
      <c r="C9457" t="inlineStr">
        <is>
          <t>2016-06-16</t>
        </is>
      </c>
      <c r="D9457" t="inlineStr">
        <is>
          <t>2016-06-19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Technology</t>
        </is>
      </c>
      <c r="O9457" t="inlineStr">
        <is>
          <t>Machines</t>
        </is>
      </c>
      <c r="P9457" t="inlineStr">
        <is>
          <t>Penpower WorldCard Pro Card Scanner</t>
        </is>
      </c>
      <c r="Q9457" s="2" t="n">
        <v>91.47499999999999</v>
      </c>
      <c r="R9457" t="n">
        <v>1</v>
      </c>
      <c r="S9457" s="3" t="n">
        <v>0.5</v>
      </c>
      <c r="T9457" s="2" t="n">
        <v>-1.8295</v>
      </c>
      <c r="U9457">
        <f>D9457-C9457</f>
        <v/>
      </c>
      <c r="V9457" s="3">
        <f>IF(Q9457=0,0,T9457/Q9457)</f>
        <v/>
      </c>
    </row>
    <row r="9458">
      <c r="A9458" t="n">
        <v>9457</v>
      </c>
      <c r="B9458" t="inlineStr">
        <is>
          <t>CA-2017-151855</t>
        </is>
      </c>
      <c r="C9458" t="inlineStr">
        <is>
          <t>2017-05-27</t>
        </is>
      </c>
      <c r="D9458" t="inlineStr">
        <is>
          <t>2017-06-03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Technology</t>
        </is>
      </c>
      <c r="O9458" t="inlineStr">
        <is>
          <t>Accessories</t>
        </is>
      </c>
      <c r="P9458" t="inlineStr">
        <is>
          <t>Sony 8GB Class 10 Micro SDHC R40 Memory Card</t>
        </is>
      </c>
      <c r="Q9458" s="2" t="n">
        <v>27.192</v>
      </c>
      <c r="R9458" t="n">
        <v>3</v>
      </c>
      <c r="S9458" s="3" t="n">
        <v>0.2</v>
      </c>
      <c r="T9458" s="2" t="n">
        <v>0.3399</v>
      </c>
      <c r="U9458">
        <f>D9458-C9458</f>
        <v/>
      </c>
      <c r="V9458" s="3">
        <f>IF(Q9458=0,0,T9458/Q9458)</f>
        <v/>
      </c>
    </row>
    <row r="9459">
      <c r="A9459" t="n">
        <v>9458</v>
      </c>
      <c r="B9459" t="inlineStr">
        <is>
          <t>CA-2017-151855</t>
        </is>
      </c>
      <c r="C9459" t="inlineStr">
        <is>
          <t>2017-05-27</t>
        </is>
      </c>
      <c r="D9459" t="inlineStr">
        <is>
          <t>2017-06-03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Fellowes Twister Kit, Gray/Clear, 3/pkg</t>
        </is>
      </c>
      <c r="Q9459" s="2" t="n">
        <v>12.06</v>
      </c>
      <c r="R9459" t="n">
        <v>5</v>
      </c>
      <c r="S9459" s="3" t="n">
        <v>0.7</v>
      </c>
      <c r="T9459" s="2" t="n">
        <v>-10.05</v>
      </c>
      <c r="U9459">
        <f>D9459-C9459</f>
        <v/>
      </c>
      <c r="V9459" s="3">
        <f>IF(Q9459=0,0,T9459/Q9459)</f>
        <v/>
      </c>
    </row>
    <row r="9460">
      <c r="A9460" t="n">
        <v>9459</v>
      </c>
      <c r="B9460" t="inlineStr">
        <is>
          <t>CA-2014-138240</t>
        </is>
      </c>
      <c r="C9460" t="inlineStr">
        <is>
          <t>2014-10-09</t>
        </is>
      </c>
      <c r="D9460" t="inlineStr">
        <is>
          <t>2014-10-14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Office Supplies</t>
        </is>
      </c>
      <c r="O9460" t="inlineStr">
        <is>
          <t>Art</t>
        </is>
      </c>
      <c r="P9460" t="inlineStr">
        <is>
          <t>Boston Heavy-Duty Trimline Electric Pencil Sharpeners</t>
        </is>
      </c>
      <c r="Q9460" s="2" t="n">
        <v>144.6</v>
      </c>
      <c r="R9460" t="n">
        <v>3</v>
      </c>
      <c r="S9460" s="3" t="n">
        <v>0</v>
      </c>
      <c r="T9460" s="2" t="n">
        <v>41.934</v>
      </c>
      <c r="U9460">
        <f>D9460-C9460</f>
        <v/>
      </c>
      <c r="V9460" s="3">
        <f>IF(Q9460=0,0,T9460/Q9460)</f>
        <v/>
      </c>
    </row>
    <row r="9461">
      <c r="A9461" t="n">
        <v>9460</v>
      </c>
      <c r="B9461" t="inlineStr">
        <is>
          <t>CA-2014-138240</t>
        </is>
      </c>
      <c r="C9461" t="inlineStr">
        <is>
          <t>2014-10-09</t>
        </is>
      </c>
      <c r="D9461" t="inlineStr">
        <is>
          <t>2014-10-14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iOttie HLCRIO102 Car Mount</t>
        </is>
      </c>
      <c r="Q9461" s="2" t="n">
        <v>15.992</v>
      </c>
      <c r="R9461" t="n">
        <v>1</v>
      </c>
      <c r="S9461" s="3" t="n">
        <v>0.2</v>
      </c>
      <c r="T9461" s="2" t="n">
        <v>-2.9985</v>
      </c>
      <c r="U9461">
        <f>D9461-C9461</f>
        <v/>
      </c>
      <c r="V9461" s="3">
        <f>IF(Q9461=0,0,T9461/Q9461)</f>
        <v/>
      </c>
    </row>
    <row r="9462">
      <c r="A9462" t="n">
        <v>9461</v>
      </c>
      <c r="B9462" t="inlineStr">
        <is>
          <t>CA-2014-101833</t>
        </is>
      </c>
      <c r="C9462" t="inlineStr">
        <is>
          <t>2014-11-17</t>
        </is>
      </c>
      <c r="D9462" t="inlineStr">
        <is>
          <t>2014-11-22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Southworth 100% Cotton The Best Paper</t>
        </is>
      </c>
      <c r="Q9462" s="2" t="n">
        <v>34.44</v>
      </c>
      <c r="R9462" t="n">
        <v>3</v>
      </c>
      <c r="S9462" s="3" t="n">
        <v>0</v>
      </c>
      <c r="T9462" s="2" t="n">
        <v>17.22</v>
      </c>
      <c r="U9462">
        <f>D9462-C9462</f>
        <v/>
      </c>
      <c r="V9462" s="3">
        <f>IF(Q9462=0,0,T9462/Q9462)</f>
        <v/>
      </c>
    </row>
    <row r="9463">
      <c r="A9463" t="n">
        <v>9462</v>
      </c>
      <c r="B9463" t="inlineStr">
        <is>
          <t>CA-2014-100867</t>
        </is>
      </c>
      <c r="C9463" t="inlineStr">
        <is>
          <t>2014-10-19</t>
        </is>
      </c>
      <c r="D9463" t="inlineStr">
        <is>
          <t>2014-10-24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RCA Visys Integrated PBX 8-Line Router</t>
        </is>
      </c>
      <c r="Q9463" s="2" t="n">
        <v>321.552</v>
      </c>
      <c r="R9463" t="n">
        <v>6</v>
      </c>
      <c r="S9463" s="3" t="n">
        <v>0.2</v>
      </c>
      <c r="T9463" s="2" t="n">
        <v>20.097</v>
      </c>
      <c r="U9463">
        <f>D9463-C9463</f>
        <v/>
      </c>
      <c r="V9463" s="3">
        <f>IF(Q9463=0,0,T9463/Q9463)</f>
        <v/>
      </c>
    </row>
    <row r="9464">
      <c r="A9464" t="n">
        <v>9463</v>
      </c>
      <c r="B9464" t="inlineStr">
        <is>
          <t>US-2017-109610</t>
        </is>
      </c>
      <c r="C9464" t="inlineStr">
        <is>
          <t>2017-11-25</t>
        </is>
      </c>
      <c r="D9464" t="inlineStr">
        <is>
          <t>2017-11-30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s="2" t="n">
        <v>701.96</v>
      </c>
      <c r="R9464" t="n">
        <v>2</v>
      </c>
      <c r="S9464" s="3" t="n">
        <v>0</v>
      </c>
      <c r="T9464" s="2" t="n">
        <v>168.4704</v>
      </c>
      <c r="U9464">
        <f>D9464-C9464</f>
        <v/>
      </c>
      <c r="V9464" s="3">
        <f>IF(Q9464=0,0,T9464/Q9464)</f>
        <v/>
      </c>
    </row>
    <row r="9465">
      <c r="A9465" t="n">
        <v>9464</v>
      </c>
      <c r="B9465" t="inlineStr">
        <is>
          <t>CA-2014-156545</t>
        </is>
      </c>
      <c r="C9465" t="inlineStr">
        <is>
          <t>2014-02-27</t>
        </is>
      </c>
      <c r="D9465" t="inlineStr">
        <is>
          <t>2014-03-03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Zebra Zazzle Fluorescent Highlighters</t>
        </is>
      </c>
      <c r="Q9465" s="2" t="n">
        <v>19.456</v>
      </c>
      <c r="R9465" t="n">
        <v>4</v>
      </c>
      <c r="S9465" s="3" t="n">
        <v>0.2</v>
      </c>
      <c r="T9465" s="2" t="n">
        <v>3.4048</v>
      </c>
      <c r="U9465">
        <f>D9465-C9465</f>
        <v/>
      </c>
      <c r="V9465" s="3">
        <f>IF(Q9465=0,0,T9465/Q9465)</f>
        <v/>
      </c>
    </row>
    <row r="9466">
      <c r="A9466" t="n">
        <v>9465</v>
      </c>
      <c r="B9466" t="inlineStr">
        <is>
          <t>CA-2014-109127</t>
        </is>
      </c>
      <c r="C9466" t="inlineStr">
        <is>
          <t>2014-12-21</t>
        </is>
      </c>
      <c r="D9466" t="inlineStr">
        <is>
          <t>2014-12-25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Office Supplies</t>
        </is>
      </c>
      <c r="O9466" t="inlineStr">
        <is>
          <t>Labels</t>
        </is>
      </c>
      <c r="P9466" t="inlineStr">
        <is>
          <t>Avery 492</t>
        </is>
      </c>
      <c r="Q9466" s="2" t="n">
        <v>17.28</v>
      </c>
      <c r="R9466" t="n">
        <v>6</v>
      </c>
      <c r="S9466" s="3" t="n">
        <v>0</v>
      </c>
      <c r="T9466" s="2" t="n">
        <v>7.9488</v>
      </c>
      <c r="U9466">
        <f>D9466-C9466</f>
        <v/>
      </c>
      <c r="V9466" s="3">
        <f>IF(Q9466=0,0,T9466/Q9466)</f>
        <v/>
      </c>
    </row>
    <row r="9467">
      <c r="A9467" t="n">
        <v>9466</v>
      </c>
      <c r="B9467" t="inlineStr">
        <is>
          <t>CA-2016-126858</t>
        </is>
      </c>
      <c r="C9467" t="inlineStr">
        <is>
          <t>2016-11-19</t>
        </is>
      </c>
      <c r="D9467" t="inlineStr">
        <is>
          <t>2016-11-23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Chairmats For Use With Carpeted Floors</t>
        </is>
      </c>
      <c r="Q9467" s="2" t="n">
        <v>31.96</v>
      </c>
      <c r="R9467" t="n">
        <v>2</v>
      </c>
      <c r="S9467" s="3" t="n">
        <v>0</v>
      </c>
      <c r="T9467" s="2" t="n">
        <v>1.598</v>
      </c>
      <c r="U9467">
        <f>D9467-C9467</f>
        <v/>
      </c>
      <c r="V9467" s="3">
        <f>IF(Q9467=0,0,T9467/Q9467)</f>
        <v/>
      </c>
    </row>
    <row r="9468">
      <c r="A9468" t="n">
        <v>9467</v>
      </c>
      <c r="B9468" t="inlineStr">
        <is>
          <t>CA-2017-102925</t>
        </is>
      </c>
      <c r="C9468" t="inlineStr">
        <is>
          <t>2017-11-05</t>
        </is>
      </c>
      <c r="D9468" t="inlineStr">
        <is>
          <t>2017-11-10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GBC Prestige Therm-A-Bind Covers</t>
        </is>
      </c>
      <c r="Q9468" s="2" t="n">
        <v>164.688</v>
      </c>
      <c r="R9468" t="n">
        <v>6</v>
      </c>
      <c r="S9468" s="3" t="n">
        <v>0.2</v>
      </c>
      <c r="T9468" s="2" t="n">
        <v>55.5822</v>
      </c>
      <c r="U9468">
        <f>D9468-C9468</f>
        <v/>
      </c>
      <c r="V9468" s="3">
        <f>IF(Q9468=0,0,T9468/Q9468)</f>
        <v/>
      </c>
    </row>
    <row r="9469">
      <c r="A9469" t="n">
        <v>9468</v>
      </c>
      <c r="B9469" t="inlineStr">
        <is>
          <t>CA-2017-102925</t>
        </is>
      </c>
      <c r="C9469" t="inlineStr">
        <is>
          <t>2017-11-05</t>
        </is>
      </c>
      <c r="D9469" t="inlineStr">
        <is>
          <t>2017-11-10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Furniture</t>
        </is>
      </c>
      <c r="O9469" t="inlineStr">
        <is>
          <t>Tables</t>
        </is>
      </c>
      <c r="P9469" t="inlineStr">
        <is>
          <t>Balt Split Level Computer Training Table</t>
        </is>
      </c>
      <c r="Q9469" s="2" t="n">
        <v>166.5</v>
      </c>
      <c r="R9469" t="n">
        <v>2</v>
      </c>
      <c r="S9469" s="3" t="n">
        <v>0.4</v>
      </c>
      <c r="T9469" s="2" t="n">
        <v>-66.59999999999999</v>
      </c>
      <c r="U9469">
        <f>D9469-C9469</f>
        <v/>
      </c>
      <c r="V9469" s="3">
        <f>IF(Q9469=0,0,T9469/Q9469)</f>
        <v/>
      </c>
    </row>
    <row r="9470">
      <c r="A9470" t="n">
        <v>9469</v>
      </c>
      <c r="B9470" t="inlineStr">
        <is>
          <t>CA-2017-102925</t>
        </is>
      </c>
      <c r="C9470" t="inlineStr">
        <is>
          <t>2017-11-05</t>
        </is>
      </c>
      <c r="D9470" t="inlineStr">
        <is>
          <t>2017-11-10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Xerox 202</t>
        </is>
      </c>
      <c r="Q9470" s="2" t="n">
        <v>12.96</v>
      </c>
      <c r="R9470" t="n">
        <v>2</v>
      </c>
      <c r="S9470" s="3" t="n">
        <v>0</v>
      </c>
      <c r="T9470" s="2" t="n">
        <v>6.2208</v>
      </c>
      <c r="U9470">
        <f>D9470-C9470</f>
        <v/>
      </c>
      <c r="V9470" s="3">
        <f>IF(Q9470=0,0,T9470/Q9470)</f>
        <v/>
      </c>
    </row>
    <row r="9471">
      <c r="A9471" t="n">
        <v>9470</v>
      </c>
      <c r="B9471" t="inlineStr">
        <is>
          <t>CA-2017-102925</t>
        </is>
      </c>
      <c r="C9471" t="inlineStr">
        <is>
          <t>2017-11-05</t>
        </is>
      </c>
      <c r="D9471" t="inlineStr">
        <is>
          <t>2017-11-10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Eaton Premium Continuous-Feed Paper, 25% Cotton, Letter Size, White, 1000 Shts/Box</t>
        </is>
      </c>
      <c r="Q9471" s="2" t="n">
        <v>110.96</v>
      </c>
      <c r="R9471" t="n">
        <v>2</v>
      </c>
      <c r="S9471" s="3" t="n">
        <v>0</v>
      </c>
      <c r="T9471" s="2" t="n">
        <v>53.2608</v>
      </c>
      <c r="U9471">
        <f>D9471-C9471</f>
        <v/>
      </c>
      <c r="V9471" s="3">
        <f>IF(Q9471=0,0,T9471/Q9471)</f>
        <v/>
      </c>
    </row>
    <row r="9472">
      <c r="A9472" t="n">
        <v>9471</v>
      </c>
      <c r="B9472" t="inlineStr">
        <is>
          <t>CA-2017-102925</t>
        </is>
      </c>
      <c r="C9472" t="inlineStr">
        <is>
          <t>2017-11-05</t>
        </is>
      </c>
      <c r="D9472" t="inlineStr">
        <is>
          <t>2017-11-10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Anker Astro 15000mAh USB Portable Charger</t>
        </is>
      </c>
      <c r="Q9472" s="2" t="n">
        <v>99.98</v>
      </c>
      <c r="R9472" t="n">
        <v>2</v>
      </c>
      <c r="S9472" s="3" t="n">
        <v>0</v>
      </c>
      <c r="T9472" s="2" t="n">
        <v>3.9992</v>
      </c>
      <c r="U9472">
        <f>D9472-C9472</f>
        <v/>
      </c>
      <c r="V9472" s="3">
        <f>IF(Q9472=0,0,T9472/Q9472)</f>
        <v/>
      </c>
    </row>
    <row r="9473">
      <c r="A9473" t="n">
        <v>9472</v>
      </c>
      <c r="B9473" t="inlineStr">
        <is>
          <t>CA-2017-102925</t>
        </is>
      </c>
      <c r="C9473" t="inlineStr">
        <is>
          <t>2017-11-05</t>
        </is>
      </c>
      <c r="D9473" t="inlineStr">
        <is>
          <t>2017-11-10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Premier Heavy-Duty Binder with Round Locking Rings</t>
        </is>
      </c>
      <c r="Q9473" s="2" t="n">
        <v>11.424</v>
      </c>
      <c r="R9473" t="n">
        <v>1</v>
      </c>
      <c r="S9473" s="3" t="n">
        <v>0.2</v>
      </c>
      <c r="T9473" s="2" t="n">
        <v>3.7128</v>
      </c>
      <c r="U9473">
        <f>D9473-C9473</f>
        <v/>
      </c>
      <c r="V9473" s="3">
        <f>IF(Q9473=0,0,T9473/Q9473)</f>
        <v/>
      </c>
    </row>
    <row r="9474">
      <c r="A9474" t="n">
        <v>9473</v>
      </c>
      <c r="B9474" t="inlineStr">
        <is>
          <t>CA-2017-102925</t>
        </is>
      </c>
      <c r="C9474" t="inlineStr">
        <is>
          <t>2017-11-05</t>
        </is>
      </c>
      <c r="D9474" t="inlineStr">
        <is>
          <t>2017-11-10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Harbour Creations 67200 Series Stacking Chairs</t>
        </is>
      </c>
      <c r="Q9474" s="2" t="n">
        <v>128.124</v>
      </c>
      <c r="R9474" t="n">
        <v>2</v>
      </c>
      <c r="S9474" s="3" t="n">
        <v>0.1</v>
      </c>
      <c r="T9474" s="2" t="n">
        <v>24.2012</v>
      </c>
      <c r="U9474">
        <f>D9474-C9474</f>
        <v/>
      </c>
      <c r="V9474" s="3">
        <f>IF(Q9474=0,0,T9474/Q9474)</f>
        <v/>
      </c>
    </row>
    <row r="9475">
      <c r="A9475" t="n">
        <v>9474</v>
      </c>
      <c r="B9475" t="inlineStr">
        <is>
          <t>CA-2017-102925</t>
        </is>
      </c>
      <c r="C9475" t="inlineStr">
        <is>
          <t>2017-11-05</t>
        </is>
      </c>
      <c r="D9475" t="inlineStr">
        <is>
          <t>2017-11-10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Furniture</t>
        </is>
      </c>
      <c r="O9475" t="inlineStr">
        <is>
          <t>Furnishings</t>
        </is>
      </c>
      <c r="P9475" t="inlineStr">
        <is>
          <t>Career Cubicle Clock, 8 1/4", Black</t>
        </is>
      </c>
      <c r="Q9475" s="2" t="n">
        <v>101.4</v>
      </c>
      <c r="R9475" t="n">
        <v>5</v>
      </c>
      <c r="S9475" s="3" t="n">
        <v>0</v>
      </c>
      <c r="T9475" s="2" t="n">
        <v>38.532</v>
      </c>
      <c r="U9475">
        <f>D9475-C9475</f>
        <v/>
      </c>
      <c r="V9475" s="3">
        <f>IF(Q9475=0,0,T9475/Q9475)</f>
        <v/>
      </c>
    </row>
    <row r="9476">
      <c r="A9476" t="n">
        <v>9475</v>
      </c>
      <c r="B9476" t="inlineStr">
        <is>
          <t>CA-2015-100818</t>
        </is>
      </c>
      <c r="C9476" t="inlineStr">
        <is>
          <t>2015-05-31</t>
        </is>
      </c>
      <c r="D9476" t="inlineStr">
        <is>
          <t>2015-06-05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Office Supplies</t>
        </is>
      </c>
      <c r="O9476" t="inlineStr">
        <is>
          <t>Labels</t>
        </is>
      </c>
      <c r="P9476" t="inlineStr">
        <is>
          <t>Avery 501</t>
        </is>
      </c>
      <c r="Q9476" s="2" t="n">
        <v>5.904</v>
      </c>
      <c r="R9476" t="n">
        <v>2</v>
      </c>
      <c r="S9476" s="3" t="n">
        <v>0.2</v>
      </c>
      <c r="T9476" s="2" t="n">
        <v>1.9926</v>
      </c>
      <c r="U9476">
        <f>D9476-C9476</f>
        <v/>
      </c>
      <c r="V9476" s="3">
        <f>IF(Q9476=0,0,T9476/Q9476)</f>
        <v/>
      </c>
    </row>
    <row r="9477">
      <c r="A9477" t="n">
        <v>9476</v>
      </c>
      <c r="B9477" t="inlineStr">
        <is>
          <t>CA-2015-100818</t>
        </is>
      </c>
      <c r="C9477" t="inlineStr">
        <is>
          <t>2015-05-31</t>
        </is>
      </c>
      <c r="D9477" t="inlineStr">
        <is>
          <t>2015-06-05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1988</t>
        </is>
      </c>
      <c r="Q9477" s="2" t="n">
        <v>173.488</v>
      </c>
      <c r="R9477" t="n">
        <v>7</v>
      </c>
      <c r="S9477" s="3" t="n">
        <v>0.2</v>
      </c>
      <c r="T9477" s="2" t="n">
        <v>54.215</v>
      </c>
      <c r="U9477">
        <f>D9477-C9477</f>
        <v/>
      </c>
      <c r="V9477" s="3">
        <f>IF(Q9477=0,0,T9477/Q9477)</f>
        <v/>
      </c>
    </row>
    <row r="9478">
      <c r="A9478" t="n">
        <v>9477</v>
      </c>
      <c r="B9478" t="inlineStr">
        <is>
          <t>CA-2015-100818</t>
        </is>
      </c>
      <c r="C9478" t="inlineStr">
        <is>
          <t>2015-05-31</t>
        </is>
      </c>
      <c r="D9478" t="inlineStr">
        <is>
          <t>2015-06-05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Furniture</t>
        </is>
      </c>
      <c r="O9478" t="inlineStr">
        <is>
          <t>Furnishings</t>
        </is>
      </c>
      <c r="P9478" t="inlineStr">
        <is>
          <t>Tenex Traditional Chairmats for Hard Floors, Average Lip, 36" x 48"</t>
        </is>
      </c>
      <c r="Q9478" s="2" t="n">
        <v>51.56</v>
      </c>
      <c r="R9478" t="n">
        <v>2</v>
      </c>
      <c r="S9478" s="3" t="n">
        <v>0.6</v>
      </c>
      <c r="T9478" s="2" t="n">
        <v>-61.872</v>
      </c>
      <c r="U9478">
        <f>D9478-C9478</f>
        <v/>
      </c>
      <c r="V9478" s="3">
        <f>IF(Q9478=0,0,T9478/Q9478)</f>
        <v/>
      </c>
    </row>
    <row r="9479">
      <c r="A9479" t="n">
        <v>9478</v>
      </c>
      <c r="B9479" t="inlineStr">
        <is>
          <t>CA-2015-100818</t>
        </is>
      </c>
      <c r="C9479" t="inlineStr">
        <is>
          <t>2015-05-31</t>
        </is>
      </c>
      <c r="D9479" t="inlineStr">
        <is>
          <t>2015-06-05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Storex Dura Pro Binders</t>
        </is>
      </c>
      <c r="Q9479" s="2" t="n">
        <v>3.564</v>
      </c>
      <c r="R9479" t="n">
        <v>3</v>
      </c>
      <c r="S9479" s="3" t="n">
        <v>0.8</v>
      </c>
      <c r="T9479" s="2" t="n">
        <v>-6.237</v>
      </c>
      <c r="U9479">
        <f>D9479-C9479</f>
        <v/>
      </c>
      <c r="V9479" s="3">
        <f>IF(Q9479=0,0,T9479/Q9479)</f>
        <v/>
      </c>
    </row>
    <row r="9480">
      <c r="A9480" t="n">
        <v>9479</v>
      </c>
      <c r="B9480" t="inlineStr">
        <is>
          <t>CA-2014-126193</t>
        </is>
      </c>
      <c r="C9480" t="inlineStr">
        <is>
          <t>2014-09-07</t>
        </is>
      </c>
      <c r="D9480" t="inlineStr">
        <is>
          <t>2014-09-14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Office Supplies</t>
        </is>
      </c>
      <c r="O9480" t="inlineStr">
        <is>
          <t>Fasteners</t>
        </is>
      </c>
      <c r="P9480" t="inlineStr">
        <is>
          <t>Acco Hot Clips Clips to Go</t>
        </is>
      </c>
      <c r="Q9480" s="2" t="n">
        <v>13.16</v>
      </c>
      <c r="R9480" t="n">
        <v>5</v>
      </c>
      <c r="S9480" s="3" t="n">
        <v>0.2</v>
      </c>
      <c r="T9480" s="2" t="n">
        <v>4.1125</v>
      </c>
      <c r="U9480">
        <f>D9480-C9480</f>
        <v/>
      </c>
      <c r="V9480" s="3">
        <f>IF(Q9480=0,0,T9480/Q9480)</f>
        <v/>
      </c>
    </row>
    <row r="9481">
      <c r="A9481" t="n">
        <v>9480</v>
      </c>
      <c r="B9481" t="inlineStr">
        <is>
          <t>CA-2014-126193</t>
        </is>
      </c>
      <c r="C9481" t="inlineStr">
        <is>
          <t>2014-09-07</t>
        </is>
      </c>
      <c r="D9481" t="inlineStr">
        <is>
          <t>2014-09-14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Avery Heavy-Duty EZD View Binder with Locking Rings</t>
        </is>
      </c>
      <c r="Q9481" s="2" t="n">
        <v>3.828</v>
      </c>
      <c r="R9481" t="n">
        <v>3</v>
      </c>
      <c r="S9481" s="3" t="n">
        <v>0.8</v>
      </c>
      <c r="T9481" s="2" t="n">
        <v>-6.5076</v>
      </c>
      <c r="U9481">
        <f>D9481-C9481</f>
        <v/>
      </c>
      <c r="V9481" s="3">
        <f>IF(Q9481=0,0,T9481/Q9481)</f>
        <v/>
      </c>
    </row>
    <row r="9482">
      <c r="A9482" t="n">
        <v>9481</v>
      </c>
      <c r="B9482" t="inlineStr">
        <is>
          <t>CA-2014-126193</t>
        </is>
      </c>
      <c r="C9482" t="inlineStr">
        <is>
          <t>2014-09-07</t>
        </is>
      </c>
      <c r="D9482" t="inlineStr">
        <is>
          <t>2014-09-14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Ibico Hi-Tech Manual Binding System</t>
        </is>
      </c>
      <c r="Q9482" s="2" t="n">
        <v>304.99</v>
      </c>
      <c r="R9482" t="n">
        <v>5</v>
      </c>
      <c r="S9482" s="3" t="n">
        <v>0.8</v>
      </c>
      <c r="T9482" s="2" t="n">
        <v>-533.7325</v>
      </c>
      <c r="U9482">
        <f>D9482-C9482</f>
        <v/>
      </c>
      <c r="V9482" s="3">
        <f>IF(Q9482=0,0,T9482/Q9482)</f>
        <v/>
      </c>
    </row>
    <row r="9483">
      <c r="A9483" t="n">
        <v>9482</v>
      </c>
      <c r="B9483" t="inlineStr">
        <is>
          <t>CA-2017-150504</t>
        </is>
      </c>
      <c r="C9483" t="inlineStr">
        <is>
          <t>2017-11-06</t>
        </is>
      </c>
      <c r="D9483" t="inlineStr">
        <is>
          <t>2017-11-12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Office Supplies</t>
        </is>
      </c>
      <c r="O9483" t="inlineStr">
        <is>
          <t>Storage</t>
        </is>
      </c>
      <c r="P9483" t="inlineStr">
        <is>
          <t>SimpliFile Personal File, Black Granite, 15w x 6-15/16d x 11-1/4h</t>
        </is>
      </c>
      <c r="Q9483" s="2" t="n">
        <v>18.16</v>
      </c>
      <c r="R9483" t="n">
        <v>2</v>
      </c>
      <c r="S9483" s="3" t="n">
        <v>0.2</v>
      </c>
      <c r="T9483" s="2" t="n">
        <v>1.816</v>
      </c>
      <c r="U9483">
        <f>D9483-C9483</f>
        <v/>
      </c>
      <c r="V9483" s="3">
        <f>IF(Q9483=0,0,T9483/Q9483)</f>
        <v/>
      </c>
    </row>
    <row r="9484">
      <c r="A9484" t="n">
        <v>9483</v>
      </c>
      <c r="B9484" t="inlineStr">
        <is>
          <t>CA-2015-158351</t>
        </is>
      </c>
      <c r="C9484" t="inlineStr">
        <is>
          <t>2015-06-20</t>
        </is>
      </c>
      <c r="D9484" t="inlineStr">
        <is>
          <t>2015-06-24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Razer Tiamat Over Ear 7.1 Surround Sound PC Gaming Headset</t>
        </is>
      </c>
      <c r="Q9484" s="2" t="n">
        <v>319.984</v>
      </c>
      <c r="R9484" t="n">
        <v>2</v>
      </c>
      <c r="S9484" s="3" t="n">
        <v>0.2</v>
      </c>
      <c r="T9484" s="2" t="n">
        <v>91.9954</v>
      </c>
      <c r="U9484">
        <f>D9484-C9484</f>
        <v/>
      </c>
      <c r="V9484" s="3">
        <f>IF(Q9484=0,0,T9484/Q9484)</f>
        <v/>
      </c>
    </row>
    <row r="9485">
      <c r="A9485" t="n">
        <v>9484</v>
      </c>
      <c r="B9485" t="inlineStr">
        <is>
          <t>CA-2014-122679</t>
        </is>
      </c>
      <c r="C9485" t="inlineStr">
        <is>
          <t>2014-07-22</t>
        </is>
      </c>
      <c r="D9485" t="inlineStr">
        <is>
          <t>2014-07-28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Office Supplies</t>
        </is>
      </c>
      <c r="O9485" t="inlineStr">
        <is>
          <t>Art</t>
        </is>
      </c>
      <c r="P9485" t="inlineStr">
        <is>
          <t>Crayola Colored Pencils</t>
        </is>
      </c>
      <c r="Q9485" s="2" t="n">
        <v>19.68</v>
      </c>
      <c r="R9485" t="n">
        <v>6</v>
      </c>
      <c r="S9485" s="3" t="n">
        <v>0</v>
      </c>
      <c r="T9485" s="2" t="n">
        <v>6.4944</v>
      </c>
      <c r="U9485">
        <f>D9485-C9485</f>
        <v/>
      </c>
      <c r="V9485" s="3">
        <f>IF(Q9485=0,0,T9485/Q9485)</f>
        <v/>
      </c>
    </row>
    <row r="9486">
      <c r="A9486" t="n">
        <v>9485</v>
      </c>
      <c r="B9486" t="inlineStr">
        <is>
          <t>CA-2016-164770</t>
        </is>
      </c>
      <c r="C9486" t="inlineStr">
        <is>
          <t>2016-12-02</t>
        </is>
      </c>
      <c r="D9486" t="inlineStr">
        <is>
          <t>2016-12-04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Furniture</t>
        </is>
      </c>
      <c r="O9486" t="inlineStr">
        <is>
          <t>Bookcases</t>
        </is>
      </c>
      <c r="P9486" t="inlineStr">
        <is>
          <t>Sauder Camden County Collection Library</t>
        </is>
      </c>
      <c r="Q9486" s="2" t="n">
        <v>781.864</v>
      </c>
      <c r="R9486" t="n">
        <v>10</v>
      </c>
      <c r="S9486" s="3" t="n">
        <v>0.32</v>
      </c>
      <c r="T9486" s="2" t="n">
        <v>-137.976</v>
      </c>
      <c r="U9486">
        <f>D9486-C9486</f>
        <v/>
      </c>
      <c r="V9486" s="3">
        <f>IF(Q9486=0,0,T9486/Q9486)</f>
        <v/>
      </c>
    </row>
    <row r="9487">
      <c r="A9487" t="n">
        <v>9486</v>
      </c>
      <c r="B9487" t="inlineStr">
        <is>
          <t>CA-2016-164770</t>
        </is>
      </c>
      <c r="C9487" t="inlineStr">
        <is>
          <t>2016-12-02</t>
        </is>
      </c>
      <c r="D9487" t="inlineStr">
        <is>
          <t>2016-12-04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1962</t>
        </is>
      </c>
      <c r="Q9487" s="2" t="n">
        <v>30.816</v>
      </c>
      <c r="R9487" t="n">
        <v>9</v>
      </c>
      <c r="S9487" s="3" t="n">
        <v>0.2</v>
      </c>
      <c r="T9487" s="2" t="n">
        <v>9.630000000000001</v>
      </c>
      <c r="U9487">
        <f>D9487-C9487</f>
        <v/>
      </c>
      <c r="V9487" s="3">
        <f>IF(Q9487=0,0,T9487/Q9487)</f>
        <v/>
      </c>
    </row>
    <row r="9488">
      <c r="A9488" t="n">
        <v>9487</v>
      </c>
      <c r="B9488" t="inlineStr">
        <is>
          <t>CA-2017-130505</t>
        </is>
      </c>
      <c r="C9488" t="inlineStr">
        <is>
          <t>2017-10-12</t>
        </is>
      </c>
      <c r="D9488" t="inlineStr">
        <is>
          <t>2017-10-12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Furniture</t>
        </is>
      </c>
      <c r="O9488" t="inlineStr">
        <is>
          <t>Tables</t>
        </is>
      </c>
      <c r="P9488" t="inlineStr">
        <is>
          <t>Chromcraft 48" x 96" Racetrack Double Pedestal Table</t>
        </is>
      </c>
      <c r="Q9488" s="2" t="n">
        <v>673.3440000000001</v>
      </c>
      <c r="R9488" t="n">
        <v>3</v>
      </c>
      <c r="S9488" s="3" t="n">
        <v>0.3</v>
      </c>
      <c r="T9488" s="2" t="n">
        <v>-76.95359999999999</v>
      </c>
      <c r="U9488">
        <f>D9488-C9488</f>
        <v/>
      </c>
      <c r="V9488" s="3">
        <f>IF(Q9488=0,0,T9488/Q9488)</f>
        <v/>
      </c>
    </row>
    <row r="9489">
      <c r="A9489" t="n">
        <v>9488</v>
      </c>
      <c r="B9489" t="inlineStr">
        <is>
          <t>US-2017-125213</t>
        </is>
      </c>
      <c r="C9489" t="inlineStr">
        <is>
          <t>2017-12-11</t>
        </is>
      </c>
      <c r="D9489" t="inlineStr">
        <is>
          <t>2017-12-13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Stockwell Push Pins</t>
        </is>
      </c>
      <c r="Q9489" s="2" t="n">
        <v>6.54</v>
      </c>
      <c r="R9489" t="n">
        <v>3</v>
      </c>
      <c r="S9489" s="3" t="n">
        <v>0</v>
      </c>
      <c r="T9489" s="2" t="n">
        <v>2.1582</v>
      </c>
      <c r="U9489">
        <f>D9489-C9489</f>
        <v/>
      </c>
      <c r="V9489" s="3">
        <f>IF(Q9489=0,0,T9489/Q9489)</f>
        <v/>
      </c>
    </row>
    <row r="9490">
      <c r="A9490" t="n">
        <v>9489</v>
      </c>
      <c r="B9490" t="inlineStr">
        <is>
          <t>CA-2015-156566</t>
        </is>
      </c>
      <c r="C9490" t="inlineStr">
        <is>
          <t>2015-10-01</t>
        </is>
      </c>
      <c r="D9490" t="inlineStr">
        <is>
          <t>2015-10-04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Technology</t>
        </is>
      </c>
      <c r="O9490" t="inlineStr">
        <is>
          <t>Phones</t>
        </is>
      </c>
      <c r="P9490" t="inlineStr">
        <is>
          <t>Wilson Electronics DB Pro Signal Booster</t>
        </is>
      </c>
      <c r="Q9490" s="2" t="n">
        <v>572.8</v>
      </c>
      <c r="R9490" t="n">
        <v>2</v>
      </c>
      <c r="S9490" s="3" t="n">
        <v>0.2</v>
      </c>
      <c r="T9490" s="2" t="n">
        <v>50.12</v>
      </c>
      <c r="U9490">
        <f>D9490-C9490</f>
        <v/>
      </c>
      <c r="V9490" s="3">
        <f>IF(Q9490=0,0,T9490/Q9490)</f>
        <v/>
      </c>
    </row>
    <row r="9491">
      <c r="A9491" t="n">
        <v>9490</v>
      </c>
      <c r="B9491" t="inlineStr">
        <is>
          <t>US-2016-102232</t>
        </is>
      </c>
      <c r="C9491" t="inlineStr">
        <is>
          <t>2016-08-05</t>
        </is>
      </c>
      <c r="D9491" t="inlineStr">
        <is>
          <t>2016-08-11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Office Supplies</t>
        </is>
      </c>
      <c r="O9491" t="inlineStr">
        <is>
          <t>Art</t>
        </is>
      </c>
      <c r="P9491" t="inlineStr">
        <is>
          <t>Boston Model 1800 Electric Pencil Sharpener, Gray</t>
        </is>
      </c>
      <c r="Q9491" s="2" t="n">
        <v>197.05</v>
      </c>
      <c r="R9491" t="n">
        <v>7</v>
      </c>
      <c r="S9491" s="3" t="n">
        <v>0</v>
      </c>
      <c r="T9491" s="2" t="n">
        <v>59.115</v>
      </c>
      <c r="U9491">
        <f>D9491-C9491</f>
        <v/>
      </c>
      <c r="V9491" s="3">
        <f>IF(Q9491=0,0,T9491/Q9491)</f>
        <v/>
      </c>
    </row>
    <row r="9492">
      <c r="A9492" t="n">
        <v>9491</v>
      </c>
      <c r="B9492" t="inlineStr">
        <is>
          <t>CA-2017-111738</t>
        </is>
      </c>
      <c r="C9492" t="inlineStr">
        <is>
          <t>2017-01-03</t>
        </is>
      </c>
      <c r="D9492" t="inlineStr">
        <is>
          <t>2017-01-07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GBC ProClick 150 Presentation Binding System</t>
        </is>
      </c>
      <c r="Q9492" s="2" t="n">
        <v>2022.272</v>
      </c>
      <c r="R9492" t="n">
        <v>8</v>
      </c>
      <c r="S9492" s="3" t="n">
        <v>0.2</v>
      </c>
      <c r="T9492" s="2" t="n">
        <v>682.5168</v>
      </c>
      <c r="U9492">
        <f>D9492-C9492</f>
        <v/>
      </c>
      <c r="V9492" s="3">
        <f>IF(Q9492=0,0,T9492/Q9492)</f>
        <v/>
      </c>
    </row>
    <row r="9493">
      <c r="A9493" t="n">
        <v>9492</v>
      </c>
      <c r="B9493" t="inlineStr">
        <is>
          <t>CA-2017-111738</t>
        </is>
      </c>
      <c r="C9493" t="inlineStr">
        <is>
          <t>2017-01-03</t>
        </is>
      </c>
      <c r="D9493" t="inlineStr">
        <is>
          <t>2017-01-07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Manco Dry-Lighter Erasable Highlighter</t>
        </is>
      </c>
      <c r="Q9493" s="2" t="n">
        <v>9.119999999999999</v>
      </c>
      <c r="R9493" t="n">
        <v>3</v>
      </c>
      <c r="S9493" s="3" t="n">
        <v>0</v>
      </c>
      <c r="T9493" s="2" t="n">
        <v>3.1008</v>
      </c>
      <c r="U9493">
        <f>D9493-C9493</f>
        <v/>
      </c>
      <c r="V9493" s="3">
        <f>IF(Q9493=0,0,T9493/Q9493)</f>
        <v/>
      </c>
    </row>
    <row r="9494">
      <c r="A9494" t="n">
        <v>9493</v>
      </c>
      <c r="B9494" t="inlineStr">
        <is>
          <t>CA-2017-163188</t>
        </is>
      </c>
      <c r="C9494" t="inlineStr">
        <is>
          <t>2017-11-07</t>
        </is>
      </c>
      <c r="D9494" t="inlineStr">
        <is>
          <t>2017-11-07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Storex DuraTech Recycled Plastic Frosted Binders</t>
        </is>
      </c>
      <c r="Q9494" s="2" t="n">
        <v>38.16</v>
      </c>
      <c r="R9494" t="n">
        <v>9</v>
      </c>
      <c r="S9494" s="3" t="n">
        <v>0</v>
      </c>
      <c r="T9494" s="2" t="n">
        <v>19.08</v>
      </c>
      <c r="U9494">
        <f>D9494-C9494</f>
        <v/>
      </c>
      <c r="V9494" s="3">
        <f>IF(Q9494=0,0,T9494/Q9494)</f>
        <v/>
      </c>
    </row>
    <row r="9495">
      <c r="A9495" t="n">
        <v>9494</v>
      </c>
      <c r="B9495" t="inlineStr">
        <is>
          <t>CA-2016-105207</t>
        </is>
      </c>
      <c r="C9495" t="inlineStr">
        <is>
          <t>2016-01-03</t>
        </is>
      </c>
      <c r="D9495" t="inlineStr">
        <is>
          <t>2016-01-08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Furniture</t>
        </is>
      </c>
      <c r="O9495" t="inlineStr">
        <is>
          <t>Tables</t>
        </is>
      </c>
      <c r="P9495" t="inlineStr">
        <is>
          <t>Hon Practical Foundations 30 x 60 Training Table, Light Gray/Charcoal</t>
        </is>
      </c>
      <c r="Q9495" s="2" t="n">
        <v>1592.85</v>
      </c>
      <c r="R9495" t="n">
        <v>7</v>
      </c>
      <c r="S9495" s="3" t="n">
        <v>0</v>
      </c>
      <c r="T9495" s="2" t="n">
        <v>350.427</v>
      </c>
      <c r="U9495">
        <f>D9495-C9495</f>
        <v/>
      </c>
      <c r="V9495" s="3">
        <f>IF(Q9495=0,0,T9495/Q9495)</f>
        <v/>
      </c>
    </row>
    <row r="9496">
      <c r="A9496" t="n">
        <v>9495</v>
      </c>
      <c r="B9496" t="inlineStr">
        <is>
          <t>CA-2016-105207</t>
        </is>
      </c>
      <c r="C9496" t="inlineStr">
        <is>
          <t>2016-01-03</t>
        </is>
      </c>
      <c r="D9496" t="inlineStr">
        <is>
          <t>2016-01-08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Office Supplies</t>
        </is>
      </c>
      <c r="O9496" t="inlineStr">
        <is>
          <t>Binders</t>
        </is>
      </c>
      <c r="P9496" t="inlineStr">
        <is>
          <t>Storex Dura Pro Binders</t>
        </is>
      </c>
      <c r="Q9496" s="2" t="n">
        <v>11.88</v>
      </c>
      <c r="R9496" t="n">
        <v>2</v>
      </c>
      <c r="S9496" s="3" t="n">
        <v>0</v>
      </c>
      <c r="T9496" s="2" t="n">
        <v>5.346</v>
      </c>
      <c r="U9496">
        <f>D9496-C9496</f>
        <v/>
      </c>
      <c r="V9496" s="3">
        <f>IF(Q9496=0,0,T9496/Q9496)</f>
        <v/>
      </c>
    </row>
    <row r="9497">
      <c r="A9497" t="n">
        <v>9496</v>
      </c>
      <c r="B9497" t="inlineStr">
        <is>
          <t>US-2016-123610</t>
        </is>
      </c>
      <c r="C9497" t="inlineStr">
        <is>
          <t>2016-05-12</t>
        </is>
      </c>
      <c r="D9497" t="inlineStr">
        <is>
          <t>2016-05-16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Memorex Mini Travel Drive 32 GB USB 2.0 Flash Drive</t>
        </is>
      </c>
      <c r="Q9497" s="2" t="n">
        <v>120</v>
      </c>
      <c r="R9497" t="n">
        <v>6</v>
      </c>
      <c r="S9497" s="3" t="n">
        <v>0</v>
      </c>
      <c r="T9497" s="2" t="n">
        <v>46.8</v>
      </c>
      <c r="U9497">
        <f>D9497-C9497</f>
        <v/>
      </c>
      <c r="V9497" s="3">
        <f>IF(Q9497=0,0,T9497/Q9497)</f>
        <v/>
      </c>
    </row>
    <row r="9498">
      <c r="A9498" t="n">
        <v>9497</v>
      </c>
      <c r="B9498" t="inlineStr">
        <is>
          <t>US-2016-123610</t>
        </is>
      </c>
      <c r="C9498" t="inlineStr">
        <is>
          <t>2016-05-12</t>
        </is>
      </c>
      <c r="D9498" t="inlineStr">
        <is>
          <t>2016-05-16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Staple holder</t>
        </is>
      </c>
      <c r="Q9498" s="2" t="n">
        <v>8.67</v>
      </c>
      <c r="R9498" t="n">
        <v>1</v>
      </c>
      <c r="S9498" s="3" t="n">
        <v>0</v>
      </c>
      <c r="T9498" s="2" t="n">
        <v>2.3409</v>
      </c>
      <c r="U9498">
        <f>D9498-C9498</f>
        <v/>
      </c>
      <c r="V9498" s="3">
        <f>IF(Q9498=0,0,T9498/Q9498)</f>
        <v/>
      </c>
    </row>
    <row r="9499">
      <c r="A9499" t="n">
        <v>9498</v>
      </c>
      <c r="B9499" t="inlineStr">
        <is>
          <t>CA-2017-118213</t>
        </is>
      </c>
      <c r="C9499" t="inlineStr">
        <is>
          <t>2017-11-05</t>
        </is>
      </c>
      <c r="D9499" t="inlineStr">
        <is>
          <t>2017-11-07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Ampad Gold Fibre Wirebound Steno Books, 6" x 9", Gregg Ruled</t>
        </is>
      </c>
      <c r="Q9499" s="2" t="n">
        <v>4.41</v>
      </c>
      <c r="R9499" t="n">
        <v>1</v>
      </c>
      <c r="S9499" s="3" t="n">
        <v>0</v>
      </c>
      <c r="T9499" s="2" t="n">
        <v>2.0286</v>
      </c>
      <c r="U9499">
        <f>D9499-C9499</f>
        <v/>
      </c>
      <c r="V9499" s="3">
        <f>IF(Q9499=0,0,T9499/Q9499)</f>
        <v/>
      </c>
    </row>
    <row r="9500">
      <c r="A9500" t="n">
        <v>9499</v>
      </c>
      <c r="B9500" t="inlineStr">
        <is>
          <t>CA-2017-118213</t>
        </is>
      </c>
      <c r="C9500" t="inlineStr">
        <is>
          <t>2017-11-05</t>
        </is>
      </c>
      <c r="D9500" t="inlineStr">
        <is>
          <t>2017-11-07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Easy-staple paper</t>
        </is>
      </c>
      <c r="Q9500" s="2" t="n">
        <v>167.94</v>
      </c>
      <c r="R9500" t="n">
        <v>3</v>
      </c>
      <c r="S9500" s="3" t="n">
        <v>0</v>
      </c>
      <c r="T9500" s="2" t="n">
        <v>82.2906</v>
      </c>
      <c r="U9500">
        <f>D9500-C9500</f>
        <v/>
      </c>
      <c r="V9500" s="3">
        <f>IF(Q9500=0,0,T9500/Q9500)</f>
        <v/>
      </c>
    </row>
    <row r="9501">
      <c r="A9501" t="n">
        <v>9500</v>
      </c>
      <c r="B9501" t="inlineStr">
        <is>
          <t>CA-2017-118213</t>
        </is>
      </c>
      <c r="C9501" t="inlineStr">
        <is>
          <t>2017-11-05</t>
        </is>
      </c>
      <c r="D9501" t="inlineStr">
        <is>
          <t>2017-11-07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Strathmore Photo Mount Cards</t>
        </is>
      </c>
      <c r="Q9501" s="2" t="n">
        <v>67.8</v>
      </c>
      <c r="R9501" t="n">
        <v>10</v>
      </c>
      <c r="S9501" s="3" t="n">
        <v>0</v>
      </c>
      <c r="T9501" s="2" t="n">
        <v>31.188</v>
      </c>
      <c r="U9501">
        <f>D9501-C9501</f>
        <v/>
      </c>
      <c r="V9501" s="3">
        <f>IF(Q9501=0,0,T9501/Q9501)</f>
        <v/>
      </c>
    </row>
    <row r="9502">
      <c r="A9502" t="n">
        <v>9501</v>
      </c>
      <c r="B9502" t="inlineStr">
        <is>
          <t>CA-2016-149237</t>
        </is>
      </c>
      <c r="C9502" t="inlineStr">
        <is>
          <t>2016-05-26</t>
        </is>
      </c>
      <c r="D9502" t="inlineStr">
        <is>
          <t>2016-05-30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Nu-Dell Float Frame 11 x 14 1/2</t>
        </is>
      </c>
      <c r="Q9502" s="2" t="n">
        <v>26.94</v>
      </c>
      <c r="R9502" t="n">
        <v>3</v>
      </c>
      <c r="S9502" s="3" t="n">
        <v>0</v>
      </c>
      <c r="T9502" s="2" t="n">
        <v>11.3148</v>
      </c>
      <c r="U9502">
        <f>D9502-C9502</f>
        <v/>
      </c>
      <c r="V9502" s="3">
        <f>IF(Q9502=0,0,T9502/Q9502)</f>
        <v/>
      </c>
    </row>
    <row r="9503">
      <c r="A9503" t="n">
        <v>9502</v>
      </c>
      <c r="B9503" t="inlineStr">
        <is>
          <t>US-2015-158589</t>
        </is>
      </c>
      <c r="C9503" t="inlineStr">
        <is>
          <t>2015-11-20</t>
        </is>
      </c>
      <c r="D9503" t="inlineStr">
        <is>
          <t>2015-11-24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Dana Swing-Arm Lamps</t>
        </is>
      </c>
      <c r="Q9503" s="2" t="n">
        <v>32.04</v>
      </c>
      <c r="R9503" t="n">
        <v>3</v>
      </c>
      <c r="S9503" s="3" t="n">
        <v>0</v>
      </c>
      <c r="T9503" s="2" t="n">
        <v>8.01</v>
      </c>
      <c r="U9503">
        <f>D9503-C9503</f>
        <v/>
      </c>
      <c r="V9503" s="3">
        <f>IF(Q9503=0,0,T9503/Q9503)</f>
        <v/>
      </c>
    </row>
    <row r="9504">
      <c r="A9504" t="n">
        <v>9503</v>
      </c>
      <c r="B9504" t="inlineStr">
        <is>
          <t>CA-2016-101329</t>
        </is>
      </c>
      <c r="C9504" t="inlineStr">
        <is>
          <t>2016-04-22</t>
        </is>
      </c>
      <c r="D9504" t="inlineStr">
        <is>
          <t>2016-04-29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Barrel Sharpener</t>
        </is>
      </c>
      <c r="Q9504" s="2" t="n">
        <v>32.13</v>
      </c>
      <c r="R9504" t="n">
        <v>9</v>
      </c>
      <c r="S9504" s="3" t="n">
        <v>0</v>
      </c>
      <c r="T9504" s="2" t="n">
        <v>8.3538</v>
      </c>
      <c r="U9504">
        <f>D9504-C9504</f>
        <v/>
      </c>
      <c r="V9504" s="3">
        <f>IF(Q9504=0,0,T9504/Q9504)</f>
        <v/>
      </c>
    </row>
    <row r="9505">
      <c r="A9505" t="n">
        <v>9504</v>
      </c>
      <c r="B9505" t="inlineStr">
        <is>
          <t>CA-2016-101329</t>
        </is>
      </c>
      <c r="C9505" t="inlineStr">
        <is>
          <t>2016-04-22</t>
        </is>
      </c>
      <c r="D9505" t="inlineStr">
        <is>
          <t>2016-04-29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Office Supplies</t>
        </is>
      </c>
      <c r="O9505" t="inlineStr">
        <is>
          <t>Art</t>
        </is>
      </c>
      <c r="P9505" t="inlineStr">
        <is>
          <t>Newell 32</t>
        </is>
      </c>
      <c r="Q9505" s="2" t="n">
        <v>2.88</v>
      </c>
      <c r="R9505" t="n">
        <v>1</v>
      </c>
      <c r="S9505" s="3" t="n">
        <v>0</v>
      </c>
      <c r="T9505" s="2" t="n">
        <v>0.8064</v>
      </c>
      <c r="U9505">
        <f>D9505-C9505</f>
        <v/>
      </c>
      <c r="V9505" s="3">
        <f>IF(Q9505=0,0,T9505/Q9505)</f>
        <v/>
      </c>
    </row>
    <row r="9506">
      <c r="A9506" t="n">
        <v>9505</v>
      </c>
      <c r="B9506" t="inlineStr">
        <is>
          <t>CA-2016-113607</t>
        </is>
      </c>
      <c r="C9506" t="inlineStr">
        <is>
          <t>2016-10-14</t>
        </is>
      </c>
      <c r="D9506" t="inlineStr">
        <is>
          <t>2016-10-18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Technology</t>
        </is>
      </c>
      <c r="O9506" t="inlineStr">
        <is>
          <t>Phones</t>
        </is>
      </c>
      <c r="P9506" t="inlineStr">
        <is>
          <t>Motorola L703CM</t>
        </is>
      </c>
      <c r="Q9506" s="2" t="n">
        <v>1091.93</v>
      </c>
      <c r="R9506" t="n">
        <v>7</v>
      </c>
      <c r="S9506" s="3" t="n">
        <v>0</v>
      </c>
      <c r="T9506" s="2" t="n">
        <v>272.9825</v>
      </c>
      <c r="U9506">
        <f>D9506-C9506</f>
        <v/>
      </c>
      <c r="V9506" s="3">
        <f>IF(Q9506=0,0,T9506/Q9506)</f>
        <v/>
      </c>
    </row>
    <row r="9507">
      <c r="A9507" t="n">
        <v>9506</v>
      </c>
      <c r="B9507" t="inlineStr">
        <is>
          <t>CA-2016-113607</t>
        </is>
      </c>
      <c r="C9507" t="inlineStr">
        <is>
          <t>2016-10-14</t>
        </is>
      </c>
      <c r="D9507" t="inlineStr">
        <is>
          <t>2016-10-18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Xerox 1908</t>
        </is>
      </c>
      <c r="Q9507" s="2" t="n">
        <v>111.96</v>
      </c>
      <c r="R9507" t="n">
        <v>2</v>
      </c>
      <c r="S9507" s="3" t="n">
        <v>0</v>
      </c>
      <c r="T9507" s="2" t="n">
        <v>54.8604</v>
      </c>
      <c r="U9507">
        <f>D9507-C9507</f>
        <v/>
      </c>
      <c r="V9507" s="3">
        <f>IF(Q9507=0,0,T9507/Q9507)</f>
        <v/>
      </c>
    </row>
    <row r="9508">
      <c r="A9508" t="n">
        <v>9507</v>
      </c>
      <c r="B9508" t="inlineStr">
        <is>
          <t>CA-2014-149104</t>
        </is>
      </c>
      <c r="C9508" t="inlineStr">
        <is>
          <t>2014-04-05</t>
        </is>
      </c>
      <c r="D9508" t="inlineStr">
        <is>
          <t>2014-04-07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Office Supplies</t>
        </is>
      </c>
      <c r="O9508" t="inlineStr">
        <is>
          <t>Art</t>
        </is>
      </c>
      <c r="P9508" t="inlineStr">
        <is>
          <t>Stanley Contemporary Battery Pencil Sharpeners</t>
        </is>
      </c>
      <c r="Q9508" s="2" t="n">
        <v>26.7</v>
      </c>
      <c r="R9508" t="n">
        <v>2</v>
      </c>
      <c r="S9508" s="3" t="n">
        <v>0</v>
      </c>
      <c r="T9508" s="2" t="n">
        <v>7.476</v>
      </c>
      <c r="U9508">
        <f>D9508-C9508</f>
        <v/>
      </c>
      <c r="V9508" s="3">
        <f>IF(Q9508=0,0,T9508/Q9508)</f>
        <v/>
      </c>
    </row>
    <row r="9509">
      <c r="A9509" t="n">
        <v>9508</v>
      </c>
      <c r="B9509" t="inlineStr">
        <is>
          <t>CA-2014-149104</t>
        </is>
      </c>
      <c r="C9509" t="inlineStr">
        <is>
          <t>2014-04-05</t>
        </is>
      </c>
      <c r="D9509" t="inlineStr">
        <is>
          <t>2014-04-07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Office Supplies</t>
        </is>
      </c>
      <c r="O9509" t="inlineStr">
        <is>
          <t>Binders</t>
        </is>
      </c>
      <c r="P9509" t="inlineStr">
        <is>
          <t>Fellowes Twister Kit, Gray/Clear, 3/pkg</t>
        </is>
      </c>
      <c r="Q9509" s="2" t="n">
        <v>40.2</v>
      </c>
      <c r="R9509" t="n">
        <v>5</v>
      </c>
      <c r="S9509" s="3" t="n">
        <v>0</v>
      </c>
      <c r="T9509" s="2" t="n">
        <v>18.09</v>
      </c>
      <c r="U9509">
        <f>D9509-C9509</f>
        <v/>
      </c>
      <c r="V9509" s="3">
        <f>IF(Q9509=0,0,T9509/Q9509)</f>
        <v/>
      </c>
    </row>
    <row r="9510">
      <c r="A9510" t="n">
        <v>9509</v>
      </c>
      <c r="B9510" t="inlineStr">
        <is>
          <t>CA-2014-149104</t>
        </is>
      </c>
      <c r="C9510" t="inlineStr">
        <is>
          <t>2014-04-05</t>
        </is>
      </c>
      <c r="D9510" t="inlineStr">
        <is>
          <t>2014-04-07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Office Supplies</t>
        </is>
      </c>
      <c r="O9510" t="inlineStr">
        <is>
          <t>Art</t>
        </is>
      </c>
      <c r="P9510" t="inlineStr">
        <is>
          <t>Binney &amp; Smith Crayola Metallic Colored Pencils, 8-Color Set</t>
        </is>
      </c>
      <c r="Q9510" s="2" t="n">
        <v>13.89</v>
      </c>
      <c r="R9510" t="n">
        <v>3</v>
      </c>
      <c r="S9510" s="3" t="n">
        <v>0</v>
      </c>
      <c r="T9510" s="2" t="n">
        <v>4.5837</v>
      </c>
      <c r="U9510">
        <f>D9510-C9510</f>
        <v/>
      </c>
      <c r="V9510" s="3">
        <f>IF(Q9510=0,0,T9510/Q9510)</f>
        <v/>
      </c>
    </row>
    <row r="9511">
      <c r="A9511" t="n">
        <v>9510</v>
      </c>
      <c r="B9511" t="inlineStr">
        <is>
          <t>CA-2014-149104</t>
        </is>
      </c>
      <c r="C9511" t="inlineStr">
        <is>
          <t>2014-04-05</t>
        </is>
      </c>
      <c r="D9511" t="inlineStr">
        <is>
          <t>2014-04-07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Space Solutions HD Industrial Steel Shelving.</t>
        </is>
      </c>
      <c r="Q9511" s="2" t="n">
        <v>689.8200000000001</v>
      </c>
      <c r="R9511" t="n">
        <v>6</v>
      </c>
      <c r="S9511" s="3" t="n">
        <v>0</v>
      </c>
      <c r="T9511" s="2" t="n">
        <v>20.6946</v>
      </c>
      <c r="U9511">
        <f>D9511-C9511</f>
        <v/>
      </c>
      <c r="V9511" s="3">
        <f>IF(Q9511=0,0,T9511/Q9511)</f>
        <v/>
      </c>
    </row>
    <row r="9512">
      <c r="A9512" t="n">
        <v>9511</v>
      </c>
      <c r="B9512" t="inlineStr">
        <is>
          <t>CA-2016-105263</t>
        </is>
      </c>
      <c r="C9512" t="inlineStr">
        <is>
          <t>2016-08-06</t>
        </is>
      </c>
      <c r="D9512" t="inlineStr">
        <is>
          <t>2016-08-11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Office Supplies</t>
        </is>
      </c>
      <c r="O9512" t="inlineStr">
        <is>
          <t>Art</t>
        </is>
      </c>
      <c r="P9512" t="inlineStr">
        <is>
          <t>Dixon Prang Watercolor Pencils, 10-Color Set with Brush</t>
        </is>
      </c>
      <c r="Q9512" s="2" t="n">
        <v>38.34</v>
      </c>
      <c r="R9512" t="n">
        <v>9</v>
      </c>
      <c r="S9512" s="3" t="n">
        <v>0</v>
      </c>
      <c r="T9512" s="2" t="n">
        <v>15.7194</v>
      </c>
      <c r="U9512">
        <f>D9512-C9512</f>
        <v/>
      </c>
      <c r="V9512" s="3">
        <f>IF(Q9512=0,0,T9512/Q9512)</f>
        <v/>
      </c>
    </row>
    <row r="9513">
      <c r="A9513" t="n">
        <v>9512</v>
      </c>
      <c r="B9513" t="inlineStr">
        <is>
          <t>CA-2014-130575</t>
        </is>
      </c>
      <c r="C9513" t="inlineStr">
        <is>
          <t>2014-12-14</t>
        </is>
      </c>
      <c r="D9513" t="inlineStr">
        <is>
          <t>2014-12-16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GBC VeloBind Cover Sets</t>
        </is>
      </c>
      <c r="Q9513" s="2" t="n">
        <v>9.263999999999999</v>
      </c>
      <c r="R9513" t="n">
        <v>3</v>
      </c>
      <c r="S9513" s="3" t="n">
        <v>0.8</v>
      </c>
      <c r="T9513" s="2" t="n">
        <v>-13.896</v>
      </c>
      <c r="U9513">
        <f>D9513-C9513</f>
        <v/>
      </c>
      <c r="V9513" s="3">
        <f>IF(Q9513=0,0,T9513/Q9513)</f>
        <v/>
      </c>
    </row>
    <row r="9514">
      <c r="A9514" t="n">
        <v>9513</v>
      </c>
      <c r="B9514" t="inlineStr">
        <is>
          <t>CA-2017-142461</t>
        </is>
      </c>
      <c r="C9514" t="inlineStr">
        <is>
          <t>2017-05-30</t>
        </is>
      </c>
      <c r="D9514" t="inlineStr">
        <is>
          <t>2017-06-03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Atlantic Metals Mobile 5-Shelf Bookcases, Custom Colors</t>
        </is>
      </c>
      <c r="Q9514" s="2" t="n">
        <v>204.6664</v>
      </c>
      <c r="R9514" t="n">
        <v>1</v>
      </c>
      <c r="S9514" s="3" t="n">
        <v>0.32</v>
      </c>
      <c r="T9514" s="2" t="n">
        <v>-6.0196</v>
      </c>
      <c r="U9514">
        <f>D9514-C9514</f>
        <v/>
      </c>
      <c r="V9514" s="3">
        <f>IF(Q9514=0,0,T9514/Q9514)</f>
        <v/>
      </c>
    </row>
    <row r="9515">
      <c r="A9515" t="n">
        <v>9514</v>
      </c>
      <c r="B9515" t="inlineStr">
        <is>
          <t>CA-2016-125220</t>
        </is>
      </c>
      <c r="C9515" t="inlineStr">
        <is>
          <t>2016-10-14</t>
        </is>
      </c>
      <c r="D9515" t="inlineStr">
        <is>
          <t>2016-10-19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Technology</t>
        </is>
      </c>
      <c r="O9515" t="inlineStr">
        <is>
          <t>Accessories</t>
        </is>
      </c>
      <c r="P9515" t="inlineStr">
        <is>
          <t>Plantronics CS510 - Over-the-Head monaural Wireless Headset System</t>
        </is>
      </c>
      <c r="Q9515" s="2" t="n">
        <v>1649.75</v>
      </c>
      <c r="R9515" t="n">
        <v>5</v>
      </c>
      <c r="S9515" s="3" t="n">
        <v>0</v>
      </c>
      <c r="T9515" s="2" t="n">
        <v>544.4175</v>
      </c>
      <c r="U9515">
        <f>D9515-C9515</f>
        <v/>
      </c>
      <c r="V9515" s="3">
        <f>IF(Q9515=0,0,T9515/Q9515)</f>
        <v/>
      </c>
    </row>
    <row r="9516">
      <c r="A9516" t="n">
        <v>9515</v>
      </c>
      <c r="B9516" t="inlineStr">
        <is>
          <t>CA-2014-100293</t>
        </is>
      </c>
      <c r="C9516" t="inlineStr">
        <is>
          <t>2014-03-14</t>
        </is>
      </c>
      <c r="D9516" t="inlineStr">
        <is>
          <t>2014-03-18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1887</t>
        </is>
      </c>
      <c r="Q9516" s="2" t="n">
        <v>91.056</v>
      </c>
      <c r="R9516" t="n">
        <v>6</v>
      </c>
      <c r="S9516" s="3" t="n">
        <v>0.2</v>
      </c>
      <c r="T9516" s="2" t="n">
        <v>31.8696</v>
      </c>
      <c r="U9516">
        <f>D9516-C9516</f>
        <v/>
      </c>
      <c r="V9516" s="3">
        <f>IF(Q9516=0,0,T9516/Q9516)</f>
        <v/>
      </c>
    </row>
    <row r="9517">
      <c r="A9517" t="n">
        <v>9516</v>
      </c>
      <c r="B9517" t="inlineStr">
        <is>
          <t>CA-2014-154165</t>
        </is>
      </c>
      <c r="C9517" t="inlineStr">
        <is>
          <t>2014-02-17</t>
        </is>
      </c>
      <c r="D9517" t="inlineStr">
        <is>
          <t>2014-02-24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Staples in misc. colors</t>
        </is>
      </c>
      <c r="Q9517" s="2" t="n">
        <v>54.208</v>
      </c>
      <c r="R9517" t="n">
        <v>14</v>
      </c>
      <c r="S9517" s="3" t="n">
        <v>0.2</v>
      </c>
      <c r="T9517" s="2" t="n">
        <v>8.8088</v>
      </c>
      <c r="U9517">
        <f>D9517-C9517</f>
        <v/>
      </c>
      <c r="V9517" s="3">
        <f>IF(Q9517=0,0,T9517/Q9517)</f>
        <v/>
      </c>
    </row>
    <row r="9518">
      <c r="A9518" t="n">
        <v>9517</v>
      </c>
      <c r="B9518" t="inlineStr">
        <is>
          <t>CA-2015-123939</t>
        </is>
      </c>
      <c r="C9518" t="inlineStr">
        <is>
          <t>2015-08-24</t>
        </is>
      </c>
      <c r="D9518" t="inlineStr">
        <is>
          <t>2015-08-26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Belkin SportFit Armband For iPhone 5s/5c, Fuchsia</t>
        </is>
      </c>
      <c r="Q9518" s="2" t="n">
        <v>26.982</v>
      </c>
      <c r="R9518" t="n">
        <v>3</v>
      </c>
      <c r="S9518" s="3" t="n">
        <v>0.4</v>
      </c>
      <c r="T9518" s="2" t="n">
        <v>4.0473</v>
      </c>
      <c r="U9518">
        <f>D9518-C9518</f>
        <v/>
      </c>
      <c r="V9518" s="3">
        <f>IF(Q9518=0,0,T9518/Q9518)</f>
        <v/>
      </c>
    </row>
    <row r="9519">
      <c r="A9519" t="n">
        <v>9518</v>
      </c>
      <c r="B9519" t="inlineStr">
        <is>
          <t>CA-2015-123939</t>
        </is>
      </c>
      <c r="C9519" t="inlineStr">
        <is>
          <t>2015-08-24</t>
        </is>
      </c>
      <c r="D9519" t="inlineStr">
        <is>
          <t>2015-08-26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Office Supplies</t>
        </is>
      </c>
      <c r="O9519" t="inlineStr">
        <is>
          <t>Labels</t>
        </is>
      </c>
      <c r="P9519" t="inlineStr">
        <is>
          <t>Avery 474</t>
        </is>
      </c>
      <c r="Q9519" s="2" t="n">
        <v>6.912</v>
      </c>
      <c r="R9519" t="n">
        <v>3</v>
      </c>
      <c r="S9519" s="3" t="n">
        <v>0.2</v>
      </c>
      <c r="T9519" s="2" t="n">
        <v>2.5056</v>
      </c>
      <c r="U9519">
        <f>D9519-C9519</f>
        <v/>
      </c>
      <c r="V9519" s="3">
        <f>IF(Q9519=0,0,T9519/Q9519)</f>
        <v/>
      </c>
    </row>
    <row r="9520">
      <c r="A9520" t="n">
        <v>9519</v>
      </c>
      <c r="B9520" t="inlineStr">
        <is>
          <t>CA-2015-123939</t>
        </is>
      </c>
      <c r="C9520" t="inlineStr">
        <is>
          <t>2015-08-24</t>
        </is>
      </c>
      <c r="D9520" t="inlineStr">
        <is>
          <t>2015-08-26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Adjustable Depth Letter/Legal Cart</t>
        </is>
      </c>
      <c r="Q9520" s="2" t="n">
        <v>435.504</v>
      </c>
      <c r="R9520" t="n">
        <v>3</v>
      </c>
      <c r="S9520" s="3" t="n">
        <v>0.2</v>
      </c>
      <c r="T9520" s="2" t="n">
        <v>48.9942</v>
      </c>
      <c r="U9520">
        <f>D9520-C9520</f>
        <v/>
      </c>
      <c r="V9520" s="3">
        <f>IF(Q9520=0,0,T9520/Q9520)</f>
        <v/>
      </c>
    </row>
    <row r="9521">
      <c r="A9521" t="n">
        <v>9520</v>
      </c>
      <c r="B9521" t="inlineStr">
        <is>
          <t>US-2017-104451</t>
        </is>
      </c>
      <c r="C9521" t="inlineStr">
        <is>
          <t>2017-05-08</t>
        </is>
      </c>
      <c r="D9521" t="inlineStr">
        <is>
          <t>2017-05-12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Office Supplies</t>
        </is>
      </c>
      <c r="O9521" t="inlineStr">
        <is>
          <t>Appliances</t>
        </is>
      </c>
      <c r="P9521" t="inlineStr">
        <is>
          <t>Fellowes Mighty 8 Compact Surge Protector</t>
        </is>
      </c>
      <c r="Q9521" s="2" t="n">
        <v>81.08</v>
      </c>
      <c r="R9521" t="n">
        <v>4</v>
      </c>
      <c r="S9521" s="3" t="n">
        <v>0</v>
      </c>
      <c r="T9521" s="2" t="n">
        <v>22.7024</v>
      </c>
      <c r="U9521">
        <f>D9521-C9521</f>
        <v/>
      </c>
      <c r="V9521" s="3">
        <f>IF(Q9521=0,0,T9521/Q9521)</f>
        <v/>
      </c>
    </row>
    <row r="9522">
      <c r="A9522" t="n">
        <v>9521</v>
      </c>
      <c r="B9522" t="inlineStr">
        <is>
          <t>CA-2016-101189</t>
        </is>
      </c>
      <c r="C9522" t="inlineStr">
        <is>
          <t>2016-02-04</t>
        </is>
      </c>
      <c r="D9522" t="inlineStr">
        <is>
          <t>2016-02-09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Safco Commercial Shelving</t>
        </is>
      </c>
      <c r="Q9522" s="2" t="n">
        <v>93.02</v>
      </c>
      <c r="R9522" t="n">
        <v>2</v>
      </c>
      <c r="S9522" s="3" t="n">
        <v>0</v>
      </c>
      <c r="T9522" s="2" t="n">
        <v>3.7208</v>
      </c>
      <c r="U9522">
        <f>D9522-C9522</f>
        <v/>
      </c>
      <c r="V9522" s="3">
        <f>IF(Q9522=0,0,T9522/Q9522)</f>
        <v/>
      </c>
    </row>
    <row r="9523">
      <c r="A9523" t="n">
        <v>9522</v>
      </c>
      <c r="B9523" t="inlineStr">
        <is>
          <t>CA-2014-169446</t>
        </is>
      </c>
      <c r="C9523" t="inlineStr">
        <is>
          <t>2014-12-19</t>
        </is>
      </c>
      <c r="D9523" t="inlineStr">
        <is>
          <t>2014-12-25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Technology</t>
        </is>
      </c>
      <c r="O9523" t="inlineStr">
        <is>
          <t>Phones</t>
        </is>
      </c>
      <c r="P9523" t="inlineStr">
        <is>
          <t>RCA ViSYS 25425RE1 Corded phone</t>
        </is>
      </c>
      <c r="Q9523" s="2" t="n">
        <v>323.976</v>
      </c>
      <c r="R9523" t="n">
        <v>3</v>
      </c>
      <c r="S9523" s="3" t="n">
        <v>0.2</v>
      </c>
      <c r="T9523" s="2" t="n">
        <v>36.4473</v>
      </c>
      <c r="U9523">
        <f>D9523-C9523</f>
        <v/>
      </c>
      <c r="V9523" s="3">
        <f>IF(Q9523=0,0,T9523/Q9523)</f>
        <v/>
      </c>
    </row>
    <row r="9524">
      <c r="A9524" t="n">
        <v>9523</v>
      </c>
      <c r="B9524" t="inlineStr">
        <is>
          <t>CA-2014-169446</t>
        </is>
      </c>
      <c r="C9524" t="inlineStr">
        <is>
          <t>2014-12-19</t>
        </is>
      </c>
      <c r="D9524" t="inlineStr">
        <is>
          <t>2014-12-25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Office Supplies</t>
        </is>
      </c>
      <c r="O9524" t="inlineStr">
        <is>
          <t>Paper</t>
        </is>
      </c>
      <c r="P9524" t="inlineStr">
        <is>
          <t>Xerox 229</t>
        </is>
      </c>
      <c r="Q9524" s="2" t="n">
        <v>15.552</v>
      </c>
      <c r="R9524" t="n">
        <v>3</v>
      </c>
      <c r="S9524" s="3" t="n">
        <v>0.2</v>
      </c>
      <c r="T9524" s="2" t="n">
        <v>5.4432</v>
      </c>
      <c r="U9524">
        <f>D9524-C9524</f>
        <v/>
      </c>
      <c r="V9524" s="3">
        <f>IF(Q9524=0,0,T9524/Q9524)</f>
        <v/>
      </c>
    </row>
    <row r="9525">
      <c r="A9525" t="n">
        <v>9524</v>
      </c>
      <c r="B9525" t="inlineStr">
        <is>
          <t>CA-2014-169446</t>
        </is>
      </c>
      <c r="C9525" t="inlineStr">
        <is>
          <t>2014-12-19</t>
        </is>
      </c>
      <c r="D9525" t="inlineStr">
        <is>
          <t>2014-12-25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Jumbo File, Granite</t>
        </is>
      </c>
      <c r="Q9525" s="2" t="n">
        <v>32.592</v>
      </c>
      <c r="R9525" t="n">
        <v>3</v>
      </c>
      <c r="S9525" s="3" t="n">
        <v>0.2</v>
      </c>
      <c r="T9525" s="2" t="n">
        <v>-7.7406</v>
      </c>
      <c r="U9525">
        <f>D9525-C9525</f>
        <v/>
      </c>
      <c r="V9525" s="3">
        <f>IF(Q9525=0,0,T9525/Q9525)</f>
        <v/>
      </c>
    </row>
    <row r="9526">
      <c r="A9526" t="n">
        <v>9525</v>
      </c>
      <c r="B9526" t="inlineStr">
        <is>
          <t>CA-2017-156958</t>
        </is>
      </c>
      <c r="C9526" t="inlineStr">
        <is>
          <t>2017-12-05</t>
        </is>
      </c>
      <c r="D9526" t="inlineStr">
        <is>
          <t>2017-12-06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GBC Premium Transparent Covers with Diagonal Lined Pattern</t>
        </is>
      </c>
      <c r="Q9526" s="2" t="n">
        <v>83.92</v>
      </c>
      <c r="R9526" t="n">
        <v>5</v>
      </c>
      <c r="S9526" s="3" t="n">
        <v>0.2</v>
      </c>
      <c r="T9526" s="2" t="n">
        <v>29.372</v>
      </c>
      <c r="U9526">
        <f>D9526-C9526</f>
        <v/>
      </c>
      <c r="V9526" s="3">
        <f>IF(Q9526=0,0,T9526/Q9526)</f>
        <v/>
      </c>
    </row>
    <row r="9527">
      <c r="A9527" t="n">
        <v>9526</v>
      </c>
      <c r="B9527" t="inlineStr">
        <is>
          <t>CA-2017-156958</t>
        </is>
      </c>
      <c r="C9527" t="inlineStr">
        <is>
          <t>2017-12-05</t>
        </is>
      </c>
      <c r="D9527" t="inlineStr">
        <is>
          <t>2017-12-06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Radial Chair Mat for Low to Medium Pile Carpets</t>
        </is>
      </c>
      <c r="Q9527" s="2" t="n">
        <v>199.9</v>
      </c>
      <c r="R9527" t="n">
        <v>5</v>
      </c>
      <c r="S9527" s="3" t="n">
        <v>0</v>
      </c>
      <c r="T9527" s="2" t="n">
        <v>39.98</v>
      </c>
      <c r="U9527">
        <f>D9527-C9527</f>
        <v/>
      </c>
      <c r="V9527" s="3">
        <f>IF(Q9527=0,0,T9527/Q9527)</f>
        <v/>
      </c>
    </row>
    <row r="9528">
      <c r="A9528" t="n">
        <v>9527</v>
      </c>
      <c r="B9528" t="inlineStr">
        <is>
          <t>CA-2017-156958</t>
        </is>
      </c>
      <c r="C9528" t="inlineStr">
        <is>
          <t>2017-12-05</t>
        </is>
      </c>
      <c r="D9528" t="inlineStr">
        <is>
          <t>2017-12-06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Cyber Acoustics AC-202b Speech Recognition Stereo Headset</t>
        </is>
      </c>
      <c r="Q9528" s="2" t="n">
        <v>31.176</v>
      </c>
      <c r="R9528" t="n">
        <v>3</v>
      </c>
      <c r="S9528" s="3" t="n">
        <v>0.2</v>
      </c>
      <c r="T9528" s="2" t="n">
        <v>-7.0146</v>
      </c>
      <c r="U9528">
        <f>D9528-C9528</f>
        <v/>
      </c>
      <c r="V9528" s="3">
        <f>IF(Q9528=0,0,T9528/Q9528)</f>
        <v/>
      </c>
    </row>
    <row r="9529">
      <c r="A9529" t="n">
        <v>9528</v>
      </c>
      <c r="B9529" t="inlineStr">
        <is>
          <t>CA-2017-156958</t>
        </is>
      </c>
      <c r="C9529" t="inlineStr">
        <is>
          <t>2017-12-05</t>
        </is>
      </c>
      <c r="D9529" t="inlineStr">
        <is>
          <t>2017-12-06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GBC VeloBinder Manual Binding System</t>
        </is>
      </c>
      <c r="Q9529" s="2" t="n">
        <v>172.752</v>
      </c>
      <c r="R9529" t="n">
        <v>6</v>
      </c>
      <c r="S9529" s="3" t="n">
        <v>0.2</v>
      </c>
      <c r="T9529" s="2" t="n">
        <v>60.4632</v>
      </c>
      <c r="U9529">
        <f>D9529-C9529</f>
        <v/>
      </c>
      <c r="V9529" s="3">
        <f>IF(Q9529=0,0,T9529/Q9529)</f>
        <v/>
      </c>
    </row>
    <row r="9530">
      <c r="A9530" t="n">
        <v>9529</v>
      </c>
      <c r="B9530" t="inlineStr">
        <is>
          <t>CA-2017-156958</t>
        </is>
      </c>
      <c r="C9530" t="inlineStr">
        <is>
          <t>2017-12-05</t>
        </is>
      </c>
      <c r="D9530" t="inlineStr">
        <is>
          <t>2017-12-06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Fellowes Black Plastic Comb Bindings</t>
        </is>
      </c>
      <c r="Q9530" s="2" t="n">
        <v>9.295999999999999</v>
      </c>
      <c r="R9530" t="n">
        <v>2</v>
      </c>
      <c r="S9530" s="3" t="n">
        <v>0.2</v>
      </c>
      <c r="T9530" s="2" t="n">
        <v>3.0212</v>
      </c>
      <c r="U9530">
        <f>D9530-C9530</f>
        <v/>
      </c>
      <c r="V9530" s="3">
        <f>IF(Q9530=0,0,T9530/Q9530)</f>
        <v/>
      </c>
    </row>
    <row r="9531">
      <c r="A9531" t="n">
        <v>9530</v>
      </c>
      <c r="B9531" t="inlineStr">
        <is>
          <t>CA-2017-101637</t>
        </is>
      </c>
      <c r="C9531" t="inlineStr">
        <is>
          <t>2017-03-24</t>
        </is>
      </c>
      <c r="D9531" t="inlineStr">
        <is>
          <t>2017-03-25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Iris Project Case</t>
        </is>
      </c>
      <c r="Q9531" s="2" t="n">
        <v>12.768</v>
      </c>
      <c r="R9531" t="n">
        <v>2</v>
      </c>
      <c r="S9531" s="3" t="n">
        <v>0.2</v>
      </c>
      <c r="T9531" s="2" t="n">
        <v>0.9576</v>
      </c>
      <c r="U9531">
        <f>D9531-C9531</f>
        <v/>
      </c>
      <c r="V9531" s="3">
        <f>IF(Q9531=0,0,T9531/Q9531)</f>
        <v/>
      </c>
    </row>
    <row r="9532">
      <c r="A9532" t="n">
        <v>9531</v>
      </c>
      <c r="B9532" t="inlineStr">
        <is>
          <t>CA-2017-111759</t>
        </is>
      </c>
      <c r="C9532" t="inlineStr">
        <is>
          <t>2017-07-08</t>
        </is>
      </c>
      <c r="D9532" t="inlineStr">
        <is>
          <t>2017-07-12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Office Supplies</t>
        </is>
      </c>
      <c r="O9532" t="inlineStr">
        <is>
          <t>Paper</t>
        </is>
      </c>
      <c r="P9532" t="inlineStr">
        <is>
          <t>Easy-staple paper</t>
        </is>
      </c>
      <c r="Q9532" s="2" t="n">
        <v>52.76</v>
      </c>
      <c r="R9532" t="n">
        <v>2</v>
      </c>
      <c r="S9532" s="3" t="n">
        <v>0</v>
      </c>
      <c r="T9532" s="2" t="n">
        <v>24.2696</v>
      </c>
      <c r="U9532">
        <f>D9532-C9532</f>
        <v/>
      </c>
      <c r="V9532" s="3">
        <f>IF(Q9532=0,0,T9532/Q9532)</f>
        <v/>
      </c>
    </row>
    <row r="9533">
      <c r="A9533" t="n">
        <v>9532</v>
      </c>
      <c r="B9533" t="inlineStr">
        <is>
          <t>CA-2017-102729</t>
        </is>
      </c>
      <c r="C9533" t="inlineStr">
        <is>
          <t>2017-10-26</t>
        </is>
      </c>
      <c r="D9533" t="inlineStr">
        <is>
          <t>2017-10-31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Office Supplies</t>
        </is>
      </c>
      <c r="O9533" t="inlineStr">
        <is>
          <t>Storage</t>
        </is>
      </c>
      <c r="P9533" t="inlineStr">
        <is>
          <t>Multi-Use Personal File Cart and Caster Set, Three Stacking Bins</t>
        </is>
      </c>
      <c r="Q9533" s="2" t="n">
        <v>55.616</v>
      </c>
      <c r="R9533" t="n">
        <v>2</v>
      </c>
      <c r="S9533" s="3" t="n">
        <v>0.2</v>
      </c>
      <c r="T9533" s="2" t="n">
        <v>5.5616</v>
      </c>
      <c r="U9533">
        <f>D9533-C9533</f>
        <v/>
      </c>
      <c r="V9533" s="3">
        <f>IF(Q9533=0,0,T9533/Q9533)</f>
        <v/>
      </c>
    </row>
    <row r="9534">
      <c r="A9534" t="n">
        <v>9533</v>
      </c>
      <c r="B9534" t="inlineStr">
        <is>
          <t>CA-2016-116596</t>
        </is>
      </c>
      <c r="C9534" t="inlineStr">
        <is>
          <t>2016-10-27</t>
        </is>
      </c>
      <c r="D9534" t="inlineStr">
        <is>
          <t>2016-10-31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Metal Folding Chairs, Beige, 4/Carton</t>
        </is>
      </c>
      <c r="Q9534" s="2" t="n">
        <v>427.644</v>
      </c>
      <c r="R9534" t="n">
        <v>14</v>
      </c>
      <c r="S9534" s="3" t="n">
        <v>0.1</v>
      </c>
      <c r="T9534" s="2" t="n">
        <v>80.77719999999999</v>
      </c>
      <c r="U9534">
        <f>D9534-C9534</f>
        <v/>
      </c>
      <c r="V9534" s="3">
        <f>IF(Q9534=0,0,T9534/Q9534)</f>
        <v/>
      </c>
    </row>
    <row r="9535">
      <c r="A9535" t="n">
        <v>9534</v>
      </c>
      <c r="B9535" t="inlineStr">
        <is>
          <t>CA-2016-116596</t>
        </is>
      </c>
      <c r="C9535" t="inlineStr">
        <is>
          <t>2016-10-27</t>
        </is>
      </c>
      <c r="D9535" t="inlineStr">
        <is>
          <t>2016-10-31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Push Pins, Aluminum Head</t>
        </is>
      </c>
      <c r="Q9535" s="2" t="n">
        <v>40.67</v>
      </c>
      <c r="R9535" t="n">
        <v>7</v>
      </c>
      <c r="S9535" s="3" t="n">
        <v>0</v>
      </c>
      <c r="T9535" s="2" t="n">
        <v>12.6077</v>
      </c>
      <c r="U9535">
        <f>D9535-C9535</f>
        <v/>
      </c>
      <c r="V9535" s="3">
        <f>IF(Q9535=0,0,T9535/Q9535)</f>
        <v/>
      </c>
    </row>
    <row r="9536">
      <c r="A9536" t="n">
        <v>9535</v>
      </c>
      <c r="B9536" t="inlineStr">
        <is>
          <t>CA-2016-116596</t>
        </is>
      </c>
      <c r="C9536" t="inlineStr">
        <is>
          <t>2016-10-27</t>
        </is>
      </c>
      <c r="D9536" t="inlineStr">
        <is>
          <t>2016-10-31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Rogers Profile Extra Capacity Storage Tub</t>
        </is>
      </c>
      <c r="Q9536" s="2" t="n">
        <v>33.48</v>
      </c>
      <c r="R9536" t="n">
        <v>2</v>
      </c>
      <c r="S9536" s="3" t="n">
        <v>0</v>
      </c>
      <c r="T9536" s="2" t="n">
        <v>1.3392</v>
      </c>
      <c r="U9536">
        <f>D9536-C9536</f>
        <v/>
      </c>
      <c r="V9536" s="3">
        <f>IF(Q9536=0,0,T9536/Q9536)</f>
        <v/>
      </c>
    </row>
    <row r="9537">
      <c r="A9537" t="n">
        <v>9536</v>
      </c>
      <c r="B9537" t="inlineStr">
        <is>
          <t>CA-2016-116596</t>
        </is>
      </c>
      <c r="C9537" t="inlineStr">
        <is>
          <t>2016-10-27</t>
        </is>
      </c>
      <c r="D9537" t="inlineStr">
        <is>
          <t>2016-10-31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Office Supplies</t>
        </is>
      </c>
      <c r="O9537" t="inlineStr">
        <is>
          <t>Binders</t>
        </is>
      </c>
      <c r="P9537" t="inlineStr">
        <is>
          <t>Prestige Round Ring Binders</t>
        </is>
      </c>
      <c r="Q9537" s="2" t="n">
        <v>9.728</v>
      </c>
      <c r="R9537" t="n">
        <v>2</v>
      </c>
      <c r="S9537" s="3" t="n">
        <v>0.2</v>
      </c>
      <c r="T9537" s="2" t="n">
        <v>3.2832</v>
      </c>
      <c r="U9537">
        <f>D9537-C9537</f>
        <v/>
      </c>
      <c r="V9537" s="3">
        <f>IF(Q9537=0,0,T9537/Q9537)</f>
        <v/>
      </c>
    </row>
    <row r="9538">
      <c r="A9538" t="n">
        <v>9537</v>
      </c>
      <c r="B9538" t="inlineStr">
        <is>
          <t>CA-2017-124191</t>
        </is>
      </c>
      <c r="C9538" t="inlineStr">
        <is>
          <t>2017-06-12</t>
        </is>
      </c>
      <c r="D9538" t="inlineStr">
        <is>
          <t>2017-06-14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Eldon Expressions Wood Desk Accessories, Oak</t>
        </is>
      </c>
      <c r="Q9538" s="2" t="n">
        <v>8.856</v>
      </c>
      <c r="R9538" t="n">
        <v>3</v>
      </c>
      <c r="S9538" s="3" t="n">
        <v>0.6</v>
      </c>
      <c r="T9538" s="2" t="n">
        <v>-6.8634</v>
      </c>
      <c r="U9538">
        <f>D9538-C9538</f>
        <v/>
      </c>
      <c r="V9538" s="3">
        <f>IF(Q9538=0,0,T9538/Q9538)</f>
        <v/>
      </c>
    </row>
    <row r="9539">
      <c r="A9539" t="n">
        <v>9538</v>
      </c>
      <c r="B9539" t="inlineStr">
        <is>
          <t>CA-2016-148747</t>
        </is>
      </c>
      <c r="C9539" t="inlineStr">
        <is>
          <t>2016-09-25</t>
        </is>
      </c>
      <c r="D9539" t="inlineStr">
        <is>
          <t>2016-09-27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Furniture</t>
        </is>
      </c>
      <c r="O9539" t="inlineStr">
        <is>
          <t>Bookcases</t>
        </is>
      </c>
      <c r="P9539" t="inlineStr">
        <is>
          <t>Atlantic Metals Mobile 4-Shelf Bookcases, Custom Colors</t>
        </is>
      </c>
      <c r="Q9539" s="2" t="n">
        <v>477.666</v>
      </c>
      <c r="R9539" t="n">
        <v>2</v>
      </c>
      <c r="S9539" s="3" t="n">
        <v>0.15</v>
      </c>
      <c r="T9539" s="2" t="n">
        <v>84.294</v>
      </c>
      <c r="U9539">
        <f>D9539-C9539</f>
        <v/>
      </c>
      <c r="V9539" s="3">
        <f>IF(Q9539=0,0,T9539/Q9539)</f>
        <v/>
      </c>
    </row>
    <row r="9540">
      <c r="A9540" t="n">
        <v>9539</v>
      </c>
      <c r="B9540" t="inlineStr">
        <is>
          <t>US-2017-169488</t>
        </is>
      </c>
      <c r="C9540" t="inlineStr">
        <is>
          <t>2017-09-07</t>
        </is>
      </c>
      <c r="D9540" t="inlineStr">
        <is>
          <t>2017-09-09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Avoid Verbal Orders Carbonless Minifold Book</t>
        </is>
      </c>
      <c r="Q9540" s="2" t="n">
        <v>16.9</v>
      </c>
      <c r="R9540" t="n">
        <v>5</v>
      </c>
      <c r="S9540" s="3" t="n">
        <v>0</v>
      </c>
      <c r="T9540" s="2" t="n">
        <v>7.774</v>
      </c>
      <c r="U9540">
        <f>D9540-C9540</f>
        <v/>
      </c>
      <c r="V9540" s="3">
        <f>IF(Q9540=0,0,T9540/Q9540)</f>
        <v/>
      </c>
    </row>
    <row r="9541">
      <c r="A9541" t="n">
        <v>9540</v>
      </c>
      <c r="B9541" t="inlineStr">
        <is>
          <t>US-2017-169488</t>
        </is>
      </c>
      <c r="C9541" t="inlineStr">
        <is>
          <t>2017-09-07</t>
        </is>
      </c>
      <c r="D9541" t="inlineStr">
        <is>
          <t>2017-09-09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Xerox 191</t>
        </is>
      </c>
      <c r="Q9541" s="2" t="n">
        <v>39.96</v>
      </c>
      <c r="R9541" t="n">
        <v>2</v>
      </c>
      <c r="S9541" s="3" t="n">
        <v>0</v>
      </c>
      <c r="T9541" s="2" t="n">
        <v>18.7812</v>
      </c>
      <c r="U9541">
        <f>D9541-C9541</f>
        <v/>
      </c>
      <c r="V9541" s="3">
        <f>IF(Q9541=0,0,T9541/Q9541)</f>
        <v/>
      </c>
    </row>
    <row r="9542">
      <c r="A9542" t="n">
        <v>9541</v>
      </c>
      <c r="B9542" t="inlineStr">
        <is>
          <t>CA-2015-135727</t>
        </is>
      </c>
      <c r="C9542" t="inlineStr">
        <is>
          <t>2015-05-11</t>
        </is>
      </c>
      <c r="D9542" t="inlineStr">
        <is>
          <t>2015-05-16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Chrome Stack Chair</t>
        </is>
      </c>
      <c r="Q9542" s="2" t="n">
        <v>191.968</v>
      </c>
      <c r="R9542" t="n">
        <v>7</v>
      </c>
      <c r="S9542" s="3" t="n">
        <v>0.2</v>
      </c>
      <c r="T9542" s="2" t="n">
        <v>16.7972</v>
      </c>
      <c r="U9542">
        <f>D9542-C9542</f>
        <v/>
      </c>
      <c r="V9542" s="3">
        <f>IF(Q9542=0,0,T9542/Q9542)</f>
        <v/>
      </c>
    </row>
    <row r="9543">
      <c r="A9543" t="n">
        <v>9542</v>
      </c>
      <c r="B9543" t="inlineStr">
        <is>
          <t>CA-2015-135251</t>
        </is>
      </c>
      <c r="C9543" t="inlineStr">
        <is>
          <t>2015-08-06</t>
        </is>
      </c>
      <c r="D9543" t="inlineStr">
        <is>
          <t>2015-08-10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505</t>
        </is>
      </c>
      <c r="Q9543" s="2" t="n">
        <v>35.52</v>
      </c>
      <c r="R9543" t="n">
        <v>3</v>
      </c>
      <c r="S9543" s="3" t="n">
        <v>0.2</v>
      </c>
      <c r="T9543" s="2" t="n">
        <v>13.32</v>
      </c>
      <c r="U9543">
        <f>D9543-C9543</f>
        <v/>
      </c>
      <c r="V9543" s="3">
        <f>IF(Q9543=0,0,T9543/Q9543)</f>
        <v/>
      </c>
    </row>
    <row r="9544">
      <c r="A9544" t="n">
        <v>9543</v>
      </c>
      <c r="B9544" t="inlineStr">
        <is>
          <t>CA-2015-135251</t>
        </is>
      </c>
      <c r="C9544" t="inlineStr">
        <is>
          <t>2015-08-06</t>
        </is>
      </c>
      <c r="D9544" t="inlineStr">
        <is>
          <t>2015-08-10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Office Supplies</t>
        </is>
      </c>
      <c r="O9544" t="inlineStr">
        <is>
          <t>Binders</t>
        </is>
      </c>
      <c r="P9544" t="inlineStr">
        <is>
          <t>Avery Hole Reinforcements</t>
        </is>
      </c>
      <c r="Q9544" s="2" t="n">
        <v>6.23</v>
      </c>
      <c r="R9544" t="n">
        <v>5</v>
      </c>
      <c r="S9544" s="3" t="n">
        <v>0.8</v>
      </c>
      <c r="T9544" s="2" t="n">
        <v>-9.656499999999999</v>
      </c>
      <c r="U9544">
        <f>D9544-C9544</f>
        <v/>
      </c>
      <c r="V9544" s="3">
        <f>IF(Q9544=0,0,T9544/Q9544)</f>
        <v/>
      </c>
    </row>
    <row r="9545">
      <c r="A9545" t="n">
        <v>9544</v>
      </c>
      <c r="B9545" t="inlineStr">
        <is>
          <t>CA-2015-135251</t>
        </is>
      </c>
      <c r="C9545" t="inlineStr">
        <is>
          <t>2015-08-06</t>
        </is>
      </c>
      <c r="D9545" t="inlineStr">
        <is>
          <t>2015-08-10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1906</t>
        </is>
      </c>
      <c r="Q9545" s="2" t="n">
        <v>56.704</v>
      </c>
      <c r="R9545" t="n">
        <v>2</v>
      </c>
      <c r="S9545" s="3" t="n">
        <v>0.2</v>
      </c>
      <c r="T9545" s="2" t="n">
        <v>19.1376</v>
      </c>
      <c r="U9545">
        <f>D9545-C9545</f>
        <v/>
      </c>
      <c r="V9545" s="3">
        <f>IF(Q9545=0,0,T9545/Q9545)</f>
        <v/>
      </c>
    </row>
    <row r="9546">
      <c r="A9546" t="n">
        <v>9545</v>
      </c>
      <c r="B9546" t="inlineStr">
        <is>
          <t>CA-2015-135251</t>
        </is>
      </c>
      <c r="C9546" t="inlineStr">
        <is>
          <t>2015-08-06</t>
        </is>
      </c>
      <c r="D9546" t="inlineStr">
        <is>
          <t>2015-08-10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Furniture</t>
        </is>
      </c>
      <c r="O9546" t="inlineStr">
        <is>
          <t>Bookcases</t>
        </is>
      </c>
      <c r="P9546" t="inlineStr">
        <is>
          <t>O'Sullivan Manor Hill 2-Door Library in Brianna Oak</t>
        </is>
      </c>
      <c r="Q9546" s="2" t="n">
        <v>369.1992</v>
      </c>
      <c r="R9546" t="n">
        <v>3</v>
      </c>
      <c r="S9546" s="3" t="n">
        <v>0.32</v>
      </c>
      <c r="T9546" s="2" t="n">
        <v>-114.0174</v>
      </c>
      <c r="U9546">
        <f>D9546-C9546</f>
        <v/>
      </c>
      <c r="V9546" s="3">
        <f>IF(Q9546=0,0,T9546/Q9546)</f>
        <v/>
      </c>
    </row>
    <row r="9547">
      <c r="A9547" t="n">
        <v>9546</v>
      </c>
      <c r="B9547" t="inlineStr">
        <is>
          <t>CA-2014-166590</t>
        </is>
      </c>
      <c r="C9547" t="inlineStr">
        <is>
          <t>2014-10-29</t>
        </is>
      </c>
      <c r="D9547" t="inlineStr">
        <is>
          <t>2014-11-02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Technology</t>
        </is>
      </c>
      <c r="O9547" t="inlineStr">
        <is>
          <t>Accessories</t>
        </is>
      </c>
      <c r="P9547" t="inlineStr">
        <is>
          <t>Maxell 4.7GB DVD+R 5/Pack</t>
        </is>
      </c>
      <c r="Q9547" s="2" t="n">
        <v>1.98</v>
      </c>
      <c r="R9547" t="n">
        <v>2</v>
      </c>
      <c r="S9547" s="3" t="n">
        <v>0</v>
      </c>
      <c r="T9547" s="2" t="n">
        <v>0.891</v>
      </c>
      <c r="U9547">
        <f>D9547-C9547</f>
        <v/>
      </c>
      <c r="V9547" s="3">
        <f>IF(Q9547=0,0,T9547/Q9547)</f>
        <v/>
      </c>
    </row>
    <row r="9548">
      <c r="A9548" t="n">
        <v>9547</v>
      </c>
      <c r="B9548" t="inlineStr">
        <is>
          <t>CA-2014-166590</t>
        </is>
      </c>
      <c r="C9548" t="inlineStr">
        <is>
          <t>2014-10-29</t>
        </is>
      </c>
      <c r="D9548" t="inlineStr">
        <is>
          <t>2014-11-02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Snap-A-Way Black Print Carbonless Ruled Speed Letter, Triplicate</t>
        </is>
      </c>
      <c r="Q9548" s="2" t="n">
        <v>75.88</v>
      </c>
      <c r="R9548" t="n">
        <v>2</v>
      </c>
      <c r="S9548" s="3" t="n">
        <v>0</v>
      </c>
      <c r="T9548" s="2" t="n">
        <v>35.6636</v>
      </c>
      <c r="U9548">
        <f>D9548-C9548</f>
        <v/>
      </c>
      <c r="V9548" s="3">
        <f>IF(Q9548=0,0,T9548/Q9548)</f>
        <v/>
      </c>
    </row>
    <row r="9549">
      <c r="A9549" t="n">
        <v>9548</v>
      </c>
      <c r="B9549" t="inlineStr">
        <is>
          <t>CA-2016-131744</t>
        </is>
      </c>
      <c r="C9549" t="inlineStr">
        <is>
          <t>2016-06-18</t>
        </is>
      </c>
      <c r="D9549" t="inlineStr">
        <is>
          <t>2016-06-20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Office Supplies</t>
        </is>
      </c>
      <c r="O9549" t="inlineStr">
        <is>
          <t>Paper</t>
        </is>
      </c>
      <c r="P9549" t="inlineStr">
        <is>
          <t>Xerox 1900</t>
        </is>
      </c>
      <c r="Q9549" s="2" t="n">
        <v>6.848</v>
      </c>
      <c r="R9549" t="n">
        <v>2</v>
      </c>
      <c r="S9549" s="3" t="n">
        <v>0.2</v>
      </c>
      <c r="T9549" s="2" t="n">
        <v>2.14</v>
      </c>
      <c r="U9549">
        <f>D9549-C9549</f>
        <v/>
      </c>
      <c r="V9549" s="3">
        <f>IF(Q9549=0,0,T9549/Q9549)</f>
        <v/>
      </c>
    </row>
    <row r="9550">
      <c r="A9550" t="n">
        <v>9549</v>
      </c>
      <c r="B9550" t="inlineStr">
        <is>
          <t>CA-2016-131744</t>
        </is>
      </c>
      <c r="C9550" t="inlineStr">
        <is>
          <t>2016-06-18</t>
        </is>
      </c>
      <c r="D9550" t="inlineStr">
        <is>
          <t>2016-06-20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DXL Angle-View Binders with Locking Rings by Samsill</t>
        </is>
      </c>
      <c r="Q9550" s="2" t="n">
        <v>4.626</v>
      </c>
      <c r="R9550" t="n">
        <v>2</v>
      </c>
      <c r="S9550" s="3" t="n">
        <v>0.7</v>
      </c>
      <c r="T9550" s="2" t="n">
        <v>-3.855</v>
      </c>
      <c r="U9550">
        <f>D9550-C9550</f>
        <v/>
      </c>
      <c r="V9550" s="3">
        <f>IF(Q9550=0,0,T9550/Q9550)</f>
        <v/>
      </c>
    </row>
    <row r="9551">
      <c r="A9551" t="n">
        <v>9550</v>
      </c>
      <c r="B9551" t="inlineStr">
        <is>
          <t>CA-2016-131744</t>
        </is>
      </c>
      <c r="C9551" t="inlineStr">
        <is>
          <t>2016-06-18</t>
        </is>
      </c>
      <c r="D9551" t="inlineStr">
        <is>
          <t>2016-06-20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Harmony Air Purifier</t>
        </is>
      </c>
      <c r="Q9551" s="2" t="n">
        <v>453.6</v>
      </c>
      <c r="R9551" t="n">
        <v>3</v>
      </c>
      <c r="S9551" s="3" t="n">
        <v>0.2</v>
      </c>
      <c r="T9551" s="2" t="n">
        <v>90.72</v>
      </c>
      <c r="U9551">
        <f>D9551-C9551</f>
        <v/>
      </c>
      <c r="V9551" s="3">
        <f>IF(Q9551=0,0,T9551/Q9551)</f>
        <v/>
      </c>
    </row>
    <row r="9552">
      <c r="A9552" t="n">
        <v>9551</v>
      </c>
      <c r="B9552" t="inlineStr">
        <is>
          <t>CA-2015-160864</t>
        </is>
      </c>
      <c r="C9552" t="inlineStr">
        <is>
          <t>2015-05-03</t>
        </is>
      </c>
      <c r="D9552" t="inlineStr">
        <is>
          <t>2015-05-06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Office Supplies</t>
        </is>
      </c>
      <c r="O9552" t="inlineStr">
        <is>
          <t>Binders</t>
        </is>
      </c>
      <c r="P9552" t="inlineStr">
        <is>
          <t>Avery Binding System Hidden Tab Executive Style Index Sets</t>
        </is>
      </c>
      <c r="Q9552" s="2" t="n">
        <v>13.848</v>
      </c>
      <c r="R9552" t="n">
        <v>3</v>
      </c>
      <c r="S9552" s="3" t="n">
        <v>0.2</v>
      </c>
      <c r="T9552" s="2" t="n">
        <v>5.193</v>
      </c>
      <c r="U9552">
        <f>D9552-C9552</f>
        <v/>
      </c>
      <c r="V9552" s="3">
        <f>IF(Q9552=0,0,T9552/Q9552)</f>
        <v/>
      </c>
    </row>
    <row r="9553">
      <c r="A9553" t="n">
        <v>9552</v>
      </c>
      <c r="B9553" t="inlineStr">
        <is>
          <t>CA-2015-147690</t>
        </is>
      </c>
      <c r="C9553" t="inlineStr">
        <is>
          <t>2015-11-10</t>
        </is>
      </c>
      <c r="D9553" t="inlineStr">
        <is>
          <t>2015-11-14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 xml:space="preserve">Iceberg Mobile Mega Data/Printer Cart </t>
        </is>
      </c>
      <c r="Q9553" s="2" t="n">
        <v>577.5839999999999</v>
      </c>
      <c r="R9553" t="n">
        <v>6</v>
      </c>
      <c r="S9553" s="3" t="n">
        <v>0.2</v>
      </c>
      <c r="T9553" s="2" t="n">
        <v>43.3188</v>
      </c>
      <c r="U9553">
        <f>D9553-C9553</f>
        <v/>
      </c>
      <c r="V9553" s="3">
        <f>IF(Q9553=0,0,T9553/Q9553)</f>
        <v/>
      </c>
    </row>
    <row r="9554">
      <c r="A9554" t="n">
        <v>9553</v>
      </c>
      <c r="B9554" t="inlineStr">
        <is>
          <t>CA-2015-163923</t>
        </is>
      </c>
      <c r="C9554" t="inlineStr">
        <is>
          <t>2015-05-30</t>
        </is>
      </c>
      <c r="D9554" t="inlineStr">
        <is>
          <t>2015-06-03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Technology</t>
        </is>
      </c>
      <c r="O9554" t="inlineStr">
        <is>
          <t>Accessories</t>
        </is>
      </c>
      <c r="P9554" t="inlineStr">
        <is>
          <t>Imation Secure Drive + Hardware Encrypted USB flash drive - 16 GB</t>
        </is>
      </c>
      <c r="Q9554" s="2" t="n">
        <v>151.96</v>
      </c>
      <c r="R9554" t="n">
        <v>4</v>
      </c>
      <c r="S9554" s="3" t="n">
        <v>0</v>
      </c>
      <c r="T9554" s="2" t="n">
        <v>36.4704</v>
      </c>
      <c r="U9554">
        <f>D9554-C9554</f>
        <v/>
      </c>
      <c r="V9554" s="3">
        <f>IF(Q9554=0,0,T9554/Q9554)</f>
        <v/>
      </c>
    </row>
    <row r="9555">
      <c r="A9555" t="n">
        <v>9554</v>
      </c>
      <c r="B9555" t="inlineStr">
        <is>
          <t>CA-2016-125724</t>
        </is>
      </c>
      <c r="C9555" t="inlineStr">
        <is>
          <t>2016-09-22</t>
        </is>
      </c>
      <c r="D9555" t="inlineStr">
        <is>
          <t>2016-09-27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Aluminum Document Frame</t>
        </is>
      </c>
      <c r="Q9555" s="2" t="n">
        <v>68.432</v>
      </c>
      <c r="R9555" t="n">
        <v>7</v>
      </c>
      <c r="S9555" s="3" t="n">
        <v>0.2</v>
      </c>
      <c r="T9555" s="2" t="n">
        <v>8.554</v>
      </c>
      <c r="U9555">
        <f>D9555-C9555</f>
        <v/>
      </c>
      <c r="V9555" s="3">
        <f>IF(Q9555=0,0,T9555/Q9555)</f>
        <v/>
      </c>
    </row>
    <row r="9556">
      <c r="A9556" t="n">
        <v>9555</v>
      </c>
      <c r="B9556" t="inlineStr">
        <is>
          <t>CA-2015-111612</t>
        </is>
      </c>
      <c r="C9556" t="inlineStr">
        <is>
          <t>2015-11-28</t>
        </is>
      </c>
      <c r="D9556" t="inlineStr">
        <is>
          <t>2015-12-02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Seth Thomas 13 1/2" Wall Clock</t>
        </is>
      </c>
      <c r="Q9556" s="2" t="n">
        <v>71.12</v>
      </c>
      <c r="R9556" t="n">
        <v>5</v>
      </c>
      <c r="S9556" s="3" t="n">
        <v>0.2</v>
      </c>
      <c r="T9556" s="2" t="n">
        <v>9.779</v>
      </c>
      <c r="U9556">
        <f>D9556-C9556</f>
        <v/>
      </c>
      <c r="V9556" s="3">
        <f>IF(Q9556=0,0,T9556/Q9556)</f>
        <v/>
      </c>
    </row>
    <row r="9557">
      <c r="A9557" t="n">
        <v>9556</v>
      </c>
      <c r="B9557" t="inlineStr">
        <is>
          <t>CA-2015-111612</t>
        </is>
      </c>
      <c r="C9557" t="inlineStr">
        <is>
          <t>2015-11-28</t>
        </is>
      </c>
      <c r="D9557" t="inlineStr">
        <is>
          <t>2015-12-02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Office Supplies</t>
        </is>
      </c>
      <c r="O9557" t="inlineStr">
        <is>
          <t>Fasteners</t>
        </is>
      </c>
      <c r="P9557" t="inlineStr">
        <is>
          <t>Staples</t>
        </is>
      </c>
      <c r="Q9557" s="2" t="n">
        <v>3.008</v>
      </c>
      <c r="R9557" t="n">
        <v>2</v>
      </c>
      <c r="S9557" s="3" t="n">
        <v>0.2</v>
      </c>
      <c r="T9557" s="2" t="n">
        <v>0.5639999999999999</v>
      </c>
      <c r="U9557">
        <f>D9557-C9557</f>
        <v/>
      </c>
      <c r="V9557" s="3">
        <f>IF(Q9557=0,0,T9557/Q9557)</f>
        <v/>
      </c>
    </row>
    <row r="9558">
      <c r="A9558" t="n">
        <v>9557</v>
      </c>
      <c r="B9558" t="inlineStr">
        <is>
          <t>CA-2015-156853</t>
        </is>
      </c>
      <c r="C9558" t="inlineStr">
        <is>
          <t>2015-12-03</t>
        </is>
      </c>
      <c r="D9558" t="inlineStr">
        <is>
          <t>2015-12-05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Office Supplies</t>
        </is>
      </c>
      <c r="O9558" t="inlineStr">
        <is>
          <t>Paper</t>
        </is>
      </c>
      <c r="P9558" t="inlineStr">
        <is>
          <t>Xerox 1935</t>
        </is>
      </c>
      <c r="Q9558" s="2" t="n">
        <v>184.66</v>
      </c>
      <c r="R9558" t="n">
        <v>7</v>
      </c>
      <c r="S9558" s="3" t="n">
        <v>0</v>
      </c>
      <c r="T9558" s="2" t="n">
        <v>84.9436</v>
      </c>
      <c r="U9558">
        <f>D9558-C9558</f>
        <v/>
      </c>
      <c r="V9558" s="3">
        <f>IF(Q9558=0,0,T9558/Q9558)</f>
        <v/>
      </c>
    </row>
    <row r="9559">
      <c r="A9559" t="n">
        <v>9558</v>
      </c>
      <c r="B9559" t="inlineStr">
        <is>
          <t>CA-2014-103086</t>
        </is>
      </c>
      <c r="C9559" t="inlineStr">
        <is>
          <t>2014-10-17</t>
        </is>
      </c>
      <c r="D9559" t="inlineStr">
        <is>
          <t>2014-10-19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G.E. Longer-Life Indoor Recessed Floodlight Bulbs</t>
        </is>
      </c>
      <c r="Q9559" s="2" t="n">
        <v>5.312</v>
      </c>
      <c r="R9559" t="n">
        <v>2</v>
      </c>
      <c r="S9559" s="3" t="n">
        <v>0.6</v>
      </c>
      <c r="T9559" s="2" t="n">
        <v>-1.5936</v>
      </c>
      <c r="U9559">
        <f>D9559-C9559</f>
        <v/>
      </c>
      <c r="V9559" s="3">
        <f>IF(Q9559=0,0,T9559/Q9559)</f>
        <v/>
      </c>
    </row>
    <row r="9560">
      <c r="A9560" t="n">
        <v>9559</v>
      </c>
      <c r="B9560" t="inlineStr">
        <is>
          <t>CA-2016-129280</t>
        </is>
      </c>
      <c r="C9560" t="inlineStr">
        <is>
          <t>2016-05-03</t>
        </is>
      </c>
      <c r="D9560" t="inlineStr">
        <is>
          <t>2016-05-05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Technology</t>
        </is>
      </c>
      <c r="O9560" t="inlineStr">
        <is>
          <t>Accessories</t>
        </is>
      </c>
      <c r="P9560" t="inlineStr">
        <is>
          <t>Imation 16GB Mini TravelDrive USB 2.0 Flash Drive</t>
        </is>
      </c>
      <c r="Q9560" s="2" t="n">
        <v>132.52</v>
      </c>
      <c r="R9560" t="n">
        <v>5</v>
      </c>
      <c r="S9560" s="3" t="n">
        <v>0.2</v>
      </c>
      <c r="T9560" s="2" t="n">
        <v>34.7865</v>
      </c>
      <c r="U9560">
        <f>D9560-C9560</f>
        <v/>
      </c>
      <c r="V9560" s="3">
        <f>IF(Q9560=0,0,T9560/Q9560)</f>
        <v/>
      </c>
    </row>
    <row r="9561">
      <c r="A9561" t="n">
        <v>9560</v>
      </c>
      <c r="B9561" t="inlineStr">
        <is>
          <t>CA-2016-129280</t>
        </is>
      </c>
      <c r="C9561" t="inlineStr">
        <is>
          <t>2016-05-03</t>
        </is>
      </c>
      <c r="D9561" t="inlineStr">
        <is>
          <t>2016-05-05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Industrial Shelving</t>
        </is>
      </c>
      <c r="Q9561" s="2" t="n">
        <v>195.64</v>
      </c>
      <c r="R9561" t="n">
        <v>5</v>
      </c>
      <c r="S9561" s="3" t="n">
        <v>0.2</v>
      </c>
      <c r="T9561" s="2" t="n">
        <v>-44.019</v>
      </c>
      <c r="U9561">
        <f>D9561-C9561</f>
        <v/>
      </c>
      <c r="V9561" s="3">
        <f>IF(Q9561=0,0,T9561/Q9561)</f>
        <v/>
      </c>
    </row>
    <row r="9562">
      <c r="A9562" t="n">
        <v>9561</v>
      </c>
      <c r="B9562" t="inlineStr">
        <is>
          <t>CA-2016-129280</t>
        </is>
      </c>
      <c r="C9562" t="inlineStr">
        <is>
          <t>2016-05-03</t>
        </is>
      </c>
      <c r="D9562" t="inlineStr">
        <is>
          <t>2016-05-05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Furniture</t>
        </is>
      </c>
      <c r="O9562" t="inlineStr">
        <is>
          <t>Furnishings</t>
        </is>
      </c>
      <c r="P9562" t="inlineStr">
        <is>
          <t>Computer Room Manger, 14"</t>
        </is>
      </c>
      <c r="Q9562" s="2" t="n">
        <v>51.968</v>
      </c>
      <c r="R9562" t="n">
        <v>2</v>
      </c>
      <c r="S9562" s="3" t="n">
        <v>0.2</v>
      </c>
      <c r="T9562" s="2" t="n">
        <v>10.3936</v>
      </c>
      <c r="U9562">
        <f>D9562-C9562</f>
        <v/>
      </c>
      <c r="V9562" s="3">
        <f>IF(Q9562=0,0,T9562/Q9562)</f>
        <v/>
      </c>
    </row>
    <row r="9563">
      <c r="A9563" t="n">
        <v>9562</v>
      </c>
      <c r="B9563" t="inlineStr">
        <is>
          <t>CA-2016-129280</t>
        </is>
      </c>
      <c r="C9563" t="inlineStr">
        <is>
          <t>2016-05-03</t>
        </is>
      </c>
      <c r="D9563" t="inlineStr">
        <is>
          <t>2016-05-05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Logitech VX Revolution Cordless Laser Mouse for Notebooks (Black)</t>
        </is>
      </c>
      <c r="Q9563" s="2" t="n">
        <v>431.976</v>
      </c>
      <c r="R9563" t="n">
        <v>3</v>
      </c>
      <c r="S9563" s="3" t="n">
        <v>0.2</v>
      </c>
      <c r="T9563" s="2" t="n">
        <v>-75.5958</v>
      </c>
      <c r="U9563">
        <f>D9563-C9563</f>
        <v/>
      </c>
      <c r="V9563" s="3">
        <f>IF(Q9563=0,0,T9563/Q9563)</f>
        <v/>
      </c>
    </row>
    <row r="9564">
      <c r="A9564" t="n">
        <v>9563</v>
      </c>
      <c r="B9564" t="inlineStr">
        <is>
          <t>CA-2016-129280</t>
        </is>
      </c>
      <c r="C9564" t="inlineStr">
        <is>
          <t>2016-05-03</t>
        </is>
      </c>
      <c r="D9564" t="inlineStr">
        <is>
          <t>2016-05-05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Technology</t>
        </is>
      </c>
      <c r="O9564" t="inlineStr">
        <is>
          <t>Machines</t>
        </is>
      </c>
      <c r="P9564" t="inlineStr">
        <is>
          <t>Cisco 8961 IP Phone Charcoal</t>
        </is>
      </c>
      <c r="Q9564" s="2" t="n">
        <v>224.937</v>
      </c>
      <c r="R9564" t="n">
        <v>3</v>
      </c>
      <c r="S9564" s="3" t="n">
        <v>0.7</v>
      </c>
      <c r="T9564" s="2" t="n">
        <v>-164.9538</v>
      </c>
      <c r="U9564">
        <f>D9564-C9564</f>
        <v/>
      </c>
      <c r="V9564" s="3">
        <f>IF(Q9564=0,0,T9564/Q9564)</f>
        <v/>
      </c>
    </row>
    <row r="9565">
      <c r="A9565" t="n">
        <v>9564</v>
      </c>
      <c r="B9565" t="inlineStr">
        <is>
          <t>CA-2016-129280</t>
        </is>
      </c>
      <c r="C9565" t="inlineStr">
        <is>
          <t>2016-05-03</t>
        </is>
      </c>
      <c r="D9565" t="inlineStr">
        <is>
          <t>2016-05-05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Office Supplies</t>
        </is>
      </c>
      <c r="O9565" t="inlineStr">
        <is>
          <t>Labels</t>
        </is>
      </c>
      <c r="P9565" t="inlineStr">
        <is>
          <t>Avery 496</t>
        </is>
      </c>
      <c r="Q9565" s="2" t="n">
        <v>6</v>
      </c>
      <c r="R9565" t="n">
        <v>2</v>
      </c>
      <c r="S9565" s="3" t="n">
        <v>0.2</v>
      </c>
      <c r="T9565" s="2" t="n">
        <v>2.1</v>
      </c>
      <c r="U9565">
        <f>D9565-C9565</f>
        <v/>
      </c>
      <c r="V9565" s="3">
        <f>IF(Q9565=0,0,T9565/Q9565)</f>
        <v/>
      </c>
    </row>
    <row r="9566">
      <c r="A9566" t="n">
        <v>9565</v>
      </c>
      <c r="B9566" t="inlineStr">
        <is>
          <t>CA-2015-161242</t>
        </is>
      </c>
      <c r="C9566" t="inlineStr">
        <is>
          <t>2015-06-01</t>
        </is>
      </c>
      <c r="D9566" t="inlineStr">
        <is>
          <t>2015-06-08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Office Supplies</t>
        </is>
      </c>
      <c r="O9566" t="inlineStr">
        <is>
          <t>Paper</t>
        </is>
      </c>
      <c r="P9566" t="inlineStr">
        <is>
          <t>Adams Telephone Message Book W/Dividers/Space For Phone Numbers, 5 1/4"X8 1/2", 300/Messages</t>
        </is>
      </c>
      <c r="Q9566" s="2" t="n">
        <v>11.76</v>
      </c>
      <c r="R9566" t="n">
        <v>2</v>
      </c>
      <c r="S9566" s="3" t="n">
        <v>0</v>
      </c>
      <c r="T9566" s="2" t="n">
        <v>5.7624</v>
      </c>
      <c r="U9566">
        <f>D9566-C9566</f>
        <v/>
      </c>
      <c r="V9566" s="3">
        <f>IF(Q9566=0,0,T9566/Q9566)</f>
        <v/>
      </c>
    </row>
    <row r="9567">
      <c r="A9567" t="n">
        <v>9566</v>
      </c>
      <c r="B9567" t="inlineStr">
        <is>
          <t>CA-2014-130428</t>
        </is>
      </c>
      <c r="C9567" t="inlineStr">
        <is>
          <t>2014-03-31</t>
        </is>
      </c>
      <c r="D9567" t="inlineStr">
        <is>
          <t>2014-03-31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Furniture</t>
        </is>
      </c>
      <c r="O9567" t="inlineStr">
        <is>
          <t>Chairs</t>
        </is>
      </c>
      <c r="P9567" t="inlineStr">
        <is>
          <t>Global Leather Highback Executive Chair with Pneumatic Height Adjustment, Black</t>
        </is>
      </c>
      <c r="Q9567" s="2" t="n">
        <v>1125.488</v>
      </c>
      <c r="R9567" t="n">
        <v>7</v>
      </c>
      <c r="S9567" s="3" t="n">
        <v>0.2</v>
      </c>
      <c r="T9567" s="2" t="n">
        <v>98.4802</v>
      </c>
      <c r="U9567">
        <f>D9567-C9567</f>
        <v/>
      </c>
      <c r="V9567" s="3">
        <f>IF(Q9567=0,0,T9567/Q9567)</f>
        <v/>
      </c>
    </row>
    <row r="9568">
      <c r="A9568" t="n">
        <v>9567</v>
      </c>
      <c r="B9568" t="inlineStr">
        <is>
          <t>CA-2014-130428</t>
        </is>
      </c>
      <c r="C9568" t="inlineStr">
        <is>
          <t>2014-03-31</t>
        </is>
      </c>
      <c r="D9568" t="inlineStr">
        <is>
          <t>2014-03-31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Ibico Plastic and Wire Spiral Binding Combs</t>
        </is>
      </c>
      <c r="Q9568" s="2" t="n">
        <v>12.645</v>
      </c>
      <c r="R9568" t="n">
        <v>5</v>
      </c>
      <c r="S9568" s="3" t="n">
        <v>0.7</v>
      </c>
      <c r="T9568" s="2" t="n">
        <v>-10.116</v>
      </c>
      <c r="U9568">
        <f>D9568-C9568</f>
        <v/>
      </c>
      <c r="V9568" s="3">
        <f>IF(Q9568=0,0,T9568/Q9568)</f>
        <v/>
      </c>
    </row>
    <row r="9569">
      <c r="A9569" t="n">
        <v>9568</v>
      </c>
      <c r="B9569" t="inlineStr">
        <is>
          <t>CA-2014-130428</t>
        </is>
      </c>
      <c r="C9569" t="inlineStr">
        <is>
          <t>2014-03-31</t>
        </is>
      </c>
      <c r="D9569" t="inlineStr">
        <is>
          <t>2014-03-31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Office Supplies</t>
        </is>
      </c>
      <c r="O9569" t="inlineStr">
        <is>
          <t>Art</t>
        </is>
      </c>
      <c r="P9569" t="inlineStr">
        <is>
          <t>Binney &amp; Smith inkTank Erasable Desk Highlighter, Chisel Tip, Yellow, 12/Box</t>
        </is>
      </c>
      <c r="Q9569" s="2" t="n">
        <v>4.032</v>
      </c>
      <c r="R9569" t="n">
        <v>2</v>
      </c>
      <c r="S9569" s="3" t="n">
        <v>0.2</v>
      </c>
      <c r="T9569" s="2" t="n">
        <v>1.0584</v>
      </c>
      <c r="U9569">
        <f>D9569-C9569</f>
        <v/>
      </c>
      <c r="V9569" s="3">
        <f>IF(Q9569=0,0,T9569/Q9569)</f>
        <v/>
      </c>
    </row>
    <row r="9570">
      <c r="A9570" t="n">
        <v>9569</v>
      </c>
      <c r="B9570" t="inlineStr">
        <is>
          <t>CA-2017-104388</t>
        </is>
      </c>
      <c r="C9570" t="inlineStr">
        <is>
          <t>2017-07-05</t>
        </is>
      </c>
      <c r="D9570" t="inlineStr">
        <is>
          <t>2017-07-07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Anker 36W 4-Port USB Wall Charger Travel Power Adapter for iPhone 5s 5c 5</t>
        </is>
      </c>
      <c r="Q9570" s="2" t="n">
        <v>79.95999999999999</v>
      </c>
      <c r="R9570" t="n">
        <v>4</v>
      </c>
      <c r="S9570" s="3" t="n">
        <v>0</v>
      </c>
      <c r="T9570" s="2" t="n">
        <v>22.3888</v>
      </c>
      <c r="U9570">
        <f>D9570-C9570</f>
        <v/>
      </c>
      <c r="V9570" s="3">
        <f>IF(Q9570=0,0,T9570/Q9570)</f>
        <v/>
      </c>
    </row>
    <row r="9571">
      <c r="A9571" t="n">
        <v>9570</v>
      </c>
      <c r="B9571" t="inlineStr">
        <is>
          <t>CA-2015-113131</t>
        </is>
      </c>
      <c r="C9571" t="inlineStr">
        <is>
          <t>2015-09-24</t>
        </is>
      </c>
      <c r="D9571" t="inlineStr">
        <is>
          <t>2015-09-24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Office Supplies</t>
        </is>
      </c>
      <c r="O9571" t="inlineStr">
        <is>
          <t>Binders</t>
        </is>
      </c>
      <c r="P9571" t="inlineStr">
        <is>
          <t>Accohide Poly Flexible Ring Binders</t>
        </is>
      </c>
      <c r="Q9571" s="2" t="n">
        <v>6.732</v>
      </c>
      <c r="R9571" t="n">
        <v>6</v>
      </c>
      <c r="S9571" s="3" t="n">
        <v>0.7</v>
      </c>
      <c r="T9571" s="2" t="n">
        <v>-4.488</v>
      </c>
      <c r="U9571">
        <f>D9571-C9571</f>
        <v/>
      </c>
      <c r="V9571" s="3">
        <f>IF(Q9571=0,0,T9571/Q9571)</f>
        <v/>
      </c>
    </row>
    <row r="9572">
      <c r="A9572" t="n">
        <v>9571</v>
      </c>
      <c r="B9572" t="inlineStr">
        <is>
          <t>CA-2015-113131</t>
        </is>
      </c>
      <c r="C9572" t="inlineStr">
        <is>
          <t>2015-09-24</t>
        </is>
      </c>
      <c r="D9572" t="inlineStr">
        <is>
          <t>2015-09-24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Tennsco Lockers, Sand</t>
        </is>
      </c>
      <c r="Q9572" s="2" t="n">
        <v>33.568</v>
      </c>
      <c r="R9572" t="n">
        <v>2</v>
      </c>
      <c r="S9572" s="3" t="n">
        <v>0.2</v>
      </c>
      <c r="T9572" s="2" t="n">
        <v>1.6784</v>
      </c>
      <c r="U9572">
        <f>D9572-C9572</f>
        <v/>
      </c>
      <c r="V9572" s="3">
        <f>IF(Q9572=0,0,T9572/Q9572)</f>
        <v/>
      </c>
    </row>
    <row r="9573">
      <c r="A9573" t="n">
        <v>9572</v>
      </c>
      <c r="B9573" t="inlineStr">
        <is>
          <t>CA-2015-113131</t>
        </is>
      </c>
      <c r="C9573" t="inlineStr">
        <is>
          <t>2015-09-24</t>
        </is>
      </c>
      <c r="D9573" t="inlineStr">
        <is>
          <t>2015-09-24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Office Supplies</t>
        </is>
      </c>
      <c r="O9573" t="inlineStr">
        <is>
          <t>Envelopes</t>
        </is>
      </c>
      <c r="P9573" t="inlineStr">
        <is>
          <t>#6 3/4 Gummed Flap White Envelopes</t>
        </is>
      </c>
      <c r="Q9573" s="2" t="n">
        <v>15.84</v>
      </c>
      <c r="R9573" t="n">
        <v>2</v>
      </c>
      <c r="S9573" s="3" t="n">
        <v>0.2</v>
      </c>
      <c r="T9573" s="2" t="n">
        <v>5.544</v>
      </c>
      <c r="U9573">
        <f>D9573-C9573</f>
        <v/>
      </c>
      <c r="V9573" s="3">
        <f>IF(Q9573=0,0,T9573/Q9573)</f>
        <v/>
      </c>
    </row>
    <row r="9574">
      <c r="A9574" t="n">
        <v>9573</v>
      </c>
      <c r="B9574" t="inlineStr">
        <is>
          <t>CA-2015-113131</t>
        </is>
      </c>
      <c r="C9574" t="inlineStr">
        <is>
          <t>2015-09-24</t>
        </is>
      </c>
      <c r="D9574" t="inlineStr">
        <is>
          <t>2015-09-24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Office Supplies</t>
        </is>
      </c>
      <c r="O9574" t="inlineStr">
        <is>
          <t>Labels</t>
        </is>
      </c>
      <c r="P9574" t="inlineStr">
        <is>
          <t>Avery 4027 File Folder Labels for Dot Matrix Printers, 5000 Labels per Box, White</t>
        </is>
      </c>
      <c r="Q9574" s="2" t="n">
        <v>24.424</v>
      </c>
      <c r="R9574" t="n">
        <v>1</v>
      </c>
      <c r="S9574" s="3" t="n">
        <v>0.2</v>
      </c>
      <c r="T9574" s="2" t="n">
        <v>7.9378</v>
      </c>
      <c r="U9574">
        <f>D9574-C9574</f>
        <v/>
      </c>
      <c r="V9574" s="3">
        <f>IF(Q9574=0,0,T9574/Q9574)</f>
        <v/>
      </c>
    </row>
    <row r="9575">
      <c r="A9575" t="n">
        <v>9574</v>
      </c>
      <c r="B9575" t="inlineStr">
        <is>
          <t>CA-2015-113131</t>
        </is>
      </c>
      <c r="C9575" t="inlineStr">
        <is>
          <t>2015-09-24</t>
        </is>
      </c>
      <c r="D9575" t="inlineStr">
        <is>
          <t>2015-09-24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Office Supplies</t>
        </is>
      </c>
      <c r="O9575" t="inlineStr">
        <is>
          <t>Art</t>
        </is>
      </c>
      <c r="P9575" t="inlineStr">
        <is>
          <t>Newell 347</t>
        </is>
      </c>
      <c r="Q9575" s="2" t="n">
        <v>17.12</v>
      </c>
      <c r="R9575" t="n">
        <v>5</v>
      </c>
      <c r="S9575" s="3" t="n">
        <v>0.2</v>
      </c>
      <c r="T9575" s="2" t="n">
        <v>1.926</v>
      </c>
      <c r="U9575">
        <f>D9575-C9575</f>
        <v/>
      </c>
      <c r="V9575" s="3">
        <f>IF(Q9575=0,0,T9575/Q9575)</f>
        <v/>
      </c>
    </row>
    <row r="9576">
      <c r="A9576" t="n">
        <v>9575</v>
      </c>
      <c r="B9576" t="inlineStr">
        <is>
          <t>CA-2015-148495</t>
        </is>
      </c>
      <c r="C9576" t="inlineStr">
        <is>
          <t>2015-08-13</t>
        </is>
      </c>
      <c r="D9576" t="inlineStr">
        <is>
          <t>2015-08-13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Furniture</t>
        </is>
      </c>
      <c r="O9576" t="inlineStr">
        <is>
          <t>Furnishings</t>
        </is>
      </c>
      <c r="P9576" t="inlineStr">
        <is>
          <t>Ultra Door Pull Handle</t>
        </is>
      </c>
      <c r="Q9576" s="2" t="n">
        <v>31.56</v>
      </c>
      <c r="R9576" t="n">
        <v>3</v>
      </c>
      <c r="S9576" s="3" t="n">
        <v>0</v>
      </c>
      <c r="T9576" s="2" t="n">
        <v>10.4148</v>
      </c>
      <c r="U9576">
        <f>D9576-C9576</f>
        <v/>
      </c>
      <c r="V9576" s="3">
        <f>IF(Q9576=0,0,T9576/Q9576)</f>
        <v/>
      </c>
    </row>
    <row r="9577">
      <c r="A9577" t="n">
        <v>9576</v>
      </c>
      <c r="B9577" t="inlineStr">
        <is>
          <t>CA-2015-143147</t>
        </is>
      </c>
      <c r="C9577" t="inlineStr">
        <is>
          <t>2015-05-26</t>
        </is>
      </c>
      <c r="D9577" t="inlineStr">
        <is>
          <t>2015-05-28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Furniture</t>
        </is>
      </c>
      <c r="O9577" t="inlineStr">
        <is>
          <t>Chairs</t>
        </is>
      </c>
      <c r="P9577" t="inlineStr">
        <is>
          <t>Novimex Swivel Fabric Task Chair</t>
        </is>
      </c>
      <c r="Q9577" s="2" t="n">
        <v>105.686</v>
      </c>
      <c r="R9577" t="n">
        <v>1</v>
      </c>
      <c r="S9577" s="3" t="n">
        <v>0.3</v>
      </c>
      <c r="T9577" s="2" t="n">
        <v>-28.6862</v>
      </c>
      <c r="U9577">
        <f>D9577-C9577</f>
        <v/>
      </c>
      <c r="V9577" s="3">
        <f>IF(Q9577=0,0,T9577/Q9577)</f>
        <v/>
      </c>
    </row>
    <row r="9578">
      <c r="A9578" t="n">
        <v>9577</v>
      </c>
      <c r="B9578" t="inlineStr">
        <is>
          <t>CA-2015-143147</t>
        </is>
      </c>
      <c r="C9578" t="inlineStr">
        <is>
          <t>2015-05-26</t>
        </is>
      </c>
      <c r="D9578" t="inlineStr">
        <is>
          <t>2015-05-28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Technology</t>
        </is>
      </c>
      <c r="O9578" t="inlineStr">
        <is>
          <t>Machines</t>
        </is>
      </c>
      <c r="P9578" t="inlineStr">
        <is>
          <t>StarTech.com 10/100 VDSL2 Ethernet Extender Kit</t>
        </is>
      </c>
      <c r="Q9578" s="2" t="n">
        <v>399.54</v>
      </c>
      <c r="R9578" t="n">
        <v>2</v>
      </c>
      <c r="S9578" s="3" t="n">
        <v>0.4</v>
      </c>
      <c r="T9578" s="2" t="n">
        <v>-79.908</v>
      </c>
      <c r="U9578">
        <f>D9578-C9578</f>
        <v/>
      </c>
      <c r="V9578" s="3">
        <f>IF(Q9578=0,0,T9578/Q9578)</f>
        <v/>
      </c>
    </row>
    <row r="9579">
      <c r="A9579" t="n">
        <v>9578</v>
      </c>
      <c r="B9579" t="inlineStr">
        <is>
          <t>CA-2015-143147</t>
        </is>
      </c>
      <c r="C9579" t="inlineStr">
        <is>
          <t>2015-05-26</t>
        </is>
      </c>
      <c r="D9579" t="inlineStr">
        <is>
          <t>2015-05-28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Global Stack Chair with Arms, Black</t>
        </is>
      </c>
      <c r="Q9579" s="2" t="n">
        <v>104.93</v>
      </c>
      <c r="R9579" t="n">
        <v>5</v>
      </c>
      <c r="S9579" s="3" t="n">
        <v>0.3</v>
      </c>
      <c r="T9579" s="2" t="n">
        <v>-4.497</v>
      </c>
      <c r="U9579">
        <f>D9579-C9579</f>
        <v/>
      </c>
      <c r="V9579" s="3">
        <f>IF(Q9579=0,0,T9579/Q9579)</f>
        <v/>
      </c>
    </row>
    <row r="9580">
      <c r="A9580" t="n">
        <v>9579</v>
      </c>
      <c r="B9580" t="inlineStr">
        <is>
          <t>CA-2017-152975</t>
        </is>
      </c>
      <c r="C9580" t="inlineStr">
        <is>
          <t>2017-09-14</t>
        </is>
      </c>
      <c r="D9580" t="inlineStr">
        <is>
          <t>2017-09-16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Technology</t>
        </is>
      </c>
      <c r="O9580" t="inlineStr">
        <is>
          <t>Phones</t>
        </is>
      </c>
      <c r="P9580" t="inlineStr">
        <is>
          <t>Wilson SignalBoost 841262 DB PRO Amplifier Kit</t>
        </is>
      </c>
      <c r="Q9580" s="2" t="n">
        <v>1079.85</v>
      </c>
      <c r="R9580" t="n">
        <v>3</v>
      </c>
      <c r="S9580" s="3" t="n">
        <v>0</v>
      </c>
      <c r="T9580" s="2" t="n">
        <v>323.955</v>
      </c>
      <c r="U9580">
        <f>D9580-C9580</f>
        <v/>
      </c>
      <c r="V9580" s="3">
        <f>IF(Q9580=0,0,T9580/Q9580)</f>
        <v/>
      </c>
    </row>
    <row r="9581">
      <c r="A9581" t="n">
        <v>9580</v>
      </c>
      <c r="B9581" t="inlineStr">
        <is>
          <t>CA-2017-152975</t>
        </is>
      </c>
      <c r="C9581" t="inlineStr">
        <is>
          <t>2017-09-14</t>
        </is>
      </c>
      <c r="D9581" t="inlineStr">
        <is>
          <t>2017-09-16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Sensible Storage WireTech Storage Systems</t>
        </is>
      </c>
      <c r="Q9581" s="2" t="n">
        <v>70.98</v>
      </c>
      <c r="R9581" t="n">
        <v>1</v>
      </c>
      <c r="S9581" s="3" t="n">
        <v>0</v>
      </c>
      <c r="T9581" s="2" t="n">
        <v>3.549</v>
      </c>
      <c r="U9581">
        <f>D9581-C9581</f>
        <v/>
      </c>
      <c r="V9581" s="3">
        <f>IF(Q9581=0,0,T9581/Q9581)</f>
        <v/>
      </c>
    </row>
    <row r="9582">
      <c r="A9582" t="n">
        <v>9581</v>
      </c>
      <c r="B9582" t="inlineStr">
        <is>
          <t>CA-2017-152975</t>
        </is>
      </c>
      <c r="C9582" t="inlineStr">
        <is>
          <t>2017-09-14</t>
        </is>
      </c>
      <c r="D9582" t="inlineStr">
        <is>
          <t>2017-09-16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Office Supplies</t>
        </is>
      </c>
      <c r="O9582" t="inlineStr">
        <is>
          <t>Art</t>
        </is>
      </c>
      <c r="P9582" t="inlineStr">
        <is>
          <t>Bulldog Table or Wall-Mount Pencil Sharpener</t>
        </is>
      </c>
      <c r="Q9582" s="2" t="n">
        <v>29.95</v>
      </c>
      <c r="R9582" t="n">
        <v>5</v>
      </c>
      <c r="S9582" s="3" t="n">
        <v>0</v>
      </c>
      <c r="T9582" s="2" t="n">
        <v>8.685499999999999</v>
      </c>
      <c r="U9582">
        <f>D9582-C9582</f>
        <v/>
      </c>
      <c r="V9582" s="3">
        <f>IF(Q9582=0,0,T9582/Q9582)</f>
        <v/>
      </c>
    </row>
    <row r="9583">
      <c r="A9583" t="n">
        <v>9582</v>
      </c>
      <c r="B9583" t="inlineStr">
        <is>
          <t>CA-2017-152975</t>
        </is>
      </c>
      <c r="C9583" t="inlineStr">
        <is>
          <t>2017-09-14</t>
        </is>
      </c>
      <c r="D9583" t="inlineStr">
        <is>
          <t>2017-09-16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Furniture</t>
        </is>
      </c>
      <c r="O9583" t="inlineStr">
        <is>
          <t>Chairs</t>
        </is>
      </c>
      <c r="P9583" t="inlineStr">
        <is>
          <t>Office Star - Contemporary Task Swivel chair with Loop Arms, Charcoal</t>
        </is>
      </c>
      <c r="Q9583" s="2" t="n">
        <v>589.41</v>
      </c>
      <c r="R9583" t="n">
        <v>5</v>
      </c>
      <c r="S9583" s="3" t="n">
        <v>0.1</v>
      </c>
      <c r="T9583" s="2" t="n">
        <v>-6.549</v>
      </c>
      <c r="U9583">
        <f>D9583-C9583</f>
        <v/>
      </c>
      <c r="V9583" s="3">
        <f>IF(Q9583=0,0,T9583/Q9583)</f>
        <v/>
      </c>
    </row>
    <row r="9584">
      <c r="A9584" t="n">
        <v>9583</v>
      </c>
      <c r="B9584" t="inlineStr">
        <is>
          <t>CA-2016-107475</t>
        </is>
      </c>
      <c r="C9584" t="inlineStr">
        <is>
          <t>2016-06-07</t>
        </is>
      </c>
      <c r="D9584" t="inlineStr">
        <is>
          <t>2016-06-11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Office Supplies</t>
        </is>
      </c>
      <c r="O9584" t="inlineStr">
        <is>
          <t>Fasteners</t>
        </is>
      </c>
      <c r="P9584" t="inlineStr">
        <is>
          <t>Ideal Clamps</t>
        </is>
      </c>
      <c r="Q9584" s="2" t="n">
        <v>9.648</v>
      </c>
      <c r="R9584" t="n">
        <v>6</v>
      </c>
      <c r="S9584" s="3" t="n">
        <v>0.2</v>
      </c>
      <c r="T9584" s="2" t="n">
        <v>3.4974</v>
      </c>
      <c r="U9584">
        <f>D9584-C9584</f>
        <v/>
      </c>
      <c r="V9584" s="3">
        <f>IF(Q9584=0,0,T9584/Q9584)</f>
        <v/>
      </c>
    </row>
    <row r="9585">
      <c r="A9585" t="n">
        <v>9584</v>
      </c>
      <c r="B9585" t="inlineStr">
        <is>
          <t>CA-2017-116127</t>
        </is>
      </c>
      <c r="C9585" t="inlineStr">
        <is>
          <t>2017-06-25</t>
        </is>
      </c>
      <c r="D9585" t="inlineStr">
        <is>
          <t>2017-06-27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Furniture</t>
        </is>
      </c>
      <c r="O9585" t="inlineStr">
        <is>
          <t>Bookcases</t>
        </is>
      </c>
      <c r="P9585" t="inlineStr">
        <is>
          <t>DMI Eclipse Executive Suite Bookcases</t>
        </is>
      </c>
      <c r="Q9585" s="2" t="n">
        <v>400.784</v>
      </c>
      <c r="R9585" t="n">
        <v>1</v>
      </c>
      <c r="S9585" s="3" t="n">
        <v>0.2</v>
      </c>
      <c r="T9585" s="2" t="n">
        <v>-5.0098</v>
      </c>
      <c r="U9585">
        <f>D9585-C9585</f>
        <v/>
      </c>
      <c r="V9585" s="3">
        <f>IF(Q9585=0,0,T9585/Q9585)</f>
        <v/>
      </c>
    </row>
    <row r="9586">
      <c r="A9586" t="n">
        <v>9585</v>
      </c>
      <c r="B9586" t="inlineStr">
        <is>
          <t>CA-2017-132584</t>
        </is>
      </c>
      <c r="C9586" t="inlineStr">
        <is>
          <t>2017-08-26</t>
        </is>
      </c>
      <c r="D9586" t="inlineStr">
        <is>
          <t>2017-08-27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Office Supplies</t>
        </is>
      </c>
      <c r="O9586" t="inlineStr">
        <is>
          <t>Storage</t>
        </is>
      </c>
      <c r="P9586" t="inlineStr">
        <is>
          <t>Neat Ideas Personal Hanging Folder Files, Black</t>
        </is>
      </c>
      <c r="Q9586" s="2" t="n">
        <v>53.72</v>
      </c>
      <c r="R9586" t="n">
        <v>4</v>
      </c>
      <c r="S9586" s="3" t="n">
        <v>0</v>
      </c>
      <c r="T9586" s="2" t="n">
        <v>13.9672</v>
      </c>
      <c r="U9586">
        <f>D9586-C9586</f>
        <v/>
      </c>
      <c r="V9586" s="3">
        <f>IF(Q9586=0,0,T9586/Q9586)</f>
        <v/>
      </c>
    </row>
    <row r="9587">
      <c r="A9587" t="n">
        <v>9586</v>
      </c>
      <c r="B9587" t="inlineStr">
        <is>
          <t>CA-2016-160598</t>
        </is>
      </c>
      <c r="C9587" t="inlineStr">
        <is>
          <t>2016-08-26</t>
        </is>
      </c>
      <c r="D9587" t="inlineStr">
        <is>
          <t>2016-08-28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Office Supplies</t>
        </is>
      </c>
      <c r="O9587" t="inlineStr">
        <is>
          <t>Paper</t>
        </is>
      </c>
      <c r="P9587" t="inlineStr">
        <is>
          <t>Xerox 1944</t>
        </is>
      </c>
      <c r="Q9587" s="2" t="n">
        <v>31.008</v>
      </c>
      <c r="R9587" t="n">
        <v>1</v>
      </c>
      <c r="S9587" s="3" t="n">
        <v>0.2</v>
      </c>
      <c r="T9587" s="2" t="n">
        <v>11.2404</v>
      </c>
      <c r="U9587">
        <f>D9587-C9587</f>
        <v/>
      </c>
      <c r="V9587" s="3">
        <f>IF(Q9587=0,0,T9587/Q9587)</f>
        <v/>
      </c>
    </row>
    <row r="9588">
      <c r="A9588" t="n">
        <v>9587</v>
      </c>
      <c r="B9588" t="inlineStr">
        <is>
          <t>CA-2016-108630</t>
        </is>
      </c>
      <c r="C9588" t="inlineStr">
        <is>
          <t>2016-11-18</t>
        </is>
      </c>
      <c r="D9588" t="inlineStr">
        <is>
          <t>2016-11-18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Office Supplies</t>
        </is>
      </c>
      <c r="O9588" t="inlineStr">
        <is>
          <t>Binders</t>
        </is>
      </c>
      <c r="P9588" t="inlineStr">
        <is>
          <t>Recycled Premium Regency Composition Covers</t>
        </is>
      </c>
      <c r="Q9588" s="2" t="n">
        <v>61.12</v>
      </c>
      <c r="R9588" t="n">
        <v>5</v>
      </c>
      <c r="S9588" s="3" t="n">
        <v>0.2</v>
      </c>
      <c r="T9588" s="2" t="n">
        <v>22.156</v>
      </c>
      <c r="U9588">
        <f>D9588-C9588</f>
        <v/>
      </c>
      <c r="V9588" s="3">
        <f>IF(Q9588=0,0,T9588/Q9588)</f>
        <v/>
      </c>
    </row>
    <row r="9589">
      <c r="A9589" t="n">
        <v>9588</v>
      </c>
      <c r="B9589" t="inlineStr">
        <is>
          <t>US-2017-129203</t>
        </is>
      </c>
      <c r="C9589" t="inlineStr">
        <is>
          <t>2017-04-17</t>
        </is>
      </c>
      <c r="D9589" t="inlineStr">
        <is>
          <t>2017-04-22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Carina Media Storage Towers in Natural &amp; Black</t>
        </is>
      </c>
      <c r="Q9589" s="2" t="n">
        <v>195.136</v>
      </c>
      <c r="R9589" t="n">
        <v>4</v>
      </c>
      <c r="S9589" s="3" t="n">
        <v>0.2</v>
      </c>
      <c r="T9589" s="2" t="n">
        <v>-43.9056</v>
      </c>
      <c r="U9589">
        <f>D9589-C9589</f>
        <v/>
      </c>
      <c r="V9589" s="3">
        <f>IF(Q9589=0,0,T9589/Q9589)</f>
        <v/>
      </c>
    </row>
    <row r="9590">
      <c r="A9590" t="n">
        <v>9589</v>
      </c>
      <c r="B9590" t="inlineStr">
        <is>
          <t>CA-2017-110940</t>
        </is>
      </c>
      <c r="C9590" t="inlineStr">
        <is>
          <t>2017-07-23</t>
        </is>
      </c>
      <c r="D9590" t="inlineStr">
        <is>
          <t>2017-07-28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Office Supplies</t>
        </is>
      </c>
      <c r="O9590" t="inlineStr">
        <is>
          <t>Art</t>
        </is>
      </c>
      <c r="P9590" t="inlineStr">
        <is>
          <t>Hunt PowerHouse Electric Pencil Sharpener, Blue</t>
        </is>
      </c>
      <c r="Q9590" s="2" t="n">
        <v>121.536</v>
      </c>
      <c r="R9590" t="n">
        <v>4</v>
      </c>
      <c r="S9590" s="3" t="n">
        <v>0.2</v>
      </c>
      <c r="T9590" s="2" t="n">
        <v>15.192</v>
      </c>
      <c r="U9590">
        <f>D9590-C9590</f>
        <v/>
      </c>
      <c r="V9590" s="3">
        <f>IF(Q9590=0,0,T9590/Q9590)</f>
        <v/>
      </c>
    </row>
    <row r="9591">
      <c r="A9591" t="n">
        <v>9590</v>
      </c>
      <c r="B9591" t="inlineStr">
        <is>
          <t>CA-2014-119172</t>
        </is>
      </c>
      <c r="C9591" t="inlineStr">
        <is>
          <t>2014-05-11</t>
        </is>
      </c>
      <c r="D9591" t="inlineStr">
        <is>
          <t>2014-05-15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Black Print Carbonless 8 1/2" x 8 1/4" Rapid Memo Book</t>
        </is>
      </c>
      <c r="Q9591" s="2" t="n">
        <v>17.472</v>
      </c>
      <c r="R9591" t="n">
        <v>3</v>
      </c>
      <c r="S9591" s="3" t="n">
        <v>0.2</v>
      </c>
      <c r="T9591" s="2" t="n">
        <v>5.6784</v>
      </c>
      <c r="U9591">
        <f>D9591-C9591</f>
        <v/>
      </c>
      <c r="V9591" s="3">
        <f>IF(Q9591=0,0,T9591/Q9591)</f>
        <v/>
      </c>
    </row>
    <row r="9592">
      <c r="A9592" t="n">
        <v>9591</v>
      </c>
      <c r="B9592" t="inlineStr">
        <is>
          <t>CA-2014-119172</t>
        </is>
      </c>
      <c r="C9592" t="inlineStr">
        <is>
          <t>2014-05-11</t>
        </is>
      </c>
      <c r="D9592" t="inlineStr">
        <is>
          <t>2014-05-15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Office Supplies</t>
        </is>
      </c>
      <c r="O9592" t="inlineStr">
        <is>
          <t>Binders</t>
        </is>
      </c>
      <c r="P9592" t="inlineStr">
        <is>
          <t>Avery Arch Ring Binders</t>
        </is>
      </c>
      <c r="Q9592" s="2" t="n">
        <v>104.58</v>
      </c>
      <c r="R9592" t="n">
        <v>9</v>
      </c>
      <c r="S9592" s="3" t="n">
        <v>0.8</v>
      </c>
      <c r="T9592" s="2" t="n">
        <v>-172.557</v>
      </c>
      <c r="U9592">
        <f>D9592-C9592</f>
        <v/>
      </c>
      <c r="V9592" s="3">
        <f>IF(Q9592=0,0,T9592/Q9592)</f>
        <v/>
      </c>
    </row>
    <row r="9593">
      <c r="A9593" t="n">
        <v>9592</v>
      </c>
      <c r="B9593" t="inlineStr">
        <is>
          <t>US-2016-105452</t>
        </is>
      </c>
      <c r="C9593" t="inlineStr">
        <is>
          <t>2016-07-28</t>
        </is>
      </c>
      <c r="D9593" t="inlineStr">
        <is>
          <t>2016-08-01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Eldon Image Series Desk Accessories, Ebony</t>
        </is>
      </c>
      <c r="Q9593" s="2" t="n">
        <v>24.7</v>
      </c>
      <c r="R9593" t="n">
        <v>5</v>
      </c>
      <c r="S9593" s="3" t="n">
        <v>0.6</v>
      </c>
      <c r="T9593" s="2" t="n">
        <v>-9.880000000000001</v>
      </c>
      <c r="U9593">
        <f>D9593-C9593</f>
        <v/>
      </c>
      <c r="V9593" s="3">
        <f>IF(Q9593=0,0,T9593/Q9593)</f>
        <v/>
      </c>
    </row>
    <row r="9594">
      <c r="A9594" t="n">
        <v>9593</v>
      </c>
      <c r="B9594" t="inlineStr">
        <is>
          <t>US-2016-105452</t>
        </is>
      </c>
      <c r="C9594" t="inlineStr">
        <is>
          <t>2016-07-28</t>
        </is>
      </c>
      <c r="D9594" t="inlineStr">
        <is>
          <t>2016-08-01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Furniture</t>
        </is>
      </c>
      <c r="O9594" t="inlineStr">
        <is>
          <t>Furnishings</t>
        </is>
      </c>
      <c r="P9594" t="inlineStr">
        <is>
          <t>Tenex Chairmat w/ Average Lip, 45" x 53"</t>
        </is>
      </c>
      <c r="Q9594" s="2" t="n">
        <v>302.72</v>
      </c>
      <c r="R9594" t="n">
        <v>5</v>
      </c>
      <c r="S9594" s="3" t="n">
        <v>0.6</v>
      </c>
      <c r="T9594" s="2" t="n">
        <v>-378.4</v>
      </c>
      <c r="U9594">
        <f>D9594-C9594</f>
        <v/>
      </c>
      <c r="V9594" s="3">
        <f>IF(Q9594=0,0,T9594/Q9594)</f>
        <v/>
      </c>
    </row>
    <row r="9595">
      <c r="A9595" t="n">
        <v>9594</v>
      </c>
      <c r="B9595" t="inlineStr">
        <is>
          <t>CA-2017-108931</t>
        </is>
      </c>
      <c r="C9595" t="inlineStr">
        <is>
          <t>2017-09-14</t>
        </is>
      </c>
      <c r="D9595" t="inlineStr">
        <is>
          <t>2017-09-19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1980</t>
        </is>
      </c>
      <c r="Q9595" s="2" t="n">
        <v>8.56</v>
      </c>
      <c r="R9595" t="n">
        <v>2</v>
      </c>
      <c r="S9595" s="3" t="n">
        <v>0</v>
      </c>
      <c r="T9595" s="2" t="n">
        <v>3.852</v>
      </c>
      <c r="U9595">
        <f>D9595-C9595</f>
        <v/>
      </c>
      <c r="V9595" s="3">
        <f>IF(Q9595=0,0,T9595/Q9595)</f>
        <v/>
      </c>
    </row>
    <row r="9596">
      <c r="A9596" t="n">
        <v>9595</v>
      </c>
      <c r="B9596" t="inlineStr">
        <is>
          <t>CA-2017-108931</t>
        </is>
      </c>
      <c r="C9596" t="inlineStr">
        <is>
          <t>2017-09-14</t>
        </is>
      </c>
      <c r="D9596" t="inlineStr">
        <is>
          <t>2017-09-19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Office Supplies</t>
        </is>
      </c>
      <c r="O9596" t="inlineStr">
        <is>
          <t>Paper</t>
        </is>
      </c>
      <c r="P9596" t="inlineStr">
        <is>
          <t>Xerox 1987</t>
        </is>
      </c>
      <c r="Q9596" s="2" t="n">
        <v>11.56</v>
      </c>
      <c r="R9596" t="n">
        <v>2</v>
      </c>
      <c r="S9596" s="3" t="n">
        <v>0</v>
      </c>
      <c r="T9596" s="2" t="n">
        <v>5.6644</v>
      </c>
      <c r="U9596">
        <f>D9596-C9596</f>
        <v/>
      </c>
      <c r="V9596" s="3">
        <f>IF(Q9596=0,0,T9596/Q9596)</f>
        <v/>
      </c>
    </row>
    <row r="9597">
      <c r="A9597" t="n">
        <v>9596</v>
      </c>
      <c r="B9597" t="inlineStr">
        <is>
          <t>CA-2017-104619</t>
        </is>
      </c>
      <c r="C9597" t="inlineStr">
        <is>
          <t>2017-01-24</t>
        </is>
      </c>
      <c r="D9597" t="inlineStr">
        <is>
          <t>2017-01-29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Office Supplies</t>
        </is>
      </c>
      <c r="O9597" t="inlineStr">
        <is>
          <t>Appliances</t>
        </is>
      </c>
      <c r="P9597" t="inlineStr">
        <is>
          <t>Acco Six-Outlet Power Strip, 4' Cord Length</t>
        </is>
      </c>
      <c r="Q9597" s="2" t="n">
        <v>25.86</v>
      </c>
      <c r="R9597" t="n">
        <v>3</v>
      </c>
      <c r="S9597" s="3" t="n">
        <v>0</v>
      </c>
      <c r="T9597" s="2" t="n">
        <v>6.7236</v>
      </c>
      <c r="U9597">
        <f>D9597-C9597</f>
        <v/>
      </c>
      <c r="V9597" s="3">
        <f>IF(Q9597=0,0,T9597/Q9597)</f>
        <v/>
      </c>
    </row>
    <row r="9598">
      <c r="A9598" t="n">
        <v>9597</v>
      </c>
      <c r="B9598" t="inlineStr">
        <is>
          <t>CA-2017-104619</t>
        </is>
      </c>
      <c r="C9598" t="inlineStr">
        <is>
          <t>2017-01-24</t>
        </is>
      </c>
      <c r="D9598" t="inlineStr">
        <is>
          <t>2017-01-29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Office Supplies</t>
        </is>
      </c>
      <c r="O9598" t="inlineStr">
        <is>
          <t>Binders</t>
        </is>
      </c>
      <c r="P9598" t="inlineStr">
        <is>
          <t>Ibico EB-19 Dual Function Manual Binding System</t>
        </is>
      </c>
      <c r="Q9598" s="2" t="n">
        <v>276.784</v>
      </c>
      <c r="R9598" t="n">
        <v>2</v>
      </c>
      <c r="S9598" s="3" t="n">
        <v>0.2</v>
      </c>
      <c r="T9598" s="2" t="n">
        <v>89.95480000000001</v>
      </c>
      <c r="U9598">
        <f>D9598-C9598</f>
        <v/>
      </c>
      <c r="V9598" s="3">
        <f>IF(Q9598=0,0,T9598/Q9598)</f>
        <v/>
      </c>
    </row>
    <row r="9599">
      <c r="A9599" t="n">
        <v>9598</v>
      </c>
      <c r="B9599" t="inlineStr">
        <is>
          <t>CA-2017-104619</t>
        </is>
      </c>
      <c r="C9599" t="inlineStr">
        <is>
          <t>2017-01-24</t>
        </is>
      </c>
      <c r="D9599" t="inlineStr">
        <is>
          <t>2017-01-29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Jensen SMPS-640 - speaker phone</t>
        </is>
      </c>
      <c r="Q9599" s="2" t="n">
        <v>110.352</v>
      </c>
      <c r="R9599" t="n">
        <v>3</v>
      </c>
      <c r="S9599" s="3" t="n">
        <v>0.2</v>
      </c>
      <c r="T9599" s="2" t="n">
        <v>8.276400000000001</v>
      </c>
      <c r="U9599">
        <f>D9599-C9599</f>
        <v/>
      </c>
      <c r="V9599" s="3">
        <f>IF(Q9599=0,0,T9599/Q9599)</f>
        <v/>
      </c>
    </row>
    <row r="9600">
      <c r="A9600" t="n">
        <v>9599</v>
      </c>
      <c r="B9600" t="inlineStr">
        <is>
          <t>CA-2015-149517</t>
        </is>
      </c>
      <c r="C9600" t="inlineStr">
        <is>
          <t>2015-09-19</t>
        </is>
      </c>
      <c r="D9600" t="inlineStr">
        <is>
          <t>2015-09-23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Seth Thomas 8 1/2" Cubicle Clock</t>
        </is>
      </c>
      <c r="Q9600" s="2" t="n">
        <v>60.84</v>
      </c>
      <c r="R9600" t="n">
        <v>3</v>
      </c>
      <c r="S9600" s="3" t="n">
        <v>0</v>
      </c>
      <c r="T9600" s="2" t="n">
        <v>19.4688</v>
      </c>
      <c r="U9600">
        <f>D9600-C9600</f>
        <v/>
      </c>
      <c r="V9600" s="3">
        <f>IF(Q9600=0,0,T9600/Q9600)</f>
        <v/>
      </c>
    </row>
    <row r="9601">
      <c r="A9601" t="n">
        <v>9600</v>
      </c>
      <c r="B9601" t="inlineStr">
        <is>
          <t>CA-2015-116841</t>
        </is>
      </c>
      <c r="C9601" t="inlineStr">
        <is>
          <t>2015-04-14</t>
        </is>
      </c>
      <c r="D9601" t="inlineStr">
        <is>
          <t>2015-04-18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Office Supplies</t>
        </is>
      </c>
      <c r="O9601" t="inlineStr">
        <is>
          <t>Appliances</t>
        </is>
      </c>
      <c r="P9601" t="inlineStr">
        <is>
          <t>Acco Smartsocket Color-Coded Six-Outlet AC Adapter Model Surge Protectors</t>
        </is>
      </c>
      <c r="Q9601" s="2" t="n">
        <v>35.208</v>
      </c>
      <c r="R9601" t="n">
        <v>1</v>
      </c>
      <c r="S9601" s="3" t="n">
        <v>0.2</v>
      </c>
      <c r="T9601" s="2" t="n">
        <v>2.6406</v>
      </c>
      <c r="U9601">
        <f>D9601-C9601</f>
        <v/>
      </c>
      <c r="V9601" s="3">
        <f>IF(Q9601=0,0,T9601/Q9601)</f>
        <v/>
      </c>
    </row>
    <row r="9602">
      <c r="A9602" t="n">
        <v>9601</v>
      </c>
      <c r="B9602" t="inlineStr">
        <is>
          <t>CA-2017-107797</t>
        </is>
      </c>
      <c r="C9602" t="inlineStr">
        <is>
          <t>2017-05-08</t>
        </is>
      </c>
      <c r="D9602" t="inlineStr">
        <is>
          <t>2017-05-11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1997</t>
        </is>
      </c>
      <c r="Q9602" s="2" t="n">
        <v>41.472</v>
      </c>
      <c r="R9602" t="n">
        <v>8</v>
      </c>
      <c r="S9602" s="3" t="n">
        <v>0.2</v>
      </c>
      <c r="T9602" s="2" t="n">
        <v>14.5152</v>
      </c>
      <c r="U9602">
        <f>D9602-C9602</f>
        <v/>
      </c>
      <c r="V9602" s="3">
        <f>IF(Q9602=0,0,T9602/Q9602)</f>
        <v/>
      </c>
    </row>
    <row r="9603">
      <c r="A9603" t="n">
        <v>9602</v>
      </c>
      <c r="B9603" t="inlineStr">
        <is>
          <t>CA-2016-117604</t>
        </is>
      </c>
      <c r="C9603" t="inlineStr">
        <is>
          <t>2016-09-04</t>
        </is>
      </c>
      <c r="D9603" t="inlineStr">
        <is>
          <t>2016-09-09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Office Supplies</t>
        </is>
      </c>
      <c r="O9603" t="inlineStr">
        <is>
          <t>Paper</t>
        </is>
      </c>
      <c r="P9603" t="inlineStr">
        <is>
          <t>Xerox 1886</t>
        </is>
      </c>
      <c r="Q9603" s="2" t="n">
        <v>239.5</v>
      </c>
      <c r="R9603" t="n">
        <v>5</v>
      </c>
      <c r="S9603" s="3" t="n">
        <v>0</v>
      </c>
      <c r="T9603" s="2" t="n">
        <v>114.96</v>
      </c>
      <c r="U9603">
        <f>D9603-C9603</f>
        <v/>
      </c>
      <c r="V9603" s="3">
        <f>IF(Q9603=0,0,T9603/Q9603)</f>
        <v/>
      </c>
    </row>
    <row r="9604">
      <c r="A9604" t="n">
        <v>9603</v>
      </c>
      <c r="B9604" t="inlineStr">
        <is>
          <t>CA-2014-130155</t>
        </is>
      </c>
      <c r="C9604" t="inlineStr">
        <is>
          <t>2014-05-19</t>
        </is>
      </c>
      <c r="D9604" t="inlineStr">
        <is>
          <t>2014-05-22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Office Supplies</t>
        </is>
      </c>
      <c r="O9604" t="inlineStr">
        <is>
          <t>Supplies</t>
        </is>
      </c>
      <c r="P9604" t="inlineStr">
        <is>
          <t>Acme Design Stainless Steel Bent Scissors</t>
        </is>
      </c>
      <c r="Q9604" s="2" t="n">
        <v>34.2</v>
      </c>
      <c r="R9604" t="n">
        <v>5</v>
      </c>
      <c r="S9604" s="3" t="n">
        <v>0</v>
      </c>
      <c r="T9604" s="2" t="n">
        <v>9.234</v>
      </c>
      <c r="U9604">
        <f>D9604-C9604</f>
        <v/>
      </c>
      <c r="V9604" s="3">
        <f>IF(Q9604=0,0,T9604/Q9604)</f>
        <v/>
      </c>
    </row>
    <row r="9605">
      <c r="A9605" t="n">
        <v>9604</v>
      </c>
      <c r="B9605" t="inlineStr">
        <is>
          <t>CA-2016-129861</t>
        </is>
      </c>
      <c r="C9605" t="inlineStr">
        <is>
          <t>2016-06-17</t>
        </is>
      </c>
      <c r="D9605" t="inlineStr">
        <is>
          <t>2016-06-23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Furniture</t>
        </is>
      </c>
      <c r="O9605" t="inlineStr">
        <is>
          <t>Tables</t>
        </is>
      </c>
      <c r="P9605" t="inlineStr">
        <is>
          <t>Hon 2111 Invitation Series Corner Table</t>
        </is>
      </c>
      <c r="Q9605" s="2" t="n">
        <v>376.866</v>
      </c>
      <c r="R9605" t="n">
        <v>3</v>
      </c>
      <c r="S9605" s="3" t="n">
        <v>0.4</v>
      </c>
      <c r="T9605" s="2" t="n">
        <v>-213.5574</v>
      </c>
      <c r="U9605">
        <f>D9605-C9605</f>
        <v/>
      </c>
      <c r="V9605" s="3">
        <f>IF(Q9605=0,0,T9605/Q9605)</f>
        <v/>
      </c>
    </row>
    <row r="9606">
      <c r="A9606" t="n">
        <v>9605</v>
      </c>
      <c r="B9606" t="inlineStr">
        <is>
          <t>CA-2015-138625</t>
        </is>
      </c>
      <c r="C9606" t="inlineStr">
        <is>
          <t>2015-11-02</t>
        </is>
      </c>
      <c r="D9606" t="inlineStr">
        <is>
          <t>2015-11-05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Office Supplies</t>
        </is>
      </c>
      <c r="O9606" t="inlineStr">
        <is>
          <t>Appliances</t>
        </is>
      </c>
      <c r="P9606" t="inlineStr">
        <is>
          <t>Eureka Hand Vacuum, Bagless</t>
        </is>
      </c>
      <c r="Q9606" s="2" t="n">
        <v>197.72</v>
      </c>
      <c r="R9606" t="n">
        <v>4</v>
      </c>
      <c r="S9606" s="3" t="n">
        <v>0</v>
      </c>
      <c r="T9606" s="2" t="n">
        <v>55.3616</v>
      </c>
      <c r="U9606">
        <f>D9606-C9606</f>
        <v/>
      </c>
      <c r="V9606" s="3">
        <f>IF(Q9606=0,0,T9606/Q9606)</f>
        <v/>
      </c>
    </row>
    <row r="9607">
      <c r="A9607" t="n">
        <v>9606</v>
      </c>
      <c r="B9607" t="inlineStr">
        <is>
          <t>US-2017-122672</t>
        </is>
      </c>
      <c r="C9607" t="inlineStr">
        <is>
          <t>2017-11-04</t>
        </is>
      </c>
      <c r="D9607" t="inlineStr">
        <is>
          <t>2017-11-09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Technology</t>
        </is>
      </c>
      <c r="O9607" t="inlineStr">
        <is>
          <t>Accessories</t>
        </is>
      </c>
      <c r="P9607" t="inlineStr">
        <is>
          <t>SanDisk Ultra 32 GB MicroSDHC Class 10 Memory Card</t>
        </is>
      </c>
      <c r="Q9607" s="2" t="n">
        <v>70.72</v>
      </c>
      <c r="R9607" t="n">
        <v>4</v>
      </c>
      <c r="S9607" s="3" t="n">
        <v>0.2</v>
      </c>
      <c r="T9607" s="2" t="n">
        <v>-6.188</v>
      </c>
      <c r="U9607">
        <f>D9607-C9607</f>
        <v/>
      </c>
      <c r="V9607" s="3">
        <f>IF(Q9607=0,0,T9607/Q9607)</f>
        <v/>
      </c>
    </row>
    <row r="9608">
      <c r="A9608" t="n">
        <v>9607</v>
      </c>
      <c r="B9608" t="inlineStr">
        <is>
          <t>US-2017-122672</t>
        </is>
      </c>
      <c r="C9608" t="inlineStr">
        <is>
          <t>2017-11-04</t>
        </is>
      </c>
      <c r="D9608" t="inlineStr">
        <is>
          <t>2017-11-09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Office Supplies</t>
        </is>
      </c>
      <c r="O9608" t="inlineStr">
        <is>
          <t>Storage</t>
        </is>
      </c>
      <c r="P9608" t="inlineStr">
        <is>
          <t>Carina 42"Hx23 3/4"W Media Storage Unit</t>
        </is>
      </c>
      <c r="Q9608" s="2" t="n">
        <v>194.352</v>
      </c>
      <c r="R9608" t="n">
        <v>3</v>
      </c>
      <c r="S9608" s="3" t="n">
        <v>0.2</v>
      </c>
      <c r="T9608" s="2" t="n">
        <v>-43.7292</v>
      </c>
      <c r="U9608">
        <f>D9608-C9608</f>
        <v/>
      </c>
      <c r="V9608" s="3">
        <f>IF(Q9608=0,0,T9608/Q9608)</f>
        <v/>
      </c>
    </row>
    <row r="9609">
      <c r="A9609" t="n">
        <v>9608</v>
      </c>
      <c r="B9609" t="inlineStr">
        <is>
          <t>CA-2017-117128</t>
        </is>
      </c>
      <c r="C9609" t="inlineStr">
        <is>
          <t>2017-12-05</t>
        </is>
      </c>
      <c r="D9609" t="inlineStr">
        <is>
          <t>2017-12-08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Telephone Message Books with Fax/Mobile Section, 4 1/4" x 6"</t>
        </is>
      </c>
      <c r="Q9609" s="2" t="n">
        <v>21.6</v>
      </c>
      <c r="R9609" t="n">
        <v>6</v>
      </c>
      <c r="S9609" s="3" t="n">
        <v>0</v>
      </c>
      <c r="T9609" s="2" t="n">
        <v>9.936</v>
      </c>
      <c r="U9609">
        <f>D9609-C9609</f>
        <v/>
      </c>
      <c r="V9609" s="3">
        <f>IF(Q9609=0,0,T9609/Q9609)</f>
        <v/>
      </c>
    </row>
    <row r="9610">
      <c r="A9610" t="n">
        <v>9609</v>
      </c>
      <c r="B9610" t="inlineStr">
        <is>
          <t>CA-2017-117128</t>
        </is>
      </c>
      <c r="C9610" t="inlineStr">
        <is>
          <t>2017-12-05</t>
        </is>
      </c>
      <c r="D9610" t="inlineStr">
        <is>
          <t>2017-12-08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Office Supplies</t>
        </is>
      </c>
      <c r="O9610" t="inlineStr">
        <is>
          <t>Labels</t>
        </is>
      </c>
      <c r="P9610" t="inlineStr">
        <is>
          <t>Avery 52</t>
        </is>
      </c>
      <c r="Q9610" s="2" t="n">
        <v>11.07</v>
      </c>
      <c r="R9610" t="n">
        <v>3</v>
      </c>
      <c r="S9610" s="3" t="n">
        <v>0</v>
      </c>
      <c r="T9610" s="2" t="n">
        <v>5.2029</v>
      </c>
      <c r="U9610">
        <f>D9610-C9610</f>
        <v/>
      </c>
      <c r="V9610" s="3">
        <f>IF(Q9610=0,0,T9610/Q9610)</f>
        <v/>
      </c>
    </row>
    <row r="9611">
      <c r="A9611" t="n">
        <v>9610</v>
      </c>
      <c r="B9611" t="inlineStr">
        <is>
          <t>CA-2016-130638</t>
        </is>
      </c>
      <c r="C9611" t="inlineStr">
        <is>
          <t>2016-05-16</t>
        </is>
      </c>
      <c r="D9611" t="inlineStr">
        <is>
          <t>2016-05-19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Tenex Carpeted, Granite-Look or Clear Contemporary Contour Shape Chair Mats</t>
        </is>
      </c>
      <c r="Q9611" s="2" t="n">
        <v>282.84</v>
      </c>
      <c r="R9611" t="n">
        <v>4</v>
      </c>
      <c r="S9611" s="3" t="n">
        <v>0</v>
      </c>
      <c r="T9611" s="2" t="n">
        <v>19.7988</v>
      </c>
      <c r="U9611">
        <f>D9611-C9611</f>
        <v/>
      </c>
      <c r="V9611" s="3">
        <f>IF(Q9611=0,0,T9611/Q9611)</f>
        <v/>
      </c>
    </row>
    <row r="9612">
      <c r="A9612" t="n">
        <v>9611</v>
      </c>
      <c r="B9612" t="inlineStr">
        <is>
          <t>CA-2016-130638</t>
        </is>
      </c>
      <c r="C9612" t="inlineStr">
        <is>
          <t>2016-05-16</t>
        </is>
      </c>
      <c r="D9612" t="inlineStr">
        <is>
          <t>2016-05-19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Office Supplies</t>
        </is>
      </c>
      <c r="O9612" t="inlineStr">
        <is>
          <t>Labels</t>
        </is>
      </c>
      <c r="P9612" t="inlineStr">
        <is>
          <t>Avery 481</t>
        </is>
      </c>
      <c r="Q9612" s="2" t="n">
        <v>27.72</v>
      </c>
      <c r="R9612" t="n">
        <v>9</v>
      </c>
      <c r="S9612" s="3" t="n">
        <v>0</v>
      </c>
      <c r="T9612" s="2" t="n">
        <v>13.3056</v>
      </c>
      <c r="U9612">
        <f>D9612-C9612</f>
        <v/>
      </c>
      <c r="V9612" s="3">
        <f>IF(Q9612=0,0,T9612/Q9612)</f>
        <v/>
      </c>
    </row>
    <row r="9613">
      <c r="A9613" t="n">
        <v>9612</v>
      </c>
      <c r="B9613" t="inlineStr">
        <is>
          <t>CA-2017-144365</t>
        </is>
      </c>
      <c r="C9613" t="inlineStr">
        <is>
          <t>2017-10-24</t>
        </is>
      </c>
      <c r="D9613" t="inlineStr">
        <is>
          <t>2017-10-30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Office Supplies</t>
        </is>
      </c>
      <c r="O9613" t="inlineStr">
        <is>
          <t>Fasteners</t>
        </is>
      </c>
      <c r="P9613" t="inlineStr">
        <is>
          <t>Staples</t>
        </is>
      </c>
      <c r="Q9613" s="2" t="n">
        <v>11.68</v>
      </c>
      <c r="R9613" t="n">
        <v>4</v>
      </c>
      <c r="S9613" s="3" t="n">
        <v>0</v>
      </c>
      <c r="T9613" s="2" t="n">
        <v>5.256</v>
      </c>
      <c r="U9613">
        <f>D9613-C9613</f>
        <v/>
      </c>
      <c r="V9613" s="3">
        <f>IF(Q9613=0,0,T9613/Q9613)</f>
        <v/>
      </c>
    </row>
    <row r="9614">
      <c r="A9614" t="n">
        <v>9613</v>
      </c>
      <c r="B9614" t="inlineStr">
        <is>
          <t>CA-2016-110086</t>
        </is>
      </c>
      <c r="C9614" t="inlineStr">
        <is>
          <t>2016-09-18</t>
        </is>
      </c>
      <c r="D9614" t="inlineStr">
        <is>
          <t>2016-09-22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Technology</t>
        </is>
      </c>
      <c r="O9614" t="inlineStr">
        <is>
          <t>Phones</t>
        </is>
      </c>
      <c r="P9614" t="inlineStr">
        <is>
          <t>Polycom CX300 Desktop Phone USB VoIP phone</t>
        </is>
      </c>
      <c r="Q9614" s="2" t="n">
        <v>239.984</v>
      </c>
      <c r="R9614" t="n">
        <v>2</v>
      </c>
      <c r="S9614" s="3" t="n">
        <v>0.2</v>
      </c>
      <c r="T9614" s="2" t="n">
        <v>23.9984</v>
      </c>
      <c r="U9614">
        <f>D9614-C9614</f>
        <v/>
      </c>
      <c r="V9614" s="3">
        <f>IF(Q9614=0,0,T9614/Q9614)</f>
        <v/>
      </c>
    </row>
    <row r="9615">
      <c r="A9615" t="n">
        <v>9614</v>
      </c>
      <c r="B9615" t="inlineStr">
        <is>
          <t>CA-2014-128524</t>
        </is>
      </c>
      <c r="C9615" t="inlineStr">
        <is>
          <t>2014-11-11</t>
        </is>
      </c>
      <c r="D9615" t="inlineStr">
        <is>
          <t>2014-11-13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Office Supplies</t>
        </is>
      </c>
      <c r="O9615" t="inlineStr">
        <is>
          <t>Appliances</t>
        </is>
      </c>
      <c r="P9615" t="inlineStr">
        <is>
          <t>Belkin F5C206VTEL 6 Outlet Surge</t>
        </is>
      </c>
      <c r="Q9615" s="2" t="n">
        <v>22.98</v>
      </c>
      <c r="R9615" t="n">
        <v>1</v>
      </c>
      <c r="S9615" s="3" t="n">
        <v>0</v>
      </c>
      <c r="T9615" s="2" t="n">
        <v>6.894</v>
      </c>
      <c r="U9615">
        <f>D9615-C9615</f>
        <v/>
      </c>
      <c r="V9615" s="3">
        <f>IF(Q9615=0,0,T9615/Q9615)</f>
        <v/>
      </c>
    </row>
    <row r="9616">
      <c r="A9616" t="n">
        <v>9615</v>
      </c>
      <c r="B9616" t="inlineStr">
        <is>
          <t>CA-2014-128524</t>
        </is>
      </c>
      <c r="C9616" t="inlineStr">
        <is>
          <t>2014-11-11</t>
        </is>
      </c>
      <c r="D9616" t="inlineStr">
        <is>
          <t>2014-11-13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Belkin Standard 104 key USB Keyboard</t>
        </is>
      </c>
      <c r="Q9616" s="2" t="n">
        <v>102.13</v>
      </c>
      <c r="R9616" t="n">
        <v>7</v>
      </c>
      <c r="S9616" s="3" t="n">
        <v>0</v>
      </c>
      <c r="T9616" s="2" t="n">
        <v>15.3195</v>
      </c>
      <c r="U9616">
        <f>D9616-C9616</f>
        <v/>
      </c>
      <c r="V9616" s="3">
        <f>IF(Q9616=0,0,T9616/Q9616)</f>
        <v/>
      </c>
    </row>
    <row r="9617">
      <c r="A9617" t="n">
        <v>9616</v>
      </c>
      <c r="B9617" t="inlineStr">
        <is>
          <t>CA-2014-128524</t>
        </is>
      </c>
      <c r="C9617" t="inlineStr">
        <is>
          <t>2014-11-11</t>
        </is>
      </c>
      <c r="D9617" t="inlineStr">
        <is>
          <t>2014-11-13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Office Supplies</t>
        </is>
      </c>
      <c r="O9617" t="inlineStr">
        <is>
          <t>Binders</t>
        </is>
      </c>
      <c r="P9617" t="inlineStr">
        <is>
          <t>Fellowes PB500 Electric Punch Plastic Comb Binding Machine with Manual Bind</t>
        </is>
      </c>
      <c r="Q9617" s="2" t="n">
        <v>2033.584</v>
      </c>
      <c r="R9617" t="n">
        <v>2</v>
      </c>
      <c r="S9617" s="3" t="n">
        <v>0.2</v>
      </c>
      <c r="T9617" s="2" t="n">
        <v>762.5940000000001</v>
      </c>
      <c r="U9617">
        <f>D9617-C9617</f>
        <v/>
      </c>
      <c r="V9617" s="3">
        <f>IF(Q9617=0,0,T9617/Q9617)</f>
        <v/>
      </c>
    </row>
    <row r="9618">
      <c r="A9618" t="n">
        <v>9617</v>
      </c>
      <c r="B9618" t="inlineStr">
        <is>
          <t>CA-2016-140256</t>
        </is>
      </c>
      <c r="C9618" t="inlineStr">
        <is>
          <t>2016-08-22</t>
        </is>
      </c>
      <c r="D9618" t="inlineStr">
        <is>
          <t>2016-08-29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Office Supplies</t>
        </is>
      </c>
      <c r="O9618" t="inlineStr">
        <is>
          <t>Art</t>
        </is>
      </c>
      <c r="P9618" t="inlineStr">
        <is>
          <t>Newell 346</t>
        </is>
      </c>
      <c r="Q9618" s="2" t="n">
        <v>5.76</v>
      </c>
      <c r="R9618" t="n">
        <v>2</v>
      </c>
      <c r="S9618" s="3" t="n">
        <v>0</v>
      </c>
      <c r="T9618" s="2" t="n">
        <v>1.6704</v>
      </c>
      <c r="U9618">
        <f>D9618-C9618</f>
        <v/>
      </c>
      <c r="V9618" s="3">
        <f>IF(Q9618=0,0,T9618/Q9618)</f>
        <v/>
      </c>
    </row>
    <row r="9619">
      <c r="A9619" t="n">
        <v>9618</v>
      </c>
      <c r="B9619" t="inlineStr">
        <is>
          <t>CA-2017-160633</t>
        </is>
      </c>
      <c r="C9619" t="inlineStr">
        <is>
          <t>2017-11-16</t>
        </is>
      </c>
      <c r="D9619" t="inlineStr">
        <is>
          <t>2017-11-21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Technology</t>
        </is>
      </c>
      <c r="O9619" t="inlineStr">
        <is>
          <t>Copiers</t>
        </is>
      </c>
      <c r="P9619" t="inlineStr">
        <is>
          <t>Hewlett Packard 610 Color Digital Copier / Printer</t>
        </is>
      </c>
      <c r="Q9619" s="2" t="n">
        <v>899.982</v>
      </c>
      <c r="R9619" t="n">
        <v>3</v>
      </c>
      <c r="S9619" s="3" t="n">
        <v>0.4</v>
      </c>
      <c r="T9619" s="2" t="n">
        <v>74.99850000000001</v>
      </c>
      <c r="U9619">
        <f>D9619-C9619</f>
        <v/>
      </c>
      <c r="V9619" s="3">
        <f>IF(Q9619=0,0,T9619/Q9619)</f>
        <v/>
      </c>
    </row>
    <row r="9620">
      <c r="A9620" t="n">
        <v>9619</v>
      </c>
      <c r="B9620" t="inlineStr">
        <is>
          <t>CA-2017-160633</t>
        </is>
      </c>
      <c r="C9620" t="inlineStr">
        <is>
          <t>2017-11-16</t>
        </is>
      </c>
      <c r="D9620" t="inlineStr">
        <is>
          <t>2017-11-21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Office Supplies</t>
        </is>
      </c>
      <c r="O9620" t="inlineStr">
        <is>
          <t>Art</t>
        </is>
      </c>
      <c r="P9620" t="inlineStr">
        <is>
          <t>Panasonic KP-380BK Classic Electric Pencil Sharpener</t>
        </is>
      </c>
      <c r="Q9620" s="2" t="n">
        <v>86.352</v>
      </c>
      <c r="R9620" t="n">
        <v>3</v>
      </c>
      <c r="S9620" s="3" t="n">
        <v>0.2</v>
      </c>
      <c r="T9620" s="2" t="n">
        <v>5.397</v>
      </c>
      <c r="U9620">
        <f>D9620-C9620</f>
        <v/>
      </c>
      <c r="V9620" s="3">
        <f>IF(Q9620=0,0,T9620/Q9620)</f>
        <v/>
      </c>
    </row>
    <row r="9621">
      <c r="A9621" t="n">
        <v>9620</v>
      </c>
      <c r="B9621" t="inlineStr">
        <is>
          <t>CA-2017-160633</t>
        </is>
      </c>
      <c r="C9621" t="inlineStr">
        <is>
          <t>2017-11-16</t>
        </is>
      </c>
      <c r="D9621" t="inlineStr">
        <is>
          <t>2017-11-21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Logitech Media Keyboard K200</t>
        </is>
      </c>
      <c r="Q9621" s="2" t="n">
        <v>139.96</v>
      </c>
      <c r="R9621" t="n">
        <v>5</v>
      </c>
      <c r="S9621" s="3" t="n">
        <v>0.2</v>
      </c>
      <c r="T9621" s="2" t="n">
        <v>-1.7495</v>
      </c>
      <c r="U9621">
        <f>D9621-C9621</f>
        <v/>
      </c>
      <c r="V9621" s="3">
        <f>IF(Q9621=0,0,T9621/Q9621)</f>
        <v/>
      </c>
    </row>
    <row r="9622">
      <c r="A9622" t="n">
        <v>9621</v>
      </c>
      <c r="B9622" t="inlineStr">
        <is>
          <t>CA-2014-115133</t>
        </is>
      </c>
      <c r="C9622" t="inlineStr">
        <is>
          <t>2014-09-26</t>
        </is>
      </c>
      <c r="D9622" t="inlineStr">
        <is>
          <t>2014-09-30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Office Supplies</t>
        </is>
      </c>
      <c r="O9622" t="inlineStr">
        <is>
          <t>Appliances</t>
        </is>
      </c>
      <c r="P9622" t="inlineStr">
        <is>
          <t>Hoover Commercial Lightweight Upright Vacuum</t>
        </is>
      </c>
      <c r="Q9622" s="2" t="n">
        <v>16.704</v>
      </c>
      <c r="R9622" t="n">
        <v>6</v>
      </c>
      <c r="S9622" s="3" t="n">
        <v>0.2</v>
      </c>
      <c r="T9622" s="2" t="n">
        <v>1.2528</v>
      </c>
      <c r="U9622">
        <f>D9622-C9622</f>
        <v/>
      </c>
      <c r="V9622" s="3">
        <f>IF(Q9622=0,0,T9622/Q9622)</f>
        <v/>
      </c>
    </row>
    <row r="9623">
      <c r="A9623" t="n">
        <v>9622</v>
      </c>
      <c r="B9623" t="inlineStr">
        <is>
          <t>CA-2014-115133</t>
        </is>
      </c>
      <c r="C9623" t="inlineStr">
        <is>
          <t>2014-09-26</t>
        </is>
      </c>
      <c r="D9623" t="inlineStr">
        <is>
          <t>2014-09-30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Technology</t>
        </is>
      </c>
      <c r="O9623" t="inlineStr">
        <is>
          <t>Accessories</t>
        </is>
      </c>
      <c r="P9623" t="inlineStr">
        <is>
          <t>Maxell CD-R Discs</t>
        </is>
      </c>
      <c r="Q9623" s="2" t="n">
        <v>3.152</v>
      </c>
      <c r="R9623" t="n">
        <v>2</v>
      </c>
      <c r="S9623" s="3" t="n">
        <v>0.2</v>
      </c>
      <c r="T9623" s="2" t="n">
        <v>0.4728</v>
      </c>
      <c r="U9623">
        <f>D9623-C9623</f>
        <v/>
      </c>
      <c r="V9623" s="3">
        <f>IF(Q9623=0,0,T9623/Q9623)</f>
        <v/>
      </c>
    </row>
    <row r="9624">
      <c r="A9624" t="n">
        <v>9623</v>
      </c>
      <c r="B9624" t="inlineStr">
        <is>
          <t>CA-2014-115133</t>
        </is>
      </c>
      <c r="C9624" t="inlineStr">
        <is>
          <t>2014-09-26</t>
        </is>
      </c>
      <c r="D9624" t="inlineStr">
        <is>
          <t>2014-09-30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Message Book, Wirebound, Four 5 1/2" X 4" Forms/Pg., 200 Dupl. Sets/Book</t>
        </is>
      </c>
      <c r="Q9624" s="2" t="n">
        <v>32.896</v>
      </c>
      <c r="R9624" t="n">
        <v>4</v>
      </c>
      <c r="S9624" s="3" t="n">
        <v>0.2</v>
      </c>
      <c r="T9624" s="2" t="n">
        <v>11.1024</v>
      </c>
      <c r="U9624">
        <f>D9624-C9624</f>
        <v/>
      </c>
      <c r="V9624" s="3">
        <f>IF(Q9624=0,0,T9624/Q9624)</f>
        <v/>
      </c>
    </row>
    <row r="9625">
      <c r="A9625" t="n">
        <v>9624</v>
      </c>
      <c r="B9625" t="inlineStr">
        <is>
          <t>CA-2017-137449</t>
        </is>
      </c>
      <c r="C9625" t="inlineStr">
        <is>
          <t>2017-06-29</t>
        </is>
      </c>
      <c r="D9625" t="inlineStr">
        <is>
          <t>2017-06-30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Office Supplies</t>
        </is>
      </c>
      <c r="O9625" t="inlineStr">
        <is>
          <t>Appliances</t>
        </is>
      </c>
      <c r="P9625" t="inlineStr">
        <is>
          <t>Belkin F9G930V10-GRY 9 Outlet Surge</t>
        </is>
      </c>
      <c r="Q9625" s="2" t="n">
        <v>21.392</v>
      </c>
      <c r="R9625" t="n">
        <v>2</v>
      </c>
      <c r="S9625" s="3" t="n">
        <v>0.8</v>
      </c>
      <c r="T9625" s="2" t="n">
        <v>-54.5496</v>
      </c>
      <c r="U9625">
        <f>D9625-C9625</f>
        <v/>
      </c>
      <c r="V9625" s="3">
        <f>IF(Q9625=0,0,T9625/Q9625)</f>
        <v/>
      </c>
    </row>
    <row r="9626">
      <c r="A9626" t="n">
        <v>9625</v>
      </c>
      <c r="B9626" t="inlineStr">
        <is>
          <t>CA-2017-137449</t>
        </is>
      </c>
      <c r="C9626" t="inlineStr">
        <is>
          <t>2017-06-29</t>
        </is>
      </c>
      <c r="D9626" t="inlineStr">
        <is>
          <t>2017-06-30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Bevis Round Conference Table Top &amp; Single Column Base</t>
        </is>
      </c>
      <c r="Q9626" s="2" t="n">
        <v>307.314</v>
      </c>
      <c r="R9626" t="n">
        <v>3</v>
      </c>
      <c r="S9626" s="3" t="n">
        <v>0.3</v>
      </c>
      <c r="T9626" s="2" t="n">
        <v>-39.5118</v>
      </c>
      <c r="U9626">
        <f>D9626-C9626</f>
        <v/>
      </c>
      <c r="V9626" s="3">
        <f>IF(Q9626=0,0,T9626/Q9626)</f>
        <v/>
      </c>
    </row>
    <row r="9627">
      <c r="A9627" t="n">
        <v>9626</v>
      </c>
      <c r="B9627" t="inlineStr">
        <is>
          <t>CA-2017-137449</t>
        </is>
      </c>
      <c r="C9627" t="inlineStr">
        <is>
          <t>2017-06-29</t>
        </is>
      </c>
      <c r="D9627" t="inlineStr">
        <is>
          <t>2017-06-30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Furniture</t>
        </is>
      </c>
      <c r="O9627" t="inlineStr">
        <is>
          <t>Bookcases</t>
        </is>
      </c>
      <c r="P9627" t="inlineStr">
        <is>
          <t>O'Sullivan Plantations 2-Door Library in Landvery Oak</t>
        </is>
      </c>
      <c r="Q9627" s="2" t="n">
        <v>409.9992</v>
      </c>
      <c r="R9627" t="n">
        <v>3</v>
      </c>
      <c r="S9627" s="3" t="n">
        <v>0.32</v>
      </c>
      <c r="T9627" s="2" t="n">
        <v>-96.4704</v>
      </c>
      <c r="U9627">
        <f>D9627-C9627</f>
        <v/>
      </c>
      <c r="V9627" s="3">
        <f>IF(Q9627=0,0,T9627/Q9627)</f>
        <v/>
      </c>
    </row>
    <row r="9628">
      <c r="A9628" t="n">
        <v>9627</v>
      </c>
      <c r="B9628" t="inlineStr">
        <is>
          <t>CA-2017-103520</t>
        </is>
      </c>
      <c r="C9628" t="inlineStr">
        <is>
          <t>2017-09-23</t>
        </is>
      </c>
      <c r="D9628" t="inlineStr">
        <is>
          <t>2017-09-25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Xerox 1899</t>
        </is>
      </c>
      <c r="Q9628" s="2" t="n">
        <v>9.247999999999999</v>
      </c>
      <c r="R9628" t="n">
        <v>2</v>
      </c>
      <c r="S9628" s="3" t="n">
        <v>0.2</v>
      </c>
      <c r="T9628" s="2" t="n">
        <v>3.3524</v>
      </c>
      <c r="U9628">
        <f>D9628-C9628</f>
        <v/>
      </c>
      <c r="V9628" s="3">
        <f>IF(Q9628=0,0,T9628/Q9628)</f>
        <v/>
      </c>
    </row>
    <row r="9629">
      <c r="A9629" t="n">
        <v>9628</v>
      </c>
      <c r="B9629" t="inlineStr">
        <is>
          <t>CA-2014-139283</t>
        </is>
      </c>
      <c r="C9629" t="inlineStr">
        <is>
          <t>2014-11-23</t>
        </is>
      </c>
      <c r="D9629" t="inlineStr">
        <is>
          <t>2014-11-27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UniKeep View Case Binders</t>
        </is>
      </c>
      <c r="Q9629" s="2" t="n">
        <v>14.67</v>
      </c>
      <c r="R9629" t="n">
        <v>3</v>
      </c>
      <c r="S9629" s="3" t="n">
        <v>0</v>
      </c>
      <c r="T9629" s="2" t="n">
        <v>6.7482</v>
      </c>
      <c r="U9629">
        <f>D9629-C9629</f>
        <v/>
      </c>
      <c r="V9629" s="3">
        <f>IF(Q9629=0,0,T9629/Q9629)</f>
        <v/>
      </c>
    </row>
    <row r="9630">
      <c r="A9630" t="n">
        <v>9629</v>
      </c>
      <c r="B9630" t="inlineStr">
        <is>
          <t>CA-2014-118192</t>
        </is>
      </c>
      <c r="C9630" t="inlineStr">
        <is>
          <t>2014-01-13</t>
        </is>
      </c>
      <c r="D9630" t="inlineStr">
        <is>
          <t>2014-01-18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Xerox 1923</t>
        </is>
      </c>
      <c r="Q9630" s="2" t="n">
        <v>37.408</v>
      </c>
      <c r="R9630" t="n">
        <v>7</v>
      </c>
      <c r="S9630" s="3" t="n">
        <v>0.2</v>
      </c>
      <c r="T9630" s="2" t="n">
        <v>13.0928</v>
      </c>
      <c r="U9630">
        <f>D9630-C9630</f>
        <v/>
      </c>
      <c r="V9630" s="3">
        <f>IF(Q9630=0,0,T9630/Q9630)</f>
        <v/>
      </c>
    </row>
    <row r="9631">
      <c r="A9631" t="n">
        <v>9630</v>
      </c>
      <c r="B9631" t="inlineStr">
        <is>
          <t>CA-2014-118192</t>
        </is>
      </c>
      <c r="C9631" t="inlineStr">
        <is>
          <t>2014-01-13</t>
        </is>
      </c>
      <c r="D9631" t="inlineStr">
        <is>
          <t>2014-01-18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Metallic Poly Binders</t>
        </is>
      </c>
      <c r="Q9631" s="2" t="n">
        <v>3.438</v>
      </c>
      <c r="R9631" t="n">
        <v>2</v>
      </c>
      <c r="S9631" s="3" t="n">
        <v>0.7</v>
      </c>
      <c r="T9631" s="2" t="n">
        <v>-2.5212</v>
      </c>
      <c r="U9631">
        <f>D9631-C9631</f>
        <v/>
      </c>
      <c r="V9631" s="3">
        <f>IF(Q9631=0,0,T9631/Q9631)</f>
        <v/>
      </c>
    </row>
    <row r="9632">
      <c r="A9632" t="n">
        <v>9631</v>
      </c>
      <c r="B9632" t="inlineStr">
        <is>
          <t>CA-2016-168844</t>
        </is>
      </c>
      <c r="C9632" t="inlineStr">
        <is>
          <t>2016-05-31</t>
        </is>
      </c>
      <c r="D9632" t="inlineStr">
        <is>
          <t>2016-06-06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Office Supplies</t>
        </is>
      </c>
      <c r="O9632" t="inlineStr">
        <is>
          <t>Binders</t>
        </is>
      </c>
      <c r="P9632" t="inlineStr">
        <is>
          <t>Avery Hidden Tab Dividers for Binding Systems</t>
        </is>
      </c>
      <c r="Q9632" s="2" t="n">
        <v>7.152</v>
      </c>
      <c r="R9632" t="n">
        <v>3</v>
      </c>
      <c r="S9632" s="3" t="n">
        <v>0.2</v>
      </c>
      <c r="T9632" s="2" t="n">
        <v>2.3244</v>
      </c>
      <c r="U9632">
        <f>D9632-C9632</f>
        <v/>
      </c>
      <c r="V9632" s="3">
        <f>IF(Q9632=0,0,T9632/Q9632)</f>
        <v/>
      </c>
    </row>
    <row r="9633">
      <c r="A9633" t="n">
        <v>9632</v>
      </c>
      <c r="B9633" t="inlineStr">
        <is>
          <t>CA-2016-168844</t>
        </is>
      </c>
      <c r="C9633" t="inlineStr">
        <is>
          <t>2016-05-31</t>
        </is>
      </c>
      <c r="D9633" t="inlineStr">
        <is>
          <t>2016-06-06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Jackery Bar Premium Fast-charging Portable Charger</t>
        </is>
      </c>
      <c r="Q9633" s="2" t="n">
        <v>179.7</v>
      </c>
      <c r="R9633" t="n">
        <v>6</v>
      </c>
      <c r="S9633" s="3" t="n">
        <v>0</v>
      </c>
      <c r="T9633" s="2" t="n">
        <v>88.053</v>
      </c>
      <c r="U9633">
        <f>D9633-C9633</f>
        <v/>
      </c>
      <c r="V9633" s="3">
        <f>IF(Q9633=0,0,T9633/Q9633)</f>
        <v/>
      </c>
    </row>
    <row r="9634">
      <c r="A9634" t="n">
        <v>9633</v>
      </c>
      <c r="B9634" t="inlineStr">
        <is>
          <t>CA-2017-154809</t>
        </is>
      </c>
      <c r="C9634" t="inlineStr">
        <is>
          <t>2017-02-13</t>
        </is>
      </c>
      <c r="D9634" t="inlineStr">
        <is>
          <t>2017-02-17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Office Supplies</t>
        </is>
      </c>
      <c r="O9634" t="inlineStr">
        <is>
          <t>Appliances</t>
        </is>
      </c>
      <c r="P9634" t="inlineStr">
        <is>
          <t>Holmes Replacement Filter for HEPA Air Cleaner, Medium Room</t>
        </is>
      </c>
      <c r="Q9634" s="2" t="n">
        <v>90.64</v>
      </c>
      <c r="R9634" t="n">
        <v>8</v>
      </c>
      <c r="S9634" s="3" t="n">
        <v>0</v>
      </c>
      <c r="T9634" s="2" t="n">
        <v>38.9752</v>
      </c>
      <c r="U9634">
        <f>D9634-C9634</f>
        <v/>
      </c>
      <c r="V9634" s="3">
        <f>IF(Q9634=0,0,T9634/Q9634)</f>
        <v/>
      </c>
    </row>
    <row r="9635">
      <c r="A9635" t="n">
        <v>9634</v>
      </c>
      <c r="B9635" t="inlineStr">
        <is>
          <t>CA-2014-151330</t>
        </is>
      </c>
      <c r="C9635" t="inlineStr">
        <is>
          <t>2014-10-14</t>
        </is>
      </c>
      <c r="D9635" t="inlineStr">
        <is>
          <t>2014-10-17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WD My Passport Ultra 500GB Portable External Hard Drive</t>
        </is>
      </c>
      <c r="Q9635" s="2" t="n">
        <v>177</v>
      </c>
      <c r="R9635" t="n">
        <v>3</v>
      </c>
      <c r="S9635" s="3" t="n">
        <v>0</v>
      </c>
      <c r="T9635" s="2" t="n">
        <v>30.09</v>
      </c>
      <c r="U9635">
        <f>D9635-C9635</f>
        <v/>
      </c>
      <c r="V9635" s="3">
        <f>IF(Q9635=0,0,T9635/Q9635)</f>
        <v/>
      </c>
    </row>
    <row r="9636">
      <c r="A9636" t="n">
        <v>9635</v>
      </c>
      <c r="B9636" t="inlineStr">
        <is>
          <t>CA-2014-151330</t>
        </is>
      </c>
      <c r="C9636" t="inlineStr">
        <is>
          <t>2014-10-14</t>
        </is>
      </c>
      <c r="D9636" t="inlineStr">
        <is>
          <t>2014-10-17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SimpliFile Personal File, Black Granite, 15w x 6-15/16d x 11-1/4h</t>
        </is>
      </c>
      <c r="Q9636" s="2" t="n">
        <v>79.45</v>
      </c>
      <c r="R9636" t="n">
        <v>7</v>
      </c>
      <c r="S9636" s="3" t="n">
        <v>0</v>
      </c>
      <c r="T9636" s="2" t="n">
        <v>22.246</v>
      </c>
      <c r="U9636">
        <f>D9636-C9636</f>
        <v/>
      </c>
      <c r="V9636" s="3">
        <f>IF(Q9636=0,0,T9636/Q9636)</f>
        <v/>
      </c>
    </row>
    <row r="9637">
      <c r="A9637" t="n">
        <v>9636</v>
      </c>
      <c r="B9637" t="inlineStr">
        <is>
          <t>CA-2014-151330</t>
        </is>
      </c>
      <c r="C9637" t="inlineStr">
        <is>
          <t>2014-10-14</t>
        </is>
      </c>
      <c r="D9637" t="inlineStr">
        <is>
          <t>2014-10-17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Furniture</t>
        </is>
      </c>
      <c r="O9637" t="inlineStr">
        <is>
          <t>Chairs</t>
        </is>
      </c>
      <c r="P9637" t="inlineStr">
        <is>
          <t>Office Star - Ergonomic Mid Back Chair with 2-Way Adjustable Arms</t>
        </is>
      </c>
      <c r="Q9637" s="2" t="n">
        <v>1628.82</v>
      </c>
      <c r="R9637" t="n">
        <v>9</v>
      </c>
      <c r="S9637" s="3" t="n">
        <v>0</v>
      </c>
      <c r="T9637" s="2" t="n">
        <v>260.6112</v>
      </c>
      <c r="U9637">
        <f>D9637-C9637</f>
        <v/>
      </c>
      <c r="V9637" s="3">
        <f>IF(Q9637=0,0,T9637/Q9637)</f>
        <v/>
      </c>
    </row>
    <row r="9638">
      <c r="A9638" t="n">
        <v>9637</v>
      </c>
      <c r="B9638" t="inlineStr">
        <is>
          <t>CA-2014-124702</t>
        </is>
      </c>
      <c r="C9638" t="inlineStr">
        <is>
          <t>2014-11-18</t>
        </is>
      </c>
      <c r="D9638" t="inlineStr">
        <is>
          <t>2014-11-25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Furniture</t>
        </is>
      </c>
      <c r="O9638" t="inlineStr">
        <is>
          <t>Furnishings</t>
        </is>
      </c>
      <c r="P9638" t="inlineStr">
        <is>
          <t>Howard Miller 13-1/2" Diameter Rosebrook Wall Clock</t>
        </is>
      </c>
      <c r="Q9638" s="2" t="n">
        <v>137.54</v>
      </c>
      <c r="R9638" t="n">
        <v>2</v>
      </c>
      <c r="S9638" s="3" t="n">
        <v>0</v>
      </c>
      <c r="T9638" s="2" t="n">
        <v>55.016</v>
      </c>
      <c r="U9638">
        <f>D9638-C9638</f>
        <v/>
      </c>
      <c r="V9638" s="3">
        <f>IF(Q9638=0,0,T9638/Q9638)</f>
        <v/>
      </c>
    </row>
    <row r="9639">
      <c r="A9639" t="n">
        <v>9638</v>
      </c>
      <c r="B9639" t="inlineStr">
        <is>
          <t>CA-2014-124702</t>
        </is>
      </c>
      <c r="C9639" t="inlineStr">
        <is>
          <t>2014-11-18</t>
        </is>
      </c>
      <c r="D9639" t="inlineStr">
        <is>
          <t>2014-11-25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Furniture</t>
        </is>
      </c>
      <c r="O9639" t="inlineStr">
        <is>
          <t>Tables</t>
        </is>
      </c>
      <c r="P9639" t="inlineStr">
        <is>
          <t>Lesro Round Back Collection Coffee Table, End Table</t>
        </is>
      </c>
      <c r="Q9639" s="2" t="n">
        <v>730.2</v>
      </c>
      <c r="R9639" t="n">
        <v>4</v>
      </c>
      <c r="S9639" s="3" t="n">
        <v>0</v>
      </c>
      <c r="T9639" s="2" t="n">
        <v>94.926</v>
      </c>
      <c r="U9639">
        <f>D9639-C9639</f>
        <v/>
      </c>
      <c r="V9639" s="3">
        <f>IF(Q9639=0,0,T9639/Q9639)</f>
        <v/>
      </c>
    </row>
    <row r="9640">
      <c r="A9640" t="n">
        <v>9639</v>
      </c>
      <c r="B9640" t="inlineStr">
        <is>
          <t>US-2017-125808</t>
        </is>
      </c>
      <c r="C9640" t="inlineStr">
        <is>
          <t>2017-11-12</t>
        </is>
      </c>
      <c r="D9640" t="inlineStr">
        <is>
          <t>2017-11-15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Xerox 1899</t>
        </is>
      </c>
      <c r="Q9640" s="2" t="n">
        <v>11.56</v>
      </c>
      <c r="R9640" t="n">
        <v>2</v>
      </c>
      <c r="S9640" s="3" t="n">
        <v>0</v>
      </c>
      <c r="T9640" s="2" t="n">
        <v>5.6644</v>
      </c>
      <c r="U9640">
        <f>D9640-C9640</f>
        <v/>
      </c>
      <c r="V9640" s="3">
        <f>IF(Q9640=0,0,T9640/Q9640)</f>
        <v/>
      </c>
    </row>
    <row r="9641">
      <c r="A9641" t="n">
        <v>9640</v>
      </c>
      <c r="B9641" t="inlineStr">
        <is>
          <t>CA-2015-116638</t>
        </is>
      </c>
      <c r="C9641" t="inlineStr">
        <is>
          <t>2015-01-28</t>
        </is>
      </c>
      <c r="D9641" t="inlineStr">
        <is>
          <t>2015-01-31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Furniture</t>
        </is>
      </c>
      <c r="O9641" t="inlineStr">
        <is>
          <t>Tables</t>
        </is>
      </c>
      <c r="P9641" t="inlineStr">
        <is>
          <t>Chromcraft Bull-Nose Wood Oval Conference Tables &amp; Bases</t>
        </is>
      </c>
      <c r="Q9641" s="2" t="n">
        <v>4297.644</v>
      </c>
      <c r="R9641" t="n">
        <v>13</v>
      </c>
      <c r="S9641" s="3" t="n">
        <v>0.4</v>
      </c>
      <c r="T9641" s="2" t="n">
        <v>-1862.3124</v>
      </c>
      <c r="U9641">
        <f>D9641-C9641</f>
        <v/>
      </c>
      <c r="V9641" s="3">
        <f>IF(Q9641=0,0,T9641/Q9641)</f>
        <v/>
      </c>
    </row>
    <row r="9642">
      <c r="A9642" t="n">
        <v>9641</v>
      </c>
      <c r="B9642" t="inlineStr">
        <is>
          <t>CA-2014-104563</t>
        </is>
      </c>
      <c r="C9642" t="inlineStr">
        <is>
          <t>2014-03-07</t>
        </is>
      </c>
      <c r="D9642" t="inlineStr">
        <is>
          <t>2014-03-12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Newell Chalk Holder</t>
        </is>
      </c>
      <c r="Q9642" s="2" t="n">
        <v>20.65</v>
      </c>
      <c r="R9642" t="n">
        <v>5</v>
      </c>
      <c r="S9642" s="3" t="n">
        <v>0</v>
      </c>
      <c r="T9642" s="2" t="n">
        <v>9.499000000000001</v>
      </c>
      <c r="U9642">
        <f>D9642-C9642</f>
        <v/>
      </c>
      <c r="V9642" s="3">
        <f>IF(Q9642=0,0,T9642/Q9642)</f>
        <v/>
      </c>
    </row>
    <row r="9643">
      <c r="A9643" t="n">
        <v>9642</v>
      </c>
      <c r="B9643" t="inlineStr">
        <is>
          <t>CA-2014-104563</t>
        </is>
      </c>
      <c r="C9643" t="inlineStr">
        <is>
          <t>2014-03-07</t>
        </is>
      </c>
      <c r="D9643" t="inlineStr">
        <is>
          <t>2014-03-12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Office Supplies</t>
        </is>
      </c>
      <c r="O9643" t="inlineStr">
        <is>
          <t>Storage</t>
        </is>
      </c>
      <c r="P9643" t="inlineStr">
        <is>
          <t>Contico 72"H Heavy-Duty Storage System</t>
        </is>
      </c>
      <c r="Q9643" s="2" t="n">
        <v>204.9</v>
      </c>
      <c r="R9643" t="n">
        <v>5</v>
      </c>
      <c r="S9643" s="3" t="n">
        <v>0</v>
      </c>
      <c r="T9643" s="2" t="n">
        <v>0</v>
      </c>
      <c r="U9643">
        <f>D9643-C9643</f>
        <v/>
      </c>
      <c r="V9643" s="3">
        <f>IF(Q9643=0,0,T9643/Q9643)</f>
        <v/>
      </c>
    </row>
    <row r="9644">
      <c r="A9644" t="n">
        <v>9643</v>
      </c>
      <c r="B9644" t="inlineStr">
        <is>
          <t>CA-2014-104563</t>
        </is>
      </c>
      <c r="C9644" t="inlineStr">
        <is>
          <t>2014-03-07</t>
        </is>
      </c>
      <c r="D9644" t="inlineStr">
        <is>
          <t>2014-03-12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Office Star - Task Chair with Contemporary Loop Arms</t>
        </is>
      </c>
      <c r="Q9644" s="2" t="n">
        <v>436.704</v>
      </c>
      <c r="R9644" t="n">
        <v>6</v>
      </c>
      <c r="S9644" s="3" t="n">
        <v>0.2</v>
      </c>
      <c r="T9644" s="2" t="n">
        <v>21.8352</v>
      </c>
      <c r="U9644">
        <f>D9644-C9644</f>
        <v/>
      </c>
      <c r="V9644" s="3">
        <f>IF(Q9644=0,0,T9644/Q9644)</f>
        <v/>
      </c>
    </row>
    <row r="9645">
      <c r="A9645" t="n">
        <v>9644</v>
      </c>
      <c r="B9645" t="inlineStr">
        <is>
          <t>CA-2014-104563</t>
        </is>
      </c>
      <c r="C9645" t="inlineStr">
        <is>
          <t>2014-03-07</t>
        </is>
      </c>
      <c r="D9645" t="inlineStr">
        <is>
          <t>2014-03-12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Furniture</t>
        </is>
      </c>
      <c r="O9645" t="inlineStr">
        <is>
          <t>Chairs</t>
        </is>
      </c>
      <c r="P9645" t="inlineStr">
        <is>
          <t>Global Leather and Oak Executive Chair, Black</t>
        </is>
      </c>
      <c r="Q9645" s="2" t="n">
        <v>481.568</v>
      </c>
      <c r="R9645" t="n">
        <v>2</v>
      </c>
      <c r="S9645" s="3" t="n">
        <v>0.2</v>
      </c>
      <c r="T9645" s="2" t="n">
        <v>54.1764</v>
      </c>
      <c r="U9645">
        <f>D9645-C9645</f>
        <v/>
      </c>
      <c r="V9645" s="3">
        <f>IF(Q9645=0,0,T9645/Q9645)</f>
        <v/>
      </c>
    </row>
    <row r="9646">
      <c r="A9646" t="n">
        <v>9645</v>
      </c>
      <c r="B9646" t="inlineStr">
        <is>
          <t>US-2017-107979</t>
        </is>
      </c>
      <c r="C9646" t="inlineStr">
        <is>
          <t>2017-06-08</t>
        </is>
      </c>
      <c r="D9646" t="inlineStr">
        <is>
          <t>2017-06-13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Micro Travel Drive 16 GB</t>
        </is>
      </c>
      <c r="Q9646" s="2" t="n">
        <v>89.544</v>
      </c>
      <c r="R9646" t="n">
        <v>7</v>
      </c>
      <c r="S9646" s="3" t="n">
        <v>0.2</v>
      </c>
      <c r="T9646" s="2" t="n">
        <v>12.3123</v>
      </c>
      <c r="U9646">
        <f>D9646-C9646</f>
        <v/>
      </c>
      <c r="V9646" s="3">
        <f>IF(Q9646=0,0,T9646/Q9646)</f>
        <v/>
      </c>
    </row>
    <row r="9647">
      <c r="A9647" t="n">
        <v>9646</v>
      </c>
      <c r="B9647" t="inlineStr">
        <is>
          <t>US-2017-107979</t>
        </is>
      </c>
      <c r="C9647" t="inlineStr">
        <is>
          <t>2017-06-08</t>
        </is>
      </c>
      <c r="D9647" t="inlineStr">
        <is>
          <t>2017-06-13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Rogers Deluxe File Chest</t>
        </is>
      </c>
      <c r="Q9647" s="2" t="n">
        <v>35.168</v>
      </c>
      <c r="R9647" t="n">
        <v>2</v>
      </c>
      <c r="S9647" s="3" t="n">
        <v>0.2</v>
      </c>
      <c r="T9647" s="2" t="n">
        <v>-8.352399999999999</v>
      </c>
      <c r="U9647">
        <f>D9647-C9647</f>
        <v/>
      </c>
      <c r="V9647" s="3">
        <f>IF(Q9647=0,0,T9647/Q9647)</f>
        <v/>
      </c>
    </row>
    <row r="9648">
      <c r="A9648" t="n">
        <v>9647</v>
      </c>
      <c r="B9648" t="inlineStr">
        <is>
          <t>US-2017-107979</t>
        </is>
      </c>
      <c r="C9648" t="inlineStr">
        <is>
          <t>2017-06-08</t>
        </is>
      </c>
      <c r="D9648" t="inlineStr">
        <is>
          <t>2017-06-13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Office Supplies</t>
        </is>
      </c>
      <c r="O9648" t="inlineStr">
        <is>
          <t>Binders</t>
        </is>
      </c>
      <c r="P9648" t="inlineStr">
        <is>
          <t>GBC VeloBinder Electric Binding Machine</t>
        </is>
      </c>
      <c r="Q9648" s="2" t="n">
        <v>72.58799999999999</v>
      </c>
      <c r="R9648" t="n">
        <v>2</v>
      </c>
      <c r="S9648" s="3" t="n">
        <v>0.7</v>
      </c>
      <c r="T9648" s="2" t="n">
        <v>-48.392</v>
      </c>
      <c r="U9648">
        <f>D9648-C9648</f>
        <v/>
      </c>
      <c r="V9648" s="3">
        <f>IF(Q9648=0,0,T9648/Q9648)</f>
        <v/>
      </c>
    </row>
    <row r="9649">
      <c r="A9649" t="n">
        <v>9648</v>
      </c>
      <c r="B9649" t="inlineStr">
        <is>
          <t>CA-2014-150518</t>
        </is>
      </c>
      <c r="C9649" t="inlineStr">
        <is>
          <t>2014-11-19</t>
        </is>
      </c>
      <c r="D9649" t="inlineStr">
        <is>
          <t>2014-11-24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Recycled Steel Personal File for Standard File Folders</t>
        </is>
      </c>
      <c r="Q9649" s="2" t="n">
        <v>221.16</v>
      </c>
      <c r="R9649" t="n">
        <v>4</v>
      </c>
      <c r="S9649" s="3" t="n">
        <v>0</v>
      </c>
      <c r="T9649" s="2" t="n">
        <v>57.5016</v>
      </c>
      <c r="U9649">
        <f>D9649-C9649</f>
        <v/>
      </c>
      <c r="V9649" s="3">
        <f>IF(Q9649=0,0,T9649/Q9649)</f>
        <v/>
      </c>
    </row>
    <row r="9650">
      <c r="A9650" t="n">
        <v>9649</v>
      </c>
      <c r="B9650" t="inlineStr">
        <is>
          <t>CA-2014-150518</t>
        </is>
      </c>
      <c r="C9650" t="inlineStr">
        <is>
          <t>2014-11-19</t>
        </is>
      </c>
      <c r="D9650" t="inlineStr">
        <is>
          <t>2014-11-24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Jabra SPEAK 410</t>
        </is>
      </c>
      <c r="Q9650" s="2" t="n">
        <v>281.97</v>
      </c>
      <c r="R9650" t="n">
        <v>3</v>
      </c>
      <c r="S9650" s="3" t="n">
        <v>0</v>
      </c>
      <c r="T9650" s="2" t="n">
        <v>78.9516</v>
      </c>
      <c r="U9650">
        <f>D9650-C9650</f>
        <v/>
      </c>
      <c r="V9650" s="3">
        <f>IF(Q9650=0,0,T9650/Q9650)</f>
        <v/>
      </c>
    </row>
    <row r="9651">
      <c r="A9651" t="n">
        <v>9650</v>
      </c>
      <c r="B9651" t="inlineStr">
        <is>
          <t>CA-2016-107104</t>
        </is>
      </c>
      <c r="C9651" t="inlineStr">
        <is>
          <t>2016-11-26</t>
        </is>
      </c>
      <c r="D9651" t="inlineStr">
        <is>
          <t>2016-11-30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Furniture</t>
        </is>
      </c>
      <c r="O9651" t="inlineStr">
        <is>
          <t>Bookcases</t>
        </is>
      </c>
      <c r="P9651" t="inlineStr">
        <is>
          <t>DMI Eclipse Executive Suite Bookcases</t>
        </is>
      </c>
      <c r="Q9651" s="2" t="n">
        <v>3406.664</v>
      </c>
      <c r="R9651" t="n">
        <v>8</v>
      </c>
      <c r="S9651" s="3" t="n">
        <v>0.15</v>
      </c>
      <c r="T9651" s="2" t="n">
        <v>160.3136</v>
      </c>
      <c r="U9651">
        <f>D9651-C9651</f>
        <v/>
      </c>
      <c r="V9651" s="3">
        <f>IF(Q9651=0,0,T9651/Q9651)</f>
        <v/>
      </c>
    </row>
    <row r="9652">
      <c r="A9652" t="n">
        <v>9651</v>
      </c>
      <c r="B9652" t="inlineStr">
        <is>
          <t>CA-2016-107104</t>
        </is>
      </c>
      <c r="C9652" t="inlineStr">
        <is>
          <t>2016-11-26</t>
        </is>
      </c>
      <c r="D9652" t="inlineStr">
        <is>
          <t>2016-11-30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Office Supplies</t>
        </is>
      </c>
      <c r="O9652" t="inlineStr">
        <is>
          <t>Art</t>
        </is>
      </c>
      <c r="P9652" t="inlineStr">
        <is>
          <t>Newell 31</t>
        </is>
      </c>
      <c r="Q9652" s="2" t="n">
        <v>37.17</v>
      </c>
      <c r="R9652" t="n">
        <v>9</v>
      </c>
      <c r="S9652" s="3" t="n">
        <v>0</v>
      </c>
      <c r="T9652" s="2" t="n">
        <v>10.4076</v>
      </c>
      <c r="U9652">
        <f>D9652-C9652</f>
        <v/>
      </c>
      <c r="V9652" s="3">
        <f>IF(Q9652=0,0,T9652/Q9652)</f>
        <v/>
      </c>
    </row>
    <row r="9653">
      <c r="A9653" t="n">
        <v>9652</v>
      </c>
      <c r="B9653" t="inlineStr">
        <is>
          <t>CA-2016-107104</t>
        </is>
      </c>
      <c r="C9653" t="inlineStr">
        <is>
          <t>2016-11-26</t>
        </is>
      </c>
      <c r="D9653" t="inlineStr">
        <is>
          <t>2016-11-30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Belkin F9S820V06 8 Outlet Surge</t>
        </is>
      </c>
      <c r="Q9653" s="2" t="n">
        <v>64.95999999999999</v>
      </c>
      <c r="R9653" t="n">
        <v>2</v>
      </c>
      <c r="S9653" s="3" t="n">
        <v>0</v>
      </c>
      <c r="T9653" s="2" t="n">
        <v>19.488</v>
      </c>
      <c r="U9653">
        <f>D9653-C9653</f>
        <v/>
      </c>
      <c r="V9653" s="3">
        <f>IF(Q9653=0,0,T9653/Q9653)</f>
        <v/>
      </c>
    </row>
    <row r="9654">
      <c r="A9654" t="n">
        <v>9653</v>
      </c>
      <c r="B9654" t="inlineStr">
        <is>
          <t>CA-2016-107104</t>
        </is>
      </c>
      <c r="C9654" t="inlineStr">
        <is>
          <t>2016-11-26</t>
        </is>
      </c>
      <c r="D9654" t="inlineStr">
        <is>
          <t>2016-11-30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Furniture</t>
        </is>
      </c>
      <c r="O9654" t="inlineStr">
        <is>
          <t>Furnishings</t>
        </is>
      </c>
      <c r="P9654" t="inlineStr">
        <is>
          <t>GE 48" Fluorescent Tube, Cool White Energy Saver, 34 Watts, 30/Box</t>
        </is>
      </c>
      <c r="Q9654" s="2" t="n">
        <v>595.38</v>
      </c>
      <c r="R9654" t="n">
        <v>6</v>
      </c>
      <c r="S9654" s="3" t="n">
        <v>0</v>
      </c>
      <c r="T9654" s="2" t="n">
        <v>297.69</v>
      </c>
      <c r="U9654">
        <f>D9654-C9654</f>
        <v/>
      </c>
      <c r="V9654" s="3">
        <f>IF(Q9654=0,0,T9654/Q9654)</f>
        <v/>
      </c>
    </row>
    <row r="9655">
      <c r="A9655" t="n">
        <v>9654</v>
      </c>
      <c r="B9655" t="inlineStr">
        <is>
          <t>CA-2017-161893</t>
        </is>
      </c>
      <c r="C9655" t="inlineStr">
        <is>
          <t>2017-01-23</t>
        </is>
      </c>
      <c r="D9655" t="inlineStr">
        <is>
          <t>2017-01-27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 Wireless Anywhere Mouse MX for PC and Mac</t>
        </is>
      </c>
      <c r="Q9655" s="2" t="n">
        <v>95.98399999999999</v>
      </c>
      <c r="R9655" t="n">
        <v>2</v>
      </c>
      <c r="S9655" s="3" t="n">
        <v>0.2</v>
      </c>
      <c r="T9655" s="2" t="n">
        <v>11.998</v>
      </c>
      <c r="U9655">
        <f>D9655-C9655</f>
        <v/>
      </c>
      <c r="V9655" s="3">
        <f>IF(Q9655=0,0,T9655/Q9655)</f>
        <v/>
      </c>
    </row>
    <row r="9656">
      <c r="A9656" t="n">
        <v>9655</v>
      </c>
      <c r="B9656" t="inlineStr">
        <is>
          <t>CA-2017-161893</t>
        </is>
      </c>
      <c r="C9656" t="inlineStr">
        <is>
          <t>2017-01-23</t>
        </is>
      </c>
      <c r="D9656" t="inlineStr">
        <is>
          <t>2017-01-27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Wilson Jones data.warehouse D-Ring Binders with DublLock</t>
        </is>
      </c>
      <c r="Q9656" s="2" t="n">
        <v>4.938</v>
      </c>
      <c r="R9656" t="n">
        <v>2</v>
      </c>
      <c r="S9656" s="3" t="n">
        <v>0.7</v>
      </c>
      <c r="T9656" s="2" t="n">
        <v>-3.6212</v>
      </c>
      <c r="U9656">
        <f>D9656-C9656</f>
        <v/>
      </c>
      <c r="V9656" s="3">
        <f>IF(Q9656=0,0,T9656/Q9656)</f>
        <v/>
      </c>
    </row>
    <row r="9657">
      <c r="A9657" t="n">
        <v>9656</v>
      </c>
      <c r="B9657" t="inlineStr">
        <is>
          <t>CA-2014-156160</t>
        </is>
      </c>
      <c r="C9657" t="inlineStr">
        <is>
          <t>2014-09-22</t>
        </is>
      </c>
      <c r="D9657" t="inlineStr">
        <is>
          <t>2014-09-29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Computer Room Manger, 14"</t>
        </is>
      </c>
      <c r="Q9657" s="2" t="n">
        <v>97.44</v>
      </c>
      <c r="R9657" t="n">
        <v>3</v>
      </c>
      <c r="S9657" s="3" t="n">
        <v>0</v>
      </c>
      <c r="T9657" s="2" t="n">
        <v>35.0784</v>
      </c>
      <c r="U9657">
        <f>D9657-C9657</f>
        <v/>
      </c>
      <c r="V9657" s="3">
        <f>IF(Q9657=0,0,T9657/Q9657)</f>
        <v/>
      </c>
    </row>
    <row r="9658">
      <c r="A9658" t="n">
        <v>9657</v>
      </c>
      <c r="B9658" t="inlineStr">
        <is>
          <t>CA-2014-156160</t>
        </is>
      </c>
      <c r="C9658" t="inlineStr">
        <is>
          <t>2014-09-22</t>
        </is>
      </c>
      <c r="D9658" t="inlineStr">
        <is>
          <t>2014-09-29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Cardinal Holdit Business Card Pockets</t>
        </is>
      </c>
      <c r="Q9658" s="2" t="n">
        <v>3.984</v>
      </c>
      <c r="R9658" t="n">
        <v>1</v>
      </c>
      <c r="S9658" s="3" t="n">
        <v>0.2</v>
      </c>
      <c r="T9658" s="2" t="n">
        <v>1.3944</v>
      </c>
      <c r="U9658">
        <f>D9658-C9658</f>
        <v/>
      </c>
      <c r="V9658" s="3">
        <f>IF(Q9658=0,0,T9658/Q9658)</f>
        <v/>
      </c>
    </row>
    <row r="9659">
      <c r="A9659" t="n">
        <v>9658</v>
      </c>
      <c r="B9659" t="inlineStr">
        <is>
          <t>CA-2014-156160</t>
        </is>
      </c>
      <c r="C9659" t="inlineStr">
        <is>
          <t>2014-09-22</t>
        </is>
      </c>
      <c r="D9659" t="inlineStr">
        <is>
          <t>2014-09-29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Office Supplies</t>
        </is>
      </c>
      <c r="O9659" t="inlineStr">
        <is>
          <t>Art</t>
        </is>
      </c>
      <c r="P9659" t="inlineStr">
        <is>
          <t>Avery Hi-Liter GlideStik Fluorescent Highlighter, Yellow Ink</t>
        </is>
      </c>
      <c r="Q9659" s="2" t="n">
        <v>13.04</v>
      </c>
      <c r="R9659" t="n">
        <v>4</v>
      </c>
      <c r="S9659" s="3" t="n">
        <v>0</v>
      </c>
      <c r="T9659" s="2" t="n">
        <v>5.7376</v>
      </c>
      <c r="U9659">
        <f>D9659-C9659</f>
        <v/>
      </c>
      <c r="V9659" s="3">
        <f>IF(Q9659=0,0,T9659/Q9659)</f>
        <v/>
      </c>
    </row>
    <row r="9660">
      <c r="A9660" t="n">
        <v>9659</v>
      </c>
      <c r="B9660" t="inlineStr">
        <is>
          <t>CA-2014-156160</t>
        </is>
      </c>
      <c r="C9660" t="inlineStr">
        <is>
          <t>2014-09-22</t>
        </is>
      </c>
      <c r="D9660" t="inlineStr">
        <is>
          <t>2014-09-29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Furniture</t>
        </is>
      </c>
      <c r="O9660" t="inlineStr">
        <is>
          <t>Chairs</t>
        </is>
      </c>
      <c r="P9660" t="inlineStr">
        <is>
          <t>Office Star - Mid Back Dual function Ergonomic High Back Chair with 2-Way Adjustable Arms</t>
        </is>
      </c>
      <c r="Q9660" s="2" t="n">
        <v>579.528</v>
      </c>
      <c r="R9660" t="n">
        <v>4</v>
      </c>
      <c r="S9660" s="3" t="n">
        <v>0.1</v>
      </c>
      <c r="T9660" s="2" t="n">
        <v>83.70959999999999</v>
      </c>
      <c r="U9660">
        <f>D9660-C9660</f>
        <v/>
      </c>
      <c r="V9660" s="3">
        <f>IF(Q9660=0,0,T9660/Q9660)</f>
        <v/>
      </c>
    </row>
    <row r="9661">
      <c r="A9661" t="n">
        <v>9660</v>
      </c>
      <c r="B9661" t="inlineStr">
        <is>
          <t>CA-2014-100860</t>
        </is>
      </c>
      <c r="C9661" t="inlineStr">
        <is>
          <t>2014-03-26</t>
        </is>
      </c>
      <c r="D9661" t="inlineStr">
        <is>
          <t>2014-03-30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Office Supplies</t>
        </is>
      </c>
      <c r="O9661" t="inlineStr">
        <is>
          <t>Labels</t>
        </is>
      </c>
      <c r="P9661" t="inlineStr">
        <is>
          <t>Smead Alpha-Z Color-Coded Name Labels First Letter Starter Set</t>
        </is>
      </c>
      <c r="Q9661" s="2" t="n">
        <v>18.75</v>
      </c>
      <c r="R9661" t="n">
        <v>5</v>
      </c>
      <c r="S9661" s="3" t="n">
        <v>0</v>
      </c>
      <c r="T9661" s="2" t="n">
        <v>9</v>
      </c>
      <c r="U9661">
        <f>D9661-C9661</f>
        <v/>
      </c>
      <c r="V9661" s="3">
        <f>IF(Q9661=0,0,T9661/Q9661)</f>
        <v/>
      </c>
    </row>
    <row r="9662">
      <c r="A9662" t="n">
        <v>9661</v>
      </c>
      <c r="B9662" t="inlineStr">
        <is>
          <t>CA-2016-160717</t>
        </is>
      </c>
      <c r="C9662" t="inlineStr">
        <is>
          <t>2016-06-06</t>
        </is>
      </c>
      <c r="D9662" t="inlineStr">
        <is>
          <t>2016-06-11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Galaxy Mega 6.3</t>
        </is>
      </c>
      <c r="Q9662" s="2" t="n">
        <v>3023.928</v>
      </c>
      <c r="R9662" t="n">
        <v>9</v>
      </c>
      <c r="S9662" s="3" t="n">
        <v>0.2</v>
      </c>
      <c r="T9662" s="2" t="n">
        <v>226.7946</v>
      </c>
      <c r="U9662">
        <f>D9662-C9662</f>
        <v/>
      </c>
      <c r="V9662" s="3">
        <f>IF(Q9662=0,0,T9662/Q9662)</f>
        <v/>
      </c>
    </row>
    <row r="9663">
      <c r="A9663" t="n">
        <v>9662</v>
      </c>
      <c r="B9663" t="inlineStr">
        <is>
          <t>CA-2016-160717</t>
        </is>
      </c>
      <c r="C9663" t="inlineStr">
        <is>
          <t>2016-06-06</t>
        </is>
      </c>
      <c r="D9663" t="inlineStr">
        <is>
          <t>2016-06-11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Rosewill 107 Normal Keys USB Wired Standard Keyboard</t>
        </is>
      </c>
      <c r="Q9663" s="2" t="n">
        <v>26.96</v>
      </c>
      <c r="R9663" t="n">
        <v>2</v>
      </c>
      <c r="S9663" s="3" t="n">
        <v>0</v>
      </c>
      <c r="T9663" s="2" t="n">
        <v>3.7744</v>
      </c>
      <c r="U9663">
        <f>D9663-C9663</f>
        <v/>
      </c>
      <c r="V9663" s="3">
        <f>IF(Q9663=0,0,T9663/Q9663)</f>
        <v/>
      </c>
    </row>
    <row r="9664">
      <c r="A9664" t="n">
        <v>9663</v>
      </c>
      <c r="B9664" t="inlineStr">
        <is>
          <t>CA-2016-160717</t>
        </is>
      </c>
      <c r="C9664" t="inlineStr">
        <is>
          <t>2016-06-06</t>
        </is>
      </c>
      <c r="D9664" t="inlineStr">
        <is>
          <t>2016-06-11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Bose SoundLink Bluetooth Speaker</t>
        </is>
      </c>
      <c r="Q9664" s="2" t="n">
        <v>477.6</v>
      </c>
      <c r="R9664" t="n">
        <v>3</v>
      </c>
      <c r="S9664" s="3" t="n">
        <v>0.2</v>
      </c>
      <c r="T9664" s="2" t="n">
        <v>161.19</v>
      </c>
      <c r="U9664">
        <f>D9664-C9664</f>
        <v/>
      </c>
      <c r="V9664" s="3">
        <f>IF(Q9664=0,0,T9664/Q9664)</f>
        <v/>
      </c>
    </row>
    <row r="9665">
      <c r="A9665" t="n">
        <v>9664</v>
      </c>
      <c r="B9665" t="inlineStr">
        <is>
          <t>CA-2017-132619</t>
        </is>
      </c>
      <c r="C9665" t="inlineStr">
        <is>
          <t>2017-08-31</t>
        </is>
      </c>
      <c r="D9665" t="inlineStr">
        <is>
          <t>2017-09-05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Space Solutions Commercial Steel Shelving</t>
        </is>
      </c>
      <c r="Q9665" s="2" t="n">
        <v>193.95</v>
      </c>
      <c r="R9665" t="n">
        <v>3</v>
      </c>
      <c r="S9665" s="3" t="n">
        <v>0</v>
      </c>
      <c r="T9665" s="2" t="n">
        <v>9.6975</v>
      </c>
      <c r="U9665">
        <f>D9665-C9665</f>
        <v/>
      </c>
      <c r="V9665" s="3">
        <f>IF(Q9665=0,0,T9665/Q9665)</f>
        <v/>
      </c>
    </row>
    <row r="9666">
      <c r="A9666" t="n">
        <v>9665</v>
      </c>
      <c r="B9666" t="inlineStr">
        <is>
          <t>US-2015-120957</t>
        </is>
      </c>
      <c r="C9666" t="inlineStr">
        <is>
          <t>2015-12-07</t>
        </is>
      </c>
      <c r="D9666" t="inlineStr">
        <is>
          <t>2015-12-07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218</t>
        </is>
      </c>
      <c r="Q9666" s="2" t="n">
        <v>12.96</v>
      </c>
      <c r="R9666" t="n">
        <v>2</v>
      </c>
      <c r="S9666" s="3" t="n">
        <v>0</v>
      </c>
      <c r="T9666" s="2" t="n">
        <v>6.2208</v>
      </c>
      <c r="U9666">
        <f>D9666-C9666</f>
        <v/>
      </c>
      <c r="V9666" s="3">
        <f>IF(Q9666=0,0,T9666/Q9666)</f>
        <v/>
      </c>
    </row>
    <row r="9667">
      <c r="A9667" t="n">
        <v>9666</v>
      </c>
      <c r="B9667" t="inlineStr">
        <is>
          <t>CA-2017-157448</t>
        </is>
      </c>
      <c r="C9667" t="inlineStr">
        <is>
          <t>2017-11-16</t>
        </is>
      </c>
      <c r="D9667" t="inlineStr">
        <is>
          <t>2017-11-20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Radial Chair Mat for Low to Medium Pile Carpets</t>
        </is>
      </c>
      <c r="Q9667" s="2" t="n">
        <v>119.94</v>
      </c>
      <c r="R9667" t="n">
        <v>3</v>
      </c>
      <c r="S9667" s="3" t="n">
        <v>0</v>
      </c>
      <c r="T9667" s="2" t="n">
        <v>23.988</v>
      </c>
      <c r="U9667">
        <f>D9667-C9667</f>
        <v/>
      </c>
      <c r="V9667" s="3">
        <f>IF(Q9667=0,0,T9667/Q9667)</f>
        <v/>
      </c>
    </row>
    <row r="9668">
      <c r="A9668" t="n">
        <v>9667</v>
      </c>
      <c r="B9668" t="inlineStr">
        <is>
          <t>CA-2017-157448</t>
        </is>
      </c>
      <c r="C9668" t="inlineStr">
        <is>
          <t>2017-11-16</t>
        </is>
      </c>
      <c r="D9668" t="inlineStr">
        <is>
          <t>2017-11-20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Furniture</t>
        </is>
      </c>
      <c r="O9668" t="inlineStr">
        <is>
          <t>Furnishings</t>
        </is>
      </c>
      <c r="P9668" t="inlineStr">
        <is>
          <t>Eldon Image Series Black Desk Accessories</t>
        </is>
      </c>
      <c r="Q9668" s="2" t="n">
        <v>12.42</v>
      </c>
      <c r="R9668" t="n">
        <v>3</v>
      </c>
      <c r="S9668" s="3" t="n">
        <v>0</v>
      </c>
      <c r="T9668" s="2" t="n">
        <v>4.4712</v>
      </c>
      <c r="U9668">
        <f>D9668-C9668</f>
        <v/>
      </c>
      <c r="V9668" s="3">
        <f>IF(Q9668=0,0,T9668/Q9668)</f>
        <v/>
      </c>
    </row>
    <row r="9669">
      <c r="A9669" t="n">
        <v>9668</v>
      </c>
      <c r="B9669" t="inlineStr">
        <is>
          <t>CA-2016-126270</t>
        </is>
      </c>
      <c r="C9669" t="inlineStr">
        <is>
          <t>2016-04-23</t>
        </is>
      </c>
      <c r="D9669" t="inlineStr">
        <is>
          <t>2016-04-27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Recycled Pressboard Report Cover with Reinforced Top Hinge</t>
        </is>
      </c>
      <c r="Q9669" s="2" t="n">
        <v>18.088</v>
      </c>
      <c r="R9669" t="n">
        <v>7</v>
      </c>
      <c r="S9669" s="3" t="n">
        <v>0.2</v>
      </c>
      <c r="T9669" s="2" t="n">
        <v>6.5569</v>
      </c>
      <c r="U9669">
        <f>D9669-C9669</f>
        <v/>
      </c>
      <c r="V9669" s="3">
        <f>IF(Q9669=0,0,T9669/Q9669)</f>
        <v/>
      </c>
    </row>
    <row r="9670">
      <c r="A9670" t="n">
        <v>9669</v>
      </c>
      <c r="B9670" t="inlineStr">
        <is>
          <t>CA-2016-126270</t>
        </is>
      </c>
      <c r="C9670" t="inlineStr">
        <is>
          <t>2016-04-23</t>
        </is>
      </c>
      <c r="D9670" t="inlineStr">
        <is>
          <t>2016-04-27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Office Supplies</t>
        </is>
      </c>
      <c r="O9670" t="inlineStr">
        <is>
          <t>Envelopes</t>
        </is>
      </c>
      <c r="P9670" t="inlineStr">
        <is>
          <t>Recycled Interoffice Envelopes with String and Button Closure, 10 x 13</t>
        </is>
      </c>
      <c r="Q9670" s="2" t="n">
        <v>71.97</v>
      </c>
      <c r="R9670" t="n">
        <v>3</v>
      </c>
      <c r="S9670" s="3" t="n">
        <v>0</v>
      </c>
      <c r="T9670" s="2" t="n">
        <v>35.985</v>
      </c>
      <c r="U9670">
        <f>D9670-C9670</f>
        <v/>
      </c>
      <c r="V9670" s="3">
        <f>IF(Q9670=0,0,T9670/Q9670)</f>
        <v/>
      </c>
    </row>
    <row r="9671">
      <c r="A9671" t="n">
        <v>9670</v>
      </c>
      <c r="B9671" t="inlineStr">
        <is>
          <t>CA-2017-145275</t>
        </is>
      </c>
      <c r="C9671" t="inlineStr">
        <is>
          <t>2017-04-02</t>
        </is>
      </c>
      <c r="D9671" t="inlineStr">
        <is>
          <t>2017-04-06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Avery 499</t>
        </is>
      </c>
      <c r="Q9671" s="2" t="n">
        <v>14.94</v>
      </c>
      <c r="R9671" t="n">
        <v>3</v>
      </c>
      <c r="S9671" s="3" t="n">
        <v>0</v>
      </c>
      <c r="T9671" s="2" t="n">
        <v>6.8724</v>
      </c>
      <c r="U9671">
        <f>D9671-C9671</f>
        <v/>
      </c>
      <c r="V9671" s="3">
        <f>IF(Q9671=0,0,T9671/Q9671)</f>
        <v/>
      </c>
    </row>
    <row r="9672">
      <c r="A9672" t="n">
        <v>9671</v>
      </c>
      <c r="B9672" t="inlineStr">
        <is>
          <t>CA-2015-133396</t>
        </is>
      </c>
      <c r="C9672" t="inlineStr">
        <is>
          <t>2015-08-13</t>
        </is>
      </c>
      <c r="D9672" t="inlineStr">
        <is>
          <t>2015-08-15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Office Supplies</t>
        </is>
      </c>
      <c r="O9672" t="inlineStr">
        <is>
          <t>Art</t>
        </is>
      </c>
      <c r="P9672" t="inlineStr">
        <is>
          <t>Newell 309</t>
        </is>
      </c>
      <c r="Q9672" s="2" t="n">
        <v>64.68000000000001</v>
      </c>
      <c r="R9672" t="n">
        <v>7</v>
      </c>
      <c r="S9672" s="3" t="n">
        <v>0.2</v>
      </c>
      <c r="T9672" s="2" t="n">
        <v>8.085000000000001</v>
      </c>
      <c r="U9672">
        <f>D9672-C9672</f>
        <v/>
      </c>
      <c r="V9672" s="3">
        <f>IF(Q9672=0,0,T9672/Q9672)</f>
        <v/>
      </c>
    </row>
    <row r="9673">
      <c r="A9673" t="n">
        <v>9672</v>
      </c>
      <c r="B9673" t="inlineStr">
        <is>
          <t>US-2017-140312</t>
        </is>
      </c>
      <c r="C9673" t="inlineStr">
        <is>
          <t>2017-11-13</t>
        </is>
      </c>
      <c r="D9673" t="inlineStr">
        <is>
          <t>2017-11-19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Samsung Replacement EH64AVFWE Premium Headset</t>
        </is>
      </c>
      <c r="Q9673" s="2" t="n">
        <v>22</v>
      </c>
      <c r="R9673" t="n">
        <v>5</v>
      </c>
      <c r="S9673" s="3" t="n">
        <v>0.2</v>
      </c>
      <c r="T9673" s="2" t="n">
        <v>1.375</v>
      </c>
      <c r="U9673">
        <f>D9673-C9673</f>
        <v/>
      </c>
      <c r="V9673" s="3">
        <f>IF(Q9673=0,0,T9673/Q9673)</f>
        <v/>
      </c>
    </row>
    <row r="9674">
      <c r="A9674" t="n">
        <v>9673</v>
      </c>
      <c r="B9674" t="inlineStr">
        <is>
          <t>CA-2016-114867</t>
        </is>
      </c>
      <c r="C9674" t="inlineStr">
        <is>
          <t>2016-12-23</t>
        </is>
      </c>
      <c r="D9674" t="inlineStr">
        <is>
          <t>2016-12-28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Xerox 1952</t>
        </is>
      </c>
      <c r="Q9674" s="2" t="n">
        <v>7.968</v>
      </c>
      <c r="R9674" t="n">
        <v>2</v>
      </c>
      <c r="S9674" s="3" t="n">
        <v>0.2</v>
      </c>
      <c r="T9674" s="2" t="n">
        <v>2.6892</v>
      </c>
      <c r="U9674">
        <f>D9674-C9674</f>
        <v/>
      </c>
      <c r="V9674" s="3">
        <f>IF(Q9674=0,0,T9674/Q9674)</f>
        <v/>
      </c>
    </row>
    <row r="9675">
      <c r="A9675" t="n">
        <v>9674</v>
      </c>
      <c r="B9675" t="inlineStr">
        <is>
          <t>CA-2016-114867</t>
        </is>
      </c>
      <c r="C9675" t="inlineStr">
        <is>
          <t>2016-12-23</t>
        </is>
      </c>
      <c r="D9675" t="inlineStr">
        <is>
          <t>2016-12-28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Technology</t>
        </is>
      </c>
      <c r="O9675" t="inlineStr">
        <is>
          <t>Phones</t>
        </is>
      </c>
      <c r="P9675" t="inlineStr">
        <is>
          <t>LG G2</t>
        </is>
      </c>
      <c r="Q9675" s="2" t="n">
        <v>1499.97</v>
      </c>
      <c r="R9675" t="n">
        <v>5</v>
      </c>
      <c r="S9675" s="3" t="n">
        <v>0.4</v>
      </c>
      <c r="T9675" s="2" t="n">
        <v>-374.9925</v>
      </c>
      <c r="U9675">
        <f>D9675-C9675</f>
        <v/>
      </c>
      <c r="V9675" s="3">
        <f>IF(Q9675=0,0,T9675/Q9675)</f>
        <v/>
      </c>
    </row>
    <row r="9676">
      <c r="A9676" t="n">
        <v>9675</v>
      </c>
      <c r="B9676" t="inlineStr">
        <is>
          <t>US-2014-164644</t>
        </is>
      </c>
      <c r="C9676" t="inlineStr">
        <is>
          <t>2014-07-22</t>
        </is>
      </c>
      <c r="D9676" t="inlineStr">
        <is>
          <t>2014-07-24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Fellowes Bases and Tops For Staxonsteel/High-Stak Systems</t>
        </is>
      </c>
      <c r="Q9676" s="2" t="n">
        <v>26.632</v>
      </c>
      <c r="R9676" t="n">
        <v>1</v>
      </c>
      <c r="S9676" s="3" t="n">
        <v>0.2</v>
      </c>
      <c r="T9676" s="2" t="n">
        <v>1.3316</v>
      </c>
      <c r="U9676">
        <f>D9676-C9676</f>
        <v/>
      </c>
      <c r="V9676" s="3">
        <f>IF(Q9676=0,0,T9676/Q9676)</f>
        <v/>
      </c>
    </row>
    <row r="9677">
      <c r="A9677" t="n">
        <v>9676</v>
      </c>
      <c r="B9677" t="inlineStr">
        <is>
          <t>CA-2016-137393</t>
        </is>
      </c>
      <c r="C9677" t="inlineStr">
        <is>
          <t>2016-05-06</t>
        </is>
      </c>
      <c r="D9677" t="inlineStr">
        <is>
          <t>2016-05-10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Furniture</t>
        </is>
      </c>
      <c r="O9677" t="inlineStr">
        <is>
          <t>Furnishings</t>
        </is>
      </c>
      <c r="P9677" t="inlineStr">
        <is>
          <t>Executive Impressions 8-1/2" Career Panel/Partition Cubicle Clock</t>
        </is>
      </c>
      <c r="Q9677" s="2" t="n">
        <v>41.6</v>
      </c>
      <c r="R9677" t="n">
        <v>4</v>
      </c>
      <c r="S9677" s="3" t="n">
        <v>0</v>
      </c>
      <c r="T9677" s="2" t="n">
        <v>14.144</v>
      </c>
      <c r="U9677">
        <f>D9677-C9677</f>
        <v/>
      </c>
      <c r="V9677" s="3">
        <f>IF(Q9677=0,0,T9677/Q9677)</f>
        <v/>
      </c>
    </row>
    <row r="9678">
      <c r="A9678" t="n">
        <v>9677</v>
      </c>
      <c r="B9678" t="inlineStr">
        <is>
          <t>US-2014-120175</t>
        </is>
      </c>
      <c r="C9678" t="inlineStr">
        <is>
          <t>2014-11-28</t>
        </is>
      </c>
      <c r="D9678" t="inlineStr">
        <is>
          <t>2014-12-03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Office Supplies</t>
        </is>
      </c>
      <c r="O9678" t="inlineStr">
        <is>
          <t>Envelopes</t>
        </is>
      </c>
      <c r="P9678" t="inlineStr">
        <is>
          <t>Laser &amp; Ink Jet Business Envelopes</t>
        </is>
      </c>
      <c r="Q9678" s="2" t="n">
        <v>64.02</v>
      </c>
      <c r="R9678" t="n">
        <v>6</v>
      </c>
      <c r="S9678" s="3" t="n">
        <v>0</v>
      </c>
      <c r="T9678" s="2" t="n">
        <v>29.4492</v>
      </c>
      <c r="U9678">
        <f>D9678-C9678</f>
        <v/>
      </c>
      <c r="V9678" s="3">
        <f>IF(Q9678=0,0,T9678/Q9678)</f>
        <v/>
      </c>
    </row>
    <row r="9679">
      <c r="A9679" t="n">
        <v>9678</v>
      </c>
      <c r="B9679" t="inlineStr">
        <is>
          <t>CA-2016-144785</t>
        </is>
      </c>
      <c r="C9679" t="inlineStr">
        <is>
          <t>2016-04-18</t>
        </is>
      </c>
      <c r="D9679" t="inlineStr">
        <is>
          <t>2016-04-23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American Pencil</t>
        </is>
      </c>
      <c r="Q9679" s="2" t="n">
        <v>6.99</v>
      </c>
      <c r="R9679" t="n">
        <v>3</v>
      </c>
      <c r="S9679" s="3" t="n">
        <v>0</v>
      </c>
      <c r="T9679" s="2" t="n">
        <v>2.0271</v>
      </c>
      <c r="U9679">
        <f>D9679-C9679</f>
        <v/>
      </c>
      <c r="V9679" s="3">
        <f>IF(Q9679=0,0,T9679/Q9679)</f>
        <v/>
      </c>
    </row>
    <row r="9680">
      <c r="A9680" t="n">
        <v>9679</v>
      </c>
      <c r="B9680" t="inlineStr">
        <is>
          <t>CA-2016-144785</t>
        </is>
      </c>
      <c r="C9680" t="inlineStr">
        <is>
          <t>2016-04-18</t>
        </is>
      </c>
      <c r="D9680" t="inlineStr">
        <is>
          <t>2016-04-23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Office Supplies</t>
        </is>
      </c>
      <c r="O9680" t="inlineStr">
        <is>
          <t>Supplies</t>
        </is>
      </c>
      <c r="P9680" t="inlineStr">
        <is>
          <t>Acme Design Line 8" Stainless Steel Bent Scissors w/Champagne Handles, 3-1/8" Cut</t>
        </is>
      </c>
      <c r="Q9680" s="2" t="n">
        <v>6.84</v>
      </c>
      <c r="R9680" t="n">
        <v>1</v>
      </c>
      <c r="S9680" s="3" t="n">
        <v>0</v>
      </c>
      <c r="T9680" s="2" t="n">
        <v>1.8468</v>
      </c>
      <c r="U9680">
        <f>D9680-C9680</f>
        <v/>
      </c>
      <c r="V9680" s="3">
        <f>IF(Q9680=0,0,T9680/Q9680)</f>
        <v/>
      </c>
    </row>
    <row r="9681">
      <c r="A9681" t="n">
        <v>9680</v>
      </c>
      <c r="B9681" t="inlineStr">
        <is>
          <t>CA-2015-130113</t>
        </is>
      </c>
      <c r="C9681" t="inlineStr">
        <is>
          <t>2015-12-27</t>
        </is>
      </c>
      <c r="D9681" t="inlineStr">
        <is>
          <t>2015-12-31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Office Supplies</t>
        </is>
      </c>
      <c r="O9681" t="inlineStr">
        <is>
          <t>Storage</t>
        </is>
      </c>
      <c r="P9681" t="inlineStr">
        <is>
          <t>Fellowes Super Stor/Drawer Files</t>
        </is>
      </c>
      <c r="Q9681" s="2" t="n">
        <v>323.1</v>
      </c>
      <c r="R9681" t="n">
        <v>2</v>
      </c>
      <c r="S9681" s="3" t="n">
        <v>0</v>
      </c>
      <c r="T9681" s="2" t="n">
        <v>61.389</v>
      </c>
      <c r="U9681">
        <f>D9681-C9681</f>
        <v/>
      </c>
      <c r="V9681" s="3">
        <f>IF(Q9681=0,0,T9681/Q9681)</f>
        <v/>
      </c>
    </row>
    <row r="9682">
      <c r="A9682" t="n">
        <v>9681</v>
      </c>
      <c r="B9682" t="inlineStr">
        <is>
          <t>CA-2015-130113</t>
        </is>
      </c>
      <c r="C9682" t="inlineStr">
        <is>
          <t>2015-12-27</t>
        </is>
      </c>
      <c r="D9682" t="inlineStr">
        <is>
          <t>2015-12-31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Geemarc AmpliPOWER60</t>
        </is>
      </c>
      <c r="Q9682" s="2" t="n">
        <v>668.16</v>
      </c>
      <c r="R9682" t="n">
        <v>9</v>
      </c>
      <c r="S9682" s="3" t="n">
        <v>0.2</v>
      </c>
      <c r="T9682" s="2" t="n">
        <v>75.16800000000001</v>
      </c>
      <c r="U9682">
        <f>D9682-C9682</f>
        <v/>
      </c>
      <c r="V9682" s="3">
        <f>IF(Q9682=0,0,T9682/Q9682)</f>
        <v/>
      </c>
    </row>
    <row r="9683">
      <c r="A9683" t="n">
        <v>9682</v>
      </c>
      <c r="B9683" t="inlineStr">
        <is>
          <t>CA-2017-122770</t>
        </is>
      </c>
      <c r="C9683" t="inlineStr">
        <is>
          <t>2017-12-13</t>
        </is>
      </c>
      <c r="D9683" t="inlineStr">
        <is>
          <t>2017-12-18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Office Supplies</t>
        </is>
      </c>
      <c r="O9683" t="inlineStr">
        <is>
          <t>Labels</t>
        </is>
      </c>
      <c r="P9683" t="inlineStr">
        <is>
          <t>Avery 49</t>
        </is>
      </c>
      <c r="Q9683" s="2" t="n">
        <v>8.640000000000001</v>
      </c>
      <c r="R9683" t="n">
        <v>3</v>
      </c>
      <c r="S9683" s="3" t="n">
        <v>0</v>
      </c>
      <c r="T9683" s="2" t="n">
        <v>4.2336</v>
      </c>
      <c r="U9683">
        <f>D9683-C9683</f>
        <v/>
      </c>
      <c r="V9683" s="3">
        <f>IF(Q9683=0,0,T9683/Q9683)</f>
        <v/>
      </c>
    </row>
    <row r="9684">
      <c r="A9684" t="n">
        <v>9683</v>
      </c>
      <c r="B9684" t="inlineStr">
        <is>
          <t>CA-2017-122770</t>
        </is>
      </c>
      <c r="C9684" t="inlineStr">
        <is>
          <t>2017-12-13</t>
        </is>
      </c>
      <c r="D9684" t="inlineStr">
        <is>
          <t>2017-12-18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Xerox 1996</t>
        </is>
      </c>
      <c r="Q9684" s="2" t="n">
        <v>38.88</v>
      </c>
      <c r="R9684" t="n">
        <v>6</v>
      </c>
      <c r="S9684" s="3" t="n">
        <v>0</v>
      </c>
      <c r="T9684" s="2" t="n">
        <v>18.6624</v>
      </c>
      <c r="U9684">
        <f>D9684-C9684</f>
        <v/>
      </c>
      <c r="V9684" s="3">
        <f>IF(Q9684=0,0,T9684/Q9684)</f>
        <v/>
      </c>
    </row>
    <row r="9685">
      <c r="A9685" t="n">
        <v>9684</v>
      </c>
      <c r="B9685" t="inlineStr">
        <is>
          <t>CA-2017-122770</t>
        </is>
      </c>
      <c r="C9685" t="inlineStr">
        <is>
          <t>2017-12-13</t>
        </is>
      </c>
      <c r="D9685" t="inlineStr">
        <is>
          <t>2017-12-18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Furniture</t>
        </is>
      </c>
      <c r="O9685" t="inlineStr">
        <is>
          <t>Furnishings</t>
        </is>
      </c>
      <c r="P9685" t="inlineStr">
        <is>
          <t>Eldon Executive Woodline II Desk Accessories, Mahogany</t>
        </is>
      </c>
      <c r="Q9685" s="2" t="n">
        <v>201.04</v>
      </c>
      <c r="R9685" t="n">
        <v>8</v>
      </c>
      <c r="S9685" s="3" t="n">
        <v>0</v>
      </c>
      <c r="T9685" s="2" t="n">
        <v>54.2808</v>
      </c>
      <c r="U9685">
        <f>D9685-C9685</f>
        <v/>
      </c>
      <c r="V9685" s="3">
        <f>IF(Q9685=0,0,T9685/Q9685)</f>
        <v/>
      </c>
    </row>
    <row r="9686">
      <c r="A9686" t="n">
        <v>9685</v>
      </c>
      <c r="B9686" t="inlineStr">
        <is>
          <t>CA-2017-122770</t>
        </is>
      </c>
      <c r="C9686" t="inlineStr">
        <is>
          <t>2017-12-13</t>
        </is>
      </c>
      <c r="D9686" t="inlineStr">
        <is>
          <t>2017-12-18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Office Supplies</t>
        </is>
      </c>
      <c r="O9686" t="inlineStr">
        <is>
          <t>Paper</t>
        </is>
      </c>
      <c r="P9686" t="inlineStr">
        <is>
          <t>Xerox 1975</t>
        </is>
      </c>
      <c r="Q9686" s="2" t="n">
        <v>12.96</v>
      </c>
      <c r="R9686" t="n">
        <v>2</v>
      </c>
      <c r="S9686" s="3" t="n">
        <v>0</v>
      </c>
      <c r="T9686" s="2" t="n">
        <v>6.3504</v>
      </c>
      <c r="U9686">
        <f>D9686-C9686</f>
        <v/>
      </c>
      <c r="V9686" s="3">
        <f>IF(Q9686=0,0,T9686/Q9686)</f>
        <v/>
      </c>
    </row>
    <row r="9687">
      <c r="A9687" t="n">
        <v>9686</v>
      </c>
      <c r="B9687" t="inlineStr">
        <is>
          <t>CA-2017-118668</t>
        </is>
      </c>
      <c r="C9687" t="inlineStr">
        <is>
          <t>2017-01-02</t>
        </is>
      </c>
      <c r="D9687" t="inlineStr">
        <is>
          <t>2017-01-04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Kensington K72356US Mouse-in-a-Box USB Desktop Mouse</t>
        </is>
      </c>
      <c r="Q9687" s="2" t="n">
        <v>16.59</v>
      </c>
      <c r="R9687" t="n">
        <v>1</v>
      </c>
      <c r="S9687" s="3" t="n">
        <v>0</v>
      </c>
      <c r="T9687" s="2" t="n">
        <v>5.8065</v>
      </c>
      <c r="U9687">
        <f>D9687-C9687</f>
        <v/>
      </c>
      <c r="V9687" s="3">
        <f>IF(Q9687=0,0,T9687/Q9687)</f>
        <v/>
      </c>
    </row>
    <row r="9688">
      <c r="A9688" t="n">
        <v>9687</v>
      </c>
      <c r="B9688" t="inlineStr">
        <is>
          <t>CA-2017-116498</t>
        </is>
      </c>
      <c r="C9688" t="inlineStr">
        <is>
          <t>2017-05-30</t>
        </is>
      </c>
      <c r="D9688" t="inlineStr">
        <is>
          <t>2017-06-03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Office Supplies</t>
        </is>
      </c>
      <c r="O9688" t="inlineStr">
        <is>
          <t>Art</t>
        </is>
      </c>
      <c r="P9688" t="inlineStr">
        <is>
          <t>Dixon My First Ticonderoga Pencil, #2</t>
        </is>
      </c>
      <c r="Q9688" s="2" t="n">
        <v>35.1</v>
      </c>
      <c r="R9688" t="n">
        <v>6</v>
      </c>
      <c r="S9688" s="3" t="n">
        <v>0</v>
      </c>
      <c r="T9688" s="2" t="n">
        <v>10.179</v>
      </c>
      <c r="U9688">
        <f>D9688-C9688</f>
        <v/>
      </c>
      <c r="V9688" s="3">
        <f>IF(Q9688=0,0,T9688/Q9688)</f>
        <v/>
      </c>
    </row>
    <row r="9689">
      <c r="A9689" t="n">
        <v>9688</v>
      </c>
      <c r="B9689" t="inlineStr">
        <is>
          <t>US-2017-130603</t>
        </is>
      </c>
      <c r="C9689" t="inlineStr">
        <is>
          <t>2017-09-30</t>
        </is>
      </c>
      <c r="D9689" t="inlineStr">
        <is>
          <t>2017-10-06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GBC Instant Report Kit</t>
        </is>
      </c>
      <c r="Q9689" s="2" t="n">
        <v>11.646</v>
      </c>
      <c r="R9689" t="n">
        <v>9</v>
      </c>
      <c r="S9689" s="3" t="n">
        <v>0.8</v>
      </c>
      <c r="T9689" s="2" t="n">
        <v>-17.469</v>
      </c>
      <c r="U9689">
        <f>D9689-C9689</f>
        <v/>
      </c>
      <c r="V9689" s="3">
        <f>IF(Q9689=0,0,T9689/Q9689)</f>
        <v/>
      </c>
    </row>
    <row r="9690">
      <c r="A9690" t="n">
        <v>9689</v>
      </c>
      <c r="B9690" t="inlineStr">
        <is>
          <t>US-2017-135986</t>
        </is>
      </c>
      <c r="C9690" t="inlineStr">
        <is>
          <t>2017-06-20</t>
        </is>
      </c>
      <c r="D9690" t="inlineStr">
        <is>
          <t>2017-06-27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Office Supplies</t>
        </is>
      </c>
      <c r="O9690" t="inlineStr">
        <is>
          <t>Paper</t>
        </is>
      </c>
      <c r="P9690" t="inlineStr">
        <is>
          <t>Xerox 230</t>
        </is>
      </c>
      <c r="Q9690" s="2" t="n">
        <v>32.4</v>
      </c>
      <c r="R9690" t="n">
        <v>5</v>
      </c>
      <c r="S9690" s="3" t="n">
        <v>0</v>
      </c>
      <c r="T9690" s="2" t="n">
        <v>15.552</v>
      </c>
      <c r="U9690">
        <f>D9690-C9690</f>
        <v/>
      </c>
      <c r="V9690" s="3">
        <f>IF(Q9690=0,0,T9690/Q9690)</f>
        <v/>
      </c>
    </row>
    <row r="9691">
      <c r="A9691" t="n">
        <v>9690</v>
      </c>
      <c r="B9691" t="inlineStr">
        <is>
          <t>US-2017-135986</t>
        </is>
      </c>
      <c r="C9691" t="inlineStr">
        <is>
          <t>2017-06-20</t>
        </is>
      </c>
      <c r="D9691" t="inlineStr">
        <is>
          <t>2017-06-27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BlackBerry Q10</t>
        </is>
      </c>
      <c r="Q9691" s="2" t="n">
        <v>503.96</v>
      </c>
      <c r="R9691" t="n">
        <v>4</v>
      </c>
      <c r="S9691" s="3" t="n">
        <v>0</v>
      </c>
      <c r="T9691" s="2" t="n">
        <v>125.99</v>
      </c>
      <c r="U9691">
        <f>D9691-C9691</f>
        <v/>
      </c>
      <c r="V9691" s="3">
        <f>IF(Q9691=0,0,T9691/Q9691)</f>
        <v/>
      </c>
    </row>
    <row r="9692">
      <c r="A9692" t="n">
        <v>9691</v>
      </c>
      <c r="B9692" t="inlineStr">
        <is>
          <t>CA-2017-140536</t>
        </is>
      </c>
      <c r="C9692" t="inlineStr">
        <is>
          <t>2017-04-04</t>
        </is>
      </c>
      <c r="D9692" t="inlineStr">
        <is>
          <t>2017-04-05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Office Supplies</t>
        </is>
      </c>
      <c r="O9692" t="inlineStr">
        <is>
          <t>Art</t>
        </is>
      </c>
      <c r="P9692" t="inlineStr">
        <is>
          <t>Newell 326</t>
        </is>
      </c>
      <c r="Q9692" s="2" t="n">
        <v>7.04</v>
      </c>
      <c r="R9692" t="n">
        <v>4</v>
      </c>
      <c r="S9692" s="3" t="n">
        <v>0</v>
      </c>
      <c r="T9692" s="2" t="n">
        <v>2.0416</v>
      </c>
      <c r="U9692">
        <f>D9692-C9692</f>
        <v/>
      </c>
      <c r="V9692" s="3">
        <f>IF(Q9692=0,0,T9692/Q9692)</f>
        <v/>
      </c>
    </row>
    <row r="9693">
      <c r="A9693" t="n">
        <v>9692</v>
      </c>
      <c r="B9693" t="inlineStr">
        <is>
          <t>CA-2015-130183</t>
        </is>
      </c>
      <c r="C9693" t="inlineStr">
        <is>
          <t>2015-11-13</t>
        </is>
      </c>
      <c r="D9693" t="inlineStr">
        <is>
          <t>2015-11-17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Furniture</t>
        </is>
      </c>
      <c r="O9693" t="inlineStr">
        <is>
          <t>Bookcases</t>
        </is>
      </c>
      <c r="P9693" t="inlineStr">
        <is>
          <t>Atlantic Metals Mobile 5-Shelf Bookcases, Custom Colors</t>
        </is>
      </c>
      <c r="Q9693" s="2" t="n">
        <v>613.9992</v>
      </c>
      <c r="R9693" t="n">
        <v>3</v>
      </c>
      <c r="S9693" s="3" t="n">
        <v>0.32</v>
      </c>
      <c r="T9693" s="2" t="n">
        <v>-18.0588</v>
      </c>
      <c r="U9693">
        <f>D9693-C9693</f>
        <v/>
      </c>
      <c r="V9693" s="3">
        <f>IF(Q9693=0,0,T9693/Q9693)</f>
        <v/>
      </c>
    </row>
    <row r="9694">
      <c r="A9694" t="n">
        <v>9693</v>
      </c>
      <c r="B9694" t="inlineStr">
        <is>
          <t>CA-2015-107902</t>
        </is>
      </c>
      <c r="C9694" t="inlineStr">
        <is>
          <t>2015-08-28</t>
        </is>
      </c>
      <c r="D9694" t="inlineStr">
        <is>
          <t>2015-09-02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SAFCO Mobile Desk Side File, Wire Frame</t>
        </is>
      </c>
      <c r="Q9694" s="2" t="n">
        <v>470.36</v>
      </c>
      <c r="R9694" t="n">
        <v>11</v>
      </c>
      <c r="S9694" s="3" t="n">
        <v>0</v>
      </c>
      <c r="T9694" s="2" t="n">
        <v>122.2936</v>
      </c>
      <c r="U9694">
        <f>D9694-C9694</f>
        <v/>
      </c>
      <c r="V9694" s="3">
        <f>IF(Q9694=0,0,T9694/Q9694)</f>
        <v/>
      </c>
    </row>
    <row r="9695">
      <c r="A9695" t="n">
        <v>9694</v>
      </c>
      <c r="B9695" t="inlineStr">
        <is>
          <t>CA-2017-130148</t>
        </is>
      </c>
      <c r="C9695" t="inlineStr">
        <is>
          <t>2017-09-24</t>
        </is>
      </c>
      <c r="D9695" t="inlineStr">
        <is>
          <t>2017-09-28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Array Memo Cubes</t>
        </is>
      </c>
      <c r="Q9695" s="2" t="n">
        <v>31.08</v>
      </c>
      <c r="R9695" t="n">
        <v>6</v>
      </c>
      <c r="S9695" s="3" t="n">
        <v>0</v>
      </c>
      <c r="T9695" s="2" t="n">
        <v>15.2292</v>
      </c>
      <c r="U9695">
        <f>D9695-C9695</f>
        <v/>
      </c>
      <c r="V9695" s="3">
        <f>IF(Q9695=0,0,T9695/Q9695)</f>
        <v/>
      </c>
    </row>
    <row r="9696">
      <c r="A9696" t="n">
        <v>9695</v>
      </c>
      <c r="B9696" t="inlineStr">
        <is>
          <t>CA-2017-130148</t>
        </is>
      </c>
      <c r="C9696" t="inlineStr">
        <is>
          <t>2017-09-24</t>
        </is>
      </c>
      <c r="D9696" t="inlineStr">
        <is>
          <t>2017-09-28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Office Supplies</t>
        </is>
      </c>
      <c r="O9696" t="inlineStr">
        <is>
          <t>Supplies</t>
        </is>
      </c>
      <c r="P9696" t="inlineStr">
        <is>
          <t>Acme Value Line Scissors</t>
        </is>
      </c>
      <c r="Q9696" s="2" t="n">
        <v>7.3</v>
      </c>
      <c r="R9696" t="n">
        <v>2</v>
      </c>
      <c r="S9696" s="3" t="n">
        <v>0</v>
      </c>
      <c r="T9696" s="2" t="n">
        <v>2.19</v>
      </c>
      <c r="U9696">
        <f>D9696-C9696</f>
        <v/>
      </c>
      <c r="V9696" s="3">
        <f>IF(Q9696=0,0,T9696/Q9696)</f>
        <v/>
      </c>
    </row>
    <row r="9697">
      <c r="A9697" t="n">
        <v>9696</v>
      </c>
      <c r="B9697" t="inlineStr">
        <is>
          <t>US-2016-151260</t>
        </is>
      </c>
      <c r="C9697" t="inlineStr">
        <is>
          <t>2016-12-11</t>
        </is>
      </c>
      <c r="D9697" t="inlineStr">
        <is>
          <t>2016-12-14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Office Supplies</t>
        </is>
      </c>
      <c r="O9697" t="inlineStr">
        <is>
          <t>Appliances</t>
        </is>
      </c>
      <c r="P9697" t="inlineStr">
        <is>
          <t>Belkin F5C206VTEL 6 Outlet Surge</t>
        </is>
      </c>
      <c r="Q9697" s="2" t="n">
        <v>73.536</v>
      </c>
      <c r="R9697" t="n">
        <v>4</v>
      </c>
      <c r="S9697" s="3" t="n">
        <v>0.2</v>
      </c>
      <c r="T9697" s="2" t="n">
        <v>9.192</v>
      </c>
      <c r="U9697">
        <f>D9697-C9697</f>
        <v/>
      </c>
      <c r="V9697" s="3">
        <f>IF(Q9697=0,0,T9697/Q9697)</f>
        <v/>
      </c>
    </row>
    <row r="9698">
      <c r="A9698" t="n">
        <v>9697</v>
      </c>
      <c r="B9698" t="inlineStr">
        <is>
          <t>CA-2014-144281</t>
        </is>
      </c>
      <c r="C9698" t="inlineStr">
        <is>
          <t>2014-06-10</t>
        </is>
      </c>
      <c r="D9698" t="inlineStr">
        <is>
          <t>2014-06-15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Office Supplies</t>
        </is>
      </c>
      <c r="O9698" t="inlineStr">
        <is>
          <t>Labels</t>
        </is>
      </c>
      <c r="P9698" t="inlineStr">
        <is>
          <t>Dot Matrix Printer Tape Reel Labels, White, 5000/Box</t>
        </is>
      </c>
      <c r="Q9698" s="2" t="n">
        <v>491.55</v>
      </c>
      <c r="R9698" t="n">
        <v>5</v>
      </c>
      <c r="S9698" s="3" t="n">
        <v>0</v>
      </c>
      <c r="T9698" s="2" t="n">
        <v>240.8595</v>
      </c>
      <c r="U9698">
        <f>D9698-C9698</f>
        <v/>
      </c>
      <c r="V9698" s="3">
        <f>IF(Q9698=0,0,T9698/Q9698)</f>
        <v/>
      </c>
    </row>
    <row r="9699">
      <c r="A9699" t="n">
        <v>9698</v>
      </c>
      <c r="B9699" t="inlineStr">
        <is>
          <t>CA-2016-122511</t>
        </is>
      </c>
      <c r="C9699" t="inlineStr">
        <is>
          <t>2016-03-11</t>
        </is>
      </c>
      <c r="D9699" t="inlineStr">
        <is>
          <t>2016-03-11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DAX Charcoal/Nickel-Tone Document Frame, 5 x 7</t>
        </is>
      </c>
      <c r="Q9699" s="2" t="n">
        <v>30.336</v>
      </c>
      <c r="R9699" t="n">
        <v>4</v>
      </c>
      <c r="S9699" s="3" t="n">
        <v>0.2</v>
      </c>
      <c r="T9699" s="2" t="n">
        <v>9.48</v>
      </c>
      <c r="U9699">
        <f>D9699-C9699</f>
        <v/>
      </c>
      <c r="V9699" s="3">
        <f>IF(Q9699=0,0,T9699/Q9699)</f>
        <v/>
      </c>
    </row>
    <row r="9700">
      <c r="A9700" t="n">
        <v>9699</v>
      </c>
      <c r="B9700" t="inlineStr">
        <is>
          <t>CA-2017-154116</t>
        </is>
      </c>
      <c r="C9700" t="inlineStr">
        <is>
          <t>2017-12-15</t>
        </is>
      </c>
      <c r="D9700" t="inlineStr">
        <is>
          <t>2017-12-19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Wirebound Message Books, Two 4 1/4" x 5" Forms per Page</t>
        </is>
      </c>
      <c r="Q9700" s="2" t="n">
        <v>22.83</v>
      </c>
      <c r="R9700" t="n">
        <v>3</v>
      </c>
      <c r="S9700" s="3" t="n">
        <v>0</v>
      </c>
      <c r="T9700" s="2" t="n">
        <v>10.7301</v>
      </c>
      <c r="U9700">
        <f>D9700-C9700</f>
        <v/>
      </c>
      <c r="V9700" s="3">
        <f>IF(Q9700=0,0,T9700/Q9700)</f>
        <v/>
      </c>
    </row>
    <row r="9701">
      <c r="A9701" t="n">
        <v>9700</v>
      </c>
      <c r="B9701" t="inlineStr">
        <is>
          <t>CA-2017-154116</t>
        </is>
      </c>
      <c r="C9701" t="inlineStr">
        <is>
          <t>2017-12-15</t>
        </is>
      </c>
      <c r="D9701" t="inlineStr">
        <is>
          <t>2017-12-19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Office Supplies</t>
        </is>
      </c>
      <c r="O9701" t="inlineStr">
        <is>
          <t>Appliances</t>
        </is>
      </c>
      <c r="P9701" t="inlineStr">
        <is>
          <t>Hoover Commercial SteamVac</t>
        </is>
      </c>
      <c r="Q9701" s="2" t="n">
        <v>54.32</v>
      </c>
      <c r="R9701" t="n">
        <v>4</v>
      </c>
      <c r="S9701" s="3" t="n">
        <v>0</v>
      </c>
      <c r="T9701" s="2" t="n">
        <v>16.296</v>
      </c>
      <c r="U9701">
        <f>D9701-C9701</f>
        <v/>
      </c>
      <c r="V9701" s="3">
        <f>IF(Q9701=0,0,T9701/Q9701)</f>
        <v/>
      </c>
    </row>
    <row r="9702">
      <c r="A9702" t="n">
        <v>9701</v>
      </c>
      <c r="B9702" t="inlineStr">
        <is>
          <t>CA-2017-154116</t>
        </is>
      </c>
      <c r="C9702" t="inlineStr">
        <is>
          <t>2017-12-15</t>
        </is>
      </c>
      <c r="D9702" t="inlineStr">
        <is>
          <t>2017-12-19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Panasonic KX TS3282B Corded phone</t>
        </is>
      </c>
      <c r="Q9702" s="2" t="n">
        <v>196.776</v>
      </c>
      <c r="R9702" t="n">
        <v>3</v>
      </c>
      <c r="S9702" s="3" t="n">
        <v>0.2</v>
      </c>
      <c r="T9702" s="2" t="n">
        <v>14.7582</v>
      </c>
      <c r="U9702">
        <f>D9702-C9702</f>
        <v/>
      </c>
      <c r="V9702" s="3">
        <f>IF(Q9702=0,0,T9702/Q9702)</f>
        <v/>
      </c>
    </row>
    <row r="9703">
      <c r="A9703" t="n">
        <v>9702</v>
      </c>
      <c r="B9703" t="inlineStr">
        <is>
          <t>CA-2016-105291</t>
        </is>
      </c>
      <c r="C9703" t="inlineStr">
        <is>
          <t>2016-10-30</t>
        </is>
      </c>
      <c r="D9703" t="inlineStr">
        <is>
          <t>2016-11-04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Office Supplies</t>
        </is>
      </c>
      <c r="O9703" t="inlineStr">
        <is>
          <t>Fasteners</t>
        </is>
      </c>
      <c r="P9703" t="inlineStr">
        <is>
          <t>Assorted Color Push Pins</t>
        </is>
      </c>
      <c r="Q9703" s="2" t="n">
        <v>3.62</v>
      </c>
      <c r="R9703" t="n">
        <v>2</v>
      </c>
      <c r="S9703" s="3" t="n">
        <v>0</v>
      </c>
      <c r="T9703" s="2" t="n">
        <v>1.1946</v>
      </c>
      <c r="U9703">
        <f>D9703-C9703</f>
        <v/>
      </c>
      <c r="V9703" s="3">
        <f>IF(Q9703=0,0,T9703/Q9703)</f>
        <v/>
      </c>
    </row>
    <row r="9704">
      <c r="A9704" t="n">
        <v>9703</v>
      </c>
      <c r="B9704" t="inlineStr">
        <is>
          <t>CA-2017-147032</t>
        </is>
      </c>
      <c r="C9704" t="inlineStr">
        <is>
          <t>2017-07-31</t>
        </is>
      </c>
      <c r="D9704" t="inlineStr">
        <is>
          <t>2017-08-04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Office Supplies</t>
        </is>
      </c>
      <c r="O9704" t="inlineStr">
        <is>
          <t>Paper</t>
        </is>
      </c>
      <c r="P9704" t="inlineStr">
        <is>
          <t>Avery Personal Creations Heavyweight Cards</t>
        </is>
      </c>
      <c r="Q9704" s="2" t="n">
        <v>11.54</v>
      </c>
      <c r="R9704" t="n">
        <v>1</v>
      </c>
      <c r="S9704" s="3" t="n">
        <v>0</v>
      </c>
      <c r="T9704" s="2" t="n">
        <v>5.5392</v>
      </c>
      <c r="U9704">
        <f>D9704-C9704</f>
        <v/>
      </c>
      <c r="V9704" s="3">
        <f>IF(Q9704=0,0,T9704/Q9704)</f>
        <v/>
      </c>
    </row>
    <row r="9705">
      <c r="A9705" t="n">
        <v>9704</v>
      </c>
      <c r="B9705" t="inlineStr">
        <is>
          <t>CA-2017-147032</t>
        </is>
      </c>
      <c r="C9705" t="inlineStr">
        <is>
          <t>2017-07-31</t>
        </is>
      </c>
      <c r="D9705" t="inlineStr">
        <is>
          <t>2017-08-04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Fellowes PB200 Plastic Comb Binding Machine</t>
        </is>
      </c>
      <c r="Q9705" s="2" t="n">
        <v>849.95</v>
      </c>
      <c r="R9705" t="n">
        <v>5</v>
      </c>
      <c r="S9705" s="3" t="n">
        <v>0</v>
      </c>
      <c r="T9705" s="2" t="n">
        <v>390.977</v>
      </c>
      <c r="U9705">
        <f>D9705-C9705</f>
        <v/>
      </c>
      <c r="V9705" s="3">
        <f>IF(Q9705=0,0,T9705/Q9705)</f>
        <v/>
      </c>
    </row>
    <row r="9706">
      <c r="A9706" t="n">
        <v>9705</v>
      </c>
      <c r="B9706" t="inlineStr">
        <is>
          <t>CA-2017-147032</t>
        </is>
      </c>
      <c r="C9706" t="inlineStr">
        <is>
          <t>2017-07-31</t>
        </is>
      </c>
      <c r="D9706" t="inlineStr">
        <is>
          <t>2017-08-04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Black Avery Memo-Size 3-Ring Binder, 5 1/2" x 8 1/2"</t>
        </is>
      </c>
      <c r="Q9706" s="2" t="n">
        <v>11.01</v>
      </c>
      <c r="R9706" t="n">
        <v>3</v>
      </c>
      <c r="S9706" s="3" t="n">
        <v>0</v>
      </c>
      <c r="T9706" s="2" t="n">
        <v>5.3949</v>
      </c>
      <c r="U9706">
        <f>D9706-C9706</f>
        <v/>
      </c>
      <c r="V9706" s="3">
        <f>IF(Q9706=0,0,T9706/Q9706)</f>
        <v/>
      </c>
    </row>
    <row r="9707">
      <c r="A9707" t="n">
        <v>9706</v>
      </c>
      <c r="B9707" t="inlineStr">
        <is>
          <t>CA-2017-125990</t>
        </is>
      </c>
      <c r="C9707" t="inlineStr">
        <is>
          <t>2017-10-19</t>
        </is>
      </c>
      <c r="D9707" t="inlineStr">
        <is>
          <t>2017-10-23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JM Magazine Binder</t>
        </is>
      </c>
      <c r="Q9707" s="2" t="n">
        <v>39.624</v>
      </c>
      <c r="R9707" t="n">
        <v>3</v>
      </c>
      <c r="S9707" s="3" t="n">
        <v>0.2</v>
      </c>
      <c r="T9707" s="2" t="n">
        <v>13.8684</v>
      </c>
      <c r="U9707">
        <f>D9707-C9707</f>
        <v/>
      </c>
      <c r="V9707" s="3">
        <f>IF(Q9707=0,0,T9707/Q9707)</f>
        <v/>
      </c>
    </row>
    <row r="9708">
      <c r="A9708" t="n">
        <v>9707</v>
      </c>
      <c r="B9708" t="inlineStr">
        <is>
          <t>CA-2016-161746</t>
        </is>
      </c>
      <c r="C9708" t="inlineStr">
        <is>
          <t>2016-10-21</t>
        </is>
      </c>
      <c r="D9708" t="inlineStr">
        <is>
          <t>2016-10-27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Furniture</t>
        </is>
      </c>
      <c r="O9708" t="inlineStr">
        <is>
          <t>Chairs</t>
        </is>
      </c>
      <c r="P9708" t="inlineStr">
        <is>
          <t>Office Star Flex Back Scooter Chair with Aluminum Finish Frame</t>
        </is>
      </c>
      <c r="Q9708" s="2" t="n">
        <v>242.136</v>
      </c>
      <c r="R9708" t="n">
        <v>3</v>
      </c>
      <c r="S9708" s="3" t="n">
        <v>0.2</v>
      </c>
      <c r="T9708" s="2" t="n">
        <v>12.1068</v>
      </c>
      <c r="U9708">
        <f>D9708-C9708</f>
        <v/>
      </c>
      <c r="V9708" s="3">
        <f>IF(Q9708=0,0,T9708/Q9708)</f>
        <v/>
      </c>
    </row>
    <row r="9709">
      <c r="A9709" t="n">
        <v>9708</v>
      </c>
      <c r="B9709" t="inlineStr">
        <is>
          <t>CA-2016-161746</t>
        </is>
      </c>
      <c r="C9709" t="inlineStr">
        <is>
          <t>2016-10-21</t>
        </is>
      </c>
      <c r="D9709" t="inlineStr">
        <is>
          <t>2016-10-27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Office Supplies</t>
        </is>
      </c>
      <c r="O9709" t="inlineStr">
        <is>
          <t>Art</t>
        </is>
      </c>
      <c r="P9709" t="inlineStr">
        <is>
          <t>Newell Chalk Holder</t>
        </is>
      </c>
      <c r="Q9709" s="2" t="n">
        <v>12.39</v>
      </c>
      <c r="R9709" t="n">
        <v>3</v>
      </c>
      <c r="S9709" s="3" t="n">
        <v>0</v>
      </c>
      <c r="T9709" s="2" t="n">
        <v>5.6994</v>
      </c>
      <c r="U9709">
        <f>D9709-C9709</f>
        <v/>
      </c>
      <c r="V9709" s="3">
        <f>IF(Q9709=0,0,T9709/Q9709)</f>
        <v/>
      </c>
    </row>
    <row r="9710">
      <c r="A9710" t="n">
        <v>9709</v>
      </c>
      <c r="B9710" t="inlineStr">
        <is>
          <t>CA-2016-161746</t>
        </is>
      </c>
      <c r="C9710" t="inlineStr">
        <is>
          <t>2016-10-21</t>
        </is>
      </c>
      <c r="D9710" t="inlineStr">
        <is>
          <t>2016-10-27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Furniture</t>
        </is>
      </c>
      <c r="O9710" t="inlineStr">
        <is>
          <t>Furnishings</t>
        </is>
      </c>
      <c r="P9710" t="inlineStr">
        <is>
          <t>Eldon Expressions Wood and Plastic Desk Accessories, Oak</t>
        </is>
      </c>
      <c r="Q9710" s="2" t="n">
        <v>19.96</v>
      </c>
      <c r="R9710" t="n">
        <v>2</v>
      </c>
      <c r="S9710" s="3" t="n">
        <v>0</v>
      </c>
      <c r="T9710" s="2" t="n">
        <v>5.5888</v>
      </c>
      <c r="U9710">
        <f>D9710-C9710</f>
        <v/>
      </c>
      <c r="V9710" s="3">
        <f>IF(Q9710=0,0,T9710/Q9710)</f>
        <v/>
      </c>
    </row>
    <row r="9711">
      <c r="A9711" t="n">
        <v>9710</v>
      </c>
      <c r="B9711" t="inlineStr">
        <is>
          <t>CA-2016-161746</t>
        </is>
      </c>
      <c r="C9711" t="inlineStr">
        <is>
          <t>2016-10-21</t>
        </is>
      </c>
      <c r="D9711" t="inlineStr">
        <is>
          <t>2016-10-27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Office Supplies</t>
        </is>
      </c>
      <c r="O9711" t="inlineStr">
        <is>
          <t>Storage</t>
        </is>
      </c>
      <c r="P9711" t="inlineStr">
        <is>
          <t>SAFCO Boltless Steel Shelving</t>
        </is>
      </c>
      <c r="Q9711" s="2" t="n">
        <v>340.92</v>
      </c>
      <c r="R9711" t="n">
        <v>3</v>
      </c>
      <c r="S9711" s="3" t="n">
        <v>0</v>
      </c>
      <c r="T9711" s="2" t="n">
        <v>3.4092</v>
      </c>
      <c r="U9711">
        <f>D9711-C9711</f>
        <v/>
      </c>
      <c r="V9711" s="3">
        <f>IF(Q9711=0,0,T9711/Q9711)</f>
        <v/>
      </c>
    </row>
    <row r="9712">
      <c r="A9712" t="n">
        <v>9711</v>
      </c>
      <c r="B9712" t="inlineStr">
        <is>
          <t>CA-2014-114251</t>
        </is>
      </c>
      <c r="C9712" t="inlineStr">
        <is>
          <t>2014-11-05</t>
        </is>
      </c>
      <c r="D9712" t="inlineStr">
        <is>
          <t>2014-11-10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Furniture</t>
        </is>
      </c>
      <c r="O9712" t="inlineStr">
        <is>
          <t>Furnishings</t>
        </is>
      </c>
      <c r="P9712" t="inlineStr">
        <is>
          <t>Tenex Antistatic Computer Chair Mats</t>
        </is>
      </c>
      <c r="Q9712" s="2" t="n">
        <v>273.568</v>
      </c>
      <c r="R9712" t="n">
        <v>2</v>
      </c>
      <c r="S9712" s="3" t="n">
        <v>0.2</v>
      </c>
      <c r="T9712" s="2" t="n">
        <v>-34.196</v>
      </c>
      <c r="U9712">
        <f>D9712-C9712</f>
        <v/>
      </c>
      <c r="V9712" s="3">
        <f>IF(Q9712=0,0,T9712/Q9712)</f>
        <v/>
      </c>
    </row>
    <row r="9713">
      <c r="A9713" t="n">
        <v>9712</v>
      </c>
      <c r="B9713" t="inlineStr">
        <is>
          <t>CA-2014-114251</t>
        </is>
      </c>
      <c r="C9713" t="inlineStr">
        <is>
          <t>2014-11-05</t>
        </is>
      </c>
      <c r="D9713" t="inlineStr">
        <is>
          <t>2014-11-10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Office Supplies</t>
        </is>
      </c>
      <c r="O9713" t="inlineStr">
        <is>
          <t>Binders</t>
        </is>
      </c>
      <c r="P9713" t="inlineStr">
        <is>
          <t>Wilson Jones Legal Size Ring Binders</t>
        </is>
      </c>
      <c r="Q9713" s="2" t="n">
        <v>13.194</v>
      </c>
      <c r="R9713" t="n">
        <v>2</v>
      </c>
      <c r="S9713" s="3" t="n">
        <v>0.7</v>
      </c>
      <c r="T9713" s="2" t="n">
        <v>-8.795999999999999</v>
      </c>
      <c r="U9713">
        <f>D9713-C9713</f>
        <v/>
      </c>
      <c r="V9713" s="3">
        <f>IF(Q9713=0,0,T9713/Q9713)</f>
        <v/>
      </c>
    </row>
    <row r="9714">
      <c r="A9714" t="n">
        <v>9713</v>
      </c>
      <c r="B9714" t="inlineStr">
        <is>
          <t>CA-2014-114251</t>
        </is>
      </c>
      <c r="C9714" t="inlineStr">
        <is>
          <t>2014-11-05</t>
        </is>
      </c>
      <c r="D9714" t="inlineStr">
        <is>
          <t>2014-11-10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Office Supplies</t>
        </is>
      </c>
      <c r="O9714" t="inlineStr">
        <is>
          <t>Storage</t>
        </is>
      </c>
      <c r="P9714" t="inlineStr">
        <is>
          <t>Tennsco Double-Tier Lockers</t>
        </is>
      </c>
      <c r="Q9714" s="2" t="n">
        <v>1080.096</v>
      </c>
      <c r="R9714" t="n">
        <v>6</v>
      </c>
      <c r="S9714" s="3" t="n">
        <v>0.2</v>
      </c>
      <c r="T9714" s="2" t="n">
        <v>-94.50839999999999</v>
      </c>
      <c r="U9714">
        <f>D9714-C9714</f>
        <v/>
      </c>
      <c r="V9714" s="3">
        <f>IF(Q9714=0,0,T9714/Q9714)</f>
        <v/>
      </c>
    </row>
    <row r="9715">
      <c r="A9715" t="n">
        <v>9714</v>
      </c>
      <c r="B9715" t="inlineStr">
        <is>
          <t>CA-2014-114251</t>
        </is>
      </c>
      <c r="C9715" t="inlineStr">
        <is>
          <t>2014-11-05</t>
        </is>
      </c>
      <c r="D9715" t="inlineStr">
        <is>
          <t>2014-11-10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Sony 16GB Class 10 Micro SDHC R40 Memory Card</t>
        </is>
      </c>
      <c r="Q9715" s="2" t="n">
        <v>51.56</v>
      </c>
      <c r="R9715" t="n">
        <v>5</v>
      </c>
      <c r="S9715" s="3" t="n">
        <v>0.2</v>
      </c>
      <c r="T9715" s="2" t="n">
        <v>-6.445</v>
      </c>
      <c r="U9715">
        <f>D9715-C9715</f>
        <v/>
      </c>
      <c r="V9715" s="3">
        <f>IF(Q9715=0,0,T9715/Q9715)</f>
        <v/>
      </c>
    </row>
    <row r="9716">
      <c r="A9716" t="n">
        <v>9715</v>
      </c>
      <c r="B9716" t="inlineStr">
        <is>
          <t>CA-2014-114251</t>
        </is>
      </c>
      <c r="C9716" t="inlineStr">
        <is>
          <t>2014-11-05</t>
        </is>
      </c>
      <c r="D9716" t="inlineStr">
        <is>
          <t>2014-11-10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Memorex Micro Travel Drive 32 GB</t>
        </is>
      </c>
      <c r="Q9716" s="2" t="n">
        <v>58.416</v>
      </c>
      <c r="R9716" t="n">
        <v>2</v>
      </c>
      <c r="S9716" s="3" t="n">
        <v>0.2</v>
      </c>
      <c r="T9716" s="2" t="n">
        <v>16.7946</v>
      </c>
      <c r="U9716">
        <f>D9716-C9716</f>
        <v/>
      </c>
      <c r="V9716" s="3">
        <f>IF(Q9716=0,0,T9716/Q9716)</f>
        <v/>
      </c>
    </row>
    <row r="9717">
      <c r="A9717" t="n">
        <v>9716</v>
      </c>
      <c r="B9717" t="inlineStr">
        <is>
          <t>CA-2016-116379</t>
        </is>
      </c>
      <c r="C9717" t="inlineStr">
        <is>
          <t>2016-11-07</t>
        </is>
      </c>
      <c r="D9717" t="inlineStr">
        <is>
          <t>2016-11-12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GBC VeloBinder Manual Binding System</t>
        </is>
      </c>
      <c r="Q9717" s="2" t="n">
        <v>57.584</v>
      </c>
      <c r="R9717" t="n">
        <v>2</v>
      </c>
      <c r="S9717" s="3" t="n">
        <v>0.2</v>
      </c>
      <c r="T9717" s="2" t="n">
        <v>20.1544</v>
      </c>
      <c r="U9717">
        <f>D9717-C9717</f>
        <v/>
      </c>
      <c r="V9717" s="3">
        <f>IF(Q9717=0,0,T9717/Q9717)</f>
        <v/>
      </c>
    </row>
    <row r="9718">
      <c r="A9718" t="n">
        <v>9717</v>
      </c>
      <c r="B9718" t="inlineStr">
        <is>
          <t>US-2016-144477</t>
        </is>
      </c>
      <c r="C9718" t="inlineStr">
        <is>
          <t>2016-08-12</t>
        </is>
      </c>
      <c r="D9718" t="inlineStr">
        <is>
          <t>2016-08-14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Office Supplies</t>
        </is>
      </c>
      <c r="O9718" t="inlineStr">
        <is>
          <t>Art</t>
        </is>
      </c>
      <c r="P9718" t="inlineStr">
        <is>
          <t>Boston 16765 Mini Stand Up Battery Pencil Sharpener</t>
        </is>
      </c>
      <c r="Q9718" s="2" t="n">
        <v>37.312</v>
      </c>
      <c r="R9718" t="n">
        <v>4</v>
      </c>
      <c r="S9718" s="3" t="n">
        <v>0.2</v>
      </c>
      <c r="T9718" s="2" t="n">
        <v>2.7984</v>
      </c>
      <c r="U9718">
        <f>D9718-C9718</f>
        <v/>
      </c>
      <c r="V9718" s="3">
        <f>IF(Q9718=0,0,T9718/Q9718)</f>
        <v/>
      </c>
    </row>
    <row r="9719">
      <c r="A9719" t="n">
        <v>9718</v>
      </c>
      <c r="B9719" t="inlineStr">
        <is>
          <t>CA-2016-108210</t>
        </is>
      </c>
      <c r="C9719" t="inlineStr">
        <is>
          <t>2016-05-30</t>
        </is>
      </c>
      <c r="D9719" t="inlineStr">
        <is>
          <t>2016-05-31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Technology</t>
        </is>
      </c>
      <c r="O9719" t="inlineStr">
        <is>
          <t>Phones</t>
        </is>
      </c>
      <c r="P9719" t="inlineStr">
        <is>
          <t>Anker 36W 4-Port USB Wall Charger Travel Power Adapter for iPhone 5s 5c 5</t>
        </is>
      </c>
      <c r="Q9719" s="2" t="n">
        <v>79.95999999999999</v>
      </c>
      <c r="R9719" t="n">
        <v>5</v>
      </c>
      <c r="S9719" s="3" t="n">
        <v>0.2</v>
      </c>
      <c r="T9719" s="2" t="n">
        <v>7.996</v>
      </c>
      <c r="U9719">
        <f>D9719-C9719</f>
        <v/>
      </c>
      <c r="V9719" s="3">
        <f>IF(Q9719=0,0,T9719/Q9719)</f>
        <v/>
      </c>
    </row>
    <row r="9720">
      <c r="A9720" t="n">
        <v>9719</v>
      </c>
      <c r="B9720" t="inlineStr">
        <is>
          <t>CA-2016-108210</t>
        </is>
      </c>
      <c r="C9720" t="inlineStr">
        <is>
          <t>2016-05-30</t>
        </is>
      </c>
      <c r="D9720" t="inlineStr">
        <is>
          <t>2016-05-31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Technology</t>
        </is>
      </c>
      <c r="O9720" t="inlineStr">
        <is>
          <t>Accessories</t>
        </is>
      </c>
      <c r="P9720" t="inlineStr">
        <is>
          <t>Sony Micro Vault Click 16 GB USB 2.0 Flash Drive</t>
        </is>
      </c>
      <c r="Q9720" s="2" t="n">
        <v>223.96</v>
      </c>
      <c r="R9720" t="n">
        <v>5</v>
      </c>
      <c r="S9720" s="3" t="n">
        <v>0.2</v>
      </c>
      <c r="T9720" s="2" t="n">
        <v>11.198</v>
      </c>
      <c r="U9720">
        <f>D9720-C9720</f>
        <v/>
      </c>
      <c r="V9720" s="3">
        <f>IF(Q9720=0,0,T9720/Q9720)</f>
        <v/>
      </c>
    </row>
    <row r="9721">
      <c r="A9721" t="n">
        <v>9720</v>
      </c>
      <c r="B9721" t="inlineStr">
        <is>
          <t>CA-2017-166835</t>
        </is>
      </c>
      <c r="C9721" t="inlineStr">
        <is>
          <t>2017-11-12</t>
        </is>
      </c>
      <c r="D9721" t="inlineStr">
        <is>
          <t>2017-11-14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Wire Shelving, Black</t>
        </is>
      </c>
      <c r="Q9721" s="2" t="n">
        <v>221.024</v>
      </c>
      <c r="R9721" t="n">
        <v>2</v>
      </c>
      <c r="S9721" s="3" t="n">
        <v>0.2</v>
      </c>
      <c r="T9721" s="2" t="n">
        <v>-55.256</v>
      </c>
      <c r="U9721">
        <f>D9721-C9721</f>
        <v/>
      </c>
      <c r="V9721" s="3">
        <f>IF(Q9721=0,0,T9721/Q9721)</f>
        <v/>
      </c>
    </row>
    <row r="9722">
      <c r="A9722" t="n">
        <v>9721</v>
      </c>
      <c r="B9722" t="inlineStr">
        <is>
          <t>CA-2016-119641</t>
        </is>
      </c>
      <c r="C9722" t="inlineStr">
        <is>
          <t>2016-09-22</t>
        </is>
      </c>
      <c r="D9722" t="inlineStr">
        <is>
          <t>2016-09-26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DAX Two-Tone Rosewood/Black Document Frame, Desktop, 5 x 7</t>
        </is>
      </c>
      <c r="Q9722" s="2" t="n">
        <v>18.96</v>
      </c>
      <c r="R9722" t="n">
        <v>2</v>
      </c>
      <c r="S9722" s="3" t="n">
        <v>0</v>
      </c>
      <c r="T9722" s="2" t="n">
        <v>7.584</v>
      </c>
      <c r="U9722">
        <f>D9722-C9722</f>
        <v/>
      </c>
      <c r="V9722" s="3">
        <f>IF(Q9722=0,0,T9722/Q9722)</f>
        <v/>
      </c>
    </row>
    <row r="9723">
      <c r="A9723" t="n">
        <v>9722</v>
      </c>
      <c r="B9723" t="inlineStr">
        <is>
          <t>CA-2016-105781</t>
        </is>
      </c>
      <c r="C9723" t="inlineStr">
        <is>
          <t>2016-02-16</t>
        </is>
      </c>
      <c r="D9723" t="inlineStr">
        <is>
          <t>2016-02-20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Hon Every-Day Chair Series Swivel Task Chairs</t>
        </is>
      </c>
      <c r="Q9723" s="2" t="n">
        <v>326.646</v>
      </c>
      <c r="R9723" t="n">
        <v>3</v>
      </c>
      <c r="S9723" s="3" t="n">
        <v>0.1</v>
      </c>
      <c r="T9723" s="2" t="n">
        <v>39.9234</v>
      </c>
      <c r="U9723">
        <f>D9723-C9723</f>
        <v/>
      </c>
      <c r="V9723" s="3">
        <f>IF(Q9723=0,0,T9723/Q9723)</f>
        <v/>
      </c>
    </row>
    <row r="9724">
      <c r="A9724" t="n">
        <v>9723</v>
      </c>
      <c r="B9724" t="inlineStr">
        <is>
          <t>CA-2016-105781</t>
        </is>
      </c>
      <c r="C9724" t="inlineStr">
        <is>
          <t>2016-02-16</t>
        </is>
      </c>
      <c r="D9724" t="inlineStr">
        <is>
          <t>2016-02-20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Technology</t>
        </is>
      </c>
      <c r="O9724" t="inlineStr">
        <is>
          <t>Accessories</t>
        </is>
      </c>
      <c r="P9724" t="inlineStr">
        <is>
          <t>Logitech 910-002974 M325 Wireless Mouse for Web Scrolling</t>
        </is>
      </c>
      <c r="Q9724" s="2" t="n">
        <v>89.97</v>
      </c>
      <c r="R9724" t="n">
        <v>3</v>
      </c>
      <c r="S9724" s="3" t="n">
        <v>0</v>
      </c>
      <c r="T9724" s="2" t="n">
        <v>39.5868</v>
      </c>
      <c r="U9724">
        <f>D9724-C9724</f>
        <v/>
      </c>
      <c r="V9724" s="3">
        <f>IF(Q9724=0,0,T9724/Q9724)</f>
        <v/>
      </c>
    </row>
    <row r="9725">
      <c r="A9725" t="n">
        <v>9724</v>
      </c>
      <c r="B9725" t="inlineStr">
        <is>
          <t>CA-2014-101364</t>
        </is>
      </c>
      <c r="C9725" t="inlineStr">
        <is>
          <t>2014-12-22</t>
        </is>
      </c>
      <c r="D9725" t="inlineStr">
        <is>
          <t>2014-12-26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Lock-Up Easel 'Spel-Binder'</t>
        </is>
      </c>
      <c r="Q9725" s="2" t="n">
        <v>296.712</v>
      </c>
      <c r="R9725" t="n">
        <v>13</v>
      </c>
      <c r="S9725" s="3" t="n">
        <v>0.2</v>
      </c>
      <c r="T9725" s="2" t="n">
        <v>100.1403</v>
      </c>
      <c r="U9725">
        <f>D9725-C9725</f>
        <v/>
      </c>
      <c r="V9725" s="3">
        <f>IF(Q9725=0,0,T9725/Q9725)</f>
        <v/>
      </c>
    </row>
    <row r="9726">
      <c r="A9726" t="n">
        <v>9725</v>
      </c>
      <c r="B9726" t="inlineStr">
        <is>
          <t>CA-2015-117898</t>
        </is>
      </c>
      <c r="C9726" t="inlineStr">
        <is>
          <t>2015-12-05</t>
        </is>
      </c>
      <c r="D9726" t="inlineStr">
        <is>
          <t>2015-12-11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Security-Tint Envelopes</t>
        </is>
      </c>
      <c r="Q9726" s="2" t="n">
        <v>12.224</v>
      </c>
      <c r="R9726" t="n">
        <v>2</v>
      </c>
      <c r="S9726" s="3" t="n">
        <v>0.2</v>
      </c>
      <c r="T9726" s="2" t="n">
        <v>4.4312</v>
      </c>
      <c r="U9726">
        <f>D9726-C9726</f>
        <v/>
      </c>
      <c r="V9726" s="3">
        <f>IF(Q9726=0,0,T9726/Q9726)</f>
        <v/>
      </c>
    </row>
    <row r="9727">
      <c r="A9727" t="n">
        <v>9726</v>
      </c>
      <c r="B9727" t="inlineStr">
        <is>
          <t>CA-2017-142293</t>
        </is>
      </c>
      <c r="C9727" t="inlineStr">
        <is>
          <t>2017-09-17</t>
        </is>
      </c>
      <c r="D9727" t="inlineStr">
        <is>
          <t>2017-09-20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 Trackman Marble Mouse</t>
        </is>
      </c>
      <c r="Q9727" s="2" t="n">
        <v>89.97</v>
      </c>
      <c r="R9727" t="n">
        <v>3</v>
      </c>
      <c r="S9727" s="3" t="n">
        <v>0</v>
      </c>
      <c r="T9727" s="2" t="n">
        <v>37.7874</v>
      </c>
      <c r="U9727">
        <f>D9727-C9727</f>
        <v/>
      </c>
      <c r="V9727" s="3">
        <f>IF(Q9727=0,0,T9727/Q9727)</f>
        <v/>
      </c>
    </row>
    <row r="9728">
      <c r="A9728" t="n">
        <v>9727</v>
      </c>
      <c r="B9728" t="inlineStr">
        <is>
          <t>CA-2017-167395</t>
        </is>
      </c>
      <c r="C9728" t="inlineStr">
        <is>
          <t>2017-12-02</t>
        </is>
      </c>
      <c r="D9728" t="inlineStr">
        <is>
          <t>2017-12-04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Office Supplies</t>
        </is>
      </c>
      <c r="O9728" t="inlineStr">
        <is>
          <t>Appliances</t>
        </is>
      </c>
      <c r="P9728" t="inlineStr">
        <is>
          <t>Belkin 8 Outlet Surge Protector</t>
        </is>
      </c>
      <c r="Q9728" s="2" t="n">
        <v>286.86</v>
      </c>
      <c r="R9728" t="n">
        <v>7</v>
      </c>
      <c r="S9728" s="3" t="n">
        <v>0</v>
      </c>
      <c r="T9728" s="2" t="n">
        <v>80.32080000000001</v>
      </c>
      <c r="U9728">
        <f>D9728-C9728</f>
        <v/>
      </c>
      <c r="V9728" s="3">
        <f>IF(Q9728=0,0,T9728/Q9728)</f>
        <v/>
      </c>
    </row>
    <row r="9729">
      <c r="A9729" t="n">
        <v>9728</v>
      </c>
      <c r="B9729" t="inlineStr">
        <is>
          <t>CA-2017-167395</t>
        </is>
      </c>
      <c r="C9729" t="inlineStr">
        <is>
          <t>2017-12-02</t>
        </is>
      </c>
      <c r="D9729" t="inlineStr">
        <is>
          <t>2017-12-04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Technology</t>
        </is>
      </c>
      <c r="O9729" t="inlineStr">
        <is>
          <t>Phones</t>
        </is>
      </c>
      <c r="P9729" t="inlineStr">
        <is>
          <t>GE 30524EE4</t>
        </is>
      </c>
      <c r="Q9729" s="2" t="n">
        <v>979.95</v>
      </c>
      <c r="R9729" t="n">
        <v>5</v>
      </c>
      <c r="S9729" s="3" t="n">
        <v>0</v>
      </c>
      <c r="T9729" s="2" t="n">
        <v>284.1855</v>
      </c>
      <c r="U9729">
        <f>D9729-C9729</f>
        <v/>
      </c>
      <c r="V9729" s="3">
        <f>IF(Q9729=0,0,T9729/Q9729)</f>
        <v/>
      </c>
    </row>
    <row r="9730">
      <c r="A9730" t="n">
        <v>9729</v>
      </c>
      <c r="B9730" t="inlineStr">
        <is>
          <t>CA-2017-167395</t>
        </is>
      </c>
      <c r="C9730" t="inlineStr">
        <is>
          <t>2017-12-02</t>
        </is>
      </c>
      <c r="D9730" t="inlineStr">
        <is>
          <t>2017-12-04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Office Supplies</t>
        </is>
      </c>
      <c r="O9730" t="inlineStr">
        <is>
          <t>Supplies</t>
        </is>
      </c>
      <c r="P9730" t="inlineStr">
        <is>
          <t>Staple remover</t>
        </is>
      </c>
      <c r="Q9730" s="2" t="n">
        <v>4.36</v>
      </c>
      <c r="R9730" t="n">
        <v>2</v>
      </c>
      <c r="S9730" s="3" t="n">
        <v>0</v>
      </c>
      <c r="T9730" s="2" t="n">
        <v>0.1744</v>
      </c>
      <c r="U9730">
        <f>D9730-C9730</f>
        <v/>
      </c>
      <c r="V9730" s="3">
        <f>IF(Q9730=0,0,T9730/Q9730)</f>
        <v/>
      </c>
    </row>
    <row r="9731">
      <c r="A9731" t="n">
        <v>9730</v>
      </c>
      <c r="B9731" t="inlineStr">
        <is>
          <t>CA-2014-111962</t>
        </is>
      </c>
      <c r="C9731" t="inlineStr">
        <is>
          <t>2014-09-29</t>
        </is>
      </c>
      <c r="D9731" t="inlineStr">
        <is>
          <t>2014-10-04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GBC Standard Plastic Binding Systems' Combs</t>
        </is>
      </c>
      <c r="Q9731" s="2" t="n">
        <v>10.048</v>
      </c>
      <c r="R9731" t="n">
        <v>2</v>
      </c>
      <c r="S9731" s="3" t="n">
        <v>0.2</v>
      </c>
      <c r="T9731" s="2" t="n">
        <v>3.14</v>
      </c>
      <c r="U9731">
        <f>D9731-C9731</f>
        <v/>
      </c>
      <c r="V9731" s="3">
        <f>IF(Q9731=0,0,T9731/Q9731)</f>
        <v/>
      </c>
    </row>
    <row r="9732">
      <c r="A9732" t="n">
        <v>9731</v>
      </c>
      <c r="B9732" t="inlineStr">
        <is>
          <t>CA-2014-111962</t>
        </is>
      </c>
      <c r="C9732" t="inlineStr">
        <is>
          <t>2014-09-29</t>
        </is>
      </c>
      <c r="D9732" t="inlineStr">
        <is>
          <t>2014-10-04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Office Supplies</t>
        </is>
      </c>
      <c r="O9732" t="inlineStr">
        <is>
          <t>Storage</t>
        </is>
      </c>
      <c r="P9732" t="inlineStr">
        <is>
          <t>Fellowes Super Stor/Drawer Files</t>
        </is>
      </c>
      <c r="Q9732" s="2" t="n">
        <v>807.75</v>
      </c>
      <c r="R9732" t="n">
        <v>5</v>
      </c>
      <c r="S9732" s="3" t="n">
        <v>0</v>
      </c>
      <c r="T9732" s="2" t="n">
        <v>153.4725</v>
      </c>
      <c r="U9732">
        <f>D9732-C9732</f>
        <v/>
      </c>
      <c r="V9732" s="3">
        <f>IF(Q9732=0,0,T9732/Q9732)</f>
        <v/>
      </c>
    </row>
    <row r="9733">
      <c r="A9733" t="n">
        <v>9732</v>
      </c>
      <c r="B9733" t="inlineStr">
        <is>
          <t>CA-2017-124261</t>
        </is>
      </c>
      <c r="C9733" t="inlineStr">
        <is>
          <t>2017-11-14</t>
        </is>
      </c>
      <c r="D9733" t="inlineStr">
        <is>
          <t>2017-11-19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Office Supplies</t>
        </is>
      </c>
      <c r="O9733" t="inlineStr">
        <is>
          <t>Art</t>
        </is>
      </c>
      <c r="P9733" t="inlineStr">
        <is>
          <t>Newell 347</t>
        </is>
      </c>
      <c r="Q9733" s="2" t="n">
        <v>34.24</v>
      </c>
      <c r="R9733" t="n">
        <v>8</v>
      </c>
      <c r="S9733" s="3" t="n">
        <v>0</v>
      </c>
      <c r="T9733" s="2" t="n">
        <v>9.929600000000001</v>
      </c>
      <c r="U9733">
        <f>D9733-C9733</f>
        <v/>
      </c>
      <c r="V9733" s="3">
        <f>IF(Q9733=0,0,T9733/Q9733)</f>
        <v/>
      </c>
    </row>
    <row r="9734">
      <c r="A9734" t="n">
        <v>9733</v>
      </c>
      <c r="B9734" t="inlineStr">
        <is>
          <t>CA-2014-114321</t>
        </is>
      </c>
      <c r="C9734" t="inlineStr">
        <is>
          <t>2014-08-20</t>
        </is>
      </c>
      <c r="D9734" t="inlineStr">
        <is>
          <t>2014-08-25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Furniture</t>
        </is>
      </c>
      <c r="O9734" t="inlineStr">
        <is>
          <t>Chairs</t>
        </is>
      </c>
      <c r="P9734" t="inlineStr">
        <is>
          <t>Safco Chair Connectors, 6/Carton</t>
        </is>
      </c>
      <c r="Q9734" s="2" t="n">
        <v>500.24</v>
      </c>
      <c r="R9734" t="n">
        <v>13</v>
      </c>
      <c r="S9734" s="3" t="n">
        <v>0</v>
      </c>
      <c r="T9734" s="2" t="n">
        <v>145.0696</v>
      </c>
      <c r="U9734">
        <f>D9734-C9734</f>
        <v/>
      </c>
      <c r="V9734" s="3">
        <f>IF(Q9734=0,0,T9734/Q9734)</f>
        <v/>
      </c>
    </row>
    <row r="9735">
      <c r="A9735" t="n">
        <v>9734</v>
      </c>
      <c r="B9735" t="inlineStr">
        <is>
          <t>CA-2014-114321</t>
        </is>
      </c>
      <c r="C9735" t="inlineStr">
        <is>
          <t>2014-08-20</t>
        </is>
      </c>
      <c r="D9735" t="inlineStr">
        <is>
          <t>2014-08-25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Office Supplies</t>
        </is>
      </c>
      <c r="O9735" t="inlineStr">
        <is>
          <t>Paper</t>
        </is>
      </c>
      <c r="P9735" t="inlineStr">
        <is>
          <t>Riverleaf Stik-Withit Designer Note Cubes</t>
        </is>
      </c>
      <c r="Q9735" s="2" t="n">
        <v>20.12</v>
      </c>
      <c r="R9735" t="n">
        <v>2</v>
      </c>
      <c r="S9735" s="3" t="n">
        <v>0</v>
      </c>
      <c r="T9735" s="2" t="n">
        <v>9.2552</v>
      </c>
      <c r="U9735">
        <f>D9735-C9735</f>
        <v/>
      </c>
      <c r="V9735" s="3">
        <f>IF(Q9735=0,0,T9735/Q9735)</f>
        <v/>
      </c>
    </row>
    <row r="9736">
      <c r="A9736" t="n">
        <v>9735</v>
      </c>
      <c r="B9736" t="inlineStr">
        <is>
          <t>CA-2014-114321</t>
        </is>
      </c>
      <c r="C9736" t="inlineStr">
        <is>
          <t>2014-08-20</t>
        </is>
      </c>
      <c r="D9736" t="inlineStr">
        <is>
          <t>2014-08-25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GBC DocuBind TL300 Electric Binding System</t>
        </is>
      </c>
      <c r="Q9736" s="2" t="n">
        <v>896.99</v>
      </c>
      <c r="R9736" t="n">
        <v>1</v>
      </c>
      <c r="S9736" s="3" t="n">
        <v>0</v>
      </c>
      <c r="T9736" s="2" t="n">
        <v>421.5853</v>
      </c>
      <c r="U9736">
        <f>D9736-C9736</f>
        <v/>
      </c>
      <c r="V9736" s="3">
        <f>IF(Q9736=0,0,T9736/Q9736)</f>
        <v/>
      </c>
    </row>
    <row r="9737">
      <c r="A9737" t="n">
        <v>9736</v>
      </c>
      <c r="B9737" t="inlineStr">
        <is>
          <t>CA-2014-128062</t>
        </is>
      </c>
      <c r="C9737" t="inlineStr">
        <is>
          <t>2014-11-19</t>
        </is>
      </c>
      <c r="D9737" t="inlineStr">
        <is>
          <t>2014-11-22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1/4 Fold Party Design Invitations &amp; White Envelopes, 24 8-1/2" X 11" Cards, 25 Env./Pack</t>
        </is>
      </c>
      <c r="Q9737" s="2" t="n">
        <v>5.88</v>
      </c>
      <c r="R9737" t="n">
        <v>1</v>
      </c>
      <c r="S9737" s="3" t="n">
        <v>0.2</v>
      </c>
      <c r="T9737" s="2" t="n">
        <v>1.9845</v>
      </c>
      <c r="U9737">
        <f>D9737-C9737</f>
        <v/>
      </c>
      <c r="V9737" s="3">
        <f>IF(Q9737=0,0,T9737/Q9737)</f>
        <v/>
      </c>
    </row>
    <row r="9738">
      <c r="A9738" t="n">
        <v>9737</v>
      </c>
      <c r="B9738" t="inlineStr">
        <is>
          <t>US-2015-100069</t>
        </is>
      </c>
      <c r="C9738" t="inlineStr">
        <is>
          <t>2015-06-29</t>
        </is>
      </c>
      <c r="D9738" t="inlineStr">
        <is>
          <t>2015-07-03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Technology</t>
        </is>
      </c>
      <c r="O9738" t="inlineStr">
        <is>
          <t>Phones</t>
        </is>
      </c>
      <c r="P9738" t="inlineStr">
        <is>
          <t>Cisco 8x8 Inc. 6753i IP Business Phone System</t>
        </is>
      </c>
      <c r="Q9738" s="2" t="n">
        <v>269.98</v>
      </c>
      <c r="R9738" t="n">
        <v>2</v>
      </c>
      <c r="S9738" s="3" t="n">
        <v>0</v>
      </c>
      <c r="T9738" s="2" t="n">
        <v>72.8946</v>
      </c>
      <c r="U9738">
        <f>D9738-C9738</f>
        <v/>
      </c>
      <c r="V9738" s="3">
        <f>IF(Q9738=0,0,T9738/Q9738)</f>
        <v/>
      </c>
    </row>
    <row r="9739">
      <c r="A9739" t="n">
        <v>9738</v>
      </c>
      <c r="B9739" t="inlineStr">
        <is>
          <t>CA-2017-129294</t>
        </is>
      </c>
      <c r="C9739" t="inlineStr">
        <is>
          <t>2017-03-16</t>
        </is>
      </c>
      <c r="D9739" t="inlineStr">
        <is>
          <t>2017-03-21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Dual Level, Single-Width Filing Carts</t>
        </is>
      </c>
      <c r="Q9739" s="2" t="n">
        <v>310.12</v>
      </c>
      <c r="R9739" t="n">
        <v>2</v>
      </c>
      <c r="S9739" s="3" t="n">
        <v>0</v>
      </c>
      <c r="T9739" s="2" t="n">
        <v>80.63120000000001</v>
      </c>
      <c r="U9739">
        <f>D9739-C9739</f>
        <v/>
      </c>
      <c r="V9739" s="3">
        <f>IF(Q9739=0,0,T9739/Q9739)</f>
        <v/>
      </c>
    </row>
    <row r="9740">
      <c r="A9740" t="n">
        <v>9739</v>
      </c>
      <c r="B9740" t="inlineStr">
        <is>
          <t>CA-2017-129294</t>
        </is>
      </c>
      <c r="C9740" t="inlineStr">
        <is>
          <t>2017-03-16</t>
        </is>
      </c>
      <c r="D9740" t="inlineStr">
        <is>
          <t>2017-03-21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XtraLife ClearVue Slant-D Ring Binder, White, 3"</t>
        </is>
      </c>
      <c r="Q9740" s="2" t="n">
        <v>70.464</v>
      </c>
      <c r="R9740" t="n">
        <v>6</v>
      </c>
      <c r="S9740" s="3" t="n">
        <v>0.2</v>
      </c>
      <c r="T9740" s="2" t="n">
        <v>22.9008</v>
      </c>
      <c r="U9740">
        <f>D9740-C9740</f>
        <v/>
      </c>
      <c r="V9740" s="3">
        <f>IF(Q9740=0,0,T9740/Q9740)</f>
        <v/>
      </c>
    </row>
    <row r="9741">
      <c r="A9741" t="n">
        <v>9740</v>
      </c>
      <c r="B9741" t="inlineStr">
        <is>
          <t>CA-2017-129294</t>
        </is>
      </c>
      <c r="C9741" t="inlineStr">
        <is>
          <t>2017-03-16</t>
        </is>
      </c>
      <c r="D9741" t="inlineStr">
        <is>
          <t>2017-03-21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Office Supplies</t>
        </is>
      </c>
      <c r="O9741" t="inlineStr">
        <is>
          <t>Binders</t>
        </is>
      </c>
      <c r="P9741" t="inlineStr">
        <is>
          <t>Pressboard Hanging Data Binders for Unburst Sheets</t>
        </is>
      </c>
      <c r="Q9741" s="2" t="n">
        <v>19.68</v>
      </c>
      <c r="R9741" t="n">
        <v>5</v>
      </c>
      <c r="S9741" s="3" t="n">
        <v>0.2</v>
      </c>
      <c r="T9741" s="2" t="n">
        <v>6.888</v>
      </c>
      <c r="U9741">
        <f>D9741-C9741</f>
        <v/>
      </c>
      <c r="V9741" s="3">
        <f>IF(Q9741=0,0,T9741/Q9741)</f>
        <v/>
      </c>
    </row>
    <row r="9742">
      <c r="A9742" t="n">
        <v>9741</v>
      </c>
      <c r="B9742" t="inlineStr">
        <is>
          <t>CA-2017-129294</t>
        </is>
      </c>
      <c r="C9742" t="inlineStr">
        <is>
          <t>2017-03-16</t>
        </is>
      </c>
      <c r="D9742" t="inlineStr">
        <is>
          <t>2017-03-21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Office Supplies</t>
        </is>
      </c>
      <c r="O9742" t="inlineStr">
        <is>
          <t>Appliances</t>
        </is>
      </c>
      <c r="P9742" t="inlineStr">
        <is>
          <t>Bionaire Personal Warm Mist Humidifier/Vaporizer</t>
        </is>
      </c>
      <c r="Q9742" s="2" t="n">
        <v>140.67</v>
      </c>
      <c r="R9742" t="n">
        <v>3</v>
      </c>
      <c r="S9742" s="3" t="n">
        <v>0</v>
      </c>
      <c r="T9742" s="2" t="n">
        <v>54.8613</v>
      </c>
      <c r="U9742">
        <f>D9742-C9742</f>
        <v/>
      </c>
      <c r="V9742" s="3">
        <f>IF(Q9742=0,0,T9742/Q9742)</f>
        <v/>
      </c>
    </row>
    <row r="9743">
      <c r="A9743" t="n">
        <v>9742</v>
      </c>
      <c r="B9743" t="inlineStr">
        <is>
          <t>CA-2015-117086</t>
        </is>
      </c>
      <c r="C9743" t="inlineStr">
        <is>
          <t>2015-11-08</t>
        </is>
      </c>
      <c r="D9743" t="inlineStr">
        <is>
          <t>2015-11-12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Furniture</t>
        </is>
      </c>
      <c r="O9743" t="inlineStr">
        <is>
          <t>Bookcases</t>
        </is>
      </c>
      <c r="P9743" t="inlineStr">
        <is>
          <t>Riverside Palais Royal Lawyers Bookcase, Royale Cherry Finish</t>
        </is>
      </c>
      <c r="Q9743" s="2" t="n">
        <v>4404.9</v>
      </c>
      <c r="R9743" t="n">
        <v>5</v>
      </c>
      <c r="S9743" s="3" t="n">
        <v>0</v>
      </c>
      <c r="T9743" s="2" t="n">
        <v>1013.127</v>
      </c>
      <c r="U9743">
        <f>D9743-C9743</f>
        <v/>
      </c>
      <c r="V9743" s="3">
        <f>IF(Q9743=0,0,T9743/Q9743)</f>
        <v/>
      </c>
    </row>
    <row r="9744">
      <c r="A9744" t="n">
        <v>9743</v>
      </c>
      <c r="B9744" t="inlineStr">
        <is>
          <t>CA-2017-131303</t>
        </is>
      </c>
      <c r="C9744" t="inlineStr">
        <is>
          <t>2017-11-28</t>
        </is>
      </c>
      <c r="D9744" t="inlineStr">
        <is>
          <t>2017-12-02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Round Specialty Laser Printer Labels</t>
        </is>
      </c>
      <c r="Q9744" s="2" t="n">
        <v>62.65</v>
      </c>
      <c r="R9744" t="n">
        <v>5</v>
      </c>
      <c r="S9744" s="3" t="n">
        <v>0</v>
      </c>
      <c r="T9744" s="2" t="n">
        <v>29.4455</v>
      </c>
      <c r="U9744">
        <f>D9744-C9744</f>
        <v/>
      </c>
      <c r="V9744" s="3">
        <f>IF(Q9744=0,0,T9744/Q9744)</f>
        <v/>
      </c>
    </row>
    <row r="9745">
      <c r="A9745" t="n">
        <v>9744</v>
      </c>
      <c r="B9745" t="inlineStr">
        <is>
          <t>CA-2016-137127</t>
        </is>
      </c>
      <c r="C9745" t="inlineStr">
        <is>
          <t>2016-06-16</t>
        </is>
      </c>
      <c r="D9745" t="inlineStr">
        <is>
          <t>2016-06-22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Office Supplies</t>
        </is>
      </c>
      <c r="O9745" t="inlineStr">
        <is>
          <t>Labels</t>
        </is>
      </c>
      <c r="P9745" t="inlineStr">
        <is>
          <t>Avery 518</t>
        </is>
      </c>
      <c r="Q9745" s="2" t="n">
        <v>9.449999999999999</v>
      </c>
      <c r="R9745" t="n">
        <v>3</v>
      </c>
      <c r="S9745" s="3" t="n">
        <v>0</v>
      </c>
      <c r="T9745" s="2" t="n">
        <v>4.536</v>
      </c>
      <c r="U9745">
        <f>D9745-C9745</f>
        <v/>
      </c>
      <c r="V9745" s="3">
        <f>IF(Q9745=0,0,T9745/Q9745)</f>
        <v/>
      </c>
    </row>
    <row r="9746">
      <c r="A9746" t="n">
        <v>9745</v>
      </c>
      <c r="B9746" t="inlineStr">
        <is>
          <t>CA-2017-141782</t>
        </is>
      </c>
      <c r="C9746" t="inlineStr">
        <is>
          <t>2017-01-21</t>
        </is>
      </c>
      <c r="D9746" t="inlineStr">
        <is>
          <t>2017-01-25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Office Supplies</t>
        </is>
      </c>
      <c r="O9746" t="inlineStr">
        <is>
          <t>Envelopes</t>
        </is>
      </c>
      <c r="P9746" t="inlineStr">
        <is>
          <t>Airmail Envelopes</t>
        </is>
      </c>
      <c r="Q9746" s="2" t="n">
        <v>268.576</v>
      </c>
      <c r="R9746" t="n">
        <v>4</v>
      </c>
      <c r="S9746" s="3" t="n">
        <v>0.2</v>
      </c>
      <c r="T9746" s="2" t="n">
        <v>90.6444</v>
      </c>
      <c r="U9746">
        <f>D9746-C9746</f>
        <v/>
      </c>
      <c r="V9746" s="3">
        <f>IF(Q9746=0,0,T9746/Q9746)</f>
        <v/>
      </c>
    </row>
    <row r="9747">
      <c r="A9747" t="n">
        <v>9746</v>
      </c>
      <c r="B9747" t="inlineStr">
        <is>
          <t>CA-2017-137505</t>
        </is>
      </c>
      <c r="C9747" t="inlineStr">
        <is>
          <t>2017-11-24</t>
        </is>
      </c>
      <c r="D9747" t="inlineStr">
        <is>
          <t>2017-11-24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Practical Foundations 30 x 60 Training Table, Light Gray/Charcoal</t>
        </is>
      </c>
      <c r="Q9747" s="2" t="n">
        <v>364.08</v>
      </c>
      <c r="R9747" t="n">
        <v>2</v>
      </c>
      <c r="S9747" s="3" t="n">
        <v>0.2</v>
      </c>
      <c r="T9747" s="2" t="n">
        <v>9.102</v>
      </c>
      <c r="U9747">
        <f>D9747-C9747</f>
        <v/>
      </c>
      <c r="V9747" s="3">
        <f>IF(Q9747=0,0,T9747/Q9747)</f>
        <v/>
      </c>
    </row>
    <row r="9748">
      <c r="A9748" t="n">
        <v>9747</v>
      </c>
      <c r="B9748" t="inlineStr">
        <is>
          <t>CA-2017-137505</t>
        </is>
      </c>
      <c r="C9748" t="inlineStr">
        <is>
          <t>2017-11-24</t>
        </is>
      </c>
      <c r="D9748" t="inlineStr">
        <is>
          <t>2017-11-24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Hon 61000 Series Interactive Training Tables</t>
        </is>
      </c>
      <c r="Q9748" s="2" t="n">
        <v>71.08799999999999</v>
      </c>
      <c r="R9748" t="n">
        <v>2</v>
      </c>
      <c r="S9748" s="3" t="n">
        <v>0.2</v>
      </c>
      <c r="T9748" s="2" t="n">
        <v>-1.7772</v>
      </c>
      <c r="U9748">
        <f>D9748-C9748</f>
        <v/>
      </c>
      <c r="V9748" s="3">
        <f>IF(Q9748=0,0,T9748/Q9748)</f>
        <v/>
      </c>
    </row>
    <row r="9749">
      <c r="A9749" t="n">
        <v>9748</v>
      </c>
      <c r="B9749" t="inlineStr">
        <is>
          <t>US-2014-140914</t>
        </is>
      </c>
      <c r="C9749" t="inlineStr">
        <is>
          <t>2014-11-11</t>
        </is>
      </c>
      <c r="D9749" t="inlineStr">
        <is>
          <t>2014-11-15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Furniture</t>
        </is>
      </c>
      <c r="O9749" t="inlineStr">
        <is>
          <t>Furnishings</t>
        </is>
      </c>
      <c r="P9749" t="inlineStr">
        <is>
          <t>DAX Wood Document Frame.</t>
        </is>
      </c>
      <c r="Q9749" s="2" t="n">
        <v>10.984</v>
      </c>
      <c r="R9749" t="n">
        <v>2</v>
      </c>
      <c r="S9749" s="3" t="n">
        <v>0.6</v>
      </c>
      <c r="T9749" s="2" t="n">
        <v>-7.9634</v>
      </c>
      <c r="U9749">
        <f>D9749-C9749</f>
        <v/>
      </c>
      <c r="V9749" s="3">
        <f>IF(Q9749=0,0,T9749/Q9749)</f>
        <v/>
      </c>
    </row>
    <row r="9750">
      <c r="A9750" t="n">
        <v>9749</v>
      </c>
      <c r="B9750" t="inlineStr">
        <is>
          <t>US-2014-140914</t>
        </is>
      </c>
      <c r="C9750" t="inlineStr">
        <is>
          <t>2014-11-11</t>
        </is>
      </c>
      <c r="D9750" t="inlineStr">
        <is>
          <t>2014-11-15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Furniture</t>
        </is>
      </c>
      <c r="O9750" t="inlineStr">
        <is>
          <t>Chairs</t>
        </is>
      </c>
      <c r="P9750" t="inlineStr">
        <is>
          <t>Global Commerce Series High-Back Swivel/Tilt Chairs</t>
        </is>
      </c>
      <c r="Q9750" s="2" t="n">
        <v>797.944</v>
      </c>
      <c r="R9750" t="n">
        <v>4</v>
      </c>
      <c r="S9750" s="3" t="n">
        <v>0.3</v>
      </c>
      <c r="T9750" s="2" t="n">
        <v>-56.996</v>
      </c>
      <c r="U9750">
        <f>D9750-C9750</f>
        <v/>
      </c>
      <c r="V9750" s="3">
        <f>IF(Q9750=0,0,T9750/Q9750)</f>
        <v/>
      </c>
    </row>
    <row r="9751">
      <c r="A9751" t="n">
        <v>9750</v>
      </c>
      <c r="B9751" t="inlineStr">
        <is>
          <t>CA-2016-158358</t>
        </is>
      </c>
      <c r="C9751" t="inlineStr">
        <is>
          <t>2016-03-04</t>
        </is>
      </c>
      <c r="D9751" t="inlineStr">
        <is>
          <t>2016-03-08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G602 Wireless Gaming Mouse</t>
        </is>
      </c>
      <c r="Q9751" s="2" t="n">
        <v>159.98</v>
      </c>
      <c r="R9751" t="n">
        <v>2</v>
      </c>
      <c r="S9751" s="3" t="n">
        <v>0</v>
      </c>
      <c r="T9751" s="2" t="n">
        <v>57.5928</v>
      </c>
      <c r="U9751">
        <f>D9751-C9751</f>
        <v/>
      </c>
      <c r="V9751" s="3">
        <f>IF(Q9751=0,0,T9751/Q9751)</f>
        <v/>
      </c>
    </row>
    <row r="9752">
      <c r="A9752" t="n">
        <v>9751</v>
      </c>
      <c r="B9752" t="inlineStr">
        <is>
          <t>CA-2016-113390</t>
        </is>
      </c>
      <c r="C9752" t="inlineStr">
        <is>
          <t>2016-10-11</t>
        </is>
      </c>
      <c r="D9752" t="inlineStr">
        <is>
          <t>2016-10-15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Avery Fluorescent Highlighter Four-Color Set</t>
        </is>
      </c>
      <c r="Q9752" s="2" t="n">
        <v>5.344</v>
      </c>
      <c r="R9752" t="n">
        <v>2</v>
      </c>
      <c r="S9752" s="3" t="n">
        <v>0.2</v>
      </c>
      <c r="T9752" s="2" t="n">
        <v>0.668</v>
      </c>
      <c r="U9752">
        <f>D9752-C9752</f>
        <v/>
      </c>
      <c r="V9752" s="3">
        <f>IF(Q9752=0,0,T9752/Q9752)</f>
        <v/>
      </c>
    </row>
    <row r="9753">
      <c r="A9753" t="n">
        <v>9752</v>
      </c>
      <c r="B9753" t="inlineStr">
        <is>
          <t>CA-2016-113390</t>
        </is>
      </c>
      <c r="C9753" t="inlineStr">
        <is>
          <t>2016-10-11</t>
        </is>
      </c>
      <c r="D9753" t="inlineStr">
        <is>
          <t>2016-10-15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Office Supplies</t>
        </is>
      </c>
      <c r="O9753" t="inlineStr">
        <is>
          <t>Art</t>
        </is>
      </c>
      <c r="P9753" t="inlineStr">
        <is>
          <t>Newell 309</t>
        </is>
      </c>
      <c r="Q9753" s="2" t="n">
        <v>27.72</v>
      </c>
      <c r="R9753" t="n">
        <v>3</v>
      </c>
      <c r="S9753" s="3" t="n">
        <v>0.2</v>
      </c>
      <c r="T9753" s="2" t="n">
        <v>3.465</v>
      </c>
      <c r="U9753">
        <f>D9753-C9753</f>
        <v/>
      </c>
      <c r="V9753" s="3">
        <f>IF(Q9753=0,0,T9753/Q9753)</f>
        <v/>
      </c>
    </row>
    <row r="9754">
      <c r="A9754" t="n">
        <v>9753</v>
      </c>
      <c r="B9754" t="inlineStr">
        <is>
          <t>US-2016-158680</t>
        </is>
      </c>
      <c r="C9754" t="inlineStr">
        <is>
          <t>2016-07-01</t>
        </is>
      </c>
      <c r="D9754" t="inlineStr">
        <is>
          <t>2016-07-02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Zipper Ring Binder Pockets</t>
        </is>
      </c>
      <c r="Q9754" s="2" t="n">
        <v>2.496</v>
      </c>
      <c r="R9754" t="n">
        <v>1</v>
      </c>
      <c r="S9754" s="3" t="n">
        <v>0.2</v>
      </c>
      <c r="T9754" s="2" t="n">
        <v>0.9048</v>
      </c>
      <c r="U9754">
        <f>D9754-C9754</f>
        <v/>
      </c>
      <c r="V9754" s="3">
        <f>IF(Q9754=0,0,T9754/Q9754)</f>
        <v/>
      </c>
    </row>
    <row r="9755">
      <c r="A9755" t="n">
        <v>9754</v>
      </c>
      <c r="B9755" t="inlineStr">
        <is>
          <t>CA-2017-113705</t>
        </is>
      </c>
      <c r="C9755" t="inlineStr">
        <is>
          <t>2017-03-27</t>
        </is>
      </c>
      <c r="D9755" t="inlineStr">
        <is>
          <t>2017-03-29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Office Supplies</t>
        </is>
      </c>
      <c r="O9755" t="inlineStr">
        <is>
          <t>Labels</t>
        </is>
      </c>
      <c r="P9755" t="inlineStr">
        <is>
          <t>Avery 05222 Permanent Self-Adhesive File Folder Labels for Typewriters, on Rolls, White, 250/Roll</t>
        </is>
      </c>
      <c r="Q9755" s="2" t="n">
        <v>8.26</v>
      </c>
      <c r="R9755" t="n">
        <v>2</v>
      </c>
      <c r="S9755" s="3" t="n">
        <v>0</v>
      </c>
      <c r="T9755" s="2" t="n">
        <v>3.7996</v>
      </c>
      <c r="U9755">
        <f>D9755-C9755</f>
        <v/>
      </c>
      <c r="V9755" s="3">
        <f>IF(Q9755=0,0,T9755/Q9755)</f>
        <v/>
      </c>
    </row>
    <row r="9756">
      <c r="A9756" t="n">
        <v>9755</v>
      </c>
      <c r="B9756" t="inlineStr">
        <is>
          <t>CA-2017-113705</t>
        </is>
      </c>
      <c r="C9756" t="inlineStr">
        <is>
          <t>2017-03-27</t>
        </is>
      </c>
      <c r="D9756" t="inlineStr">
        <is>
          <t>2017-03-29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GBC Instant Index System for Binding Systems</t>
        </is>
      </c>
      <c r="Q9756" s="2" t="n">
        <v>17.76</v>
      </c>
      <c r="R9756" t="n">
        <v>2</v>
      </c>
      <c r="S9756" s="3" t="n">
        <v>0</v>
      </c>
      <c r="T9756" s="2" t="n">
        <v>8.880000000000001</v>
      </c>
      <c r="U9756">
        <f>D9756-C9756</f>
        <v/>
      </c>
      <c r="V9756" s="3">
        <f>IF(Q9756=0,0,T9756/Q9756)</f>
        <v/>
      </c>
    </row>
    <row r="9757">
      <c r="A9757" t="n">
        <v>9756</v>
      </c>
      <c r="B9757" t="inlineStr">
        <is>
          <t>CA-2017-113705</t>
        </is>
      </c>
      <c r="C9757" t="inlineStr">
        <is>
          <t>2017-03-27</t>
        </is>
      </c>
      <c r="D9757" t="inlineStr">
        <is>
          <t>2017-03-29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Office Supplies</t>
        </is>
      </c>
      <c r="O9757" t="inlineStr">
        <is>
          <t>Storage</t>
        </is>
      </c>
      <c r="P9757" t="inlineStr">
        <is>
          <t>Carina Mini System Audio Rack, Model AR050B</t>
        </is>
      </c>
      <c r="Q9757" s="2" t="n">
        <v>332.94</v>
      </c>
      <c r="R9757" t="n">
        <v>3</v>
      </c>
      <c r="S9757" s="3" t="n">
        <v>0</v>
      </c>
      <c r="T9757" s="2" t="n">
        <v>9.988200000000001</v>
      </c>
      <c r="U9757">
        <f>D9757-C9757</f>
        <v/>
      </c>
      <c r="V9757" s="3">
        <f>IF(Q9757=0,0,T9757/Q9757)</f>
        <v/>
      </c>
    </row>
    <row r="9758">
      <c r="A9758" t="n">
        <v>9757</v>
      </c>
      <c r="B9758" t="inlineStr">
        <is>
          <t>CA-2017-113705</t>
        </is>
      </c>
      <c r="C9758" t="inlineStr">
        <is>
          <t>2017-03-27</t>
        </is>
      </c>
      <c r="D9758" t="inlineStr">
        <is>
          <t>2017-03-29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Furniture</t>
        </is>
      </c>
      <c r="O9758" t="inlineStr">
        <is>
          <t>Tables</t>
        </is>
      </c>
      <c r="P9758" t="inlineStr">
        <is>
          <t>BPI Conference Tables</t>
        </is>
      </c>
      <c r="Q9758" s="2" t="n">
        <v>292.1</v>
      </c>
      <c r="R9758" t="n">
        <v>2</v>
      </c>
      <c r="S9758" s="3" t="n">
        <v>0</v>
      </c>
      <c r="T9758" s="2" t="n">
        <v>58.42</v>
      </c>
      <c r="U9758">
        <f>D9758-C9758</f>
        <v/>
      </c>
      <c r="V9758" s="3">
        <f>IF(Q9758=0,0,T9758/Q9758)</f>
        <v/>
      </c>
    </row>
    <row r="9759">
      <c r="A9759" t="n">
        <v>9758</v>
      </c>
      <c r="B9759" t="inlineStr">
        <is>
          <t>CA-2017-113705</t>
        </is>
      </c>
      <c r="C9759" t="inlineStr">
        <is>
          <t>2017-03-27</t>
        </is>
      </c>
      <c r="D9759" t="inlineStr">
        <is>
          <t>2017-03-29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Panasonic KX - TS880B Telephone</t>
        </is>
      </c>
      <c r="Q9759" s="2" t="n">
        <v>206.1</v>
      </c>
      <c r="R9759" t="n">
        <v>5</v>
      </c>
      <c r="S9759" s="3" t="n">
        <v>0</v>
      </c>
      <c r="T9759" s="2" t="n">
        <v>55.647</v>
      </c>
      <c r="U9759">
        <f>D9759-C9759</f>
        <v/>
      </c>
      <c r="V9759" s="3">
        <f>IF(Q9759=0,0,T9759/Q9759)</f>
        <v/>
      </c>
    </row>
    <row r="9760">
      <c r="A9760" t="n">
        <v>9759</v>
      </c>
      <c r="B9760" t="inlineStr">
        <is>
          <t>CA-2017-113705</t>
        </is>
      </c>
      <c r="C9760" t="inlineStr">
        <is>
          <t>2017-03-27</t>
        </is>
      </c>
      <c r="D9760" t="inlineStr">
        <is>
          <t>2017-03-29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Ampad Gold Fibre Wirebound Steno Books, 6" x 9", Gregg Ruled</t>
        </is>
      </c>
      <c r="Q9760" s="2" t="n">
        <v>17.64</v>
      </c>
      <c r="R9760" t="n">
        <v>4</v>
      </c>
      <c r="S9760" s="3" t="n">
        <v>0</v>
      </c>
      <c r="T9760" s="2" t="n">
        <v>8.1144</v>
      </c>
      <c r="U9760">
        <f>D9760-C9760</f>
        <v/>
      </c>
      <c r="V9760" s="3">
        <f>IF(Q9760=0,0,T9760/Q9760)</f>
        <v/>
      </c>
    </row>
    <row r="9761">
      <c r="A9761" t="n">
        <v>9760</v>
      </c>
      <c r="B9761" t="inlineStr">
        <is>
          <t>CA-2016-146913</t>
        </is>
      </c>
      <c r="C9761" t="inlineStr">
        <is>
          <t>2016-10-31</t>
        </is>
      </c>
      <c r="D9761" t="inlineStr">
        <is>
          <t>2016-11-05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Furniture</t>
        </is>
      </c>
      <c r="O9761" t="inlineStr">
        <is>
          <t>Chairs</t>
        </is>
      </c>
      <c r="P9761" t="inlineStr">
        <is>
          <t>Office Star - Professional Matrix Back Chair with 2-to-1 Synchro Tilt and Mesh Fabric Seat</t>
        </is>
      </c>
      <c r="Q9761" s="2" t="n">
        <v>1403.92</v>
      </c>
      <c r="R9761" t="n">
        <v>5</v>
      </c>
      <c r="S9761" s="3" t="n">
        <v>0.2</v>
      </c>
      <c r="T9761" s="2" t="n">
        <v>70.196</v>
      </c>
      <c r="U9761">
        <f>D9761-C9761</f>
        <v/>
      </c>
      <c r="V9761" s="3">
        <f>IF(Q9761=0,0,T9761/Q9761)</f>
        <v/>
      </c>
    </row>
    <row r="9762">
      <c r="A9762" t="n">
        <v>9761</v>
      </c>
      <c r="B9762" t="inlineStr">
        <is>
          <t>CA-2017-159135</t>
        </is>
      </c>
      <c r="C9762" t="inlineStr">
        <is>
          <t>2017-11-04</t>
        </is>
      </c>
      <c r="D9762" t="inlineStr">
        <is>
          <t>2017-11-08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Office Supplies</t>
        </is>
      </c>
      <c r="O9762" t="inlineStr">
        <is>
          <t>Art</t>
        </is>
      </c>
      <c r="P9762" t="inlineStr">
        <is>
          <t>Binney &amp; Smith inkTank Desk Highlighter, Chisel Tip, Yellow, 12/Box</t>
        </is>
      </c>
      <c r="Q9762" s="2" t="n">
        <v>4.3</v>
      </c>
      <c r="R9762" t="n">
        <v>2</v>
      </c>
      <c r="S9762" s="3" t="n">
        <v>0</v>
      </c>
      <c r="T9762" s="2" t="n">
        <v>1.419</v>
      </c>
      <c r="U9762">
        <f>D9762-C9762</f>
        <v/>
      </c>
      <c r="V9762" s="3">
        <f>IF(Q9762=0,0,T9762/Q9762)</f>
        <v/>
      </c>
    </row>
    <row r="9763">
      <c r="A9763" t="n">
        <v>9762</v>
      </c>
      <c r="B9763" t="inlineStr">
        <is>
          <t>CA-2014-121762</t>
        </is>
      </c>
      <c r="C9763" t="inlineStr">
        <is>
          <t>2014-02-14</t>
        </is>
      </c>
      <c r="D9763" t="inlineStr">
        <is>
          <t>2014-02-18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Technology</t>
        </is>
      </c>
      <c r="O9763" t="inlineStr">
        <is>
          <t>Accessories</t>
        </is>
      </c>
      <c r="P9763" t="inlineStr">
        <is>
          <t>Logitech G600 MMO Gaming Mouse</t>
        </is>
      </c>
      <c r="Q9763" s="2" t="n">
        <v>239.97</v>
      </c>
      <c r="R9763" t="n">
        <v>3</v>
      </c>
      <c r="S9763" s="3" t="n">
        <v>0</v>
      </c>
      <c r="T9763" s="2" t="n">
        <v>86.3892</v>
      </c>
      <c r="U9763">
        <f>D9763-C9763</f>
        <v/>
      </c>
      <c r="V9763" s="3">
        <f>IF(Q9763=0,0,T9763/Q9763)</f>
        <v/>
      </c>
    </row>
    <row r="9764">
      <c r="A9764" t="n">
        <v>9763</v>
      </c>
      <c r="B9764" t="inlineStr">
        <is>
          <t>CA-2014-121762</t>
        </is>
      </c>
      <c r="C9764" t="inlineStr">
        <is>
          <t>2014-02-14</t>
        </is>
      </c>
      <c r="D9764" t="inlineStr">
        <is>
          <t>2014-02-18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Office Supplies</t>
        </is>
      </c>
      <c r="O9764" t="inlineStr">
        <is>
          <t>Appliances</t>
        </is>
      </c>
      <c r="P9764" t="inlineStr">
        <is>
          <t>Belkin 8 Outlet Surge Protector</t>
        </is>
      </c>
      <c r="Q9764" s="2" t="n">
        <v>81.95999999999999</v>
      </c>
      <c r="R9764" t="n">
        <v>2</v>
      </c>
      <c r="S9764" s="3" t="n">
        <v>0</v>
      </c>
      <c r="T9764" s="2" t="n">
        <v>22.9488</v>
      </c>
      <c r="U9764">
        <f>D9764-C9764</f>
        <v/>
      </c>
      <c r="V9764" s="3">
        <f>IF(Q9764=0,0,T9764/Q9764)</f>
        <v/>
      </c>
    </row>
    <row r="9765">
      <c r="A9765" t="n">
        <v>9764</v>
      </c>
      <c r="B9765" t="inlineStr">
        <is>
          <t>CA-2014-121762</t>
        </is>
      </c>
      <c r="C9765" t="inlineStr">
        <is>
          <t>2014-02-14</t>
        </is>
      </c>
      <c r="D9765" t="inlineStr">
        <is>
          <t>2014-02-18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Office Supplies</t>
        </is>
      </c>
      <c r="O9765" t="inlineStr">
        <is>
          <t>Supplies</t>
        </is>
      </c>
      <c r="P9765" t="inlineStr">
        <is>
          <t>Compact Automatic Electric Letter Opener</t>
        </is>
      </c>
      <c r="Q9765" s="2" t="n">
        <v>238.62</v>
      </c>
      <c r="R9765" t="n">
        <v>2</v>
      </c>
      <c r="S9765" s="3" t="n">
        <v>0</v>
      </c>
      <c r="T9765" s="2" t="n">
        <v>4.7724</v>
      </c>
      <c r="U9765">
        <f>D9765-C9765</f>
        <v/>
      </c>
      <c r="V9765" s="3">
        <f>IF(Q9765=0,0,T9765/Q9765)</f>
        <v/>
      </c>
    </row>
    <row r="9766">
      <c r="A9766" t="n">
        <v>9765</v>
      </c>
      <c r="B9766" t="inlineStr">
        <is>
          <t>CA-2014-123855</t>
        </is>
      </c>
      <c r="C9766" t="inlineStr">
        <is>
          <t>2014-06-18</t>
        </is>
      </c>
      <c r="D9766" t="inlineStr">
        <is>
          <t>2014-06-23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Technology</t>
        </is>
      </c>
      <c r="O9766" t="inlineStr">
        <is>
          <t>Phones</t>
        </is>
      </c>
      <c r="P9766" t="inlineStr">
        <is>
          <t>Plantronics Cordless Phone Headset with In-line Volume - M214C</t>
        </is>
      </c>
      <c r="Q9766" s="2" t="n">
        <v>139.8</v>
      </c>
      <c r="R9766" t="n">
        <v>5</v>
      </c>
      <c r="S9766" s="3" t="n">
        <v>0.2</v>
      </c>
      <c r="T9766" s="2" t="n">
        <v>12.2325</v>
      </c>
      <c r="U9766">
        <f>D9766-C9766</f>
        <v/>
      </c>
      <c r="V9766" s="3">
        <f>IF(Q9766=0,0,T9766/Q9766)</f>
        <v/>
      </c>
    </row>
    <row r="9767">
      <c r="A9767" t="n">
        <v>9766</v>
      </c>
      <c r="B9767" t="inlineStr">
        <is>
          <t>CA-2017-101959</t>
        </is>
      </c>
      <c r="C9767" t="inlineStr">
        <is>
          <t>2017-02-28</t>
        </is>
      </c>
      <c r="D9767" t="inlineStr">
        <is>
          <t>2017-03-06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s="2" t="n">
        <v>9.84</v>
      </c>
      <c r="R9767" t="n">
        <v>2</v>
      </c>
      <c r="S9767" s="3" t="n">
        <v>0</v>
      </c>
      <c r="T9767" s="2" t="n">
        <v>4.7232</v>
      </c>
      <c r="U9767">
        <f>D9767-C9767</f>
        <v/>
      </c>
      <c r="V9767" s="3">
        <f>IF(Q9767=0,0,T9767/Q9767)</f>
        <v/>
      </c>
    </row>
    <row r="9768">
      <c r="A9768" t="n">
        <v>9767</v>
      </c>
      <c r="B9768" t="inlineStr">
        <is>
          <t>CA-2017-101959</t>
        </is>
      </c>
      <c r="C9768" t="inlineStr">
        <is>
          <t>2017-02-28</t>
        </is>
      </c>
      <c r="D9768" t="inlineStr">
        <is>
          <t>2017-03-06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Southworth 100% Résumé Paper, 24lb.</t>
        </is>
      </c>
      <c r="Q9768" s="2" t="n">
        <v>7.78</v>
      </c>
      <c r="R9768" t="n">
        <v>1</v>
      </c>
      <c r="S9768" s="3" t="n">
        <v>0</v>
      </c>
      <c r="T9768" s="2" t="n">
        <v>3.501</v>
      </c>
      <c r="U9768">
        <f>D9768-C9768</f>
        <v/>
      </c>
      <c r="V9768" s="3">
        <f>IF(Q9768=0,0,T9768/Q9768)</f>
        <v/>
      </c>
    </row>
    <row r="9769">
      <c r="A9769" t="n">
        <v>9768</v>
      </c>
      <c r="B9769" t="inlineStr">
        <is>
          <t>CA-2017-102659</t>
        </is>
      </c>
      <c r="C9769" t="inlineStr">
        <is>
          <t>2017-12-09</t>
        </is>
      </c>
      <c r="D9769" t="inlineStr">
        <is>
          <t>2017-12-15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Office Supplies</t>
        </is>
      </c>
      <c r="O9769" t="inlineStr">
        <is>
          <t>Binders</t>
        </is>
      </c>
      <c r="P9769" t="inlineStr">
        <is>
          <t>GBC Imprintable Covers</t>
        </is>
      </c>
      <c r="Q9769" s="2" t="n">
        <v>54.9</v>
      </c>
      <c r="R9769" t="n">
        <v>5</v>
      </c>
      <c r="S9769" s="3" t="n">
        <v>0</v>
      </c>
      <c r="T9769" s="2" t="n">
        <v>26.901</v>
      </c>
      <c r="U9769">
        <f>D9769-C9769</f>
        <v/>
      </c>
      <c r="V9769" s="3">
        <f>IF(Q9769=0,0,T9769/Q9769)</f>
        <v/>
      </c>
    </row>
    <row r="9770">
      <c r="A9770" t="n">
        <v>9769</v>
      </c>
      <c r="B9770" t="inlineStr">
        <is>
          <t>CA-2017-142328</t>
        </is>
      </c>
      <c r="C9770" t="inlineStr">
        <is>
          <t>2017-12-07</t>
        </is>
      </c>
      <c r="D9770" t="inlineStr">
        <is>
          <t>2017-12-14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Office Supplies</t>
        </is>
      </c>
      <c r="O9770" t="inlineStr">
        <is>
          <t>Paper</t>
        </is>
      </c>
      <c r="P9770" t="inlineStr">
        <is>
          <t>REDIFORM Incoming/Outgoing Call Register, 11" X 8 1/2", 100 Messages</t>
        </is>
      </c>
      <c r="Q9770" s="2" t="n">
        <v>50.04</v>
      </c>
      <c r="R9770" t="n">
        <v>6</v>
      </c>
      <c r="S9770" s="3" t="n">
        <v>0</v>
      </c>
      <c r="T9770" s="2" t="n">
        <v>25.02</v>
      </c>
      <c r="U9770">
        <f>D9770-C9770</f>
        <v/>
      </c>
      <c r="V9770" s="3">
        <f>IF(Q9770=0,0,T9770/Q9770)</f>
        <v/>
      </c>
    </row>
    <row r="9771">
      <c r="A9771" t="n">
        <v>9770</v>
      </c>
      <c r="B9771" t="inlineStr">
        <is>
          <t>CA-2016-123533</t>
        </is>
      </c>
      <c r="C9771" t="inlineStr">
        <is>
          <t>2016-11-24</t>
        </is>
      </c>
      <c r="D9771" t="inlineStr">
        <is>
          <t>2016-11-30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Furniture</t>
        </is>
      </c>
      <c r="O9771" t="inlineStr">
        <is>
          <t>Bookcases</t>
        </is>
      </c>
      <c r="P9771" t="inlineStr">
        <is>
          <t>O'Sullivan Cherrywood Estates Traditional Bookcase</t>
        </is>
      </c>
      <c r="Q9771" s="2" t="n">
        <v>339.92</v>
      </c>
      <c r="R9771" t="n">
        <v>5</v>
      </c>
      <c r="S9771" s="3" t="n">
        <v>0.2</v>
      </c>
      <c r="T9771" s="2" t="n">
        <v>8.497999999999999</v>
      </c>
      <c r="U9771">
        <f>D9771-C9771</f>
        <v/>
      </c>
      <c r="V9771" s="3">
        <f>IF(Q9771=0,0,T9771/Q9771)</f>
        <v/>
      </c>
    </row>
    <row r="9772">
      <c r="A9772" t="n">
        <v>9771</v>
      </c>
      <c r="B9772" t="inlineStr">
        <is>
          <t>CA-2016-123533</t>
        </is>
      </c>
      <c r="C9772" t="inlineStr">
        <is>
          <t>2016-11-24</t>
        </is>
      </c>
      <c r="D9772" t="inlineStr">
        <is>
          <t>2016-11-30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Tops Wirebound Message Log Books</t>
        </is>
      </c>
      <c r="Q9772" s="2" t="n">
        <v>10.528</v>
      </c>
      <c r="R9772" t="n">
        <v>4</v>
      </c>
      <c r="S9772" s="3" t="n">
        <v>0.2</v>
      </c>
      <c r="T9772" s="2" t="n">
        <v>3.4216</v>
      </c>
      <c r="U9772">
        <f>D9772-C9772</f>
        <v/>
      </c>
      <c r="V9772" s="3">
        <f>IF(Q9772=0,0,T9772/Q9772)</f>
        <v/>
      </c>
    </row>
    <row r="9773">
      <c r="A9773" t="n">
        <v>9772</v>
      </c>
      <c r="B9773" t="inlineStr">
        <is>
          <t>CA-2016-123533</t>
        </is>
      </c>
      <c r="C9773" t="inlineStr">
        <is>
          <t>2016-11-24</t>
        </is>
      </c>
      <c r="D9773" t="inlineStr">
        <is>
          <t>2016-11-30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Office Supplies</t>
        </is>
      </c>
      <c r="O9773" t="inlineStr">
        <is>
          <t>Appliances</t>
        </is>
      </c>
      <c r="P9773" t="inlineStr">
        <is>
          <t>Fellowes Advanced Computer Series Surge Protectors</t>
        </is>
      </c>
      <c r="Q9773" s="2" t="n">
        <v>42.384</v>
      </c>
      <c r="R9773" t="n">
        <v>2</v>
      </c>
      <c r="S9773" s="3" t="n">
        <v>0.2</v>
      </c>
      <c r="T9773" s="2" t="n">
        <v>4.2384</v>
      </c>
      <c r="U9773">
        <f>D9773-C9773</f>
        <v/>
      </c>
      <c r="V9773" s="3">
        <f>IF(Q9773=0,0,T9773/Q9773)</f>
        <v/>
      </c>
    </row>
    <row r="9774">
      <c r="A9774" t="n">
        <v>9773</v>
      </c>
      <c r="B9774" t="inlineStr">
        <is>
          <t>CA-2016-104983</t>
        </is>
      </c>
      <c r="C9774" t="inlineStr">
        <is>
          <t>2016-07-03</t>
        </is>
      </c>
      <c r="D9774" t="inlineStr">
        <is>
          <t>2016-07-03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1925</t>
        </is>
      </c>
      <c r="Q9774" s="2" t="n">
        <v>123.92</v>
      </c>
      <c r="R9774" t="n">
        <v>5</v>
      </c>
      <c r="S9774" s="3" t="n">
        <v>0.2</v>
      </c>
      <c r="T9774" s="2" t="n">
        <v>38.725</v>
      </c>
      <c r="U9774">
        <f>D9774-C9774</f>
        <v/>
      </c>
      <c r="V9774" s="3">
        <f>IF(Q9774=0,0,T9774/Q9774)</f>
        <v/>
      </c>
    </row>
    <row r="9775">
      <c r="A9775" t="n">
        <v>9774</v>
      </c>
      <c r="B9775" t="inlineStr">
        <is>
          <t>CA-2016-160234</t>
        </is>
      </c>
      <c r="C9775" t="inlineStr">
        <is>
          <t>2016-06-26</t>
        </is>
      </c>
      <c r="D9775" t="inlineStr">
        <is>
          <t>2016-07-03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Technology</t>
        </is>
      </c>
      <c r="O9775" t="inlineStr">
        <is>
          <t>Phones</t>
        </is>
      </c>
      <c r="P9775" t="inlineStr">
        <is>
          <t>Cisco IP Phone 7961G VoIP phone - Dark gray</t>
        </is>
      </c>
      <c r="Q9775" s="2" t="n">
        <v>135.95</v>
      </c>
      <c r="R9775" t="n">
        <v>1</v>
      </c>
      <c r="S9775" s="3" t="n">
        <v>0</v>
      </c>
      <c r="T9775" s="2" t="n">
        <v>39.4255</v>
      </c>
      <c r="U9775">
        <f>D9775-C9775</f>
        <v/>
      </c>
      <c r="V9775" s="3">
        <f>IF(Q9775=0,0,T9775/Q9775)</f>
        <v/>
      </c>
    </row>
    <row r="9776">
      <c r="A9776" t="n">
        <v>9775</v>
      </c>
      <c r="B9776" t="inlineStr">
        <is>
          <t>CA-2014-169019</t>
        </is>
      </c>
      <c r="C9776" t="inlineStr">
        <is>
          <t>2014-07-26</t>
        </is>
      </c>
      <c r="D9776" t="inlineStr">
        <is>
          <t>2014-07-30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Office Supplies</t>
        </is>
      </c>
      <c r="O9776" t="inlineStr">
        <is>
          <t>Binders</t>
        </is>
      </c>
      <c r="P9776" t="inlineStr">
        <is>
          <t>GBC DocuBind P400 Electric Binding System</t>
        </is>
      </c>
      <c r="Q9776" s="2" t="n">
        <v>2177.584</v>
      </c>
      <c r="R9776" t="n">
        <v>8</v>
      </c>
      <c r="S9776" s="3" t="n">
        <v>0.8</v>
      </c>
      <c r="T9776" s="2" t="n">
        <v>-3701.8928</v>
      </c>
      <c r="U9776">
        <f>D9776-C9776</f>
        <v/>
      </c>
      <c r="V9776" s="3">
        <f>IF(Q9776=0,0,T9776/Q9776)</f>
        <v/>
      </c>
    </row>
    <row r="9777">
      <c r="A9777" t="n">
        <v>9776</v>
      </c>
      <c r="B9777" t="inlineStr">
        <is>
          <t>CA-2014-169019</t>
        </is>
      </c>
      <c r="C9777" t="inlineStr">
        <is>
          <t>2014-07-26</t>
        </is>
      </c>
      <c r="D9777" t="inlineStr">
        <is>
          <t>2014-07-30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Furniture</t>
        </is>
      </c>
      <c r="O9777" t="inlineStr">
        <is>
          <t>Furnishings</t>
        </is>
      </c>
      <c r="P9777" t="inlineStr">
        <is>
          <t>DAX Clear Channel Poster Frame</t>
        </is>
      </c>
      <c r="Q9777" s="2" t="n">
        <v>17.496</v>
      </c>
      <c r="R9777" t="n">
        <v>3</v>
      </c>
      <c r="S9777" s="3" t="n">
        <v>0.6</v>
      </c>
      <c r="T9777" s="2" t="n">
        <v>-10.0602</v>
      </c>
      <c r="U9777">
        <f>D9777-C9777</f>
        <v/>
      </c>
      <c r="V9777" s="3">
        <f>IF(Q9777=0,0,T9777/Q9777)</f>
        <v/>
      </c>
    </row>
    <row r="9778">
      <c r="A9778" t="n">
        <v>9777</v>
      </c>
      <c r="B9778" t="inlineStr">
        <is>
          <t>CA-2014-169019</t>
        </is>
      </c>
      <c r="C9778" t="inlineStr">
        <is>
          <t>2014-07-26</t>
        </is>
      </c>
      <c r="D9778" t="inlineStr">
        <is>
          <t>2014-07-30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Office Supplies</t>
        </is>
      </c>
      <c r="O9778" t="inlineStr">
        <is>
          <t>Binders</t>
        </is>
      </c>
      <c r="P9778" t="inlineStr">
        <is>
          <t>GBC Premium Transparent Covers with Diagonal Lined Pattern</t>
        </is>
      </c>
      <c r="Q9778" s="2" t="n">
        <v>16.784</v>
      </c>
      <c r="R9778" t="n">
        <v>4</v>
      </c>
      <c r="S9778" s="3" t="n">
        <v>0.8</v>
      </c>
      <c r="T9778" s="2" t="n">
        <v>-26.8544</v>
      </c>
      <c r="U9778">
        <f>D9778-C9778</f>
        <v/>
      </c>
      <c r="V9778" s="3">
        <f>IF(Q9778=0,0,T9778/Q9778)</f>
        <v/>
      </c>
    </row>
    <row r="9779">
      <c r="A9779" t="n">
        <v>9778</v>
      </c>
      <c r="B9779" t="inlineStr">
        <is>
          <t>CA-2014-169019</t>
        </is>
      </c>
      <c r="C9779" t="inlineStr">
        <is>
          <t>2014-07-26</t>
        </is>
      </c>
      <c r="D9779" t="inlineStr">
        <is>
          <t>2014-07-30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Microsoft Natural Keyboard Elite</t>
        </is>
      </c>
      <c r="Q9779" s="2" t="n">
        <v>431.136</v>
      </c>
      <c r="R9779" t="n">
        <v>9</v>
      </c>
      <c r="S9779" s="3" t="n">
        <v>0.2</v>
      </c>
      <c r="T9779" s="2" t="n">
        <v>-26.946</v>
      </c>
      <c r="U9779">
        <f>D9779-C9779</f>
        <v/>
      </c>
      <c r="V9779" s="3">
        <f>IF(Q9779=0,0,T9779/Q9779)</f>
        <v/>
      </c>
    </row>
    <row r="9780">
      <c r="A9780" t="n">
        <v>9779</v>
      </c>
      <c r="B9780" t="inlineStr">
        <is>
          <t>CA-2014-169019</t>
        </is>
      </c>
      <c r="C9780" t="inlineStr">
        <is>
          <t>2014-07-26</t>
        </is>
      </c>
      <c r="D9780" t="inlineStr">
        <is>
          <t>2014-07-30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Office Supplies</t>
        </is>
      </c>
      <c r="O9780" t="inlineStr">
        <is>
          <t>Binders</t>
        </is>
      </c>
      <c r="P9780" t="inlineStr">
        <is>
          <t>GBC Instant Index System for Binding Systems</t>
        </is>
      </c>
      <c r="Q9780" s="2" t="n">
        <v>8.880000000000001</v>
      </c>
      <c r="R9780" t="n">
        <v>5</v>
      </c>
      <c r="S9780" s="3" t="n">
        <v>0.8</v>
      </c>
      <c r="T9780" s="2" t="n">
        <v>-13.32</v>
      </c>
      <c r="U9780">
        <f>D9780-C9780</f>
        <v/>
      </c>
      <c r="V9780" s="3">
        <f>IF(Q9780=0,0,T9780/Q9780)</f>
        <v/>
      </c>
    </row>
    <row r="9781">
      <c r="A9781" t="n">
        <v>9780</v>
      </c>
      <c r="B9781" t="inlineStr">
        <is>
          <t>CA-2014-169019</t>
        </is>
      </c>
      <c r="C9781" t="inlineStr">
        <is>
          <t>2014-07-26</t>
        </is>
      </c>
      <c r="D9781" t="inlineStr">
        <is>
          <t>2014-07-30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Office Supplies</t>
        </is>
      </c>
      <c r="O9781" t="inlineStr">
        <is>
          <t>Appliances</t>
        </is>
      </c>
      <c r="P9781" t="inlineStr">
        <is>
          <t>Acco 6 Outlet Guardian Standard Surge Suppressor</t>
        </is>
      </c>
      <c r="Q9781" s="2" t="n">
        <v>4.836</v>
      </c>
      <c r="R9781" t="n">
        <v>2</v>
      </c>
      <c r="S9781" s="3" t="n">
        <v>0.8</v>
      </c>
      <c r="T9781" s="2" t="n">
        <v>-12.09</v>
      </c>
      <c r="U9781">
        <f>D9781-C9781</f>
        <v/>
      </c>
      <c r="V9781" s="3">
        <f>IF(Q9781=0,0,T9781/Q9781)</f>
        <v/>
      </c>
    </row>
    <row r="9782">
      <c r="A9782" t="n">
        <v>9781</v>
      </c>
      <c r="B9782" t="inlineStr">
        <is>
          <t>CA-2016-153178</t>
        </is>
      </c>
      <c r="C9782" t="inlineStr">
        <is>
          <t>2016-09-14</t>
        </is>
      </c>
      <c r="D9782" t="inlineStr">
        <is>
          <t>2016-09-18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Technology</t>
        </is>
      </c>
      <c r="O9782" t="inlineStr">
        <is>
          <t>Phones</t>
        </is>
      </c>
      <c r="P9782" t="inlineStr">
        <is>
          <t>Wi-Ex zBoost YX540 Cellular Phone Signal Booster</t>
        </is>
      </c>
      <c r="Q9782" s="2" t="n">
        <v>437.85</v>
      </c>
      <c r="R9782" t="n">
        <v>3</v>
      </c>
      <c r="S9782" s="3" t="n">
        <v>0</v>
      </c>
      <c r="T9782" s="2" t="n">
        <v>131.355</v>
      </c>
      <c r="U9782">
        <f>D9782-C9782</f>
        <v/>
      </c>
      <c r="V9782" s="3">
        <f>IF(Q9782=0,0,T9782/Q9782)</f>
        <v/>
      </c>
    </row>
    <row r="9783">
      <c r="A9783" t="n">
        <v>9782</v>
      </c>
      <c r="B9783" t="inlineStr">
        <is>
          <t>CA-2016-153178</t>
        </is>
      </c>
      <c r="C9783" t="inlineStr">
        <is>
          <t>2016-09-14</t>
        </is>
      </c>
      <c r="D9783" t="inlineStr">
        <is>
          <t>2016-09-18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Office Supplies</t>
        </is>
      </c>
      <c r="O9783" t="inlineStr">
        <is>
          <t>Binders</t>
        </is>
      </c>
      <c r="P9783" t="inlineStr">
        <is>
          <t>GBC DocuBind 200 Manual Binding Machine</t>
        </is>
      </c>
      <c r="Q9783" s="2" t="n">
        <v>673.568</v>
      </c>
      <c r="R9783" t="n">
        <v>2</v>
      </c>
      <c r="S9783" s="3" t="n">
        <v>0.2</v>
      </c>
      <c r="T9783" s="2" t="n">
        <v>252.588</v>
      </c>
      <c r="U9783">
        <f>D9783-C9783</f>
        <v/>
      </c>
      <c r="V9783" s="3">
        <f>IF(Q9783=0,0,T9783/Q9783)</f>
        <v/>
      </c>
    </row>
    <row r="9784">
      <c r="A9784" t="n">
        <v>9783</v>
      </c>
      <c r="B9784" t="inlineStr">
        <is>
          <t>CA-2015-149748</t>
        </is>
      </c>
      <c r="C9784" t="inlineStr">
        <is>
          <t>2015-05-31</t>
        </is>
      </c>
      <c r="D9784" t="inlineStr">
        <is>
          <t>2015-06-02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Office Supplies</t>
        </is>
      </c>
      <c r="O9784" t="inlineStr">
        <is>
          <t>Paper</t>
        </is>
      </c>
      <c r="P9784" t="inlineStr">
        <is>
          <t>Xerox 1889</t>
        </is>
      </c>
      <c r="Q9784" s="2" t="n">
        <v>274.8</v>
      </c>
      <c r="R9784" t="n">
        <v>5</v>
      </c>
      <c r="S9784" s="3" t="n">
        <v>0</v>
      </c>
      <c r="T9784" s="2" t="n">
        <v>134.652</v>
      </c>
      <c r="U9784">
        <f>D9784-C9784</f>
        <v/>
      </c>
      <c r="V9784" s="3">
        <f>IF(Q9784=0,0,T9784/Q9784)</f>
        <v/>
      </c>
    </row>
    <row r="9785">
      <c r="A9785" t="n">
        <v>9784</v>
      </c>
      <c r="B9785" t="inlineStr">
        <is>
          <t>CA-2015-149748</t>
        </is>
      </c>
      <c r="C9785" t="inlineStr">
        <is>
          <t>2015-05-31</t>
        </is>
      </c>
      <c r="D9785" t="inlineStr">
        <is>
          <t>2015-06-02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Fellowes Mobile File Cart, Black</t>
        </is>
      </c>
      <c r="Q9785" s="2" t="n">
        <v>62.18</v>
      </c>
      <c r="R9785" t="n">
        <v>1</v>
      </c>
      <c r="S9785" s="3" t="n">
        <v>0</v>
      </c>
      <c r="T9785" s="2" t="n">
        <v>16.7886</v>
      </c>
      <c r="U9785">
        <f>D9785-C9785</f>
        <v/>
      </c>
      <c r="V9785" s="3">
        <f>IF(Q9785=0,0,T9785/Q9785)</f>
        <v/>
      </c>
    </row>
    <row r="9786">
      <c r="A9786" t="n">
        <v>9785</v>
      </c>
      <c r="B9786" t="inlineStr">
        <is>
          <t>CA-2015-149748</t>
        </is>
      </c>
      <c r="C9786" t="inlineStr">
        <is>
          <t>2015-05-31</t>
        </is>
      </c>
      <c r="D9786" t="inlineStr">
        <is>
          <t>2015-06-02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Furniture</t>
        </is>
      </c>
      <c r="O9786" t="inlineStr">
        <is>
          <t>Furnishings</t>
        </is>
      </c>
      <c r="P9786" t="inlineStr">
        <is>
          <t>Eldon Image Series Black Desk Accessories</t>
        </is>
      </c>
      <c r="Q9786" s="2" t="n">
        <v>8.279999999999999</v>
      </c>
      <c r="R9786" t="n">
        <v>2</v>
      </c>
      <c r="S9786" s="3" t="n">
        <v>0</v>
      </c>
      <c r="T9786" s="2" t="n">
        <v>2.9808</v>
      </c>
      <c r="U9786">
        <f>D9786-C9786</f>
        <v/>
      </c>
      <c r="V9786" s="3">
        <f>IF(Q9786=0,0,T9786/Q9786)</f>
        <v/>
      </c>
    </row>
    <row r="9787">
      <c r="A9787" t="n">
        <v>9786</v>
      </c>
      <c r="B9787" t="inlineStr">
        <is>
          <t>CA-2015-155635</t>
        </is>
      </c>
      <c r="C9787" t="inlineStr">
        <is>
          <t>2015-05-09</t>
        </is>
      </c>
      <c r="D9787" t="inlineStr">
        <is>
          <t>2015-05-13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Office Supplies</t>
        </is>
      </c>
      <c r="O9787" t="inlineStr">
        <is>
          <t>Binders</t>
        </is>
      </c>
      <c r="P9787" t="inlineStr">
        <is>
          <t>Acco Flexible ACCOHIDE Square Ring Data Binder, Dark Blue, 11 1/2" X 14" 7/8"</t>
        </is>
      </c>
      <c r="Q9787" s="2" t="n">
        <v>48.81</v>
      </c>
      <c r="R9787" t="n">
        <v>3</v>
      </c>
      <c r="S9787" s="3" t="n">
        <v>0</v>
      </c>
      <c r="T9787" s="2" t="n">
        <v>23.9169</v>
      </c>
      <c r="U9787">
        <f>D9787-C9787</f>
        <v/>
      </c>
      <c r="V9787" s="3">
        <f>IF(Q9787=0,0,T9787/Q9787)</f>
        <v/>
      </c>
    </row>
    <row r="9788">
      <c r="A9788" t="n">
        <v>9787</v>
      </c>
      <c r="B9788" t="inlineStr">
        <is>
          <t>US-2014-114377</t>
        </is>
      </c>
      <c r="C9788" t="inlineStr">
        <is>
          <t>2014-11-05</t>
        </is>
      </c>
      <c r="D9788" t="inlineStr">
        <is>
          <t>2014-11-05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Global Stack Chair with Arms, Black</t>
        </is>
      </c>
      <c r="Q9788" s="2" t="n">
        <v>149.9</v>
      </c>
      <c r="R9788" t="n">
        <v>5</v>
      </c>
      <c r="S9788" s="3" t="n">
        <v>0</v>
      </c>
      <c r="T9788" s="2" t="n">
        <v>40.473</v>
      </c>
      <c r="U9788">
        <f>D9788-C9788</f>
        <v/>
      </c>
      <c r="V9788" s="3">
        <f>IF(Q9788=0,0,T9788/Q9788)</f>
        <v/>
      </c>
    </row>
    <row r="9789">
      <c r="A9789" t="n">
        <v>9788</v>
      </c>
      <c r="B9789" t="inlineStr">
        <is>
          <t>CA-2017-144491</t>
        </is>
      </c>
      <c r="C9789" t="inlineStr">
        <is>
          <t>2017-03-27</t>
        </is>
      </c>
      <c r="D9789" t="inlineStr">
        <is>
          <t>2017-04-01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Furniture</t>
        </is>
      </c>
      <c r="O9789" t="inlineStr">
        <is>
          <t>Bookcases</t>
        </is>
      </c>
      <c r="P9789" t="inlineStr">
        <is>
          <t>Atlantic Metals Mobile 5-Shelf Bookcases, Custom Colors</t>
        </is>
      </c>
      <c r="Q9789" s="2" t="n">
        <v>1023.332</v>
      </c>
      <c r="R9789" t="n">
        <v>5</v>
      </c>
      <c r="S9789" s="3" t="n">
        <v>0.32</v>
      </c>
      <c r="T9789" s="2" t="n">
        <v>-30.098</v>
      </c>
      <c r="U9789">
        <f>D9789-C9789</f>
        <v/>
      </c>
      <c r="V9789" s="3">
        <f>IF(Q9789=0,0,T9789/Q9789)</f>
        <v/>
      </c>
    </row>
    <row r="9790">
      <c r="A9790" t="n">
        <v>9789</v>
      </c>
      <c r="B9790" t="inlineStr">
        <is>
          <t>CA-2017-144491</t>
        </is>
      </c>
      <c r="C9790" t="inlineStr">
        <is>
          <t>2017-03-27</t>
        </is>
      </c>
      <c r="D9790" t="inlineStr">
        <is>
          <t>2017-04-01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Furniture</t>
        </is>
      </c>
      <c r="O9790" t="inlineStr">
        <is>
          <t>Chairs</t>
        </is>
      </c>
      <c r="P9790" t="inlineStr">
        <is>
          <t>Global Deluxe High-Back Manager's Chair</t>
        </is>
      </c>
      <c r="Q9790" s="2" t="n">
        <v>600.558</v>
      </c>
      <c r="R9790" t="n">
        <v>3</v>
      </c>
      <c r="S9790" s="3" t="n">
        <v>0.3</v>
      </c>
      <c r="T9790" s="2" t="n">
        <v>-8.5794</v>
      </c>
      <c r="U9790">
        <f>D9790-C9790</f>
        <v/>
      </c>
      <c r="V9790" s="3">
        <f>IF(Q9790=0,0,T9790/Q9790)</f>
        <v/>
      </c>
    </row>
    <row r="9791">
      <c r="A9791" t="n">
        <v>9790</v>
      </c>
      <c r="B9791" t="inlineStr">
        <is>
          <t>CA-2017-144491</t>
        </is>
      </c>
      <c r="C9791" t="inlineStr">
        <is>
          <t>2017-03-27</t>
        </is>
      </c>
      <c r="D9791" t="inlineStr">
        <is>
          <t>2017-04-01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 xml:space="preserve">Kensington SlimBlade Notebook Wireless Mouse with Nano Receiver </t>
        </is>
      </c>
      <c r="Q9791" s="2" t="n">
        <v>39.992</v>
      </c>
      <c r="R9791" t="n">
        <v>1</v>
      </c>
      <c r="S9791" s="3" t="n">
        <v>0.2</v>
      </c>
      <c r="T9791" s="2" t="n">
        <v>6.9986</v>
      </c>
      <c r="U9791">
        <f>D9791-C9791</f>
        <v/>
      </c>
      <c r="V9791" s="3">
        <f>IF(Q9791=0,0,T9791/Q9791)</f>
        <v/>
      </c>
    </row>
    <row r="9792">
      <c r="A9792" t="n">
        <v>9791</v>
      </c>
      <c r="B9792" t="inlineStr">
        <is>
          <t>CA-2017-144491</t>
        </is>
      </c>
      <c r="C9792" t="inlineStr">
        <is>
          <t>2017-03-27</t>
        </is>
      </c>
      <c r="D9792" t="inlineStr">
        <is>
          <t>2017-04-01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Global Leather &amp; Oak Executive Chair, Burgundy</t>
        </is>
      </c>
      <c r="Q9792" s="2" t="n">
        <v>211.246</v>
      </c>
      <c r="R9792" t="n">
        <v>2</v>
      </c>
      <c r="S9792" s="3" t="n">
        <v>0.3</v>
      </c>
      <c r="T9792" s="2" t="n">
        <v>-66.3916</v>
      </c>
      <c r="U9792">
        <f>D9792-C9792</f>
        <v/>
      </c>
      <c r="V9792" s="3">
        <f>IF(Q9792=0,0,T9792/Q9792)</f>
        <v/>
      </c>
    </row>
    <row r="9793">
      <c r="A9793" t="n">
        <v>9792</v>
      </c>
      <c r="B9793" t="inlineStr">
        <is>
          <t>CA-2014-127166</t>
        </is>
      </c>
      <c r="C9793" t="inlineStr">
        <is>
          <t>2014-05-21</t>
        </is>
      </c>
      <c r="D9793" t="inlineStr">
        <is>
          <t>2014-05-23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Office Supplies</t>
        </is>
      </c>
      <c r="O9793" t="inlineStr">
        <is>
          <t>Envelopes</t>
        </is>
      </c>
      <c r="P9793" t="inlineStr">
        <is>
          <t>Staple envelope</t>
        </is>
      </c>
      <c r="Q9793" s="2" t="n">
        <v>56.064</v>
      </c>
      <c r="R9793" t="n">
        <v>6</v>
      </c>
      <c r="S9793" s="3" t="n">
        <v>0.2</v>
      </c>
      <c r="T9793" s="2" t="n">
        <v>21.024</v>
      </c>
      <c r="U9793">
        <f>D9793-C9793</f>
        <v/>
      </c>
      <c r="V9793" s="3">
        <f>IF(Q9793=0,0,T9793/Q9793)</f>
        <v/>
      </c>
    </row>
    <row r="9794">
      <c r="A9794" t="n">
        <v>9793</v>
      </c>
      <c r="B9794" t="inlineStr">
        <is>
          <t>CA-2014-127166</t>
        </is>
      </c>
      <c r="C9794" t="inlineStr">
        <is>
          <t>2014-05-21</t>
        </is>
      </c>
      <c r="D9794" t="inlineStr">
        <is>
          <t>2014-05-23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Furniture</t>
        </is>
      </c>
      <c r="O9794" t="inlineStr">
        <is>
          <t>Chairs</t>
        </is>
      </c>
      <c r="P9794" t="inlineStr">
        <is>
          <t>Global Deluxe Steno Chair</t>
        </is>
      </c>
      <c r="Q9794" s="2" t="n">
        <v>107.772</v>
      </c>
      <c r="R9794" t="n">
        <v>2</v>
      </c>
      <c r="S9794" s="3" t="n">
        <v>0.3</v>
      </c>
      <c r="T9794" s="2" t="n">
        <v>-29.2524</v>
      </c>
      <c r="U9794">
        <f>D9794-C9794</f>
        <v/>
      </c>
      <c r="V9794" s="3">
        <f>IF(Q9794=0,0,T9794/Q9794)</f>
        <v/>
      </c>
    </row>
    <row r="9795">
      <c r="A9795" t="n">
        <v>9794</v>
      </c>
      <c r="B9795" t="inlineStr">
        <is>
          <t>CA-2014-127166</t>
        </is>
      </c>
      <c r="C9795" t="inlineStr">
        <is>
          <t>2014-05-21</t>
        </is>
      </c>
      <c r="D9795" t="inlineStr">
        <is>
          <t>2014-05-23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Office Supplies</t>
        </is>
      </c>
      <c r="O9795" t="inlineStr">
        <is>
          <t>Paper</t>
        </is>
      </c>
      <c r="P9795" t="inlineStr">
        <is>
          <t>Adams Telephone Message Books, 5 1/4” x 11”</t>
        </is>
      </c>
      <c r="Q9795" s="2" t="n">
        <v>4.832</v>
      </c>
      <c r="R9795" t="n">
        <v>1</v>
      </c>
      <c r="S9795" s="3" t="n">
        <v>0.2</v>
      </c>
      <c r="T9795" s="2" t="n">
        <v>1.6308</v>
      </c>
      <c r="U9795">
        <f>D9795-C9795</f>
        <v/>
      </c>
      <c r="V9795" s="3">
        <f>IF(Q9795=0,0,T9795/Q9795)</f>
        <v/>
      </c>
    </row>
    <row r="9796">
      <c r="A9796" t="n">
        <v>9795</v>
      </c>
      <c r="B9796" t="inlineStr">
        <is>
          <t>CA-2014-127166</t>
        </is>
      </c>
      <c r="C9796" t="inlineStr">
        <is>
          <t>2014-05-21</t>
        </is>
      </c>
      <c r="D9796" t="inlineStr">
        <is>
          <t>2014-05-23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Ibico Plastic Spiral Binding Combs</t>
        </is>
      </c>
      <c r="Q9796" s="2" t="n">
        <v>18.24</v>
      </c>
      <c r="R9796" t="n">
        <v>3</v>
      </c>
      <c r="S9796" s="3" t="n">
        <v>0.8</v>
      </c>
      <c r="T9796" s="2" t="n">
        <v>-31.008</v>
      </c>
      <c r="U9796">
        <f>D9796-C9796</f>
        <v/>
      </c>
      <c r="V9796" s="3">
        <f>IF(Q9796=0,0,T9796/Q9796)</f>
        <v/>
      </c>
    </row>
    <row r="9797">
      <c r="A9797" t="n">
        <v>9796</v>
      </c>
      <c r="B9797" t="inlineStr">
        <is>
          <t>CA-2016-125920</t>
        </is>
      </c>
      <c r="C9797" t="inlineStr">
        <is>
          <t>2016-05-21</t>
        </is>
      </c>
      <c r="D9797" t="inlineStr">
        <is>
          <t>2016-05-28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Cardinal HOLDit! Binder Insert Strips,Extra Strips</t>
        </is>
      </c>
      <c r="Q9797" s="2" t="n">
        <v>3.798</v>
      </c>
      <c r="R9797" t="n">
        <v>3</v>
      </c>
      <c r="S9797" s="3" t="n">
        <v>0.8</v>
      </c>
      <c r="T9797" s="2" t="n">
        <v>-5.8869</v>
      </c>
      <c r="U9797">
        <f>D9797-C9797</f>
        <v/>
      </c>
      <c r="V9797" s="3">
        <f>IF(Q9797=0,0,T9797/Q9797)</f>
        <v/>
      </c>
    </row>
    <row r="9798">
      <c r="A9798" t="n">
        <v>9797</v>
      </c>
      <c r="B9798" t="inlineStr">
        <is>
          <t>CA-2015-128608</t>
        </is>
      </c>
      <c r="C9798" t="inlineStr">
        <is>
          <t>2015-01-12</t>
        </is>
      </c>
      <c r="D9798" t="inlineStr">
        <is>
          <t>2015-01-17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BIC Brite Liner Highlighters, Chisel Tip</t>
        </is>
      </c>
      <c r="Q9798" s="2" t="n">
        <v>10.368</v>
      </c>
      <c r="R9798" t="n">
        <v>2</v>
      </c>
      <c r="S9798" s="3" t="n">
        <v>0.2</v>
      </c>
      <c r="T9798" s="2" t="n">
        <v>1.5552</v>
      </c>
      <c r="U9798">
        <f>D9798-C9798</f>
        <v/>
      </c>
      <c r="V9798" s="3">
        <f>IF(Q9798=0,0,T9798/Q9798)</f>
        <v/>
      </c>
    </row>
    <row r="9799">
      <c r="A9799" t="n">
        <v>9798</v>
      </c>
      <c r="B9799" t="inlineStr">
        <is>
          <t>CA-2015-128608</t>
        </is>
      </c>
      <c r="C9799" t="inlineStr">
        <is>
          <t>2015-01-12</t>
        </is>
      </c>
      <c r="D9799" t="inlineStr">
        <is>
          <t>2015-01-17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GE 30524EE4</t>
        </is>
      </c>
      <c r="Q9799" s="2" t="n">
        <v>235.188</v>
      </c>
      <c r="R9799" t="n">
        <v>2</v>
      </c>
      <c r="S9799" s="3" t="n">
        <v>0.4</v>
      </c>
      <c r="T9799" s="2" t="n">
        <v>-43.1178</v>
      </c>
      <c r="U9799">
        <f>D9799-C9799</f>
        <v/>
      </c>
      <c r="V9799" s="3">
        <f>IF(Q9799=0,0,T9799/Q9799)</f>
        <v/>
      </c>
    </row>
    <row r="9800">
      <c r="A9800" t="n">
        <v>9799</v>
      </c>
      <c r="B9800" t="inlineStr">
        <is>
          <t>CA-2015-128608</t>
        </is>
      </c>
      <c r="C9800" t="inlineStr">
        <is>
          <t>2015-01-12</t>
        </is>
      </c>
      <c r="D9800" t="inlineStr">
        <is>
          <t>2015-01-17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Anker 24W Portable Micro USB Car Charger</t>
        </is>
      </c>
      <c r="Q9800" s="2" t="n">
        <v>26.376</v>
      </c>
      <c r="R9800" t="n">
        <v>4</v>
      </c>
      <c r="S9800" s="3" t="n">
        <v>0.4</v>
      </c>
      <c r="T9800" s="2" t="n">
        <v>2.6376</v>
      </c>
      <c r="U9800">
        <f>D9800-C9800</f>
        <v/>
      </c>
      <c r="V9800" s="3">
        <f>IF(Q9800=0,0,T9800/Q9800)</f>
        <v/>
      </c>
    </row>
    <row r="9801">
      <c r="A9801" t="n">
        <v>9800</v>
      </c>
      <c r="B9801" t="inlineStr">
        <is>
          <t>CA-2015-128608</t>
        </is>
      </c>
      <c r="C9801" t="inlineStr">
        <is>
          <t>2015-01-12</t>
        </is>
      </c>
      <c r="D9801" t="inlineStr">
        <is>
          <t>2015-01-17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Technology</t>
        </is>
      </c>
      <c r="O9801" t="inlineStr">
        <is>
          <t>Accessories</t>
        </is>
      </c>
      <c r="P9801" t="inlineStr">
        <is>
          <t>SanDisk Cruzer 4 GB USB Flash Drive</t>
        </is>
      </c>
      <c r="Q9801" s="2" t="n">
        <v>10.384</v>
      </c>
      <c r="R9801" t="n">
        <v>2</v>
      </c>
      <c r="S9801" s="3" t="n">
        <v>0.2</v>
      </c>
      <c r="T9801" s="2" t="n">
        <v>2.2066</v>
      </c>
      <c r="U9801">
        <f>D9801-C9801</f>
        <v/>
      </c>
      <c r="V9801" s="3">
        <f>IF(Q9801=0,0,T9801/Q9801)</f>
        <v/>
      </c>
    </row>
    <row r="9802">
      <c r="A9802" t="n">
        <v>9801</v>
      </c>
      <c r="B9802" t="inlineStr">
        <is>
          <t>CA-2015-128608</t>
        </is>
      </c>
      <c r="C9802" t="inlineStr">
        <is>
          <t>2015-01-12</t>
        </is>
      </c>
      <c r="D9802" t="inlineStr">
        <is>
          <t>2015-01-17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LG Electronics Tone+ HBS-730 Bluetooth Headset</t>
        </is>
      </c>
      <c r="Q9802" s="2" t="n">
        <v>107.118</v>
      </c>
      <c r="R9802" t="n">
        <v>3</v>
      </c>
      <c r="S9802" s="3" t="n">
        <v>0.4</v>
      </c>
      <c r="T9802" s="2" t="n">
        <v>-21.4236</v>
      </c>
      <c r="U9802">
        <f>D9802-C9802</f>
        <v/>
      </c>
      <c r="V9802" s="3">
        <f>IF(Q9802=0,0,T9802/Q9802)</f>
        <v/>
      </c>
    </row>
    <row r="9803">
      <c r="A9803" t="n">
        <v>9802</v>
      </c>
      <c r="B9803" t="inlineStr">
        <is>
          <t>CA-2017-137918</t>
        </is>
      </c>
      <c r="C9803" t="inlineStr">
        <is>
          <t>2017-09-29</t>
        </is>
      </c>
      <c r="D9803" t="inlineStr">
        <is>
          <t>2017-10-06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Office Supplies</t>
        </is>
      </c>
      <c r="O9803" t="inlineStr">
        <is>
          <t>Supplies</t>
        </is>
      </c>
      <c r="P9803" t="inlineStr">
        <is>
          <t>Acme Hot Forged Carbon Steel Scissors with Nickel-Plated Handles, 3 7/8" Cut, 8"L</t>
        </is>
      </c>
      <c r="Q9803" s="2" t="n">
        <v>97.3</v>
      </c>
      <c r="R9803" t="n">
        <v>7</v>
      </c>
      <c r="S9803" s="3" t="n">
        <v>0</v>
      </c>
      <c r="T9803" s="2" t="n">
        <v>28.217</v>
      </c>
      <c r="U9803">
        <f>D9803-C9803</f>
        <v/>
      </c>
      <c r="V9803" s="3">
        <f>IF(Q9803=0,0,T9803/Q9803)</f>
        <v/>
      </c>
    </row>
    <row r="9804">
      <c r="A9804" t="n">
        <v>9803</v>
      </c>
      <c r="B9804" t="inlineStr">
        <is>
          <t>CA-2015-122973</t>
        </is>
      </c>
      <c r="C9804" t="inlineStr">
        <is>
          <t>2015-07-18</t>
        </is>
      </c>
      <c r="D9804" t="inlineStr">
        <is>
          <t>2015-07-20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Office Supplies</t>
        </is>
      </c>
      <c r="O9804" t="inlineStr">
        <is>
          <t>Binders</t>
        </is>
      </c>
      <c r="P9804" t="inlineStr">
        <is>
          <t>Economy Binders</t>
        </is>
      </c>
      <c r="Q9804" s="2" t="n">
        <v>3.328</v>
      </c>
      <c r="R9804" t="n">
        <v>2</v>
      </c>
      <c r="S9804" s="3" t="n">
        <v>0.2</v>
      </c>
      <c r="T9804" s="2" t="n">
        <v>1.2064</v>
      </c>
      <c r="U9804">
        <f>D9804-C9804</f>
        <v/>
      </c>
      <c r="V9804" s="3">
        <f>IF(Q9804=0,0,T9804/Q9804)</f>
        <v/>
      </c>
    </row>
    <row r="9805">
      <c r="A9805" t="n">
        <v>9804</v>
      </c>
      <c r="B9805" t="inlineStr">
        <is>
          <t>CA-2015-122973</t>
        </is>
      </c>
      <c r="C9805" t="inlineStr">
        <is>
          <t>2015-07-18</t>
        </is>
      </c>
      <c r="D9805" t="inlineStr">
        <is>
          <t>2015-07-20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Technology</t>
        </is>
      </c>
      <c r="O9805" t="inlineStr">
        <is>
          <t>Phones</t>
        </is>
      </c>
      <c r="P9805" t="inlineStr">
        <is>
          <t>Plantronics CS 50-USB - headset - Convertible, Monaural</t>
        </is>
      </c>
      <c r="Q9805" s="2" t="n">
        <v>135.99</v>
      </c>
      <c r="R9805" t="n">
        <v>1</v>
      </c>
      <c r="S9805" s="3" t="n">
        <v>0</v>
      </c>
      <c r="T9805" s="2" t="n">
        <v>36.7173</v>
      </c>
      <c r="U9805">
        <f>D9805-C9805</f>
        <v/>
      </c>
      <c r="V9805" s="3">
        <f>IF(Q9805=0,0,T9805/Q9805)</f>
        <v/>
      </c>
    </row>
    <row r="9806">
      <c r="A9806" t="n">
        <v>9805</v>
      </c>
      <c r="B9806" t="inlineStr">
        <is>
          <t>CA-2015-122973</t>
        </is>
      </c>
      <c r="C9806" t="inlineStr">
        <is>
          <t>2015-07-18</t>
        </is>
      </c>
      <c r="D9806" t="inlineStr">
        <is>
          <t>2015-07-20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Eldon Expressions Wood Desk Accessories, Oak</t>
        </is>
      </c>
      <c r="Q9806" s="2" t="n">
        <v>7.38</v>
      </c>
      <c r="R9806" t="n">
        <v>1</v>
      </c>
      <c r="S9806" s="3" t="n">
        <v>0</v>
      </c>
      <c r="T9806" s="2" t="n">
        <v>2.1402</v>
      </c>
      <c r="U9806">
        <f>D9806-C9806</f>
        <v/>
      </c>
      <c r="V9806" s="3">
        <f>IF(Q9806=0,0,T9806/Q9806)</f>
        <v/>
      </c>
    </row>
    <row r="9807">
      <c r="A9807" t="n">
        <v>9806</v>
      </c>
      <c r="B9807" t="inlineStr">
        <is>
          <t>CA-2016-136322</t>
        </is>
      </c>
      <c r="C9807" t="inlineStr">
        <is>
          <t>2016-10-21</t>
        </is>
      </c>
      <c r="D9807" t="inlineStr">
        <is>
          <t>2016-10-26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Furniture</t>
        </is>
      </c>
      <c r="O9807" t="inlineStr">
        <is>
          <t>Furnishings</t>
        </is>
      </c>
      <c r="P9807" t="inlineStr">
        <is>
          <t>Seth Thomas 14" Day/Date Wall Clock</t>
        </is>
      </c>
      <c r="Q9807" s="2" t="n">
        <v>45.568</v>
      </c>
      <c r="R9807" t="n">
        <v>2</v>
      </c>
      <c r="S9807" s="3" t="n">
        <v>0.2</v>
      </c>
      <c r="T9807" s="2" t="n">
        <v>9.683199999999999</v>
      </c>
      <c r="U9807">
        <f>D9807-C9807</f>
        <v/>
      </c>
      <c r="V9807" s="3">
        <f>IF(Q9807=0,0,T9807/Q9807)</f>
        <v/>
      </c>
    </row>
    <row r="9808">
      <c r="A9808" t="n">
        <v>9807</v>
      </c>
      <c r="B9808" t="inlineStr">
        <is>
          <t>CA-2016-136322</t>
        </is>
      </c>
      <c r="C9808" t="inlineStr">
        <is>
          <t>2016-10-21</t>
        </is>
      </c>
      <c r="D9808" t="inlineStr">
        <is>
          <t>2016-10-26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GBC Personal VeloBind Strips</t>
        </is>
      </c>
      <c r="Q9808" s="2" t="n">
        <v>28.752</v>
      </c>
      <c r="R9808" t="n">
        <v>8</v>
      </c>
      <c r="S9808" s="3" t="n">
        <v>0.7</v>
      </c>
      <c r="T9808" s="2" t="n">
        <v>-21.0848</v>
      </c>
      <c r="U9808">
        <f>D9808-C9808</f>
        <v/>
      </c>
      <c r="V9808" s="3">
        <f>IF(Q9808=0,0,T9808/Q9808)</f>
        <v/>
      </c>
    </row>
    <row r="9809">
      <c r="A9809" t="n">
        <v>9808</v>
      </c>
      <c r="B9809" t="inlineStr">
        <is>
          <t>CA-2017-107209</t>
        </is>
      </c>
      <c r="C9809" t="inlineStr">
        <is>
          <t>2017-07-27</t>
        </is>
      </c>
      <c r="D9809" t="inlineStr">
        <is>
          <t>2017-08-01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Furniture</t>
        </is>
      </c>
      <c r="O9809" t="inlineStr">
        <is>
          <t>Chairs</t>
        </is>
      </c>
      <c r="P9809" t="inlineStr">
        <is>
          <t>Global Value Mid-Back Manager's Chair, Gray</t>
        </is>
      </c>
      <c r="Q9809" s="2" t="n">
        <v>194.848</v>
      </c>
      <c r="R9809" t="n">
        <v>4</v>
      </c>
      <c r="S9809" s="3" t="n">
        <v>0.2</v>
      </c>
      <c r="T9809" s="2" t="n">
        <v>12.178</v>
      </c>
      <c r="U9809">
        <f>D9809-C9809</f>
        <v/>
      </c>
      <c r="V9809" s="3">
        <f>IF(Q9809=0,0,T9809/Q9809)</f>
        <v/>
      </c>
    </row>
    <row r="9810">
      <c r="A9810" t="n">
        <v>9809</v>
      </c>
      <c r="B9810" t="inlineStr">
        <is>
          <t>CA-2017-145093</t>
        </is>
      </c>
      <c r="C9810" t="inlineStr">
        <is>
          <t>2017-07-21</t>
        </is>
      </c>
      <c r="D9810" t="inlineStr">
        <is>
          <t>2017-07-26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Wilson Jones 1" Hanging DublLock Ring Binders</t>
        </is>
      </c>
      <c r="Q9810" s="2" t="n">
        <v>2.112</v>
      </c>
      <c r="R9810" t="n">
        <v>2</v>
      </c>
      <c r="S9810" s="3" t="n">
        <v>0.8</v>
      </c>
      <c r="T9810" s="2" t="n">
        <v>-3.3792</v>
      </c>
      <c r="U9810">
        <f>D9810-C9810</f>
        <v/>
      </c>
      <c r="V9810" s="3">
        <f>IF(Q9810=0,0,T9810/Q9810)</f>
        <v/>
      </c>
    </row>
    <row r="9811">
      <c r="A9811" t="n">
        <v>9810</v>
      </c>
      <c r="B9811" t="inlineStr">
        <is>
          <t>US-2014-139640</t>
        </is>
      </c>
      <c r="C9811" t="inlineStr">
        <is>
          <t>2014-11-07</t>
        </is>
      </c>
      <c r="D9811" t="inlineStr">
        <is>
          <t>2014-11-11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Office Supplies</t>
        </is>
      </c>
      <c r="O9811" t="inlineStr">
        <is>
          <t>Paper</t>
        </is>
      </c>
      <c r="P9811" t="inlineStr">
        <is>
          <t>Xerox 1995</t>
        </is>
      </c>
      <c r="Q9811" s="2" t="n">
        <v>25.92</v>
      </c>
      <c r="R9811" t="n">
        <v>5</v>
      </c>
      <c r="S9811" s="3" t="n">
        <v>0.2</v>
      </c>
      <c r="T9811" s="2" t="n">
        <v>9.071999999999999</v>
      </c>
      <c r="U9811">
        <f>D9811-C9811</f>
        <v/>
      </c>
      <c r="V9811" s="3">
        <f>IF(Q9811=0,0,T9811/Q9811)</f>
        <v/>
      </c>
    </row>
    <row r="9812">
      <c r="A9812" t="n">
        <v>9811</v>
      </c>
      <c r="B9812" t="inlineStr">
        <is>
          <t>US-2014-139640</t>
        </is>
      </c>
      <c r="C9812" t="inlineStr">
        <is>
          <t>2014-11-07</t>
        </is>
      </c>
      <c r="D9812" t="inlineStr">
        <is>
          <t>2014-11-11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Office Supplies</t>
        </is>
      </c>
      <c r="O9812" t="inlineStr">
        <is>
          <t>Art</t>
        </is>
      </c>
      <c r="P9812" t="inlineStr">
        <is>
          <t>Panasonic KP-150 Electric Pencil Sharpener</t>
        </is>
      </c>
      <c r="Q9812" s="2" t="n">
        <v>120.768</v>
      </c>
      <c r="R9812" t="n">
        <v>4</v>
      </c>
      <c r="S9812" s="3" t="n">
        <v>0.2</v>
      </c>
      <c r="T9812" s="2" t="n">
        <v>9.057600000000001</v>
      </c>
      <c r="U9812">
        <f>D9812-C9812</f>
        <v/>
      </c>
      <c r="V9812" s="3">
        <f>IF(Q9812=0,0,T9812/Q9812)</f>
        <v/>
      </c>
    </row>
    <row r="9813">
      <c r="A9813" t="n">
        <v>9812</v>
      </c>
      <c r="B9813" t="inlineStr">
        <is>
          <t>CA-2016-117583</t>
        </is>
      </c>
      <c r="C9813" t="inlineStr">
        <is>
          <t>2016-11-27</t>
        </is>
      </c>
      <c r="D9813" t="inlineStr">
        <is>
          <t>2016-11-30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215</t>
        </is>
      </c>
      <c r="Q9813" s="2" t="n">
        <v>25.92</v>
      </c>
      <c r="R9813" t="n">
        <v>4</v>
      </c>
      <c r="S9813" s="3" t="n">
        <v>0</v>
      </c>
      <c r="T9813" s="2" t="n">
        <v>12.4416</v>
      </c>
      <c r="U9813">
        <f>D9813-C9813</f>
        <v/>
      </c>
      <c r="V9813" s="3">
        <f>IF(Q9813=0,0,T9813/Q9813)</f>
        <v/>
      </c>
    </row>
    <row r="9814">
      <c r="A9814" t="n">
        <v>9813</v>
      </c>
      <c r="B9814" t="inlineStr">
        <is>
          <t>CA-2016-117583</t>
        </is>
      </c>
      <c r="C9814" t="inlineStr">
        <is>
          <t>2016-11-27</t>
        </is>
      </c>
      <c r="D9814" t="inlineStr">
        <is>
          <t>2016-11-30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Office Supplies</t>
        </is>
      </c>
      <c r="O9814" t="inlineStr">
        <is>
          <t>Art</t>
        </is>
      </c>
      <c r="P9814" t="inlineStr">
        <is>
          <t>Newell 324</t>
        </is>
      </c>
      <c r="Q9814" s="2" t="n">
        <v>34.65</v>
      </c>
      <c r="R9814" t="n">
        <v>3</v>
      </c>
      <c r="S9814" s="3" t="n">
        <v>0</v>
      </c>
      <c r="T9814" s="2" t="n">
        <v>9.702</v>
      </c>
      <c r="U9814">
        <f>D9814-C9814</f>
        <v/>
      </c>
      <c r="V9814" s="3">
        <f>IF(Q9814=0,0,T9814/Q9814)</f>
        <v/>
      </c>
    </row>
    <row r="9815">
      <c r="A9815" t="n">
        <v>9814</v>
      </c>
      <c r="B9815" t="inlineStr">
        <is>
          <t>CA-2016-117583</t>
        </is>
      </c>
      <c r="C9815" t="inlineStr">
        <is>
          <t>2016-11-27</t>
        </is>
      </c>
      <c r="D9815" t="inlineStr">
        <is>
          <t>2016-11-30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Office Supplies</t>
        </is>
      </c>
      <c r="O9815" t="inlineStr">
        <is>
          <t>Paper</t>
        </is>
      </c>
      <c r="P9815" t="inlineStr">
        <is>
          <t>Xerox 1945</t>
        </is>
      </c>
      <c r="Q9815" s="2" t="n">
        <v>204.95</v>
      </c>
      <c r="R9815" t="n">
        <v>5</v>
      </c>
      <c r="S9815" s="3" t="n">
        <v>0</v>
      </c>
      <c r="T9815" s="2" t="n">
        <v>100.4255</v>
      </c>
      <c r="U9815">
        <f>D9815-C9815</f>
        <v/>
      </c>
      <c r="V9815" s="3">
        <f>IF(Q9815=0,0,T9815/Q9815)</f>
        <v/>
      </c>
    </row>
    <row r="9816">
      <c r="A9816" t="n">
        <v>9815</v>
      </c>
      <c r="B9816" t="inlineStr">
        <is>
          <t>CA-2016-117583</t>
        </is>
      </c>
      <c r="C9816" t="inlineStr">
        <is>
          <t>2016-11-27</t>
        </is>
      </c>
      <c r="D9816" t="inlineStr">
        <is>
          <t>2016-11-30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Office Supplies</t>
        </is>
      </c>
      <c r="O9816" t="inlineStr">
        <is>
          <t>Binders</t>
        </is>
      </c>
      <c r="P9816" t="inlineStr">
        <is>
          <t>GBC Pre-Punched Binding Paper, Plastic, White, 8-1/2" x 11"</t>
        </is>
      </c>
      <c r="Q9816" s="2" t="n">
        <v>79.95</v>
      </c>
      <c r="R9816" t="n">
        <v>5</v>
      </c>
      <c r="S9816" s="3" t="n">
        <v>0</v>
      </c>
      <c r="T9816" s="2" t="n">
        <v>38.376</v>
      </c>
      <c r="U9816">
        <f>D9816-C9816</f>
        <v/>
      </c>
      <c r="V9816" s="3">
        <f>IF(Q9816=0,0,T9816/Q9816)</f>
        <v/>
      </c>
    </row>
    <row r="9817">
      <c r="A9817" t="n">
        <v>9816</v>
      </c>
      <c r="B9817" t="inlineStr">
        <is>
          <t>CA-2015-162201</t>
        </is>
      </c>
      <c r="C9817" t="inlineStr">
        <is>
          <t>2015-06-08</t>
        </is>
      </c>
      <c r="D9817" t="inlineStr">
        <is>
          <t>2015-06-12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Office Supplies</t>
        </is>
      </c>
      <c r="O9817" t="inlineStr">
        <is>
          <t>Paper</t>
        </is>
      </c>
      <c r="P9817" t="inlineStr">
        <is>
          <t>Xerox 1951</t>
        </is>
      </c>
      <c r="Q9817" s="2" t="n">
        <v>173.488</v>
      </c>
      <c r="R9817" t="n">
        <v>7</v>
      </c>
      <c r="S9817" s="3" t="n">
        <v>0.2</v>
      </c>
      <c r="T9817" s="2" t="n">
        <v>54.215</v>
      </c>
      <c r="U9817">
        <f>D9817-C9817</f>
        <v/>
      </c>
      <c r="V9817" s="3">
        <f>IF(Q9817=0,0,T9817/Q9817)</f>
        <v/>
      </c>
    </row>
    <row r="9818">
      <c r="A9818" t="n">
        <v>9817</v>
      </c>
      <c r="B9818" t="inlineStr">
        <is>
          <t>CA-2015-162201</t>
        </is>
      </c>
      <c r="C9818" t="inlineStr">
        <is>
          <t>2015-06-08</t>
        </is>
      </c>
      <c r="D9818" t="inlineStr">
        <is>
          <t>2015-06-12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Office Supplies</t>
        </is>
      </c>
      <c r="O9818" t="inlineStr">
        <is>
          <t>Storage</t>
        </is>
      </c>
      <c r="P9818" t="inlineStr">
        <is>
          <t>Fellowes Super Stor/Drawer Files</t>
        </is>
      </c>
      <c r="Q9818" s="2" t="n">
        <v>516.96</v>
      </c>
      <c r="R9818" t="n">
        <v>4</v>
      </c>
      <c r="S9818" s="3" t="n">
        <v>0.2</v>
      </c>
      <c r="T9818" s="2" t="n">
        <v>-6.462</v>
      </c>
      <c r="U9818">
        <f>D9818-C9818</f>
        <v/>
      </c>
      <c r="V9818" s="3">
        <f>IF(Q9818=0,0,T9818/Q9818)</f>
        <v/>
      </c>
    </row>
    <row r="9819">
      <c r="A9819" t="n">
        <v>9818</v>
      </c>
      <c r="B9819" t="inlineStr">
        <is>
          <t>CA-2015-162201</t>
        </is>
      </c>
      <c r="C9819" t="inlineStr">
        <is>
          <t>2015-06-08</t>
        </is>
      </c>
      <c r="D9819" t="inlineStr">
        <is>
          <t>2015-06-12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Furniture</t>
        </is>
      </c>
      <c r="O9819" t="inlineStr">
        <is>
          <t>Furnishings</t>
        </is>
      </c>
      <c r="P9819" t="inlineStr">
        <is>
          <t>Advantus Employee of the Month Certificate Frame, 11 x 13-1/2</t>
        </is>
      </c>
      <c r="Q9819" s="2" t="n">
        <v>173.208</v>
      </c>
      <c r="R9819" t="n">
        <v>7</v>
      </c>
      <c r="S9819" s="3" t="n">
        <v>0.2</v>
      </c>
      <c r="T9819" s="2" t="n">
        <v>45.4671</v>
      </c>
      <c r="U9819">
        <f>D9819-C9819</f>
        <v/>
      </c>
      <c r="V9819" s="3">
        <f>IF(Q9819=0,0,T9819/Q9819)</f>
        <v/>
      </c>
    </row>
    <row r="9820">
      <c r="A9820" t="n">
        <v>9819</v>
      </c>
      <c r="B9820" t="inlineStr">
        <is>
          <t>CA-2015-162201</t>
        </is>
      </c>
      <c r="C9820" t="inlineStr">
        <is>
          <t>2015-06-08</t>
        </is>
      </c>
      <c r="D9820" t="inlineStr">
        <is>
          <t>2015-06-12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Office Supplies</t>
        </is>
      </c>
      <c r="O9820" t="inlineStr">
        <is>
          <t>Art</t>
        </is>
      </c>
      <c r="P9820" t="inlineStr">
        <is>
          <t>Newell 344</t>
        </is>
      </c>
      <c r="Q9820" s="2" t="n">
        <v>4.448</v>
      </c>
      <c r="R9820" t="n">
        <v>2</v>
      </c>
      <c r="S9820" s="3" t="n">
        <v>0.2</v>
      </c>
      <c r="T9820" s="2" t="n">
        <v>0.3336</v>
      </c>
      <c r="U9820">
        <f>D9820-C9820</f>
        <v/>
      </c>
      <c r="V9820" s="3">
        <f>IF(Q9820=0,0,T9820/Q9820)</f>
        <v/>
      </c>
    </row>
    <row r="9821">
      <c r="A9821" t="n">
        <v>9820</v>
      </c>
      <c r="B9821" t="inlineStr">
        <is>
          <t>CA-2015-162201</t>
        </is>
      </c>
      <c r="C9821" t="inlineStr">
        <is>
          <t>2015-06-08</t>
        </is>
      </c>
      <c r="D9821" t="inlineStr">
        <is>
          <t>2015-06-12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Office Supplies</t>
        </is>
      </c>
      <c r="O9821" t="inlineStr">
        <is>
          <t>Labels</t>
        </is>
      </c>
      <c r="P9821" t="inlineStr">
        <is>
          <t>Smead Alpha-Z Color-Coded Name Labels First Letter Starter Set</t>
        </is>
      </c>
      <c r="Q9821" s="2" t="n">
        <v>9</v>
      </c>
      <c r="R9821" t="n">
        <v>3</v>
      </c>
      <c r="S9821" s="3" t="n">
        <v>0.2</v>
      </c>
      <c r="T9821" s="2" t="n">
        <v>3.15</v>
      </c>
      <c r="U9821">
        <f>D9821-C9821</f>
        <v/>
      </c>
      <c r="V9821" s="3">
        <f>IF(Q9821=0,0,T9821/Q9821)</f>
        <v/>
      </c>
    </row>
    <row r="9822">
      <c r="A9822" t="n">
        <v>9821</v>
      </c>
      <c r="B9822" t="inlineStr">
        <is>
          <t>CA-2015-162201</t>
        </is>
      </c>
      <c r="C9822" t="inlineStr">
        <is>
          <t>2015-06-08</t>
        </is>
      </c>
      <c r="D9822" t="inlineStr">
        <is>
          <t>2015-06-12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Office Supplies</t>
        </is>
      </c>
      <c r="O9822" t="inlineStr">
        <is>
          <t>Paper</t>
        </is>
      </c>
      <c r="P9822" t="inlineStr">
        <is>
          <t>Xerox 1963</t>
        </is>
      </c>
      <c r="Q9822" s="2" t="n">
        <v>42.24</v>
      </c>
      <c r="R9822" t="n">
        <v>10</v>
      </c>
      <c r="S9822" s="3" t="n">
        <v>0.2</v>
      </c>
      <c r="T9822" s="2" t="n">
        <v>13.2</v>
      </c>
      <c r="U9822">
        <f>D9822-C9822</f>
        <v/>
      </c>
      <c r="V9822" s="3">
        <f>IF(Q9822=0,0,T9822/Q9822)</f>
        <v/>
      </c>
    </row>
    <row r="9823">
      <c r="A9823" t="n">
        <v>9822</v>
      </c>
      <c r="B9823" t="inlineStr">
        <is>
          <t>CA-2015-162201</t>
        </is>
      </c>
      <c r="C9823" t="inlineStr">
        <is>
          <t>2015-06-08</t>
        </is>
      </c>
      <c r="D9823" t="inlineStr">
        <is>
          <t>2015-06-12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Office Supplies</t>
        </is>
      </c>
      <c r="O9823" t="inlineStr">
        <is>
          <t>Binders</t>
        </is>
      </c>
      <c r="P9823" t="inlineStr">
        <is>
          <t>Premier Elliptical Ring Binder, Black</t>
        </is>
      </c>
      <c r="Q9823" s="2" t="n">
        <v>18.264</v>
      </c>
      <c r="R9823" t="n">
        <v>2</v>
      </c>
      <c r="S9823" s="3" t="n">
        <v>0.7</v>
      </c>
      <c r="T9823" s="2" t="n">
        <v>-13.3936</v>
      </c>
      <c r="U9823">
        <f>D9823-C9823</f>
        <v/>
      </c>
      <c r="V9823" s="3">
        <f>IF(Q9823=0,0,T9823/Q9823)</f>
        <v/>
      </c>
    </row>
    <row r="9824">
      <c r="A9824" t="n">
        <v>9823</v>
      </c>
      <c r="B9824" t="inlineStr">
        <is>
          <t>US-2014-164406</t>
        </is>
      </c>
      <c r="C9824" t="inlineStr">
        <is>
          <t>2014-08-15</t>
        </is>
      </c>
      <c r="D9824" t="inlineStr">
        <is>
          <t>2014-08-19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Office Supplies</t>
        </is>
      </c>
      <c r="O9824" t="inlineStr">
        <is>
          <t>Appliances</t>
        </is>
      </c>
      <c r="P9824" t="inlineStr">
        <is>
          <t>Tripp Lite TLP810NET Broadband Surge for Modem/Fax</t>
        </is>
      </c>
      <c r="Q9824" s="2" t="n">
        <v>152.91</v>
      </c>
      <c r="R9824" t="n">
        <v>3</v>
      </c>
      <c r="S9824" s="3" t="n">
        <v>0</v>
      </c>
      <c r="T9824" s="2" t="n">
        <v>42.8148</v>
      </c>
      <c r="U9824">
        <f>D9824-C9824</f>
        <v/>
      </c>
      <c r="V9824" s="3">
        <f>IF(Q9824=0,0,T9824/Q9824)</f>
        <v/>
      </c>
    </row>
    <row r="9825">
      <c r="A9825" t="n">
        <v>9824</v>
      </c>
      <c r="B9825" t="inlineStr">
        <is>
          <t>US-2014-164406</t>
        </is>
      </c>
      <c r="C9825" t="inlineStr">
        <is>
          <t>2014-08-15</t>
        </is>
      </c>
      <c r="D9825" t="inlineStr">
        <is>
          <t>2014-08-19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Office Supplies</t>
        </is>
      </c>
      <c r="O9825" t="inlineStr">
        <is>
          <t>Paper</t>
        </is>
      </c>
      <c r="P9825" t="inlineStr">
        <is>
          <t>Xerox 1925</t>
        </is>
      </c>
      <c r="Q9825" s="2" t="n">
        <v>92.94</v>
      </c>
      <c r="R9825" t="n">
        <v>3</v>
      </c>
      <c r="S9825" s="3" t="n">
        <v>0</v>
      </c>
      <c r="T9825" s="2" t="n">
        <v>41.823</v>
      </c>
      <c r="U9825">
        <f>D9825-C9825</f>
        <v/>
      </c>
      <c r="V9825" s="3">
        <f>IF(Q9825=0,0,T9825/Q9825)</f>
        <v/>
      </c>
    </row>
    <row r="9826">
      <c r="A9826" t="n">
        <v>9825</v>
      </c>
      <c r="B9826" t="inlineStr">
        <is>
          <t>US-2014-164406</t>
        </is>
      </c>
      <c r="C9826" t="inlineStr">
        <is>
          <t>2014-08-15</t>
        </is>
      </c>
      <c r="D9826" t="inlineStr">
        <is>
          <t>2014-08-19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Avery Heavy-Duty EZD  Binder With Locking Rings</t>
        </is>
      </c>
      <c r="Q9826" s="2" t="n">
        <v>17.856</v>
      </c>
      <c r="R9826" t="n">
        <v>4</v>
      </c>
      <c r="S9826" s="3" t="n">
        <v>0.2</v>
      </c>
      <c r="T9826" s="2" t="n">
        <v>6.2496</v>
      </c>
      <c r="U9826">
        <f>D9826-C9826</f>
        <v/>
      </c>
      <c r="V9826" s="3">
        <f>IF(Q9826=0,0,T9826/Q9826)</f>
        <v/>
      </c>
    </row>
    <row r="9827">
      <c r="A9827" t="n">
        <v>9826</v>
      </c>
      <c r="B9827" t="inlineStr">
        <is>
          <t>US-2014-164406</t>
        </is>
      </c>
      <c r="C9827" t="inlineStr">
        <is>
          <t>2014-08-15</t>
        </is>
      </c>
      <c r="D9827" t="inlineStr">
        <is>
          <t>2014-08-19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Office Supplies</t>
        </is>
      </c>
      <c r="O9827" t="inlineStr">
        <is>
          <t>Binders</t>
        </is>
      </c>
      <c r="P9827" t="inlineStr">
        <is>
          <t>GBC Durable Plastic Covers</t>
        </is>
      </c>
      <c r="Q9827" s="2" t="n">
        <v>46.44</v>
      </c>
      <c r="R9827" t="n">
        <v>3</v>
      </c>
      <c r="S9827" s="3" t="n">
        <v>0.2</v>
      </c>
      <c r="T9827" s="2" t="n">
        <v>15.093</v>
      </c>
      <c r="U9827">
        <f>D9827-C9827</f>
        <v/>
      </c>
      <c r="V9827" s="3">
        <f>IF(Q9827=0,0,T9827/Q9827)</f>
        <v/>
      </c>
    </row>
    <row r="9828">
      <c r="A9828" t="n">
        <v>9827</v>
      </c>
      <c r="B9828" t="inlineStr">
        <is>
          <t>US-2014-164406</t>
        </is>
      </c>
      <c r="C9828" t="inlineStr">
        <is>
          <t>2014-08-15</t>
        </is>
      </c>
      <c r="D9828" t="inlineStr">
        <is>
          <t>2014-08-19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Furniture</t>
        </is>
      </c>
      <c r="O9828" t="inlineStr">
        <is>
          <t>Chairs</t>
        </is>
      </c>
      <c r="P9828" t="inlineStr">
        <is>
          <t>Novimex Fabric Task Chair</t>
        </is>
      </c>
      <c r="Q9828" s="2" t="n">
        <v>195.136</v>
      </c>
      <c r="R9828" t="n">
        <v>4</v>
      </c>
      <c r="S9828" s="3" t="n">
        <v>0.2</v>
      </c>
      <c r="T9828" s="2" t="n">
        <v>-12.196</v>
      </c>
      <c r="U9828">
        <f>D9828-C9828</f>
        <v/>
      </c>
      <c r="V9828" s="3">
        <f>IF(Q9828=0,0,T9828/Q9828)</f>
        <v/>
      </c>
    </row>
    <row r="9829">
      <c r="A9829" t="n">
        <v>9828</v>
      </c>
      <c r="B9829" t="inlineStr">
        <is>
          <t>CA-2017-169999</t>
        </is>
      </c>
      <c r="C9829" t="inlineStr">
        <is>
          <t>2017-06-19</t>
        </is>
      </c>
      <c r="D9829" t="inlineStr">
        <is>
          <t>2017-06-26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Office Supplies</t>
        </is>
      </c>
      <c r="O9829" t="inlineStr">
        <is>
          <t>Storage</t>
        </is>
      </c>
      <c r="P9829" t="inlineStr">
        <is>
          <t>Space Solutions Commercial Steel Shelving</t>
        </is>
      </c>
      <c r="Q9829" s="2" t="n">
        <v>129.3</v>
      </c>
      <c r="R9829" t="n">
        <v>2</v>
      </c>
      <c r="S9829" s="3" t="n">
        <v>0</v>
      </c>
      <c r="T9829" s="2" t="n">
        <v>6.465</v>
      </c>
      <c r="U9829">
        <f>D9829-C9829</f>
        <v/>
      </c>
      <c r="V9829" s="3">
        <f>IF(Q9829=0,0,T9829/Q9829)</f>
        <v/>
      </c>
    </row>
    <row r="9830">
      <c r="A9830" t="n">
        <v>9829</v>
      </c>
      <c r="B9830" t="inlineStr">
        <is>
          <t>CA-2017-169999</t>
        </is>
      </c>
      <c r="C9830" t="inlineStr">
        <is>
          <t>2017-06-19</t>
        </is>
      </c>
      <c r="D9830" t="inlineStr">
        <is>
          <t>2017-06-26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Office Supplies</t>
        </is>
      </c>
      <c r="O9830" t="inlineStr">
        <is>
          <t>Binders</t>
        </is>
      </c>
      <c r="P9830" t="inlineStr">
        <is>
          <t>Wilson Jones Turn Tabs Binder Tool for Ring Binders</t>
        </is>
      </c>
      <c r="Q9830" s="2" t="n">
        <v>11.568</v>
      </c>
      <c r="R9830" t="n">
        <v>3</v>
      </c>
      <c r="S9830" s="3" t="n">
        <v>0.2</v>
      </c>
      <c r="T9830" s="2" t="n">
        <v>3.7596</v>
      </c>
      <c r="U9830">
        <f>D9830-C9830</f>
        <v/>
      </c>
      <c r="V9830" s="3">
        <f>IF(Q9830=0,0,T9830/Q9830)</f>
        <v/>
      </c>
    </row>
    <row r="9831">
      <c r="A9831" t="n">
        <v>9830</v>
      </c>
      <c r="B9831" t="inlineStr">
        <is>
          <t>US-2017-152842</t>
        </is>
      </c>
      <c r="C9831" t="inlineStr">
        <is>
          <t>2017-07-16</t>
        </is>
      </c>
      <c r="D9831" t="inlineStr">
        <is>
          <t>2017-07-23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Furniture</t>
        </is>
      </c>
      <c r="O9831" t="inlineStr">
        <is>
          <t>Chairs</t>
        </is>
      </c>
      <c r="P9831" t="inlineStr">
        <is>
          <t>Global Fabric Manager's Chair, Dark Gray</t>
        </is>
      </c>
      <c r="Q9831" s="2" t="n">
        <v>242.352</v>
      </c>
      <c r="R9831" t="n">
        <v>3</v>
      </c>
      <c r="S9831" s="3" t="n">
        <v>0.2</v>
      </c>
      <c r="T9831" s="2" t="n">
        <v>15.147</v>
      </c>
      <c r="U9831">
        <f>D9831-C9831</f>
        <v/>
      </c>
      <c r="V9831" s="3">
        <f>IF(Q9831=0,0,T9831/Q9831)</f>
        <v/>
      </c>
    </row>
    <row r="9832">
      <c r="A9832" t="n">
        <v>9831</v>
      </c>
      <c r="B9832" t="inlineStr">
        <is>
          <t>CA-2014-113257</t>
        </is>
      </c>
      <c r="C9832" t="inlineStr">
        <is>
          <t>2014-12-16</t>
        </is>
      </c>
      <c r="D9832" t="inlineStr">
        <is>
          <t>2014-12-18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Technology</t>
        </is>
      </c>
      <c r="O9832" t="inlineStr">
        <is>
          <t>Accessories</t>
        </is>
      </c>
      <c r="P9832" t="inlineStr">
        <is>
          <t>Razer Kraken 7.1 Surround Sound Over Ear USB Gaming Headset</t>
        </is>
      </c>
      <c r="Q9832" s="2" t="n">
        <v>319.968</v>
      </c>
      <c r="R9832" t="n">
        <v>4</v>
      </c>
      <c r="S9832" s="3" t="n">
        <v>0.2</v>
      </c>
      <c r="T9832" s="2" t="n">
        <v>95.99039999999999</v>
      </c>
      <c r="U9832">
        <f>D9832-C9832</f>
        <v/>
      </c>
      <c r="V9832" s="3">
        <f>IF(Q9832=0,0,T9832/Q9832)</f>
        <v/>
      </c>
    </row>
    <row r="9833">
      <c r="A9833" t="n">
        <v>9832</v>
      </c>
      <c r="B9833" t="inlineStr">
        <is>
          <t>CA-2014-113257</t>
        </is>
      </c>
      <c r="C9833" t="inlineStr">
        <is>
          <t>2014-12-16</t>
        </is>
      </c>
      <c r="D9833" t="inlineStr">
        <is>
          <t>2014-12-18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Furniture</t>
        </is>
      </c>
      <c r="O9833" t="inlineStr">
        <is>
          <t>Furnishings</t>
        </is>
      </c>
      <c r="P9833" t="inlineStr">
        <is>
          <t>Longer-Life Soft White Bulbs</t>
        </is>
      </c>
      <c r="Q9833" s="2" t="n">
        <v>8.624000000000001</v>
      </c>
      <c r="R9833" t="n">
        <v>7</v>
      </c>
      <c r="S9833" s="3" t="n">
        <v>0.6</v>
      </c>
      <c r="T9833" s="2" t="n">
        <v>-2.5872</v>
      </c>
      <c r="U9833">
        <f>D9833-C9833</f>
        <v/>
      </c>
      <c r="V9833" s="3">
        <f>IF(Q9833=0,0,T9833/Q9833)</f>
        <v/>
      </c>
    </row>
    <row r="9834">
      <c r="A9834" t="n">
        <v>9833</v>
      </c>
      <c r="B9834" t="inlineStr">
        <is>
          <t>CA-2014-133963</t>
        </is>
      </c>
      <c r="C9834" t="inlineStr">
        <is>
          <t>2014-05-18</t>
        </is>
      </c>
      <c r="D9834" t="inlineStr">
        <is>
          <t>2014-05-22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Xerox 1949</t>
        </is>
      </c>
      <c r="Q9834" s="2" t="n">
        <v>3.984</v>
      </c>
      <c r="R9834" t="n">
        <v>1</v>
      </c>
      <c r="S9834" s="3" t="n">
        <v>0.2</v>
      </c>
      <c r="T9834" s="2" t="n">
        <v>1.4442</v>
      </c>
      <c r="U9834">
        <f>D9834-C9834</f>
        <v/>
      </c>
      <c r="V9834" s="3">
        <f>IF(Q9834=0,0,T9834/Q9834)</f>
        <v/>
      </c>
    </row>
    <row r="9835">
      <c r="A9835" t="n">
        <v>9834</v>
      </c>
      <c r="B9835" t="inlineStr">
        <is>
          <t>CA-2017-130302</t>
        </is>
      </c>
      <c r="C9835" t="inlineStr">
        <is>
          <t>2017-09-14</t>
        </is>
      </c>
      <c r="D9835" t="inlineStr">
        <is>
          <t>2017-09-19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Technology</t>
        </is>
      </c>
      <c r="O9835" t="inlineStr">
        <is>
          <t>Accessories</t>
        </is>
      </c>
      <c r="P9835" t="inlineStr">
        <is>
          <t>Logitech Wireless Gaming Headset G930</t>
        </is>
      </c>
      <c r="Q9835" s="2" t="n">
        <v>895.944</v>
      </c>
      <c r="R9835" t="n">
        <v>7</v>
      </c>
      <c r="S9835" s="3" t="n">
        <v>0.2</v>
      </c>
      <c r="T9835" s="2" t="n">
        <v>190.3881</v>
      </c>
      <c r="U9835">
        <f>D9835-C9835</f>
        <v/>
      </c>
      <c r="V9835" s="3">
        <f>IF(Q9835=0,0,T9835/Q9835)</f>
        <v/>
      </c>
    </row>
    <row r="9836">
      <c r="A9836" t="n">
        <v>9835</v>
      </c>
      <c r="B9836" t="inlineStr">
        <is>
          <t>CA-2016-126627</t>
        </is>
      </c>
      <c r="C9836" t="inlineStr">
        <is>
          <t>2016-10-10</t>
        </is>
      </c>
      <c r="D9836" t="inlineStr">
        <is>
          <t>2016-10-12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Eldon 400 Class Desk Accessories, Black Carbon</t>
        </is>
      </c>
      <c r="Q9836" s="2" t="n">
        <v>14</v>
      </c>
      <c r="R9836" t="n">
        <v>4</v>
      </c>
      <c r="S9836" s="3" t="n">
        <v>0.6</v>
      </c>
      <c r="T9836" s="2" t="n">
        <v>-6.3</v>
      </c>
      <c r="U9836">
        <f>D9836-C9836</f>
        <v/>
      </c>
      <c r="V9836" s="3">
        <f>IF(Q9836=0,0,T9836/Q9836)</f>
        <v/>
      </c>
    </row>
    <row r="9837">
      <c r="A9837" t="n">
        <v>9836</v>
      </c>
      <c r="B9837" t="inlineStr">
        <is>
          <t>CA-2016-126627</t>
        </is>
      </c>
      <c r="C9837" t="inlineStr">
        <is>
          <t>2016-10-10</t>
        </is>
      </c>
      <c r="D9837" t="inlineStr">
        <is>
          <t>2016-10-12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Office Supplies</t>
        </is>
      </c>
      <c r="O9837" t="inlineStr">
        <is>
          <t>Binders</t>
        </is>
      </c>
      <c r="P9837" t="inlineStr">
        <is>
          <t>Wilson Jones Ledger-Size, Piano-Hinge Binder, 2", Blue</t>
        </is>
      </c>
      <c r="Q9837" s="2" t="n">
        <v>16.392</v>
      </c>
      <c r="R9837" t="n">
        <v>2</v>
      </c>
      <c r="S9837" s="3" t="n">
        <v>0.8</v>
      </c>
      <c r="T9837" s="2" t="n">
        <v>-26.2272</v>
      </c>
      <c r="U9837">
        <f>D9837-C9837</f>
        <v/>
      </c>
      <c r="V9837" s="3">
        <f>IF(Q9837=0,0,T9837/Q9837)</f>
        <v/>
      </c>
    </row>
    <row r="9838">
      <c r="A9838" t="n">
        <v>9837</v>
      </c>
      <c r="B9838" t="inlineStr">
        <is>
          <t>US-2016-125402</t>
        </is>
      </c>
      <c r="C9838" t="inlineStr">
        <is>
          <t>2016-09-25</t>
        </is>
      </c>
      <c r="D9838" t="inlineStr">
        <is>
          <t>2016-10-01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Office Supplies</t>
        </is>
      </c>
      <c r="O9838" t="inlineStr">
        <is>
          <t>Paper</t>
        </is>
      </c>
      <c r="P9838" t="inlineStr">
        <is>
          <t>Ampad Evidence Wirebond Steno Books, 6" x 9"</t>
        </is>
      </c>
      <c r="Q9838" s="2" t="n">
        <v>10.9</v>
      </c>
      <c r="R9838" t="n">
        <v>5</v>
      </c>
      <c r="S9838" s="3" t="n">
        <v>0</v>
      </c>
      <c r="T9838" s="2" t="n">
        <v>5.123</v>
      </c>
      <c r="U9838">
        <f>D9838-C9838</f>
        <v/>
      </c>
      <c r="V9838" s="3">
        <f>IF(Q9838=0,0,T9838/Q9838)</f>
        <v/>
      </c>
    </row>
    <row r="9839">
      <c r="A9839" t="n">
        <v>9838</v>
      </c>
      <c r="B9839" t="inlineStr">
        <is>
          <t>US-2016-125402</t>
        </is>
      </c>
      <c r="C9839" t="inlineStr">
        <is>
          <t>2016-09-25</t>
        </is>
      </c>
      <c r="D9839" t="inlineStr">
        <is>
          <t>2016-10-01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Alphabetical Labels for Top Tab Filing</t>
        </is>
      </c>
      <c r="Q9839" s="2" t="n">
        <v>29.6</v>
      </c>
      <c r="R9839" t="n">
        <v>2</v>
      </c>
      <c r="S9839" s="3" t="n">
        <v>0</v>
      </c>
      <c r="T9839" s="2" t="n">
        <v>14.8</v>
      </c>
      <c r="U9839">
        <f>D9839-C9839</f>
        <v/>
      </c>
      <c r="V9839" s="3">
        <f>IF(Q9839=0,0,T9839/Q9839)</f>
        <v/>
      </c>
    </row>
    <row r="9840">
      <c r="A9840" t="n">
        <v>9839</v>
      </c>
      <c r="B9840" t="inlineStr">
        <is>
          <t>US-2016-125402</t>
        </is>
      </c>
      <c r="C9840" t="inlineStr">
        <is>
          <t>2016-09-25</t>
        </is>
      </c>
      <c r="D9840" t="inlineStr">
        <is>
          <t>2016-10-01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Office Supplies</t>
        </is>
      </c>
      <c r="O9840" t="inlineStr">
        <is>
          <t>Labels</t>
        </is>
      </c>
      <c r="P9840" t="inlineStr">
        <is>
          <t>Avery 513</t>
        </is>
      </c>
      <c r="Q9840" s="2" t="n">
        <v>4.98</v>
      </c>
      <c r="R9840" t="n">
        <v>1</v>
      </c>
      <c r="S9840" s="3" t="n">
        <v>0</v>
      </c>
      <c r="T9840" s="2" t="n">
        <v>2.2908</v>
      </c>
      <c r="U9840">
        <f>D9840-C9840</f>
        <v/>
      </c>
      <c r="V9840" s="3">
        <f>IF(Q9840=0,0,T9840/Q9840)</f>
        <v/>
      </c>
    </row>
    <row r="9841">
      <c r="A9841" t="n">
        <v>9840</v>
      </c>
      <c r="B9841" t="inlineStr">
        <is>
          <t>US-2016-125402</t>
        </is>
      </c>
      <c r="C9841" t="inlineStr">
        <is>
          <t>2016-09-25</t>
        </is>
      </c>
      <c r="D9841" t="inlineStr">
        <is>
          <t>2016-10-01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Canon PC-428 Personal Copier</t>
        </is>
      </c>
      <c r="Q9841" s="2" t="n">
        <v>479.976</v>
      </c>
      <c r="R9841" t="n">
        <v>3</v>
      </c>
      <c r="S9841" s="3" t="n">
        <v>0.2</v>
      </c>
      <c r="T9841" s="2" t="n">
        <v>161.9919</v>
      </c>
      <c r="U9841">
        <f>D9841-C9841</f>
        <v/>
      </c>
      <c r="V9841" s="3">
        <f>IF(Q9841=0,0,T9841/Q9841)</f>
        <v/>
      </c>
    </row>
    <row r="9842">
      <c r="A9842" t="n">
        <v>9841</v>
      </c>
      <c r="B9842" t="inlineStr">
        <is>
          <t>US-2016-125402</t>
        </is>
      </c>
      <c r="C9842" t="inlineStr">
        <is>
          <t>2016-09-25</t>
        </is>
      </c>
      <c r="D9842" t="inlineStr">
        <is>
          <t>2016-10-01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Technology</t>
        </is>
      </c>
      <c r="O9842" t="inlineStr">
        <is>
          <t>Phones</t>
        </is>
      </c>
      <c r="P9842" t="inlineStr">
        <is>
          <t>SmartStand Mobile Device Holder, Assorted Colors</t>
        </is>
      </c>
      <c r="Q9842" s="2" t="n">
        <v>44.736</v>
      </c>
      <c r="R9842" t="n">
        <v>8</v>
      </c>
      <c r="S9842" s="3" t="n">
        <v>0.2</v>
      </c>
      <c r="T9842" s="2" t="n">
        <v>4.4736</v>
      </c>
      <c r="U9842">
        <f>D9842-C9842</f>
        <v/>
      </c>
      <c r="V9842" s="3">
        <f>IF(Q9842=0,0,T9842/Q9842)</f>
        <v/>
      </c>
    </row>
    <row r="9843">
      <c r="A9843" t="n">
        <v>9842</v>
      </c>
      <c r="B9843" t="inlineStr">
        <is>
          <t>US-2016-125402</t>
        </is>
      </c>
      <c r="C9843" t="inlineStr">
        <is>
          <t>2016-09-25</t>
        </is>
      </c>
      <c r="D9843" t="inlineStr">
        <is>
          <t>2016-10-01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Office Supplies</t>
        </is>
      </c>
      <c r="O9843" t="inlineStr">
        <is>
          <t>Art</t>
        </is>
      </c>
      <c r="P9843" t="inlineStr">
        <is>
          <t>Newell 346</t>
        </is>
      </c>
      <c r="Q9843" s="2" t="n">
        <v>5.76</v>
      </c>
      <c r="R9843" t="n">
        <v>2</v>
      </c>
      <c r="S9843" s="3" t="n">
        <v>0</v>
      </c>
      <c r="T9843" s="2" t="n">
        <v>1.6704</v>
      </c>
      <c r="U9843">
        <f>D9843-C9843</f>
        <v/>
      </c>
      <c r="V9843" s="3">
        <f>IF(Q9843=0,0,T9843/Q9843)</f>
        <v/>
      </c>
    </row>
    <row r="9844">
      <c r="A9844" t="n">
        <v>9843</v>
      </c>
      <c r="B9844" t="inlineStr">
        <is>
          <t>US-2016-125402</t>
        </is>
      </c>
      <c r="C9844" t="inlineStr">
        <is>
          <t>2016-09-25</t>
        </is>
      </c>
      <c r="D9844" t="inlineStr">
        <is>
          <t>2016-10-01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Furniture</t>
        </is>
      </c>
      <c r="O9844" t="inlineStr">
        <is>
          <t>Chairs</t>
        </is>
      </c>
      <c r="P9844" t="inlineStr">
        <is>
          <t>Global Airflow Leather Mesh Back Chair, Black</t>
        </is>
      </c>
      <c r="Q9844" s="2" t="n">
        <v>483.136</v>
      </c>
      <c r="R9844" t="n">
        <v>4</v>
      </c>
      <c r="S9844" s="3" t="n">
        <v>0.2</v>
      </c>
      <c r="T9844" s="2" t="n">
        <v>60.392</v>
      </c>
      <c r="U9844">
        <f>D9844-C9844</f>
        <v/>
      </c>
      <c r="V9844" s="3">
        <f>IF(Q9844=0,0,T9844/Q9844)</f>
        <v/>
      </c>
    </row>
    <row r="9845">
      <c r="A9845" t="n">
        <v>9844</v>
      </c>
      <c r="B9845" t="inlineStr">
        <is>
          <t>CA-2014-163867</t>
        </is>
      </c>
      <c r="C9845" t="inlineStr">
        <is>
          <t>2014-06-03</t>
        </is>
      </c>
      <c r="D9845" t="inlineStr">
        <is>
          <t>2014-06-06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Office Supplies</t>
        </is>
      </c>
      <c r="O9845" t="inlineStr">
        <is>
          <t>Labels</t>
        </is>
      </c>
      <c r="P9845" t="inlineStr">
        <is>
          <t>Avery 513</t>
        </is>
      </c>
      <c r="Q9845" s="2" t="n">
        <v>15.936</v>
      </c>
      <c r="R9845" t="n">
        <v>4</v>
      </c>
      <c r="S9845" s="3" t="n">
        <v>0.2</v>
      </c>
      <c r="T9845" s="2" t="n">
        <v>5.1792</v>
      </c>
      <c r="U9845">
        <f>D9845-C9845</f>
        <v/>
      </c>
      <c r="V9845" s="3">
        <f>IF(Q9845=0,0,T9845/Q9845)</f>
        <v/>
      </c>
    </row>
    <row r="9846">
      <c r="A9846" t="n">
        <v>9845</v>
      </c>
      <c r="B9846" t="inlineStr">
        <is>
          <t>CA-2014-163867</t>
        </is>
      </c>
      <c r="C9846" t="inlineStr">
        <is>
          <t>2014-06-03</t>
        </is>
      </c>
      <c r="D9846" t="inlineStr">
        <is>
          <t>2014-06-06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Furniture</t>
        </is>
      </c>
      <c r="O9846" t="inlineStr">
        <is>
          <t>Furnishings</t>
        </is>
      </c>
      <c r="P9846" t="inlineStr">
        <is>
          <t>Contract Clock, 14", Brown</t>
        </is>
      </c>
      <c r="Q9846" s="2" t="n">
        <v>61.544</v>
      </c>
      <c r="R9846" t="n">
        <v>7</v>
      </c>
      <c r="S9846" s="3" t="n">
        <v>0.6</v>
      </c>
      <c r="T9846" s="2" t="n">
        <v>-40.0036</v>
      </c>
      <c r="U9846">
        <f>D9846-C9846</f>
        <v/>
      </c>
      <c r="V9846" s="3">
        <f>IF(Q9846=0,0,T9846/Q9846)</f>
        <v/>
      </c>
    </row>
    <row r="9847">
      <c r="A9847" t="n">
        <v>9846</v>
      </c>
      <c r="B9847" t="inlineStr">
        <is>
          <t>CA-2014-163867</t>
        </is>
      </c>
      <c r="C9847" t="inlineStr">
        <is>
          <t>2014-06-03</t>
        </is>
      </c>
      <c r="D9847" t="inlineStr">
        <is>
          <t>2014-06-06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Office Supplies</t>
        </is>
      </c>
      <c r="O9847" t="inlineStr">
        <is>
          <t>Storage</t>
        </is>
      </c>
      <c r="P9847" t="inlineStr">
        <is>
          <t>Recycled Steel Personal File for Standard File Folders</t>
        </is>
      </c>
      <c r="Q9847" s="2" t="n">
        <v>132.696</v>
      </c>
      <c r="R9847" t="n">
        <v>3</v>
      </c>
      <c r="S9847" s="3" t="n">
        <v>0.2</v>
      </c>
      <c r="T9847" s="2" t="n">
        <v>9.952199999999999</v>
      </c>
      <c r="U9847">
        <f>D9847-C9847</f>
        <v/>
      </c>
      <c r="V9847" s="3">
        <f>IF(Q9847=0,0,T9847/Q9847)</f>
        <v/>
      </c>
    </row>
    <row r="9848">
      <c r="A9848" t="n">
        <v>9847</v>
      </c>
      <c r="B9848" t="inlineStr">
        <is>
          <t>CA-2017-169327</t>
        </is>
      </c>
      <c r="C9848" t="inlineStr">
        <is>
          <t>2017-09-02</t>
        </is>
      </c>
      <c r="D9848" t="inlineStr">
        <is>
          <t>2017-09-04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Office Supplies</t>
        </is>
      </c>
      <c r="O9848" t="inlineStr">
        <is>
          <t>Appliances</t>
        </is>
      </c>
      <c r="P9848" t="inlineStr">
        <is>
          <t>Acco Six-Outlet Power Strip, 4' Cord Length</t>
        </is>
      </c>
      <c r="Q9848" s="2" t="n">
        <v>43.1</v>
      </c>
      <c r="R9848" t="n">
        <v>5</v>
      </c>
      <c r="S9848" s="3" t="n">
        <v>0</v>
      </c>
      <c r="T9848" s="2" t="n">
        <v>11.206</v>
      </c>
      <c r="U9848">
        <f>D9848-C9848</f>
        <v/>
      </c>
      <c r="V9848" s="3">
        <f>IF(Q9848=0,0,T9848/Q9848)</f>
        <v/>
      </c>
    </row>
    <row r="9849">
      <c r="A9849" t="n">
        <v>9848</v>
      </c>
      <c r="B9849" t="inlineStr">
        <is>
          <t>CA-2017-169327</t>
        </is>
      </c>
      <c r="C9849" t="inlineStr">
        <is>
          <t>2017-09-02</t>
        </is>
      </c>
      <c r="D9849" t="inlineStr">
        <is>
          <t>2017-09-04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Furniture</t>
        </is>
      </c>
      <c r="O9849" t="inlineStr">
        <is>
          <t>Furnishings</t>
        </is>
      </c>
      <c r="P9849" t="inlineStr">
        <is>
          <t>Luxo Professional Combination Clamp-On Lamps</t>
        </is>
      </c>
      <c r="Q9849" s="2" t="n">
        <v>511.5</v>
      </c>
      <c r="R9849" t="n">
        <v>5</v>
      </c>
      <c r="S9849" s="3" t="n">
        <v>0</v>
      </c>
      <c r="T9849" s="2" t="n">
        <v>132.99</v>
      </c>
      <c r="U9849">
        <f>D9849-C9849</f>
        <v/>
      </c>
      <c r="V9849" s="3">
        <f>IF(Q9849=0,0,T9849/Q9849)</f>
        <v/>
      </c>
    </row>
    <row r="9850">
      <c r="A9850" t="n">
        <v>9849</v>
      </c>
      <c r="B9850" t="inlineStr">
        <is>
          <t>CA-2017-169327</t>
        </is>
      </c>
      <c r="C9850" t="inlineStr">
        <is>
          <t>2017-09-02</t>
        </is>
      </c>
      <c r="D9850" t="inlineStr">
        <is>
          <t>2017-09-04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Office Supplies</t>
        </is>
      </c>
      <c r="O9850" t="inlineStr">
        <is>
          <t>Binders</t>
        </is>
      </c>
      <c r="P9850" t="inlineStr">
        <is>
          <t>GBC Velobind Prepunched Cover Sets, Regency Series</t>
        </is>
      </c>
      <c r="Q9850" s="2" t="n">
        <v>147.92</v>
      </c>
      <c r="R9850" t="n">
        <v>5</v>
      </c>
      <c r="S9850" s="3" t="n">
        <v>0.2</v>
      </c>
      <c r="T9850" s="2" t="n">
        <v>46.225</v>
      </c>
      <c r="U9850">
        <f>D9850-C9850</f>
        <v/>
      </c>
      <c r="V9850" s="3">
        <f>IF(Q9850=0,0,T9850/Q9850)</f>
        <v/>
      </c>
    </row>
    <row r="9851">
      <c r="A9851" t="n">
        <v>9850</v>
      </c>
      <c r="B9851" t="inlineStr">
        <is>
          <t>CA-2014-142979</t>
        </is>
      </c>
      <c r="C9851" t="inlineStr">
        <is>
          <t>2014-04-12</t>
        </is>
      </c>
      <c r="D9851" t="inlineStr">
        <is>
          <t>2014-04-18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Office Supplies</t>
        </is>
      </c>
      <c r="O9851" t="inlineStr">
        <is>
          <t>Art</t>
        </is>
      </c>
      <c r="P9851" t="inlineStr">
        <is>
          <t>Prismacolor Color Pencil Set</t>
        </is>
      </c>
      <c r="Q9851" s="2" t="n">
        <v>39.68</v>
      </c>
      <c r="R9851" t="n">
        <v>2</v>
      </c>
      <c r="S9851" s="3" t="n">
        <v>0</v>
      </c>
      <c r="T9851" s="2" t="n">
        <v>16.2688</v>
      </c>
      <c r="U9851">
        <f>D9851-C9851</f>
        <v/>
      </c>
      <c r="V9851" s="3">
        <f>IF(Q9851=0,0,T9851/Q9851)</f>
        <v/>
      </c>
    </row>
    <row r="9852">
      <c r="A9852" t="n">
        <v>9851</v>
      </c>
      <c r="B9852" t="inlineStr">
        <is>
          <t>CA-2016-158155</t>
        </is>
      </c>
      <c r="C9852" t="inlineStr">
        <is>
          <t>2016-05-02</t>
        </is>
      </c>
      <c r="D9852" t="inlineStr">
        <is>
          <t>2016-05-06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Eldon 200 Class Desk Accessories</t>
        </is>
      </c>
      <c r="Q9852" s="2" t="n">
        <v>12.56</v>
      </c>
      <c r="R9852" t="n">
        <v>2</v>
      </c>
      <c r="S9852" s="3" t="n">
        <v>0</v>
      </c>
      <c r="T9852" s="2" t="n">
        <v>4.0192</v>
      </c>
      <c r="U9852">
        <f>D9852-C9852</f>
        <v/>
      </c>
      <c r="V9852" s="3">
        <f>IF(Q9852=0,0,T9852/Q9852)</f>
        <v/>
      </c>
    </row>
    <row r="9853">
      <c r="A9853" t="n">
        <v>9852</v>
      </c>
      <c r="B9853" t="inlineStr">
        <is>
          <t>CA-2016-158155</t>
        </is>
      </c>
      <c r="C9853" t="inlineStr">
        <is>
          <t>2016-05-02</t>
        </is>
      </c>
      <c r="D9853" t="inlineStr">
        <is>
          <t>2016-05-06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Office Supplies</t>
        </is>
      </c>
      <c r="O9853" t="inlineStr">
        <is>
          <t>Binders</t>
        </is>
      </c>
      <c r="P9853" t="inlineStr">
        <is>
          <t>Vinyl Sectional Post Binders</t>
        </is>
      </c>
      <c r="Q9853" s="2" t="n">
        <v>90.48</v>
      </c>
      <c r="R9853" t="n">
        <v>3</v>
      </c>
      <c r="S9853" s="3" t="n">
        <v>0.2</v>
      </c>
      <c r="T9853" s="2" t="n">
        <v>33.93</v>
      </c>
      <c r="U9853">
        <f>D9853-C9853</f>
        <v/>
      </c>
      <c r="V9853" s="3">
        <f>IF(Q9853=0,0,T9853/Q9853)</f>
        <v/>
      </c>
    </row>
    <row r="9854">
      <c r="A9854" t="n">
        <v>9853</v>
      </c>
      <c r="B9854" t="inlineStr">
        <is>
          <t>CA-2016-158155</t>
        </is>
      </c>
      <c r="C9854" t="inlineStr">
        <is>
          <t>2016-05-02</t>
        </is>
      </c>
      <c r="D9854" t="inlineStr">
        <is>
          <t>2016-05-06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Southworth Parchment Paper &amp; Envelopes</t>
        </is>
      </c>
      <c r="Q9854" s="2" t="n">
        <v>13.08</v>
      </c>
      <c r="R9854" t="n">
        <v>2</v>
      </c>
      <c r="S9854" s="3" t="n">
        <v>0</v>
      </c>
      <c r="T9854" s="2" t="n">
        <v>6.0168</v>
      </c>
      <c r="U9854">
        <f>D9854-C9854</f>
        <v/>
      </c>
      <c r="V9854" s="3">
        <f>IF(Q9854=0,0,T9854/Q9854)</f>
        <v/>
      </c>
    </row>
    <row r="9855">
      <c r="A9855" t="n">
        <v>9854</v>
      </c>
      <c r="B9855" t="inlineStr">
        <is>
          <t>CA-2016-158155</t>
        </is>
      </c>
      <c r="C9855" t="inlineStr">
        <is>
          <t>2016-05-02</t>
        </is>
      </c>
      <c r="D9855" t="inlineStr">
        <is>
          <t>2016-05-06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Howard Miller 13" Diameter Pewter Finish Round Wall Clock</t>
        </is>
      </c>
      <c r="Q9855" s="2" t="n">
        <v>214.7</v>
      </c>
      <c r="R9855" t="n">
        <v>5</v>
      </c>
      <c r="S9855" s="3" t="n">
        <v>0</v>
      </c>
      <c r="T9855" s="2" t="n">
        <v>83.733</v>
      </c>
      <c r="U9855">
        <f>D9855-C9855</f>
        <v/>
      </c>
      <c r="V9855" s="3">
        <f>IF(Q9855=0,0,T9855/Q9855)</f>
        <v/>
      </c>
    </row>
    <row r="9856">
      <c r="A9856" t="n">
        <v>9855</v>
      </c>
      <c r="B9856" t="inlineStr">
        <is>
          <t>CA-2017-138870</t>
        </is>
      </c>
      <c r="C9856" t="inlineStr">
        <is>
          <t>2017-06-19</t>
        </is>
      </c>
      <c r="D9856" t="inlineStr">
        <is>
          <t>2017-06-23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Furniture</t>
        </is>
      </c>
      <c r="O9856" t="inlineStr">
        <is>
          <t>Furnishings</t>
        </is>
      </c>
      <c r="P9856" t="inlineStr">
        <is>
          <t>DAX Copper Panel Document Frame, 5 x 7 Size</t>
        </is>
      </c>
      <c r="Q9856" s="2" t="n">
        <v>50.32</v>
      </c>
      <c r="R9856" t="n">
        <v>4</v>
      </c>
      <c r="S9856" s="3" t="n">
        <v>0</v>
      </c>
      <c r="T9856" s="2" t="n">
        <v>21.1344</v>
      </c>
      <c r="U9856">
        <f>D9856-C9856</f>
        <v/>
      </c>
      <c r="V9856" s="3">
        <f>IF(Q9856=0,0,T9856/Q9856)</f>
        <v/>
      </c>
    </row>
    <row r="9857">
      <c r="A9857" t="n">
        <v>9856</v>
      </c>
      <c r="B9857" t="inlineStr">
        <is>
          <t>CA-2017-138870</t>
        </is>
      </c>
      <c r="C9857" t="inlineStr">
        <is>
          <t>2017-06-19</t>
        </is>
      </c>
      <c r="D9857" t="inlineStr">
        <is>
          <t>2017-06-23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Xerox 1907</t>
        </is>
      </c>
      <c r="Q9857" s="2" t="n">
        <v>24.56</v>
      </c>
      <c r="R9857" t="n">
        <v>2</v>
      </c>
      <c r="S9857" s="3" t="n">
        <v>0</v>
      </c>
      <c r="T9857" s="2" t="n">
        <v>11.5432</v>
      </c>
      <c r="U9857">
        <f>D9857-C9857</f>
        <v/>
      </c>
      <c r="V9857" s="3">
        <f>IF(Q9857=0,0,T9857/Q9857)</f>
        <v/>
      </c>
    </row>
    <row r="9858">
      <c r="A9858" t="n">
        <v>9857</v>
      </c>
      <c r="B9858" t="inlineStr">
        <is>
          <t>CA-2014-120950</t>
        </is>
      </c>
      <c r="C9858" t="inlineStr">
        <is>
          <t>2014-11-06</t>
        </is>
      </c>
      <c r="D9858" t="inlineStr">
        <is>
          <t>2014-11-11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Array Parchment Paper, Assorted Colors</t>
        </is>
      </c>
      <c r="Q9858" s="2" t="n">
        <v>43.68</v>
      </c>
      <c r="R9858" t="n">
        <v>6</v>
      </c>
      <c r="S9858" s="3" t="n">
        <v>0</v>
      </c>
      <c r="T9858" s="2" t="n">
        <v>20.9664</v>
      </c>
      <c r="U9858">
        <f>D9858-C9858</f>
        <v/>
      </c>
      <c r="V9858" s="3">
        <f>IF(Q9858=0,0,T9858/Q9858)</f>
        <v/>
      </c>
    </row>
    <row r="9859">
      <c r="A9859" t="n">
        <v>9858</v>
      </c>
      <c r="B9859" t="inlineStr">
        <is>
          <t>CA-2015-164301</t>
        </is>
      </c>
      <c r="C9859" t="inlineStr">
        <is>
          <t>2015-03-26</t>
        </is>
      </c>
      <c r="D9859" t="inlineStr">
        <is>
          <t>2015-03-30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Furniture</t>
        </is>
      </c>
      <c r="O9859" t="inlineStr">
        <is>
          <t>Tables</t>
        </is>
      </c>
      <c r="P9859" t="inlineStr">
        <is>
          <t>Bush Advantage Collection Racetrack Conference Table</t>
        </is>
      </c>
      <c r="Q9859" s="2" t="n">
        <v>3393.68</v>
      </c>
      <c r="R9859" t="n">
        <v>8</v>
      </c>
      <c r="S9859" s="3" t="n">
        <v>0</v>
      </c>
      <c r="T9859" s="2" t="n">
        <v>610.8624</v>
      </c>
      <c r="U9859">
        <f>D9859-C9859</f>
        <v/>
      </c>
      <c r="V9859" s="3">
        <f>IF(Q9859=0,0,T9859/Q9859)</f>
        <v/>
      </c>
    </row>
    <row r="9860">
      <c r="A9860" t="n">
        <v>9859</v>
      </c>
      <c r="B9860" t="inlineStr">
        <is>
          <t>CA-2017-113278</t>
        </is>
      </c>
      <c r="C9860" t="inlineStr">
        <is>
          <t>2017-01-14</t>
        </is>
      </c>
      <c r="D9860" t="inlineStr">
        <is>
          <t>2017-01-20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Office Supplies</t>
        </is>
      </c>
      <c r="O9860" t="inlineStr">
        <is>
          <t>Storage</t>
        </is>
      </c>
      <c r="P9860" t="inlineStr">
        <is>
          <t>Tenex Personal Project File with Scoop Front Design, Black</t>
        </is>
      </c>
      <c r="Q9860" s="2" t="n">
        <v>67.40000000000001</v>
      </c>
      <c r="R9860" t="n">
        <v>5</v>
      </c>
      <c r="S9860" s="3" t="n">
        <v>0</v>
      </c>
      <c r="T9860" s="2" t="n">
        <v>17.524</v>
      </c>
      <c r="U9860">
        <f>D9860-C9860</f>
        <v/>
      </c>
      <c r="V9860" s="3">
        <f>IF(Q9860=0,0,T9860/Q9860)</f>
        <v/>
      </c>
    </row>
    <row r="9861">
      <c r="A9861" t="n">
        <v>9860</v>
      </c>
      <c r="B9861" t="inlineStr">
        <is>
          <t>CA-2017-113278</t>
        </is>
      </c>
      <c r="C9861" t="inlineStr">
        <is>
          <t>2017-01-14</t>
        </is>
      </c>
      <c r="D9861" t="inlineStr">
        <is>
          <t>2017-01-20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Office Supplies</t>
        </is>
      </c>
      <c r="O9861" t="inlineStr">
        <is>
          <t>Fasteners</t>
        </is>
      </c>
      <c r="P9861" t="inlineStr">
        <is>
          <t>Bagged Rubber Bands</t>
        </is>
      </c>
      <c r="Q9861" s="2" t="n">
        <v>2.52</v>
      </c>
      <c r="R9861" t="n">
        <v>2</v>
      </c>
      <c r="S9861" s="3" t="n">
        <v>0</v>
      </c>
      <c r="T9861" s="2" t="n">
        <v>0.1008</v>
      </c>
      <c r="U9861">
        <f>D9861-C9861</f>
        <v/>
      </c>
      <c r="V9861" s="3">
        <f>IF(Q9861=0,0,T9861/Q9861)</f>
        <v/>
      </c>
    </row>
    <row r="9862">
      <c r="A9862" t="n">
        <v>9861</v>
      </c>
      <c r="B9862" t="inlineStr">
        <is>
          <t>CA-2017-113278</t>
        </is>
      </c>
      <c r="C9862" t="inlineStr">
        <is>
          <t>2017-01-14</t>
        </is>
      </c>
      <c r="D9862" t="inlineStr">
        <is>
          <t>2017-01-20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Technology</t>
        </is>
      </c>
      <c r="O9862" t="inlineStr">
        <is>
          <t>Phones</t>
        </is>
      </c>
      <c r="P9862" t="inlineStr">
        <is>
          <t>ARKON Windshield Dashboard Air Vent Car Mount Holder</t>
        </is>
      </c>
      <c r="Q9862" s="2" t="n">
        <v>67.8</v>
      </c>
      <c r="R9862" t="n">
        <v>4</v>
      </c>
      <c r="S9862" s="3" t="n">
        <v>0</v>
      </c>
      <c r="T9862" s="2" t="n">
        <v>1.356</v>
      </c>
      <c r="U9862">
        <f>D9862-C9862</f>
        <v/>
      </c>
      <c r="V9862" s="3">
        <f>IF(Q9862=0,0,T9862/Q9862)</f>
        <v/>
      </c>
    </row>
    <row r="9863">
      <c r="A9863" t="n">
        <v>9862</v>
      </c>
      <c r="B9863" t="inlineStr">
        <is>
          <t>CA-2017-113278</t>
        </is>
      </c>
      <c r="C9863" t="inlineStr">
        <is>
          <t>2017-01-14</t>
        </is>
      </c>
      <c r="D9863" t="inlineStr">
        <is>
          <t>2017-01-20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Office Supplies</t>
        </is>
      </c>
      <c r="O9863" t="inlineStr">
        <is>
          <t>Storage</t>
        </is>
      </c>
      <c r="P9863" t="inlineStr">
        <is>
          <t>Staple magnet</t>
        </is>
      </c>
      <c r="Q9863" s="2" t="n">
        <v>18.76</v>
      </c>
      <c r="R9863" t="n">
        <v>2</v>
      </c>
      <c r="S9863" s="3" t="n">
        <v>0</v>
      </c>
      <c r="T9863" s="2" t="n">
        <v>5.2528</v>
      </c>
      <c r="U9863">
        <f>D9863-C9863</f>
        <v/>
      </c>
      <c r="V9863" s="3">
        <f>IF(Q9863=0,0,T9863/Q9863)</f>
        <v/>
      </c>
    </row>
    <row r="9864">
      <c r="A9864" t="n">
        <v>9863</v>
      </c>
      <c r="B9864" t="inlineStr">
        <is>
          <t>CA-2017-113278</t>
        </is>
      </c>
      <c r="C9864" t="inlineStr">
        <is>
          <t>2017-01-14</t>
        </is>
      </c>
      <c r="D9864" t="inlineStr">
        <is>
          <t>2017-01-20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Technology</t>
        </is>
      </c>
      <c r="O9864" t="inlineStr">
        <is>
          <t>Accessories</t>
        </is>
      </c>
      <c r="P9864" t="inlineStr">
        <is>
          <t>Imation USB 2.0 Swivel Flash Drive USB flash drive - 4 GB - Pink</t>
        </is>
      </c>
      <c r="Q9864" s="2" t="n">
        <v>12.12</v>
      </c>
      <c r="R9864" t="n">
        <v>4</v>
      </c>
      <c r="S9864" s="3" t="n">
        <v>0</v>
      </c>
      <c r="T9864" s="2" t="n">
        <v>2.5452</v>
      </c>
      <c r="U9864">
        <f>D9864-C9864</f>
        <v/>
      </c>
      <c r="V9864" s="3">
        <f>IF(Q9864=0,0,T9864/Q9864)</f>
        <v/>
      </c>
    </row>
    <row r="9865">
      <c r="A9865" t="n">
        <v>9864</v>
      </c>
      <c r="B9865" t="inlineStr">
        <is>
          <t>CA-2017-113278</t>
        </is>
      </c>
      <c r="C9865" t="inlineStr">
        <is>
          <t>2017-01-14</t>
        </is>
      </c>
      <c r="D9865" t="inlineStr">
        <is>
          <t>2017-01-20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Office Supplies</t>
        </is>
      </c>
      <c r="O9865" t="inlineStr">
        <is>
          <t>Paper</t>
        </is>
      </c>
      <c r="P9865" t="inlineStr">
        <is>
          <t>Xerox 188</t>
        </is>
      </c>
      <c r="Q9865" s="2" t="n">
        <v>11.34</v>
      </c>
      <c r="R9865" t="n">
        <v>1</v>
      </c>
      <c r="S9865" s="3" t="n">
        <v>0</v>
      </c>
      <c r="T9865" s="2" t="n">
        <v>5.5566</v>
      </c>
      <c r="U9865">
        <f>D9865-C9865</f>
        <v/>
      </c>
      <c r="V9865" s="3">
        <f>IF(Q9865=0,0,T9865/Q9865)</f>
        <v/>
      </c>
    </row>
    <row r="9866">
      <c r="A9866" t="n">
        <v>9865</v>
      </c>
      <c r="B9866" t="inlineStr">
        <is>
          <t>CA-2017-113278</t>
        </is>
      </c>
      <c r="C9866" t="inlineStr">
        <is>
          <t>2017-01-14</t>
        </is>
      </c>
      <c r="D9866" t="inlineStr">
        <is>
          <t>2017-01-20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Technology</t>
        </is>
      </c>
      <c r="O9866" t="inlineStr">
        <is>
          <t>Accessories</t>
        </is>
      </c>
      <c r="P9866" t="inlineStr">
        <is>
          <t>Microsoft Sculpt Comfort Mouse</t>
        </is>
      </c>
      <c r="Q9866" s="2" t="n">
        <v>159.8</v>
      </c>
      <c r="R9866" t="n">
        <v>4</v>
      </c>
      <c r="S9866" s="3" t="n">
        <v>0</v>
      </c>
      <c r="T9866" s="2" t="n">
        <v>70.312</v>
      </c>
      <c r="U9866">
        <f>D9866-C9866</f>
        <v/>
      </c>
      <c r="V9866" s="3">
        <f>IF(Q9866=0,0,T9866/Q9866)</f>
        <v/>
      </c>
    </row>
    <row r="9867">
      <c r="A9867" t="n">
        <v>9866</v>
      </c>
      <c r="B9867" t="inlineStr">
        <is>
          <t>CA-2017-113278</t>
        </is>
      </c>
      <c r="C9867" t="inlineStr">
        <is>
          <t>2017-01-14</t>
        </is>
      </c>
      <c r="D9867" t="inlineStr">
        <is>
          <t>2017-01-20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Furniture</t>
        </is>
      </c>
      <c r="O9867" t="inlineStr">
        <is>
          <t>Furnishings</t>
        </is>
      </c>
      <c r="P9867" t="inlineStr">
        <is>
          <t>DAX Charcoal/Nickel-Tone Document Frame, 5 x 7</t>
        </is>
      </c>
      <c r="Q9867" s="2" t="n">
        <v>18.96</v>
      </c>
      <c r="R9867" t="n">
        <v>2</v>
      </c>
      <c r="S9867" s="3" t="n">
        <v>0</v>
      </c>
      <c r="T9867" s="2" t="n">
        <v>8.532</v>
      </c>
      <c r="U9867">
        <f>D9867-C9867</f>
        <v/>
      </c>
      <c r="V9867" s="3">
        <f>IF(Q9867=0,0,T9867/Q9867)</f>
        <v/>
      </c>
    </row>
    <row r="9868">
      <c r="A9868" t="n">
        <v>9867</v>
      </c>
      <c r="B9868" t="inlineStr">
        <is>
          <t>US-2015-116981</t>
        </is>
      </c>
      <c r="C9868" t="inlineStr">
        <is>
          <t>2015-03-26</t>
        </is>
      </c>
      <c r="D9868" t="inlineStr">
        <is>
          <t>2015-03-28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Office Supplies</t>
        </is>
      </c>
      <c r="O9868" t="inlineStr">
        <is>
          <t>Storage</t>
        </is>
      </c>
      <c r="P9868" t="inlineStr">
        <is>
          <t>Dual Level, Single-Width Filing Carts</t>
        </is>
      </c>
      <c r="Q9868" s="2" t="n">
        <v>1085.42</v>
      </c>
      <c r="R9868" t="n">
        <v>7</v>
      </c>
      <c r="S9868" s="3" t="n">
        <v>0</v>
      </c>
      <c r="T9868" s="2" t="n">
        <v>282.2092</v>
      </c>
      <c r="U9868">
        <f>D9868-C9868</f>
        <v/>
      </c>
      <c r="V9868" s="3">
        <f>IF(Q9868=0,0,T9868/Q9868)</f>
        <v/>
      </c>
    </row>
    <row r="9869">
      <c r="A9869" t="n">
        <v>9868</v>
      </c>
      <c r="B9869" t="inlineStr">
        <is>
          <t>US-2015-116981</t>
        </is>
      </c>
      <c r="C9869" t="inlineStr">
        <is>
          <t>2015-03-26</t>
        </is>
      </c>
      <c r="D9869" t="inlineStr">
        <is>
          <t>2015-03-28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Office Supplies</t>
        </is>
      </c>
      <c r="O9869" t="inlineStr">
        <is>
          <t>Appliances</t>
        </is>
      </c>
      <c r="P9869" t="inlineStr">
        <is>
          <t>Disposable Triple-Filter Dust Bags</t>
        </is>
      </c>
      <c r="Q9869" s="2" t="n">
        <v>13.11</v>
      </c>
      <c r="R9869" t="n">
        <v>3</v>
      </c>
      <c r="S9869" s="3" t="n">
        <v>0</v>
      </c>
      <c r="T9869" s="2" t="n">
        <v>3.4086</v>
      </c>
      <c r="U9869">
        <f>D9869-C9869</f>
        <v/>
      </c>
      <c r="V9869" s="3">
        <f>IF(Q9869=0,0,T9869/Q9869)</f>
        <v/>
      </c>
    </row>
    <row r="9870">
      <c r="A9870" t="n">
        <v>9869</v>
      </c>
      <c r="B9870" t="inlineStr">
        <is>
          <t>CA-2014-114195</t>
        </is>
      </c>
      <c r="C9870" t="inlineStr">
        <is>
          <t>2014-11-01</t>
        </is>
      </c>
      <c r="D9870" t="inlineStr">
        <is>
          <t>2014-11-03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Furniture</t>
        </is>
      </c>
      <c r="O9870" t="inlineStr">
        <is>
          <t>Furnishings</t>
        </is>
      </c>
      <c r="P9870" t="inlineStr">
        <is>
          <t>Howard Miller 13" Diameter Pewter Finish Round Wall Clock</t>
        </is>
      </c>
      <c r="Q9870" s="2" t="n">
        <v>68.70399999999999</v>
      </c>
      <c r="R9870" t="n">
        <v>2</v>
      </c>
      <c r="S9870" s="3" t="n">
        <v>0.2</v>
      </c>
      <c r="T9870" s="2" t="n">
        <v>16.3172</v>
      </c>
      <c r="U9870">
        <f>D9870-C9870</f>
        <v/>
      </c>
      <c r="V9870" s="3">
        <f>IF(Q9870=0,0,T9870/Q9870)</f>
        <v/>
      </c>
    </row>
    <row r="9871">
      <c r="A9871" t="n">
        <v>9870</v>
      </c>
      <c r="B9871" t="inlineStr">
        <is>
          <t>CA-2014-114195</t>
        </is>
      </c>
      <c r="C9871" t="inlineStr">
        <is>
          <t>2014-11-01</t>
        </is>
      </c>
      <c r="D9871" t="inlineStr">
        <is>
          <t>2014-11-03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Acco Economy Flexible Poly Round Ring Binder</t>
        </is>
      </c>
      <c r="Q9871" s="2" t="n">
        <v>3.132</v>
      </c>
      <c r="R9871" t="n">
        <v>2</v>
      </c>
      <c r="S9871" s="3" t="n">
        <v>0.7</v>
      </c>
      <c r="T9871" s="2" t="n">
        <v>-2.61</v>
      </c>
      <c r="U9871">
        <f>D9871-C9871</f>
        <v/>
      </c>
      <c r="V9871" s="3">
        <f>IF(Q9871=0,0,T9871/Q9871)</f>
        <v/>
      </c>
    </row>
    <row r="9872">
      <c r="A9872" t="n">
        <v>9871</v>
      </c>
      <c r="B9872" t="inlineStr">
        <is>
          <t>CA-2014-114195</t>
        </is>
      </c>
      <c r="C9872" t="inlineStr">
        <is>
          <t>2014-11-01</t>
        </is>
      </c>
      <c r="D9872" t="inlineStr">
        <is>
          <t>2014-11-03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Office Supplies</t>
        </is>
      </c>
      <c r="O9872" t="inlineStr">
        <is>
          <t>Binders</t>
        </is>
      </c>
      <c r="P9872" t="inlineStr">
        <is>
          <t>GBC Standard Therm-A-Bind Covers</t>
        </is>
      </c>
      <c r="Q9872" s="2" t="n">
        <v>22.428</v>
      </c>
      <c r="R9872" t="n">
        <v>3</v>
      </c>
      <c r="S9872" s="3" t="n">
        <v>0.7</v>
      </c>
      <c r="T9872" s="2" t="n">
        <v>-17.9424</v>
      </c>
      <c r="U9872">
        <f>D9872-C9872</f>
        <v/>
      </c>
      <c r="V9872" s="3">
        <f>IF(Q9872=0,0,T9872/Q9872)</f>
        <v/>
      </c>
    </row>
    <row r="9873">
      <c r="A9873" t="n">
        <v>9872</v>
      </c>
      <c r="B9873" t="inlineStr">
        <is>
          <t>CA-2017-146269</t>
        </is>
      </c>
      <c r="C9873" t="inlineStr">
        <is>
          <t>2017-10-06</t>
        </is>
      </c>
      <c r="D9873" t="inlineStr">
        <is>
          <t>2017-10-06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Office Supplies</t>
        </is>
      </c>
      <c r="O9873" t="inlineStr">
        <is>
          <t>Storage</t>
        </is>
      </c>
      <c r="P9873" t="inlineStr">
        <is>
          <t>Adjustable Depth Letter/Legal Cart</t>
        </is>
      </c>
      <c r="Q9873" s="2" t="n">
        <v>290.336</v>
      </c>
      <c r="R9873" t="n">
        <v>2</v>
      </c>
      <c r="S9873" s="3" t="n">
        <v>0.2</v>
      </c>
      <c r="T9873" s="2" t="n">
        <v>32.6628</v>
      </c>
      <c r="U9873">
        <f>D9873-C9873</f>
        <v/>
      </c>
      <c r="V9873" s="3">
        <f>IF(Q9873=0,0,T9873/Q9873)</f>
        <v/>
      </c>
    </row>
    <row r="9874">
      <c r="A9874" t="n">
        <v>9873</v>
      </c>
      <c r="B9874" t="inlineStr">
        <is>
          <t>CA-2017-146269</t>
        </is>
      </c>
      <c r="C9874" t="inlineStr">
        <is>
          <t>2017-10-06</t>
        </is>
      </c>
      <c r="D9874" t="inlineStr">
        <is>
          <t>2017-10-06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Office Supplies</t>
        </is>
      </c>
      <c r="O9874" t="inlineStr">
        <is>
          <t>Art</t>
        </is>
      </c>
      <c r="P9874" t="inlineStr">
        <is>
          <t>Staples in misc. colors</t>
        </is>
      </c>
      <c r="Q9874" s="2" t="n">
        <v>19.152</v>
      </c>
      <c r="R9874" t="n">
        <v>2</v>
      </c>
      <c r="S9874" s="3" t="n">
        <v>0.2</v>
      </c>
      <c r="T9874" s="2" t="n">
        <v>1.197</v>
      </c>
      <c r="U9874">
        <f>D9874-C9874</f>
        <v/>
      </c>
      <c r="V9874" s="3">
        <f>IF(Q9874=0,0,T9874/Q9874)</f>
        <v/>
      </c>
    </row>
    <row r="9875">
      <c r="A9875" t="n">
        <v>9874</v>
      </c>
      <c r="B9875" t="inlineStr">
        <is>
          <t>CA-2016-100587</t>
        </is>
      </c>
      <c r="C9875" t="inlineStr">
        <is>
          <t>2016-12-10</t>
        </is>
      </c>
      <c r="D9875" t="inlineStr">
        <is>
          <t>2016-12-14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Office Supplies</t>
        </is>
      </c>
      <c r="O9875" t="inlineStr">
        <is>
          <t>Paper</t>
        </is>
      </c>
      <c r="P9875" t="inlineStr">
        <is>
          <t>Xerox 221</t>
        </is>
      </c>
      <c r="Q9875" s="2" t="n">
        <v>6.48</v>
      </c>
      <c r="R9875" t="n">
        <v>1</v>
      </c>
      <c r="S9875" s="3" t="n">
        <v>0</v>
      </c>
      <c r="T9875" s="2" t="n">
        <v>3.1104</v>
      </c>
      <c r="U9875">
        <f>D9875-C9875</f>
        <v/>
      </c>
      <c r="V9875" s="3">
        <f>IF(Q9875=0,0,T9875/Q9875)</f>
        <v/>
      </c>
    </row>
    <row r="9876">
      <c r="A9876" t="n">
        <v>9875</v>
      </c>
      <c r="B9876" t="inlineStr">
        <is>
          <t>CA-2016-166653</t>
        </is>
      </c>
      <c r="C9876" t="inlineStr">
        <is>
          <t>2016-09-22</t>
        </is>
      </c>
      <c r="D9876" t="inlineStr">
        <is>
          <t>2016-09-24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Office Supplies</t>
        </is>
      </c>
      <c r="O9876" t="inlineStr">
        <is>
          <t>Envelopes</t>
        </is>
      </c>
      <c r="P9876" t="inlineStr">
        <is>
          <t>Blue String-Tie &amp; Button Interoffice Envelopes, 10 x 13</t>
        </is>
      </c>
      <c r="Q9876" s="2" t="n">
        <v>63.968</v>
      </c>
      <c r="R9876" t="n">
        <v>2</v>
      </c>
      <c r="S9876" s="3" t="n">
        <v>0.2</v>
      </c>
      <c r="T9876" s="2" t="n">
        <v>19.99</v>
      </c>
      <c r="U9876">
        <f>D9876-C9876</f>
        <v/>
      </c>
      <c r="V9876" s="3">
        <f>IF(Q9876=0,0,T9876/Q9876)</f>
        <v/>
      </c>
    </row>
    <row r="9877">
      <c r="A9877" t="n">
        <v>9876</v>
      </c>
      <c r="B9877" t="inlineStr">
        <is>
          <t>CA-2015-130855</t>
        </is>
      </c>
      <c r="C9877" t="inlineStr">
        <is>
          <t>2015-12-29</t>
        </is>
      </c>
      <c r="D9877" t="inlineStr">
        <is>
          <t>2016-01-05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Office Supplies</t>
        </is>
      </c>
      <c r="O9877" t="inlineStr">
        <is>
          <t>Supplies</t>
        </is>
      </c>
      <c r="P9877" t="inlineStr">
        <is>
          <t>Acme Serrated Blade Letter Opener</t>
        </is>
      </c>
      <c r="Q9877" s="2" t="n">
        <v>6.36</v>
      </c>
      <c r="R9877" t="n">
        <v>2</v>
      </c>
      <c r="S9877" s="3" t="n">
        <v>0</v>
      </c>
      <c r="T9877" s="2" t="n">
        <v>0.0636</v>
      </c>
      <c r="U9877">
        <f>D9877-C9877</f>
        <v/>
      </c>
      <c r="V9877" s="3">
        <f>IF(Q9877=0,0,T9877/Q9877)</f>
        <v/>
      </c>
    </row>
    <row r="9878">
      <c r="A9878" t="n">
        <v>9877</v>
      </c>
      <c r="B9878" t="inlineStr">
        <is>
          <t>US-2017-166324</t>
        </is>
      </c>
      <c r="C9878" t="inlineStr">
        <is>
          <t>2017-04-20</t>
        </is>
      </c>
      <c r="D9878" t="inlineStr">
        <is>
          <t>2017-04-21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Tennsco 6- and 18-Compartment Lockers</t>
        </is>
      </c>
      <c r="Q9878" s="2" t="n">
        <v>848.544</v>
      </c>
      <c r="R9878" t="n">
        <v>4</v>
      </c>
      <c r="S9878" s="3" t="n">
        <v>0.2</v>
      </c>
      <c r="T9878" s="2" t="n">
        <v>-21.2136</v>
      </c>
      <c r="U9878">
        <f>D9878-C9878</f>
        <v/>
      </c>
      <c r="V9878" s="3">
        <f>IF(Q9878=0,0,T9878/Q9878)</f>
        <v/>
      </c>
    </row>
    <row r="9879">
      <c r="A9879" t="n">
        <v>9878</v>
      </c>
      <c r="B9879" t="inlineStr">
        <is>
          <t>US-2017-166324</t>
        </is>
      </c>
      <c r="C9879" t="inlineStr">
        <is>
          <t>2017-04-20</t>
        </is>
      </c>
      <c r="D9879" t="inlineStr">
        <is>
          <t>2017-04-21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Office Supplies</t>
        </is>
      </c>
      <c r="O9879" t="inlineStr">
        <is>
          <t>Binders</t>
        </is>
      </c>
      <c r="P9879" t="inlineStr">
        <is>
          <t>Wilson Jones Clip &amp; Carry Folder Binder Tool for Ring Binders, Clear</t>
        </is>
      </c>
      <c r="Q9879" s="2" t="n">
        <v>8.699999999999999</v>
      </c>
      <c r="R9879" t="n">
        <v>5</v>
      </c>
      <c r="S9879" s="3" t="n">
        <v>0.7</v>
      </c>
      <c r="T9879" s="2" t="n">
        <v>-6.38</v>
      </c>
      <c r="U9879">
        <f>D9879-C9879</f>
        <v/>
      </c>
      <c r="V9879" s="3">
        <f>IF(Q9879=0,0,T9879/Q9879)</f>
        <v/>
      </c>
    </row>
    <row r="9880">
      <c r="A9880" t="n">
        <v>9879</v>
      </c>
      <c r="B9880" t="inlineStr">
        <is>
          <t>US-2017-166324</t>
        </is>
      </c>
      <c r="C9880" t="inlineStr">
        <is>
          <t>2017-04-20</t>
        </is>
      </c>
      <c r="D9880" t="inlineStr">
        <is>
          <t>2017-04-21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Technology</t>
        </is>
      </c>
      <c r="O9880" t="inlineStr">
        <is>
          <t>Phones</t>
        </is>
      </c>
      <c r="P9880" t="inlineStr">
        <is>
          <t>Avaya 5410 Digital phone</t>
        </is>
      </c>
      <c r="Q9880" s="2" t="n">
        <v>122.382</v>
      </c>
      <c r="R9880" t="n">
        <v>3</v>
      </c>
      <c r="S9880" s="3" t="n">
        <v>0.4</v>
      </c>
      <c r="T9880" s="2" t="n">
        <v>-24.4764</v>
      </c>
      <c r="U9880">
        <f>D9880-C9880</f>
        <v/>
      </c>
      <c r="V9880" s="3">
        <f>IF(Q9880=0,0,T9880/Q9880)</f>
        <v/>
      </c>
    </row>
    <row r="9881">
      <c r="A9881" t="n">
        <v>9880</v>
      </c>
      <c r="B9881" t="inlineStr">
        <is>
          <t>CA-2016-122581</t>
        </is>
      </c>
      <c r="C9881" t="inlineStr">
        <is>
          <t>2016-08-21</t>
        </is>
      </c>
      <c r="D9881" t="inlineStr">
        <is>
          <t>2016-08-25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Furniture</t>
        </is>
      </c>
      <c r="O9881" t="inlineStr">
        <is>
          <t>Chairs</t>
        </is>
      </c>
      <c r="P9881" t="inlineStr">
        <is>
          <t>Leather Task Chair, Black</t>
        </is>
      </c>
      <c r="Q9881" s="2" t="n">
        <v>573.174</v>
      </c>
      <c r="R9881" t="n">
        <v>7</v>
      </c>
      <c r="S9881" s="3" t="n">
        <v>0.1</v>
      </c>
      <c r="T9881" s="2" t="n">
        <v>63.686</v>
      </c>
      <c r="U9881">
        <f>D9881-C9881</f>
        <v/>
      </c>
      <c r="V9881" s="3">
        <f>IF(Q9881=0,0,T9881/Q9881)</f>
        <v/>
      </c>
    </row>
    <row r="9882">
      <c r="A9882" t="n">
        <v>9881</v>
      </c>
      <c r="B9882" t="inlineStr">
        <is>
          <t>CA-2015-104297</t>
        </is>
      </c>
      <c r="C9882" t="inlineStr">
        <is>
          <t>2015-05-29</t>
        </is>
      </c>
      <c r="D9882" t="inlineStr">
        <is>
          <t>2015-05-31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Office Supplies</t>
        </is>
      </c>
      <c r="O9882" t="inlineStr">
        <is>
          <t>Paper</t>
        </is>
      </c>
      <c r="P9882" t="inlineStr">
        <is>
          <t>Easy-staple paper</t>
        </is>
      </c>
      <c r="Q9882" s="2" t="n">
        <v>85.056</v>
      </c>
      <c r="R9882" t="n">
        <v>3</v>
      </c>
      <c r="S9882" s="3" t="n">
        <v>0.2</v>
      </c>
      <c r="T9882" s="2" t="n">
        <v>28.7064</v>
      </c>
      <c r="U9882">
        <f>D9882-C9882</f>
        <v/>
      </c>
      <c r="V9882" s="3">
        <f>IF(Q9882=0,0,T9882/Q9882)</f>
        <v/>
      </c>
    </row>
    <row r="9883">
      <c r="A9883" t="n">
        <v>9882</v>
      </c>
      <c r="B9883" t="inlineStr">
        <is>
          <t>CA-2014-153927</t>
        </is>
      </c>
      <c r="C9883" t="inlineStr">
        <is>
          <t>2014-08-12</t>
        </is>
      </c>
      <c r="D9883" t="inlineStr">
        <is>
          <t>2014-08-13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Office Supplies</t>
        </is>
      </c>
      <c r="O9883" t="inlineStr">
        <is>
          <t>Binders</t>
        </is>
      </c>
      <c r="P9883" t="inlineStr">
        <is>
          <t>Acco Translucent Poly Ring Binders</t>
        </is>
      </c>
      <c r="Q9883" s="2" t="n">
        <v>14.04</v>
      </c>
      <c r="R9883" t="n">
        <v>3</v>
      </c>
      <c r="S9883" s="3" t="n">
        <v>0</v>
      </c>
      <c r="T9883" s="2" t="n">
        <v>6.7392</v>
      </c>
      <c r="U9883">
        <f>D9883-C9883</f>
        <v/>
      </c>
      <c r="V9883" s="3">
        <f>IF(Q9883=0,0,T9883/Q9883)</f>
        <v/>
      </c>
    </row>
    <row r="9884">
      <c r="A9884" t="n">
        <v>9883</v>
      </c>
      <c r="B9884" t="inlineStr">
        <is>
          <t>CA-2014-153927</t>
        </is>
      </c>
      <c r="C9884" t="inlineStr">
        <is>
          <t>2014-08-12</t>
        </is>
      </c>
      <c r="D9884" t="inlineStr">
        <is>
          <t>2014-08-13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Maxell 74 Minute CD-R Spindle, 50/Pack</t>
        </is>
      </c>
      <c r="Q9884" s="2" t="n">
        <v>272.61</v>
      </c>
      <c r="R9884" t="n">
        <v>13</v>
      </c>
      <c r="S9884" s="3" t="n">
        <v>0</v>
      </c>
      <c r="T9884" s="2" t="n">
        <v>98.1396</v>
      </c>
      <c r="U9884">
        <f>D9884-C9884</f>
        <v/>
      </c>
      <c r="V9884" s="3">
        <f>IF(Q9884=0,0,T9884/Q9884)</f>
        <v/>
      </c>
    </row>
    <row r="9885">
      <c r="A9885" t="n">
        <v>9884</v>
      </c>
      <c r="B9885" t="inlineStr">
        <is>
          <t>CA-2014-112291</t>
        </is>
      </c>
      <c r="C9885" t="inlineStr">
        <is>
          <t>2014-04-03</t>
        </is>
      </c>
      <c r="D9885" t="inlineStr">
        <is>
          <t>2014-04-08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Office Supplies</t>
        </is>
      </c>
      <c r="O9885" t="inlineStr">
        <is>
          <t>Envelopes</t>
        </is>
      </c>
      <c r="P9885" t="inlineStr">
        <is>
          <t>Staple envelope</t>
        </is>
      </c>
      <c r="Q9885" s="2" t="n">
        <v>11.16</v>
      </c>
      <c r="R9885" t="n">
        <v>2</v>
      </c>
      <c r="S9885" s="3" t="n">
        <v>0</v>
      </c>
      <c r="T9885" s="2" t="n">
        <v>5.58</v>
      </c>
      <c r="U9885">
        <f>D9885-C9885</f>
        <v/>
      </c>
      <c r="V9885" s="3">
        <f>IF(Q9885=0,0,T9885/Q9885)</f>
        <v/>
      </c>
    </row>
    <row r="9886">
      <c r="A9886" t="n">
        <v>9885</v>
      </c>
      <c r="B9886" t="inlineStr">
        <is>
          <t>CA-2014-112291</t>
        </is>
      </c>
      <c r="C9886" t="inlineStr">
        <is>
          <t>2014-04-03</t>
        </is>
      </c>
      <c r="D9886" t="inlineStr">
        <is>
          <t>2014-04-08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Enermax Briskie RF Wireless Keyboard and Mouse Combo</t>
        </is>
      </c>
      <c r="Q9886" s="2" t="n">
        <v>62.31</v>
      </c>
      <c r="R9886" t="n">
        <v>3</v>
      </c>
      <c r="S9886" s="3" t="n">
        <v>0</v>
      </c>
      <c r="T9886" s="2" t="n">
        <v>22.4316</v>
      </c>
      <c r="U9886">
        <f>D9886-C9886</f>
        <v/>
      </c>
      <c r="V9886" s="3">
        <f>IF(Q9886=0,0,T9886/Q9886)</f>
        <v/>
      </c>
    </row>
    <row r="9887">
      <c r="A9887" t="n">
        <v>9886</v>
      </c>
      <c r="B9887" t="inlineStr">
        <is>
          <t>CA-2014-112291</t>
        </is>
      </c>
      <c r="C9887" t="inlineStr">
        <is>
          <t>2014-04-03</t>
        </is>
      </c>
      <c r="D9887" t="inlineStr">
        <is>
          <t>2014-04-08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Technology</t>
        </is>
      </c>
      <c r="O9887" t="inlineStr">
        <is>
          <t>Accessories</t>
        </is>
      </c>
      <c r="P9887" t="inlineStr">
        <is>
          <t>Logitech G600 MMO Gaming Mouse</t>
        </is>
      </c>
      <c r="Q9887" s="2" t="n">
        <v>159.98</v>
      </c>
      <c r="R9887" t="n">
        <v>2</v>
      </c>
      <c r="S9887" s="3" t="n">
        <v>0</v>
      </c>
      <c r="T9887" s="2" t="n">
        <v>57.5928</v>
      </c>
      <c r="U9887">
        <f>D9887-C9887</f>
        <v/>
      </c>
      <c r="V9887" s="3">
        <f>IF(Q9887=0,0,T9887/Q9887)</f>
        <v/>
      </c>
    </row>
    <row r="9888">
      <c r="A9888" t="n">
        <v>9887</v>
      </c>
      <c r="B9888" t="inlineStr">
        <is>
          <t>CA-2014-146997</t>
        </is>
      </c>
      <c r="C9888" t="inlineStr">
        <is>
          <t>2014-01-23</t>
        </is>
      </c>
      <c r="D9888" t="inlineStr">
        <is>
          <t>2014-01-27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Office Supplies</t>
        </is>
      </c>
      <c r="O9888" t="inlineStr">
        <is>
          <t>Fasteners</t>
        </is>
      </c>
      <c r="P9888" t="inlineStr">
        <is>
          <t>Alliance Big Bands Rubber Bands, 12/Pack</t>
        </is>
      </c>
      <c r="Q9888" s="2" t="n">
        <v>5.94</v>
      </c>
      <c r="R9888" t="n">
        <v>3</v>
      </c>
      <c r="S9888" s="3" t="n">
        <v>0</v>
      </c>
      <c r="T9888" s="2" t="n">
        <v>0</v>
      </c>
      <c r="U9888">
        <f>D9888-C9888</f>
        <v/>
      </c>
      <c r="V9888" s="3">
        <f>IF(Q9888=0,0,T9888/Q9888)</f>
        <v/>
      </c>
    </row>
    <row r="9889">
      <c r="A9889" t="n">
        <v>9888</v>
      </c>
      <c r="B9889" t="inlineStr">
        <is>
          <t>CA-2017-169607</t>
        </is>
      </c>
      <c r="C9889" t="inlineStr">
        <is>
          <t>2017-10-12</t>
        </is>
      </c>
      <c r="D9889" t="inlineStr">
        <is>
          <t>2017-10-15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Office Supplies</t>
        </is>
      </c>
      <c r="O9889" t="inlineStr">
        <is>
          <t>Paper</t>
        </is>
      </c>
      <c r="P9889" t="inlineStr">
        <is>
          <t>Xerox 1952</t>
        </is>
      </c>
      <c r="Q9889" s="2" t="n">
        <v>9.960000000000001</v>
      </c>
      <c r="R9889" t="n">
        <v>2</v>
      </c>
      <c r="S9889" s="3" t="n">
        <v>0</v>
      </c>
      <c r="T9889" s="2" t="n">
        <v>4.6812</v>
      </c>
      <c r="U9889">
        <f>D9889-C9889</f>
        <v/>
      </c>
      <c r="V9889" s="3">
        <f>IF(Q9889=0,0,T9889/Q9889)</f>
        <v/>
      </c>
    </row>
    <row r="9890">
      <c r="A9890" t="n">
        <v>9889</v>
      </c>
      <c r="B9890" t="inlineStr">
        <is>
          <t>CA-2015-127544</t>
        </is>
      </c>
      <c r="C9890" t="inlineStr">
        <is>
          <t>2015-08-08</t>
        </is>
      </c>
      <c r="D9890" t="inlineStr">
        <is>
          <t>2015-08-12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Technology</t>
        </is>
      </c>
      <c r="O9890" t="inlineStr">
        <is>
          <t>Accessories</t>
        </is>
      </c>
      <c r="P9890" t="inlineStr">
        <is>
          <t>Logitech G600 MMO Gaming Mouse</t>
        </is>
      </c>
      <c r="Q9890" s="2" t="n">
        <v>79.98999999999999</v>
      </c>
      <c r="R9890" t="n">
        <v>1</v>
      </c>
      <c r="S9890" s="3" t="n">
        <v>0</v>
      </c>
      <c r="T9890" s="2" t="n">
        <v>28.7964</v>
      </c>
      <c r="U9890">
        <f>D9890-C9890</f>
        <v/>
      </c>
      <c r="V9890" s="3">
        <f>IF(Q9890=0,0,T9890/Q9890)</f>
        <v/>
      </c>
    </row>
    <row r="9891">
      <c r="A9891" t="n">
        <v>9890</v>
      </c>
      <c r="B9891" t="inlineStr">
        <is>
          <t>CA-2017-166499</t>
        </is>
      </c>
      <c r="C9891" t="inlineStr">
        <is>
          <t>2017-03-19</t>
        </is>
      </c>
      <c r="D9891" t="inlineStr">
        <is>
          <t>2017-03-20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Office Supplies</t>
        </is>
      </c>
      <c r="O9891" t="inlineStr">
        <is>
          <t>Art</t>
        </is>
      </c>
      <c r="P9891" t="inlineStr">
        <is>
          <t>Dixon Ticonderoga Pencils</t>
        </is>
      </c>
      <c r="Q9891" s="2" t="n">
        <v>8.94</v>
      </c>
      <c r="R9891" t="n">
        <v>3</v>
      </c>
      <c r="S9891" s="3" t="n">
        <v>0</v>
      </c>
      <c r="T9891" s="2" t="n">
        <v>2.4138</v>
      </c>
      <c r="U9891">
        <f>D9891-C9891</f>
        <v/>
      </c>
      <c r="V9891" s="3">
        <f>IF(Q9891=0,0,T9891/Q9891)</f>
        <v/>
      </c>
    </row>
    <row r="9892">
      <c r="A9892" t="n">
        <v>9891</v>
      </c>
      <c r="B9892" t="inlineStr">
        <is>
          <t>US-2016-115441</t>
        </is>
      </c>
      <c r="C9892" t="inlineStr">
        <is>
          <t>2016-07-25</t>
        </is>
      </c>
      <c r="D9892" t="inlineStr">
        <is>
          <t>2016-07-28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Office Supplies</t>
        </is>
      </c>
      <c r="O9892" t="inlineStr">
        <is>
          <t>Paper</t>
        </is>
      </c>
      <c r="P9892" t="inlineStr">
        <is>
          <t>Speediset Carbonless Redi-Letter 7" x 8 1/2"</t>
        </is>
      </c>
      <c r="Q9892" s="2" t="n">
        <v>20.62</v>
      </c>
      <c r="R9892" t="n">
        <v>2</v>
      </c>
      <c r="S9892" s="3" t="n">
        <v>0</v>
      </c>
      <c r="T9892" s="2" t="n">
        <v>9.6914</v>
      </c>
      <c r="U9892">
        <f>D9892-C9892</f>
        <v/>
      </c>
      <c r="V9892" s="3">
        <f>IF(Q9892=0,0,T9892/Q9892)</f>
        <v/>
      </c>
    </row>
    <row r="9893">
      <c r="A9893" t="n">
        <v>9892</v>
      </c>
      <c r="B9893" t="inlineStr">
        <is>
          <t>US-2016-115441</t>
        </is>
      </c>
      <c r="C9893" t="inlineStr">
        <is>
          <t>2016-07-25</t>
        </is>
      </c>
      <c r="D9893" t="inlineStr">
        <is>
          <t>2016-07-28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Technology</t>
        </is>
      </c>
      <c r="O9893" t="inlineStr">
        <is>
          <t>Accessories</t>
        </is>
      </c>
      <c r="P9893" t="inlineStr">
        <is>
          <t>Memorex Froggy Flash Drive 8 GB</t>
        </is>
      </c>
      <c r="Q9893" s="2" t="n">
        <v>124.25</v>
      </c>
      <c r="R9893" t="n">
        <v>7</v>
      </c>
      <c r="S9893" s="3" t="n">
        <v>0</v>
      </c>
      <c r="T9893" s="2" t="n">
        <v>48.4575</v>
      </c>
      <c r="U9893">
        <f>D9893-C9893</f>
        <v/>
      </c>
      <c r="V9893" s="3">
        <f>IF(Q9893=0,0,T9893/Q9893)</f>
        <v/>
      </c>
    </row>
    <row r="9894">
      <c r="A9894" t="n">
        <v>9893</v>
      </c>
      <c r="B9894" t="inlineStr">
        <is>
          <t>US-2016-115441</t>
        </is>
      </c>
      <c r="C9894" t="inlineStr">
        <is>
          <t>2016-07-25</t>
        </is>
      </c>
      <c r="D9894" t="inlineStr">
        <is>
          <t>2016-07-28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Technology</t>
        </is>
      </c>
      <c r="O9894" t="inlineStr">
        <is>
          <t>Phones</t>
        </is>
      </c>
      <c r="P9894" t="inlineStr">
        <is>
          <t>LG Electronics Tone+ HBS-730 Bluetooth Headset</t>
        </is>
      </c>
      <c r="Q9894" s="2" t="n">
        <v>297.55</v>
      </c>
      <c r="R9894" t="n">
        <v>5</v>
      </c>
      <c r="S9894" s="3" t="n">
        <v>0</v>
      </c>
      <c r="T9894" s="2" t="n">
        <v>83.31399999999999</v>
      </c>
      <c r="U9894">
        <f>D9894-C9894</f>
        <v/>
      </c>
      <c r="V9894" s="3">
        <f>IF(Q9894=0,0,T9894/Q9894)</f>
        <v/>
      </c>
    </row>
    <row r="9895">
      <c r="A9895" t="n">
        <v>9894</v>
      </c>
      <c r="B9895" t="inlineStr">
        <is>
          <t>US-2016-115441</t>
        </is>
      </c>
      <c r="C9895" t="inlineStr">
        <is>
          <t>2016-07-25</t>
        </is>
      </c>
      <c r="D9895" t="inlineStr">
        <is>
          <t>2016-07-28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Furniture</t>
        </is>
      </c>
      <c r="O9895" t="inlineStr">
        <is>
          <t>Chairs</t>
        </is>
      </c>
      <c r="P9895" t="inlineStr">
        <is>
          <t>Office Star Flex Back Scooter Chair with Aluminum Finish Frame</t>
        </is>
      </c>
      <c r="Q9895" s="2" t="n">
        <v>403.56</v>
      </c>
      <c r="R9895" t="n">
        <v>4</v>
      </c>
      <c r="S9895" s="3" t="n">
        <v>0</v>
      </c>
      <c r="T9895" s="2" t="n">
        <v>96.8544</v>
      </c>
      <c r="U9895">
        <f>D9895-C9895</f>
        <v/>
      </c>
      <c r="V9895" s="3">
        <f>IF(Q9895=0,0,T9895/Q9895)</f>
        <v/>
      </c>
    </row>
    <row r="9896">
      <c r="A9896" t="n">
        <v>9895</v>
      </c>
      <c r="B9896" t="inlineStr">
        <is>
          <t>US-2016-115441</t>
        </is>
      </c>
      <c r="C9896" t="inlineStr">
        <is>
          <t>2016-07-25</t>
        </is>
      </c>
      <c r="D9896" t="inlineStr">
        <is>
          <t>2016-07-28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Furniture</t>
        </is>
      </c>
      <c r="O9896" t="inlineStr">
        <is>
          <t>Furnishings</t>
        </is>
      </c>
      <c r="P9896" t="inlineStr">
        <is>
          <t>Eldon Expressions Desk Accessory, Wood Photo Frame, Mahogany</t>
        </is>
      </c>
      <c r="Q9896" s="2" t="n">
        <v>95.2</v>
      </c>
      <c r="R9896" t="n">
        <v>5</v>
      </c>
      <c r="S9896" s="3" t="n">
        <v>0</v>
      </c>
      <c r="T9896" s="2" t="n">
        <v>27.608</v>
      </c>
      <c r="U9896">
        <f>D9896-C9896</f>
        <v/>
      </c>
      <c r="V9896" s="3">
        <f>IF(Q9896=0,0,T9896/Q9896)</f>
        <v/>
      </c>
    </row>
    <row r="9897">
      <c r="A9897" t="n">
        <v>9896</v>
      </c>
      <c r="B9897" t="inlineStr">
        <is>
          <t>CA-2014-115049</t>
        </is>
      </c>
      <c r="C9897" t="inlineStr">
        <is>
          <t>2014-09-26</t>
        </is>
      </c>
      <c r="D9897" t="inlineStr">
        <is>
          <t>2014-10-01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Technology</t>
        </is>
      </c>
      <c r="O9897" t="inlineStr">
        <is>
          <t>Accessories</t>
        </is>
      </c>
      <c r="P9897" t="inlineStr">
        <is>
          <t>Maxell Pro 80 Minute CD-R, 10/Pack</t>
        </is>
      </c>
      <c r="Q9897" s="2" t="n">
        <v>153.824</v>
      </c>
      <c r="R9897" t="n">
        <v>11</v>
      </c>
      <c r="S9897" s="3" t="n">
        <v>0.2</v>
      </c>
      <c r="T9897" s="2" t="n">
        <v>38.456</v>
      </c>
      <c r="U9897">
        <f>D9897-C9897</f>
        <v/>
      </c>
      <c r="V9897" s="3">
        <f>IF(Q9897=0,0,T9897/Q9897)</f>
        <v/>
      </c>
    </row>
    <row r="9898">
      <c r="A9898" t="n">
        <v>9897</v>
      </c>
      <c r="B9898" t="inlineStr">
        <is>
          <t>CA-2014-156342</t>
        </is>
      </c>
      <c r="C9898" t="inlineStr">
        <is>
          <t>2014-06-17</t>
        </is>
      </c>
      <c r="D9898" t="inlineStr">
        <is>
          <t>2014-06-20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Office Supplies</t>
        </is>
      </c>
      <c r="O9898" t="inlineStr">
        <is>
          <t>Paper</t>
        </is>
      </c>
      <c r="P9898" t="inlineStr">
        <is>
          <t>Xerox 1892</t>
        </is>
      </c>
      <c r="Q9898" s="2" t="n">
        <v>62.016</v>
      </c>
      <c r="R9898" t="n">
        <v>2</v>
      </c>
      <c r="S9898" s="3" t="n">
        <v>0.2</v>
      </c>
      <c r="T9898" s="2" t="n">
        <v>22.4808</v>
      </c>
      <c r="U9898">
        <f>D9898-C9898</f>
        <v/>
      </c>
      <c r="V9898" s="3">
        <f>IF(Q9898=0,0,T9898/Q9898)</f>
        <v/>
      </c>
    </row>
    <row r="9899">
      <c r="A9899" t="n">
        <v>9898</v>
      </c>
      <c r="B9899" t="inlineStr">
        <is>
          <t>CA-2016-112830</t>
        </is>
      </c>
      <c r="C9899" t="inlineStr">
        <is>
          <t>2016-06-06</t>
        </is>
      </c>
      <c r="D9899" t="inlineStr">
        <is>
          <t>2016-06-10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Electrix Halogen Magnifier Lamp</t>
        </is>
      </c>
      <c r="Q9899" s="2" t="n">
        <v>466.32</v>
      </c>
      <c r="R9899" t="n">
        <v>3</v>
      </c>
      <c r="S9899" s="3" t="n">
        <v>0.2</v>
      </c>
      <c r="T9899" s="2" t="n">
        <v>34.974</v>
      </c>
      <c r="U9899">
        <f>D9899-C9899</f>
        <v/>
      </c>
      <c r="V9899" s="3">
        <f>IF(Q9899=0,0,T9899/Q9899)</f>
        <v/>
      </c>
    </row>
    <row r="9900">
      <c r="A9900" t="n">
        <v>9899</v>
      </c>
      <c r="B9900" t="inlineStr">
        <is>
          <t>CA-2016-112830</t>
        </is>
      </c>
      <c r="C9900" t="inlineStr">
        <is>
          <t>2016-06-06</t>
        </is>
      </c>
      <c r="D9900" t="inlineStr">
        <is>
          <t>2016-06-10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Deflect-o EconoMat Nonstudded, No Bevel Mat</t>
        </is>
      </c>
      <c r="Q9900" s="2" t="n">
        <v>82.64</v>
      </c>
      <c r="R9900" t="n">
        <v>2</v>
      </c>
      <c r="S9900" s="3" t="n">
        <v>0.2</v>
      </c>
      <c r="T9900" s="2" t="n">
        <v>0</v>
      </c>
      <c r="U9900">
        <f>D9900-C9900</f>
        <v/>
      </c>
      <c r="V9900" s="3">
        <f>IF(Q9900=0,0,T9900/Q9900)</f>
        <v/>
      </c>
    </row>
    <row r="9901">
      <c r="A9901" t="n">
        <v>9900</v>
      </c>
      <c r="B9901" t="inlineStr">
        <is>
          <t>US-2014-117380</t>
        </is>
      </c>
      <c r="C9901" t="inlineStr">
        <is>
          <t>2014-03-28</t>
        </is>
      </c>
      <c r="D9901" t="inlineStr">
        <is>
          <t>2014-04-03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Furniture</t>
        </is>
      </c>
      <c r="O9901" t="inlineStr">
        <is>
          <t>Tables</t>
        </is>
      </c>
      <c r="P9901" t="inlineStr">
        <is>
          <t>Chromcraft Bull-Nose Wood Oval Conference Tables &amp; Bases</t>
        </is>
      </c>
      <c r="Q9901" s="2" t="n">
        <v>330.588</v>
      </c>
      <c r="R9901" t="n">
        <v>1</v>
      </c>
      <c r="S9901" s="3" t="n">
        <v>0.4</v>
      </c>
      <c r="T9901" s="2" t="n">
        <v>-143.2548</v>
      </c>
      <c r="U9901">
        <f>D9901-C9901</f>
        <v/>
      </c>
      <c r="V9901" s="3">
        <f>IF(Q9901=0,0,T9901/Q9901)</f>
        <v/>
      </c>
    </row>
    <row r="9902">
      <c r="A9902" t="n">
        <v>9901</v>
      </c>
      <c r="B9902" t="inlineStr">
        <is>
          <t>CA-2017-117646</t>
        </is>
      </c>
      <c r="C9902" t="inlineStr">
        <is>
          <t>2017-08-21</t>
        </is>
      </c>
      <c r="D9902" t="inlineStr">
        <is>
          <t>2017-08-25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Office Supplies</t>
        </is>
      </c>
      <c r="O9902" t="inlineStr">
        <is>
          <t>Storage</t>
        </is>
      </c>
      <c r="P9902" t="inlineStr">
        <is>
          <t>Recycled Data-Pak for Archival Bound Computer Printouts, 12-1/2 x 12-1/2 x 16</t>
        </is>
      </c>
      <c r="Q9902" s="2" t="n">
        <v>237.096</v>
      </c>
      <c r="R9902" t="n">
        <v>3</v>
      </c>
      <c r="S9902" s="3" t="n">
        <v>0.2</v>
      </c>
      <c r="T9902" s="2" t="n">
        <v>20.7459</v>
      </c>
      <c r="U9902">
        <f>D9902-C9902</f>
        <v/>
      </c>
      <c r="V9902" s="3">
        <f>IF(Q9902=0,0,T9902/Q9902)</f>
        <v/>
      </c>
    </row>
    <row r="9903">
      <c r="A9903" t="n">
        <v>9902</v>
      </c>
      <c r="B9903" t="inlineStr">
        <is>
          <t>CA-2017-117646</t>
        </is>
      </c>
      <c r="C9903" t="inlineStr">
        <is>
          <t>2017-08-21</t>
        </is>
      </c>
      <c r="D9903" t="inlineStr">
        <is>
          <t>2017-08-25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Charcoal/Nickel-Tone Document Frame, 5 x 7</t>
        </is>
      </c>
      <c r="Q9903" s="2" t="n">
        <v>22.752</v>
      </c>
      <c r="R9903" t="n">
        <v>3</v>
      </c>
      <c r="S9903" s="3" t="n">
        <v>0.2</v>
      </c>
      <c r="T9903" s="2" t="n">
        <v>7.11</v>
      </c>
      <c r="U9903">
        <f>D9903-C9903</f>
        <v/>
      </c>
      <c r="V9903" s="3">
        <f>IF(Q9903=0,0,T9903/Q9903)</f>
        <v/>
      </c>
    </row>
    <row r="9904">
      <c r="A9904" t="n">
        <v>9903</v>
      </c>
      <c r="B9904" t="inlineStr">
        <is>
          <t>CA-2017-117646</t>
        </is>
      </c>
      <c r="C9904" t="inlineStr">
        <is>
          <t>2017-08-21</t>
        </is>
      </c>
      <c r="D9904" t="inlineStr">
        <is>
          <t>2017-08-25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Southworth 25% Cotton Antique Laid Paper &amp; Envelopes</t>
        </is>
      </c>
      <c r="Q9904" s="2" t="n">
        <v>6.672</v>
      </c>
      <c r="R9904" t="n">
        <v>1</v>
      </c>
      <c r="S9904" s="3" t="n">
        <v>0.2</v>
      </c>
      <c r="T9904" s="2" t="n">
        <v>2.085</v>
      </c>
      <c r="U9904">
        <f>D9904-C9904</f>
        <v/>
      </c>
      <c r="V9904" s="3">
        <f>IF(Q9904=0,0,T9904/Q9904)</f>
        <v/>
      </c>
    </row>
    <row r="9905">
      <c r="A9905" t="n">
        <v>9904</v>
      </c>
      <c r="B9905" t="inlineStr">
        <is>
          <t>CA-2014-122609</t>
        </is>
      </c>
      <c r="C9905" t="inlineStr">
        <is>
          <t>2014-11-12</t>
        </is>
      </c>
      <c r="D9905" t="inlineStr">
        <is>
          <t>2014-11-18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Furniture</t>
        </is>
      </c>
      <c r="O9905" t="inlineStr">
        <is>
          <t>Furnishings</t>
        </is>
      </c>
      <c r="P9905" t="inlineStr">
        <is>
          <t>GE General Use Halogen Bulbs, 100 Watts, 1 Bulb per Pack</t>
        </is>
      </c>
      <c r="Q9905" s="2" t="n">
        <v>25.128</v>
      </c>
      <c r="R9905" t="n">
        <v>3</v>
      </c>
      <c r="S9905" s="3" t="n">
        <v>0.6</v>
      </c>
      <c r="T9905" s="2" t="n">
        <v>-6.9102</v>
      </c>
      <c r="U9905">
        <f>D9905-C9905</f>
        <v/>
      </c>
      <c r="V9905" s="3">
        <f>IF(Q9905=0,0,T9905/Q9905)</f>
        <v/>
      </c>
    </row>
    <row r="9906">
      <c r="A9906" t="n">
        <v>9905</v>
      </c>
      <c r="B9906" t="inlineStr">
        <is>
          <t>CA-2014-122609</t>
        </is>
      </c>
      <c r="C9906" t="inlineStr">
        <is>
          <t>2014-11-12</t>
        </is>
      </c>
      <c r="D9906" t="inlineStr">
        <is>
          <t>2014-11-18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Technology</t>
        </is>
      </c>
      <c r="O9906" t="inlineStr">
        <is>
          <t>Accessories</t>
        </is>
      </c>
      <c r="P9906" t="inlineStr">
        <is>
          <t>Logitech G602 Wireless Gaming Mouse</t>
        </is>
      </c>
      <c r="Q9906" s="2" t="n">
        <v>127.984</v>
      </c>
      <c r="R9906" t="n">
        <v>2</v>
      </c>
      <c r="S9906" s="3" t="n">
        <v>0.2</v>
      </c>
      <c r="T9906" s="2" t="n">
        <v>25.5968</v>
      </c>
      <c r="U9906">
        <f>D9906-C9906</f>
        <v/>
      </c>
      <c r="V9906" s="3">
        <f>IF(Q9906=0,0,T9906/Q9906)</f>
        <v/>
      </c>
    </row>
    <row r="9907">
      <c r="A9907" t="n">
        <v>9906</v>
      </c>
      <c r="B9907" t="inlineStr">
        <is>
          <t>US-2015-129007</t>
        </is>
      </c>
      <c r="C9907" t="inlineStr">
        <is>
          <t>2015-09-13</t>
        </is>
      </c>
      <c r="D9907" t="inlineStr">
        <is>
          <t>2015-09-15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Furniture</t>
        </is>
      </c>
      <c r="O9907" t="inlineStr">
        <is>
          <t>Furnishings</t>
        </is>
      </c>
      <c r="P9907" t="inlineStr">
        <is>
          <t>Flat Face Poster Frame</t>
        </is>
      </c>
      <c r="Q9907" s="2" t="n">
        <v>131.88</v>
      </c>
      <c r="R9907" t="n">
        <v>7</v>
      </c>
      <c r="S9907" s="3" t="n">
        <v>0</v>
      </c>
      <c r="T9907" s="2" t="n">
        <v>55.3896</v>
      </c>
      <c r="U9907">
        <f>D9907-C9907</f>
        <v/>
      </c>
      <c r="V9907" s="3">
        <f>IF(Q9907=0,0,T9907/Q9907)</f>
        <v/>
      </c>
    </row>
    <row r="9908">
      <c r="A9908" t="n">
        <v>9907</v>
      </c>
      <c r="B9908" t="inlineStr">
        <is>
          <t>US-2015-129007</t>
        </is>
      </c>
      <c r="C9908" t="inlineStr">
        <is>
          <t>2015-09-13</t>
        </is>
      </c>
      <c r="D9908" t="inlineStr">
        <is>
          <t>2015-09-15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Office Supplies</t>
        </is>
      </c>
      <c r="O9908" t="inlineStr">
        <is>
          <t>Binders</t>
        </is>
      </c>
      <c r="P9908" t="inlineStr">
        <is>
          <t>Acco Data Flex Cable Posts For Top &amp; Bottom Load Binders, 6" Capacity</t>
        </is>
      </c>
      <c r="Q9908" s="2" t="n">
        <v>25.032</v>
      </c>
      <c r="R9908" t="n">
        <v>3</v>
      </c>
      <c r="S9908" s="3" t="n">
        <v>0.2</v>
      </c>
      <c r="T9908" s="2" t="n">
        <v>7.8225</v>
      </c>
      <c r="U9908">
        <f>D9908-C9908</f>
        <v/>
      </c>
      <c r="V9908" s="3">
        <f>IF(Q9908=0,0,T9908/Q9908)</f>
        <v/>
      </c>
    </row>
    <row r="9909">
      <c r="A9909" t="n">
        <v>9908</v>
      </c>
      <c r="B9909" t="inlineStr">
        <is>
          <t>US-2015-129007</t>
        </is>
      </c>
      <c r="C9909" t="inlineStr">
        <is>
          <t>2015-09-13</t>
        </is>
      </c>
      <c r="D9909" t="inlineStr">
        <is>
          <t>2015-09-15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Furniture</t>
        </is>
      </c>
      <c r="O9909" t="inlineStr">
        <is>
          <t>Chairs</t>
        </is>
      </c>
      <c r="P9909" t="inlineStr">
        <is>
          <t>Global Comet Stacking Armless Chair</t>
        </is>
      </c>
      <c r="Q9909" s="2" t="n">
        <v>717.72</v>
      </c>
      <c r="R9909" t="n">
        <v>3</v>
      </c>
      <c r="S9909" s="3" t="n">
        <v>0.2</v>
      </c>
      <c r="T9909" s="2" t="n">
        <v>71.77200000000001</v>
      </c>
      <c r="U9909">
        <f>D9909-C9909</f>
        <v/>
      </c>
      <c r="V9909" s="3">
        <f>IF(Q9909=0,0,T9909/Q9909)</f>
        <v/>
      </c>
    </row>
    <row r="9910">
      <c r="A9910" t="n">
        <v>9909</v>
      </c>
      <c r="B9910" t="inlineStr">
        <is>
          <t>US-2015-129007</t>
        </is>
      </c>
      <c r="C9910" t="inlineStr">
        <is>
          <t>2015-09-13</t>
        </is>
      </c>
      <c r="D9910" t="inlineStr">
        <is>
          <t>2015-09-15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Eldon Econocleat Chair Mats for Low Pile Carpets</t>
        </is>
      </c>
      <c r="Q9910" s="2" t="n">
        <v>207.35</v>
      </c>
      <c r="R9910" t="n">
        <v>5</v>
      </c>
      <c r="S9910" s="3" t="n">
        <v>0</v>
      </c>
      <c r="T9910" s="2" t="n">
        <v>24.882</v>
      </c>
      <c r="U9910">
        <f>D9910-C9910</f>
        <v/>
      </c>
      <c r="V9910" s="3">
        <f>IF(Q9910=0,0,T9910/Q9910)</f>
        <v/>
      </c>
    </row>
    <row r="9911">
      <c r="A9911" t="n">
        <v>9910</v>
      </c>
      <c r="B9911" t="inlineStr">
        <is>
          <t>US-2015-129007</t>
        </is>
      </c>
      <c r="C9911" t="inlineStr">
        <is>
          <t>2015-09-13</t>
        </is>
      </c>
      <c r="D9911" t="inlineStr">
        <is>
          <t>2015-09-15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Furniture</t>
        </is>
      </c>
      <c r="O9911" t="inlineStr">
        <is>
          <t>Furnishings</t>
        </is>
      </c>
      <c r="P9911" t="inlineStr">
        <is>
          <t>Tensor Computer Mounted Lamp</t>
        </is>
      </c>
      <c r="Q9911" s="2" t="n">
        <v>44.67</v>
      </c>
      <c r="R9911" t="n">
        <v>3</v>
      </c>
      <c r="S9911" s="3" t="n">
        <v>0</v>
      </c>
      <c r="T9911" s="2" t="n">
        <v>12.0609</v>
      </c>
      <c r="U9911">
        <f>D9911-C9911</f>
        <v/>
      </c>
      <c r="V9911" s="3">
        <f>IF(Q9911=0,0,T9911/Q9911)</f>
        <v/>
      </c>
    </row>
    <row r="9912">
      <c r="A9912" t="n">
        <v>9911</v>
      </c>
      <c r="B9912" t="inlineStr">
        <is>
          <t>US-2015-129007</t>
        </is>
      </c>
      <c r="C9912" t="inlineStr">
        <is>
          <t>2015-09-13</t>
        </is>
      </c>
      <c r="D9912" t="inlineStr">
        <is>
          <t>2015-09-15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Office Supplies</t>
        </is>
      </c>
      <c r="O9912" t="inlineStr">
        <is>
          <t>Paper</t>
        </is>
      </c>
      <c r="P9912" t="inlineStr">
        <is>
          <t>Xerox 1915</t>
        </is>
      </c>
      <c r="Q9912" s="2" t="n">
        <v>209.7</v>
      </c>
      <c r="R9912" t="n">
        <v>2</v>
      </c>
      <c r="S9912" s="3" t="n">
        <v>0</v>
      </c>
      <c r="T9912" s="2" t="n">
        <v>100.656</v>
      </c>
      <c r="U9912">
        <f>D9912-C9912</f>
        <v/>
      </c>
      <c r="V9912" s="3">
        <f>IF(Q9912=0,0,T9912/Q9912)</f>
        <v/>
      </c>
    </row>
    <row r="9913">
      <c r="A9913" t="n">
        <v>9912</v>
      </c>
      <c r="B9913" t="inlineStr">
        <is>
          <t>US-2014-157231</t>
        </is>
      </c>
      <c r="C9913" t="inlineStr">
        <is>
          <t>2014-04-05</t>
        </is>
      </c>
      <c r="D9913" t="inlineStr">
        <is>
          <t>2014-04-09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Ibico Standard Transparent Covers</t>
        </is>
      </c>
      <c r="Q9913" s="2" t="n">
        <v>115.36</v>
      </c>
      <c r="R9913" t="n">
        <v>7</v>
      </c>
      <c r="S9913" s="3" t="n">
        <v>0</v>
      </c>
      <c r="T9913" s="2" t="n">
        <v>56.5264</v>
      </c>
      <c r="U9913">
        <f>D9913-C9913</f>
        <v/>
      </c>
      <c r="V9913" s="3">
        <f>IF(Q9913=0,0,T9913/Q9913)</f>
        <v/>
      </c>
    </row>
    <row r="9914">
      <c r="A9914" t="n">
        <v>9913</v>
      </c>
      <c r="B9914" t="inlineStr">
        <is>
          <t>CA-2015-132388</t>
        </is>
      </c>
      <c r="C9914" t="inlineStr">
        <is>
          <t>2015-10-10</t>
        </is>
      </c>
      <c r="D9914" t="inlineStr">
        <is>
          <t>2015-10-12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Furniture</t>
        </is>
      </c>
      <c r="O9914" t="inlineStr">
        <is>
          <t>Chairs</t>
        </is>
      </c>
      <c r="P9914" t="inlineStr">
        <is>
          <t>Global Leather &amp; Oak Executive Chair, Burgundy</t>
        </is>
      </c>
      <c r="Q9914" s="2" t="n">
        <v>362.136</v>
      </c>
      <c r="R9914" t="n">
        <v>3</v>
      </c>
      <c r="S9914" s="3" t="n">
        <v>0.2</v>
      </c>
      <c r="T9914" s="2" t="n">
        <v>-54.3204</v>
      </c>
      <c r="U9914">
        <f>D9914-C9914</f>
        <v/>
      </c>
      <c r="V9914" s="3">
        <f>IF(Q9914=0,0,T9914/Q9914)</f>
        <v/>
      </c>
    </row>
    <row r="9915">
      <c r="A9915" t="n">
        <v>9914</v>
      </c>
      <c r="B9915" t="inlineStr">
        <is>
          <t>CA-2015-132388</t>
        </is>
      </c>
      <c r="C9915" t="inlineStr">
        <is>
          <t>2015-10-10</t>
        </is>
      </c>
      <c r="D9915" t="inlineStr">
        <is>
          <t>2015-10-12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Office Supplies</t>
        </is>
      </c>
      <c r="O9915" t="inlineStr">
        <is>
          <t>Labels</t>
        </is>
      </c>
      <c r="P9915" t="inlineStr">
        <is>
          <t>Avery 503</t>
        </is>
      </c>
      <c r="Q9915" s="2" t="n">
        <v>31.05</v>
      </c>
      <c r="R9915" t="n">
        <v>3</v>
      </c>
      <c r="S9915" s="3" t="n">
        <v>0</v>
      </c>
      <c r="T9915" s="2" t="n">
        <v>14.904</v>
      </c>
      <c r="U9915">
        <f>D9915-C9915</f>
        <v/>
      </c>
      <c r="V9915" s="3">
        <f>IF(Q9915=0,0,T9915/Q9915)</f>
        <v/>
      </c>
    </row>
    <row r="9916">
      <c r="A9916" t="n">
        <v>9915</v>
      </c>
      <c r="B9916" t="inlineStr">
        <is>
          <t>CA-2017-160927</t>
        </is>
      </c>
      <c r="C9916" t="inlineStr">
        <is>
          <t>2017-01-29</t>
        </is>
      </c>
      <c r="D9916" t="inlineStr">
        <is>
          <t>2017-01-31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1997</t>
        </is>
      </c>
      <c r="Q9916" s="2" t="n">
        <v>12.96</v>
      </c>
      <c r="R9916" t="n">
        <v>2</v>
      </c>
      <c r="S9916" s="3" t="n">
        <v>0</v>
      </c>
      <c r="T9916" s="2" t="n">
        <v>6.2208</v>
      </c>
      <c r="U9916">
        <f>D9916-C9916</f>
        <v/>
      </c>
      <c r="V9916" s="3">
        <f>IF(Q9916=0,0,T9916/Q9916)</f>
        <v/>
      </c>
    </row>
    <row r="9917">
      <c r="A9917" t="n">
        <v>9916</v>
      </c>
      <c r="B9917" t="inlineStr">
        <is>
          <t>CA-2017-160927</t>
        </is>
      </c>
      <c r="C9917" t="inlineStr">
        <is>
          <t>2017-01-29</t>
        </is>
      </c>
      <c r="D9917" t="inlineStr">
        <is>
          <t>2017-01-31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Office Supplies</t>
        </is>
      </c>
      <c r="O9917" t="inlineStr">
        <is>
          <t>Paper</t>
        </is>
      </c>
      <c r="P9917" t="inlineStr">
        <is>
          <t>Xerox 1887</t>
        </is>
      </c>
      <c r="Q9917" s="2" t="n">
        <v>94.84999999999999</v>
      </c>
      <c r="R9917" t="n">
        <v>5</v>
      </c>
      <c r="S9917" s="3" t="n">
        <v>0</v>
      </c>
      <c r="T9917" s="2" t="n">
        <v>45.528</v>
      </c>
      <c r="U9917">
        <f>D9917-C9917</f>
        <v/>
      </c>
      <c r="V9917" s="3">
        <f>IF(Q9917=0,0,T9917/Q9917)</f>
        <v/>
      </c>
    </row>
    <row r="9918">
      <c r="A9918" t="n">
        <v>9917</v>
      </c>
      <c r="B9918" t="inlineStr">
        <is>
          <t>CA-2017-160927</t>
        </is>
      </c>
      <c r="C9918" t="inlineStr">
        <is>
          <t>2017-01-29</t>
        </is>
      </c>
      <c r="D9918" t="inlineStr">
        <is>
          <t>2017-01-31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Office Supplies</t>
        </is>
      </c>
      <c r="O9918" t="inlineStr">
        <is>
          <t>Storage</t>
        </is>
      </c>
      <c r="P9918" t="inlineStr">
        <is>
          <t>Tenex Personal Project File with Scoop Front Design, Black</t>
        </is>
      </c>
      <c r="Q9918" s="2" t="n">
        <v>13.48</v>
      </c>
      <c r="R9918" t="n">
        <v>1</v>
      </c>
      <c r="S9918" s="3" t="n">
        <v>0</v>
      </c>
      <c r="T9918" s="2" t="n">
        <v>3.5048</v>
      </c>
      <c r="U9918">
        <f>D9918-C9918</f>
        <v/>
      </c>
      <c r="V9918" s="3">
        <f>IF(Q9918=0,0,T9918/Q9918)</f>
        <v/>
      </c>
    </row>
    <row r="9919">
      <c r="A9919" t="n">
        <v>9918</v>
      </c>
      <c r="B9919" t="inlineStr">
        <is>
          <t>CA-2017-160927</t>
        </is>
      </c>
      <c r="C9919" t="inlineStr">
        <is>
          <t>2017-01-29</t>
        </is>
      </c>
      <c r="D9919" t="inlineStr">
        <is>
          <t>2017-01-31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Furniture</t>
        </is>
      </c>
      <c r="O9919" t="inlineStr">
        <is>
          <t>Furnishings</t>
        </is>
      </c>
      <c r="P9919" t="inlineStr">
        <is>
          <t>DAX Value U-Channel Document Frames, Easel Back</t>
        </is>
      </c>
      <c r="Q9919" s="2" t="n">
        <v>14.91</v>
      </c>
      <c r="R9919" t="n">
        <v>3</v>
      </c>
      <c r="S9919" s="3" t="n">
        <v>0</v>
      </c>
      <c r="T9919" s="2" t="n">
        <v>4.6221</v>
      </c>
      <c r="U9919">
        <f>D9919-C9919</f>
        <v/>
      </c>
      <c r="V9919" s="3">
        <f>IF(Q9919=0,0,T9919/Q9919)</f>
        <v/>
      </c>
    </row>
    <row r="9920">
      <c r="A9920" t="n">
        <v>9919</v>
      </c>
      <c r="B9920" t="inlineStr">
        <is>
          <t>CA-2015-105508</t>
        </is>
      </c>
      <c r="C9920" t="inlineStr">
        <is>
          <t>2015-09-24</t>
        </is>
      </c>
      <c r="D9920" t="inlineStr">
        <is>
          <t>2015-09-29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Office Supplies</t>
        </is>
      </c>
      <c r="O9920" t="inlineStr">
        <is>
          <t>Envelopes</t>
        </is>
      </c>
      <c r="P9920" t="inlineStr">
        <is>
          <t>Blue String-Tie &amp; Button Interoffice Envelopes, 10 x 13</t>
        </is>
      </c>
      <c r="Q9920" s="2" t="n">
        <v>39.98</v>
      </c>
      <c r="R9920" t="n">
        <v>1</v>
      </c>
      <c r="S9920" s="3" t="n">
        <v>0</v>
      </c>
      <c r="T9920" s="2" t="n">
        <v>17.991</v>
      </c>
      <c r="U9920">
        <f>D9920-C9920</f>
        <v/>
      </c>
      <c r="V9920" s="3">
        <f>IF(Q9920=0,0,T9920/Q9920)</f>
        <v/>
      </c>
    </row>
    <row r="9921">
      <c r="A9921" t="n">
        <v>9920</v>
      </c>
      <c r="B9921" t="inlineStr">
        <is>
          <t>CA-2016-149272</t>
        </is>
      </c>
      <c r="C9921" t="inlineStr">
        <is>
          <t>2016-03-15</t>
        </is>
      </c>
      <c r="D9921" t="inlineStr">
        <is>
          <t>2016-03-19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Furniture</t>
        </is>
      </c>
      <c r="O9921" t="inlineStr">
        <is>
          <t>Chairs</t>
        </is>
      </c>
      <c r="P9921" t="inlineStr">
        <is>
          <t>Novimex Swivel Fabric Task Chair</t>
        </is>
      </c>
      <c r="Q9921" s="2" t="n">
        <v>528.4299999999999</v>
      </c>
      <c r="R9921" t="n">
        <v>5</v>
      </c>
      <c r="S9921" s="3" t="n">
        <v>0.3</v>
      </c>
      <c r="T9921" s="2" t="n">
        <v>-143.431</v>
      </c>
      <c r="U9921">
        <f>D9921-C9921</f>
        <v/>
      </c>
      <c r="V9921" s="3">
        <f>IF(Q9921=0,0,T9921/Q9921)</f>
        <v/>
      </c>
    </row>
    <row r="9922">
      <c r="A9922" t="n">
        <v>9921</v>
      </c>
      <c r="B9922" t="inlineStr">
        <is>
          <t>CA-2016-149272</t>
        </is>
      </c>
      <c r="C9922" t="inlineStr">
        <is>
          <t>2016-03-15</t>
        </is>
      </c>
      <c r="D9922" t="inlineStr">
        <is>
          <t>2016-03-19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GBC Pre-Punched Binding Paper, Plastic, White, 8-1/2" x 11"</t>
        </is>
      </c>
      <c r="Q9922" s="2" t="n">
        <v>22.386</v>
      </c>
      <c r="R9922" t="n">
        <v>7</v>
      </c>
      <c r="S9922" s="3" t="n">
        <v>0.8</v>
      </c>
      <c r="T9922" s="2" t="n">
        <v>-35.8176</v>
      </c>
      <c r="U9922">
        <f>D9922-C9922</f>
        <v/>
      </c>
      <c r="V9922" s="3">
        <f>IF(Q9922=0,0,T9922/Q9922)</f>
        <v/>
      </c>
    </row>
    <row r="9923">
      <c r="A9923" t="n">
        <v>9922</v>
      </c>
      <c r="B9923" t="inlineStr">
        <is>
          <t>CA-2014-111360</t>
        </is>
      </c>
      <c r="C9923" t="inlineStr">
        <is>
          <t>2014-11-24</t>
        </is>
      </c>
      <c r="D9923" t="inlineStr">
        <is>
          <t>2014-11-30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Office Supplies</t>
        </is>
      </c>
      <c r="O9923" t="inlineStr">
        <is>
          <t>Binders</t>
        </is>
      </c>
      <c r="P9923" t="inlineStr">
        <is>
          <t>Acco Expandable Hanging Binders</t>
        </is>
      </c>
      <c r="Q9923" s="2" t="n">
        <v>5.742</v>
      </c>
      <c r="R9923" t="n">
        <v>3</v>
      </c>
      <c r="S9923" s="3" t="n">
        <v>0.7</v>
      </c>
      <c r="T9923" s="2" t="n">
        <v>-4.5936</v>
      </c>
      <c r="U9923">
        <f>D9923-C9923</f>
        <v/>
      </c>
      <c r="V9923" s="3">
        <f>IF(Q9923=0,0,T9923/Q9923)</f>
        <v/>
      </c>
    </row>
    <row r="9924">
      <c r="A9924" t="n">
        <v>9923</v>
      </c>
      <c r="B9924" t="inlineStr">
        <is>
          <t>US-2017-162124</t>
        </is>
      </c>
      <c r="C9924" t="inlineStr">
        <is>
          <t>2017-05-06</t>
        </is>
      </c>
      <c r="D9924" t="inlineStr">
        <is>
          <t>2017-05-10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Technology</t>
        </is>
      </c>
      <c r="O9924" t="inlineStr">
        <is>
          <t>Accessories</t>
        </is>
      </c>
      <c r="P9924" t="inlineStr">
        <is>
          <t>Kensington Orbit Wireless Mobile Trackball for PC and Mac</t>
        </is>
      </c>
      <c r="Q9924" s="2" t="n">
        <v>191.968</v>
      </c>
      <c r="R9924" t="n">
        <v>4</v>
      </c>
      <c r="S9924" s="3" t="n">
        <v>0.2</v>
      </c>
      <c r="T9924" s="2" t="n">
        <v>28.7952</v>
      </c>
      <c r="U9924">
        <f>D9924-C9924</f>
        <v/>
      </c>
      <c r="V9924" s="3">
        <f>IF(Q9924=0,0,T9924/Q9924)</f>
        <v/>
      </c>
    </row>
    <row r="9925">
      <c r="A9925" t="n">
        <v>9924</v>
      </c>
      <c r="B9925" t="inlineStr">
        <is>
          <t>CA-2015-159534</t>
        </is>
      </c>
      <c r="C9925" t="inlineStr">
        <is>
          <t>2015-03-20</t>
        </is>
      </c>
      <c r="D9925" t="inlineStr">
        <is>
          <t>2015-03-23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Office Supplies</t>
        </is>
      </c>
      <c r="O9925" t="inlineStr">
        <is>
          <t>Binders</t>
        </is>
      </c>
      <c r="P9925" t="inlineStr">
        <is>
          <t>Wilson Jones Century Plastic Molded Ring Binders</t>
        </is>
      </c>
      <c r="Q9925" s="2" t="n">
        <v>49.848</v>
      </c>
      <c r="R9925" t="n">
        <v>3</v>
      </c>
      <c r="S9925" s="3" t="n">
        <v>0.2</v>
      </c>
      <c r="T9925" s="2" t="n">
        <v>16.8237</v>
      </c>
      <c r="U9925">
        <f>D9925-C9925</f>
        <v/>
      </c>
      <c r="V9925" s="3">
        <f>IF(Q9925=0,0,T9925/Q9925)</f>
        <v/>
      </c>
    </row>
    <row r="9926">
      <c r="A9926" t="n">
        <v>9925</v>
      </c>
      <c r="B9926" t="inlineStr">
        <is>
          <t>CA-2015-159534</t>
        </is>
      </c>
      <c r="C9926" t="inlineStr">
        <is>
          <t>2015-03-20</t>
        </is>
      </c>
      <c r="D9926" t="inlineStr">
        <is>
          <t>2015-03-23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Office Supplies</t>
        </is>
      </c>
      <c r="O9926" t="inlineStr">
        <is>
          <t>Envelopes</t>
        </is>
      </c>
      <c r="P9926" t="inlineStr">
        <is>
          <t>Recycled Interoffice Envelopes with String and Button Closure, 10 x 13</t>
        </is>
      </c>
      <c r="Q9926" s="2" t="n">
        <v>23.99</v>
      </c>
      <c r="R9926" t="n">
        <v>1</v>
      </c>
      <c r="S9926" s="3" t="n">
        <v>0</v>
      </c>
      <c r="T9926" s="2" t="n">
        <v>11.995</v>
      </c>
      <c r="U9926">
        <f>D9926-C9926</f>
        <v/>
      </c>
      <c r="V9926" s="3">
        <f>IF(Q9926=0,0,T9926/Q9926)</f>
        <v/>
      </c>
    </row>
    <row r="9927">
      <c r="A9927" t="n">
        <v>9926</v>
      </c>
      <c r="B9927" t="inlineStr">
        <is>
          <t>CA-2015-159534</t>
        </is>
      </c>
      <c r="C9927" t="inlineStr">
        <is>
          <t>2015-03-20</t>
        </is>
      </c>
      <c r="D9927" t="inlineStr">
        <is>
          <t>2015-03-23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Office Supplies</t>
        </is>
      </c>
      <c r="O9927" t="inlineStr">
        <is>
          <t>Binders</t>
        </is>
      </c>
      <c r="P9927" t="inlineStr">
        <is>
          <t>Fellowes PB200 Plastic Comb Binding Machine</t>
        </is>
      </c>
      <c r="Q9927" s="2" t="n">
        <v>1087.936</v>
      </c>
      <c r="R9927" t="n">
        <v>8</v>
      </c>
      <c r="S9927" s="3" t="n">
        <v>0.2</v>
      </c>
      <c r="T9927" s="2" t="n">
        <v>353.5792</v>
      </c>
      <c r="U9927">
        <f>D9927-C9927</f>
        <v/>
      </c>
      <c r="V9927" s="3">
        <f>IF(Q9927=0,0,T9927/Q9927)</f>
        <v/>
      </c>
    </row>
    <row r="9928">
      <c r="A9928" t="n">
        <v>9927</v>
      </c>
      <c r="B9928" t="inlineStr">
        <is>
          <t>CA-2015-159534</t>
        </is>
      </c>
      <c r="C9928" t="inlineStr">
        <is>
          <t>2015-03-20</t>
        </is>
      </c>
      <c r="D9928" t="inlineStr">
        <is>
          <t>2015-03-23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Technology</t>
        </is>
      </c>
      <c r="O9928" t="inlineStr">
        <is>
          <t>Phones</t>
        </is>
      </c>
      <c r="P9928" t="inlineStr">
        <is>
          <t>Panasonic KX T7731-B Digital phone</t>
        </is>
      </c>
      <c r="Q9928" s="2" t="n">
        <v>199.98</v>
      </c>
      <c r="R9928" t="n">
        <v>2</v>
      </c>
      <c r="S9928" s="3" t="n">
        <v>0</v>
      </c>
      <c r="T9928" s="2" t="n">
        <v>53.9946</v>
      </c>
      <c r="U9928">
        <f>D9928-C9928</f>
        <v/>
      </c>
      <c r="V9928" s="3">
        <f>IF(Q9928=0,0,T9928/Q9928)</f>
        <v/>
      </c>
    </row>
    <row r="9929">
      <c r="A9929" t="n">
        <v>9928</v>
      </c>
      <c r="B9929" t="inlineStr">
        <is>
          <t>CA-2015-159534</t>
        </is>
      </c>
      <c r="C9929" t="inlineStr">
        <is>
          <t>2015-03-20</t>
        </is>
      </c>
      <c r="D9929" t="inlineStr">
        <is>
          <t>2015-03-23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Office Supplies</t>
        </is>
      </c>
      <c r="O9929" t="inlineStr">
        <is>
          <t>Storage</t>
        </is>
      </c>
      <c r="P9929" t="inlineStr">
        <is>
          <t>Tennsco Lockers, Sand</t>
        </is>
      </c>
      <c r="Q9929" s="2" t="n">
        <v>83.92</v>
      </c>
      <c r="R9929" t="n">
        <v>4</v>
      </c>
      <c r="S9929" s="3" t="n">
        <v>0</v>
      </c>
      <c r="T9929" s="2" t="n">
        <v>20.1408</v>
      </c>
      <c r="U9929">
        <f>D9929-C9929</f>
        <v/>
      </c>
      <c r="V9929" s="3">
        <f>IF(Q9929=0,0,T9929/Q9929)</f>
        <v/>
      </c>
    </row>
    <row r="9930">
      <c r="A9930" t="n">
        <v>9929</v>
      </c>
      <c r="B9930" t="inlineStr">
        <is>
          <t>CA-2016-129630</t>
        </is>
      </c>
      <c r="C9930" t="inlineStr">
        <is>
          <t>2016-09-04</t>
        </is>
      </c>
      <c r="D9930" t="inlineStr">
        <is>
          <t>2016-09-04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Furniture</t>
        </is>
      </c>
      <c r="O9930" t="inlineStr">
        <is>
          <t>Furnishings</t>
        </is>
      </c>
      <c r="P9930" t="inlineStr">
        <is>
          <t>6" Cubicle Wall Clock, Black</t>
        </is>
      </c>
      <c r="Q9930" s="2" t="n">
        <v>24.27</v>
      </c>
      <c r="R9930" t="n">
        <v>3</v>
      </c>
      <c r="S9930" s="3" t="n">
        <v>0</v>
      </c>
      <c r="T9930" s="2" t="n">
        <v>8.7372</v>
      </c>
      <c r="U9930">
        <f>D9930-C9930</f>
        <v/>
      </c>
      <c r="V9930" s="3">
        <f>IF(Q9930=0,0,T9930/Q9930)</f>
        <v/>
      </c>
    </row>
    <row r="9931">
      <c r="A9931" t="n">
        <v>9930</v>
      </c>
      <c r="B9931" t="inlineStr">
        <is>
          <t>CA-2016-129630</t>
        </is>
      </c>
      <c r="C9931" t="inlineStr">
        <is>
          <t>2016-09-04</t>
        </is>
      </c>
      <c r="D9931" t="inlineStr">
        <is>
          <t>2016-09-04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Technology</t>
        </is>
      </c>
      <c r="O9931" t="inlineStr">
        <is>
          <t>Copiers</t>
        </is>
      </c>
      <c r="P9931" t="inlineStr">
        <is>
          <t>Canon PC1060 Personal Laser Copier</t>
        </is>
      </c>
      <c r="Q9931" s="2" t="n">
        <v>2799.96</v>
      </c>
      <c r="R9931" t="n">
        <v>5</v>
      </c>
      <c r="S9931" s="3" t="n">
        <v>0.2</v>
      </c>
      <c r="T9931" s="2" t="n">
        <v>944.9865</v>
      </c>
      <c r="U9931">
        <f>D9931-C9931</f>
        <v/>
      </c>
      <c r="V9931" s="3">
        <f>IF(Q9931=0,0,T9931/Q9931)</f>
        <v/>
      </c>
    </row>
    <row r="9932">
      <c r="A9932" t="n">
        <v>9931</v>
      </c>
      <c r="B9932" t="inlineStr">
        <is>
          <t>CA-2015-104948</t>
        </is>
      </c>
      <c r="C9932" t="inlineStr">
        <is>
          <t>2015-11-13</t>
        </is>
      </c>
      <c r="D9932" t="inlineStr">
        <is>
          <t>2015-11-17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Office Supplies</t>
        </is>
      </c>
      <c r="O9932" t="inlineStr">
        <is>
          <t>Binders</t>
        </is>
      </c>
      <c r="P9932" t="inlineStr">
        <is>
          <t>Universal Recycled Hanging Pressboard Report Binders, Letter Size</t>
        </is>
      </c>
      <c r="Q9932" s="2" t="n">
        <v>9.872</v>
      </c>
      <c r="R9932" t="n">
        <v>2</v>
      </c>
      <c r="S9932" s="3" t="n">
        <v>0.2</v>
      </c>
      <c r="T9932" s="2" t="n">
        <v>3.4552</v>
      </c>
      <c r="U9932">
        <f>D9932-C9932</f>
        <v/>
      </c>
      <c r="V9932" s="3">
        <f>IF(Q9932=0,0,T9932/Q9932)</f>
        <v/>
      </c>
    </row>
    <row r="9933">
      <c r="A9933" t="n">
        <v>9932</v>
      </c>
      <c r="B9933" t="inlineStr">
        <is>
          <t>CA-2015-104948</t>
        </is>
      </c>
      <c r="C9933" t="inlineStr">
        <is>
          <t>2015-11-13</t>
        </is>
      </c>
      <c r="D9933" t="inlineStr">
        <is>
          <t>2015-11-17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Furniture</t>
        </is>
      </c>
      <c r="O9933" t="inlineStr">
        <is>
          <t>Bookcases</t>
        </is>
      </c>
      <c r="P9933" t="inlineStr">
        <is>
          <t>O'Sullivan Living Dimensions 3-Shelf Bookcases</t>
        </is>
      </c>
      <c r="Q9933" s="2" t="n">
        <v>683.332</v>
      </c>
      <c r="R9933" t="n">
        <v>4</v>
      </c>
      <c r="S9933" s="3" t="n">
        <v>0.15</v>
      </c>
      <c r="T9933" s="2" t="n">
        <v>-40.196</v>
      </c>
      <c r="U9933">
        <f>D9933-C9933</f>
        <v/>
      </c>
      <c r="V9933" s="3">
        <f>IF(Q9933=0,0,T9933/Q9933)</f>
        <v/>
      </c>
    </row>
    <row r="9934">
      <c r="A9934" t="n">
        <v>9933</v>
      </c>
      <c r="B9934" t="inlineStr">
        <is>
          <t>CA-2015-104948</t>
        </is>
      </c>
      <c r="C9934" t="inlineStr">
        <is>
          <t>2015-11-13</t>
        </is>
      </c>
      <c r="D9934" t="inlineStr">
        <is>
          <t>2015-11-17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Office Supplies</t>
        </is>
      </c>
      <c r="O9934" t="inlineStr">
        <is>
          <t>Paper</t>
        </is>
      </c>
      <c r="P9934" t="inlineStr">
        <is>
          <t>Xerox 1900</t>
        </is>
      </c>
      <c r="Q9934" s="2" t="n">
        <v>29.96</v>
      </c>
      <c r="R9934" t="n">
        <v>7</v>
      </c>
      <c r="S9934" s="3" t="n">
        <v>0</v>
      </c>
      <c r="T9934" s="2" t="n">
        <v>13.482</v>
      </c>
      <c r="U9934">
        <f>D9934-C9934</f>
        <v/>
      </c>
      <c r="V9934" s="3">
        <f>IF(Q9934=0,0,T9934/Q9934)</f>
        <v/>
      </c>
    </row>
    <row r="9935">
      <c r="A9935" t="n">
        <v>9934</v>
      </c>
      <c r="B9935" t="inlineStr">
        <is>
          <t>CA-2014-166555</t>
        </is>
      </c>
      <c r="C9935" t="inlineStr">
        <is>
          <t>2014-07-11</t>
        </is>
      </c>
      <c r="D9935" t="inlineStr">
        <is>
          <t>2014-07-14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Technology</t>
        </is>
      </c>
      <c r="O9935" t="inlineStr">
        <is>
          <t>Phones</t>
        </is>
      </c>
      <c r="P9935" t="inlineStr">
        <is>
          <t>Cisco SPA112 2 Port Phone Adapter</t>
        </is>
      </c>
      <c r="Q9935" s="2" t="n">
        <v>164.85</v>
      </c>
      <c r="R9935" t="n">
        <v>3</v>
      </c>
      <c r="S9935" s="3" t="n">
        <v>0</v>
      </c>
      <c r="T9935" s="2" t="n">
        <v>47.8065</v>
      </c>
      <c r="U9935">
        <f>D9935-C9935</f>
        <v/>
      </c>
      <c r="V9935" s="3">
        <f>IF(Q9935=0,0,T9935/Q9935)</f>
        <v/>
      </c>
    </row>
    <row r="9936">
      <c r="A9936" t="n">
        <v>9935</v>
      </c>
      <c r="B9936" t="inlineStr">
        <is>
          <t>CA-2016-114405</t>
        </is>
      </c>
      <c r="C9936" t="inlineStr">
        <is>
          <t>2016-04-07</t>
        </is>
      </c>
      <c r="D9936" t="inlineStr">
        <is>
          <t>2016-04-12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Office Supplies</t>
        </is>
      </c>
      <c r="O9936" t="inlineStr">
        <is>
          <t>Appliances</t>
        </is>
      </c>
      <c r="P9936" t="inlineStr">
        <is>
          <t>Belkin 7-Outlet SurgeMaster Home Series</t>
        </is>
      </c>
      <c r="Q9936" s="2" t="n">
        <v>33.528</v>
      </c>
      <c r="R9936" t="n">
        <v>3</v>
      </c>
      <c r="S9936" s="3" t="n">
        <v>0.2</v>
      </c>
      <c r="T9936" s="2" t="n">
        <v>2.5146</v>
      </c>
      <c r="U9936">
        <f>D9936-C9936</f>
        <v/>
      </c>
      <c r="V9936" s="3">
        <f>IF(Q9936=0,0,T9936/Q9936)</f>
        <v/>
      </c>
    </row>
    <row r="9937">
      <c r="A9937" t="n">
        <v>9936</v>
      </c>
      <c r="B9937" t="inlineStr">
        <is>
          <t>CA-2016-114405</t>
        </is>
      </c>
      <c r="C9937" t="inlineStr">
        <is>
          <t>2016-04-07</t>
        </is>
      </c>
      <c r="D9937" t="inlineStr">
        <is>
          <t>2016-04-12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Office Supplies</t>
        </is>
      </c>
      <c r="O9937" t="inlineStr">
        <is>
          <t>Storage</t>
        </is>
      </c>
      <c r="P9937" t="inlineStr">
        <is>
          <t>Eldon Jumbo ProFile Portable File Boxes Graphite/Black</t>
        </is>
      </c>
      <c r="Q9937" s="2" t="n">
        <v>36.744</v>
      </c>
      <c r="R9937" t="n">
        <v>3</v>
      </c>
      <c r="S9937" s="3" t="n">
        <v>0.2</v>
      </c>
      <c r="T9937" s="2" t="n">
        <v>3.6744</v>
      </c>
      <c r="U9937">
        <f>D9937-C9937</f>
        <v/>
      </c>
      <c r="V9937" s="3">
        <f>IF(Q9937=0,0,T9937/Q9937)</f>
        <v/>
      </c>
    </row>
    <row r="9938">
      <c r="A9938" t="n">
        <v>9937</v>
      </c>
      <c r="B9938" t="inlineStr">
        <is>
          <t>CA-2017-132955</t>
        </is>
      </c>
      <c r="C9938" t="inlineStr">
        <is>
          <t>2017-06-24</t>
        </is>
      </c>
      <c r="D9938" t="inlineStr">
        <is>
          <t>2017-06-28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Office Supplies</t>
        </is>
      </c>
      <c r="O9938" t="inlineStr">
        <is>
          <t>Binders</t>
        </is>
      </c>
      <c r="P9938" t="inlineStr">
        <is>
          <t>GBC Prestige Therm-A-Bind Covers</t>
        </is>
      </c>
      <c r="Q9938" s="2" t="n">
        <v>102.93</v>
      </c>
      <c r="R9938" t="n">
        <v>3</v>
      </c>
      <c r="S9938" s="3" t="n">
        <v>0</v>
      </c>
      <c r="T9938" s="2" t="n">
        <v>48.3771</v>
      </c>
      <c r="U9938">
        <f>D9938-C9938</f>
        <v/>
      </c>
      <c r="V9938" s="3">
        <f>IF(Q9938=0,0,T9938/Q9938)</f>
        <v/>
      </c>
    </row>
    <row r="9939">
      <c r="A9939" t="n">
        <v>9938</v>
      </c>
      <c r="B9939" t="inlineStr">
        <is>
          <t>CA-2016-164889</t>
        </is>
      </c>
      <c r="C9939" t="inlineStr">
        <is>
          <t>2016-06-03</t>
        </is>
      </c>
      <c r="D9939" t="inlineStr">
        <is>
          <t>2016-06-06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Furniture</t>
        </is>
      </c>
      <c r="O9939" t="inlineStr">
        <is>
          <t>Tables</t>
        </is>
      </c>
      <c r="P9939" t="inlineStr">
        <is>
          <t>Hon 61000 Series Interactive Training Tables</t>
        </is>
      </c>
      <c r="Q9939" s="2" t="n">
        <v>71.08799999999999</v>
      </c>
      <c r="R9939" t="n">
        <v>2</v>
      </c>
      <c r="S9939" s="3" t="n">
        <v>0.2</v>
      </c>
      <c r="T9939" s="2" t="n">
        <v>-1.7772</v>
      </c>
      <c r="U9939">
        <f>D9939-C9939</f>
        <v/>
      </c>
      <c r="V9939" s="3">
        <f>IF(Q9939=0,0,T9939/Q9939)</f>
        <v/>
      </c>
    </row>
    <row r="9940">
      <c r="A9940" t="n">
        <v>9939</v>
      </c>
      <c r="B9940" t="inlineStr">
        <is>
          <t>CA-2016-169824</t>
        </is>
      </c>
      <c r="C9940" t="inlineStr">
        <is>
          <t>2016-12-12</t>
        </is>
      </c>
      <c r="D9940" t="inlineStr">
        <is>
          <t>2016-12-17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Furniture</t>
        </is>
      </c>
      <c r="O9940" t="inlineStr">
        <is>
          <t>Furnishings</t>
        </is>
      </c>
      <c r="P9940" t="inlineStr">
        <is>
          <t>Eldon 500 Class Desk Accessories</t>
        </is>
      </c>
      <c r="Q9940" s="2" t="n">
        <v>60.35</v>
      </c>
      <c r="R9940" t="n">
        <v>5</v>
      </c>
      <c r="S9940" s="3" t="n">
        <v>0</v>
      </c>
      <c r="T9940" s="2" t="n">
        <v>19.9155</v>
      </c>
      <c r="U9940">
        <f>D9940-C9940</f>
        <v/>
      </c>
      <c r="V9940" s="3">
        <f>IF(Q9940=0,0,T9940/Q9940)</f>
        <v/>
      </c>
    </row>
    <row r="9941">
      <c r="A9941" t="n">
        <v>9940</v>
      </c>
      <c r="B9941" t="inlineStr">
        <is>
          <t>CA-2016-169824</t>
        </is>
      </c>
      <c r="C9941" t="inlineStr">
        <is>
          <t>2016-12-12</t>
        </is>
      </c>
      <c r="D9941" t="inlineStr">
        <is>
          <t>2016-12-17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Office Supplies</t>
        </is>
      </c>
      <c r="O9941" t="inlineStr">
        <is>
          <t>Supplies</t>
        </is>
      </c>
      <c r="P9941" t="inlineStr">
        <is>
          <t>Fiskars Home &amp; Office Scissors</t>
        </is>
      </c>
      <c r="Q9941" s="2" t="n">
        <v>35.52</v>
      </c>
      <c r="R9941" t="n">
        <v>4</v>
      </c>
      <c r="S9941" s="3" t="n">
        <v>0</v>
      </c>
      <c r="T9941" s="2" t="n">
        <v>9.945600000000001</v>
      </c>
      <c r="U9941">
        <f>D9941-C9941</f>
        <v/>
      </c>
      <c r="V9941" s="3">
        <f>IF(Q9941=0,0,T9941/Q9941)</f>
        <v/>
      </c>
    </row>
    <row r="9942">
      <c r="A9942" t="n">
        <v>9941</v>
      </c>
      <c r="B9942" t="inlineStr">
        <is>
          <t>CA-2016-169824</t>
        </is>
      </c>
      <c r="C9942" t="inlineStr">
        <is>
          <t>2016-12-12</t>
        </is>
      </c>
      <c r="D9942" t="inlineStr">
        <is>
          <t>2016-12-17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Office Supplies</t>
        </is>
      </c>
      <c r="O9942" t="inlineStr">
        <is>
          <t>Art</t>
        </is>
      </c>
      <c r="P9942" t="inlineStr">
        <is>
          <t>Sanford Pocket Accent Highlighters</t>
        </is>
      </c>
      <c r="Q9942" s="2" t="n">
        <v>11.2</v>
      </c>
      <c r="R9942" t="n">
        <v>7</v>
      </c>
      <c r="S9942" s="3" t="n">
        <v>0</v>
      </c>
      <c r="T9942" s="2" t="n">
        <v>4.816</v>
      </c>
      <c r="U9942">
        <f>D9942-C9942</f>
        <v/>
      </c>
      <c r="V9942" s="3">
        <f>IF(Q9942=0,0,T9942/Q9942)</f>
        <v/>
      </c>
    </row>
    <row r="9943">
      <c r="A9943" t="n">
        <v>9942</v>
      </c>
      <c r="B9943" t="inlineStr">
        <is>
          <t>CA-2017-164028</t>
        </is>
      </c>
      <c r="C9943" t="inlineStr">
        <is>
          <t>2017-11-24</t>
        </is>
      </c>
      <c r="D9943" t="inlineStr">
        <is>
          <t>2017-11-30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Technology</t>
        </is>
      </c>
      <c r="O9943" t="inlineStr">
        <is>
          <t>Accessories</t>
        </is>
      </c>
      <c r="P9943" t="inlineStr">
        <is>
          <t>Memorex Mini Travel Drive 16 GB USB 2.0 Flash Drive</t>
        </is>
      </c>
      <c r="Q9943" s="2" t="n">
        <v>223.58</v>
      </c>
      <c r="R9943" t="n">
        <v>14</v>
      </c>
      <c r="S9943" s="3" t="n">
        <v>0</v>
      </c>
      <c r="T9943" s="2" t="n">
        <v>87.1962</v>
      </c>
      <c r="U9943">
        <f>D9943-C9943</f>
        <v/>
      </c>
      <c r="V9943" s="3">
        <f>IF(Q9943=0,0,T9943/Q9943)</f>
        <v/>
      </c>
    </row>
    <row r="9944">
      <c r="A9944" t="n">
        <v>9943</v>
      </c>
      <c r="B9944" t="inlineStr">
        <is>
          <t>CA-2014-143371</t>
        </is>
      </c>
      <c r="C9944" t="inlineStr">
        <is>
          <t>2014-12-28</t>
        </is>
      </c>
      <c r="D9944" t="inlineStr">
        <is>
          <t>2015-01-03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Office Supplies</t>
        </is>
      </c>
      <c r="O9944" t="inlineStr">
        <is>
          <t>Storage</t>
        </is>
      </c>
      <c r="P9944" t="inlineStr">
        <is>
          <t>Carina Mini System Audio Rack, Model AR050B</t>
        </is>
      </c>
      <c r="Q9944" s="2" t="n">
        <v>998.8200000000001</v>
      </c>
      <c r="R9944" t="n">
        <v>9</v>
      </c>
      <c r="S9944" s="3" t="n">
        <v>0</v>
      </c>
      <c r="T9944" s="2" t="n">
        <v>29.9646</v>
      </c>
      <c r="U9944">
        <f>D9944-C9944</f>
        <v/>
      </c>
      <c r="V9944" s="3">
        <f>IF(Q9944=0,0,T9944/Q9944)</f>
        <v/>
      </c>
    </row>
    <row r="9945">
      <c r="A9945" t="n">
        <v>9944</v>
      </c>
      <c r="B9945" t="inlineStr">
        <is>
          <t>CA-2014-143371</t>
        </is>
      </c>
      <c r="C9945" t="inlineStr">
        <is>
          <t>2014-12-28</t>
        </is>
      </c>
      <c r="D9945" t="inlineStr">
        <is>
          <t>2015-01-03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Office Supplies</t>
        </is>
      </c>
      <c r="O9945" t="inlineStr">
        <is>
          <t>Supplies</t>
        </is>
      </c>
      <c r="P9945" t="inlineStr">
        <is>
          <t>Acme Box Cutter Scissors</t>
        </is>
      </c>
      <c r="Q9945" s="2" t="n">
        <v>51.15</v>
      </c>
      <c r="R9945" t="n">
        <v>5</v>
      </c>
      <c r="S9945" s="3" t="n">
        <v>0</v>
      </c>
      <c r="T9945" s="2" t="n">
        <v>13.299</v>
      </c>
      <c r="U9945">
        <f>D9945-C9945</f>
        <v/>
      </c>
      <c r="V9945" s="3">
        <f>IF(Q9945=0,0,T9945/Q9945)</f>
        <v/>
      </c>
    </row>
    <row r="9946">
      <c r="A9946" t="n">
        <v>9945</v>
      </c>
      <c r="B9946" t="inlineStr">
        <is>
          <t>CA-2015-145415</t>
        </is>
      </c>
      <c r="C9946" t="inlineStr">
        <is>
          <t>2015-04-12</t>
        </is>
      </c>
      <c r="D9946" t="inlineStr">
        <is>
          <t>2015-04-17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Office Supplies</t>
        </is>
      </c>
      <c r="O9946" t="inlineStr">
        <is>
          <t>Storage</t>
        </is>
      </c>
      <c r="P9946" t="inlineStr">
        <is>
          <t>Rogers Jumbo File, Granite</t>
        </is>
      </c>
      <c r="Q9946" s="2" t="n">
        <v>40.74</v>
      </c>
      <c r="R9946" t="n">
        <v>3</v>
      </c>
      <c r="S9946" s="3" t="n">
        <v>0</v>
      </c>
      <c r="T9946" s="2" t="n">
        <v>0.4074</v>
      </c>
      <c r="U9946">
        <f>D9946-C9946</f>
        <v/>
      </c>
      <c r="V9946" s="3">
        <f>IF(Q9946=0,0,T9946/Q9946)</f>
        <v/>
      </c>
    </row>
    <row r="9947">
      <c r="A9947" t="n">
        <v>9946</v>
      </c>
      <c r="B9947" t="inlineStr">
        <is>
          <t>CA-2014-111157</t>
        </is>
      </c>
      <c r="C9947" t="inlineStr">
        <is>
          <t>2014-03-02</t>
        </is>
      </c>
      <c r="D9947" t="inlineStr">
        <is>
          <t>2014-03-06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Office Supplies</t>
        </is>
      </c>
      <c r="O9947" t="inlineStr">
        <is>
          <t>Paper</t>
        </is>
      </c>
      <c r="P9947" t="inlineStr">
        <is>
          <t>Xerox 1971</t>
        </is>
      </c>
      <c r="Q9947" s="2" t="n">
        <v>3.424</v>
      </c>
      <c r="R9947" t="n">
        <v>1</v>
      </c>
      <c r="S9947" s="3" t="n">
        <v>0.2</v>
      </c>
      <c r="T9947" s="2" t="n">
        <v>1.07</v>
      </c>
      <c r="U9947">
        <f>D9947-C9947</f>
        <v/>
      </c>
      <c r="V9947" s="3">
        <f>IF(Q9947=0,0,T9947/Q9947)</f>
        <v/>
      </c>
    </row>
    <row r="9948">
      <c r="A9948" t="n">
        <v>9947</v>
      </c>
      <c r="B9948" t="inlineStr">
        <is>
          <t>CA-2014-111157</t>
        </is>
      </c>
      <c r="C9948" t="inlineStr">
        <is>
          <t>2014-03-02</t>
        </is>
      </c>
      <c r="D9948" t="inlineStr">
        <is>
          <t>2014-03-06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Technology</t>
        </is>
      </c>
      <c r="O9948" t="inlineStr">
        <is>
          <t>Accessories</t>
        </is>
      </c>
      <c r="P9948" t="inlineStr">
        <is>
          <t>Hypercom P1300 Pinpad</t>
        </is>
      </c>
      <c r="Q9948" s="2" t="n">
        <v>151.2</v>
      </c>
      <c r="R9948" t="n">
        <v>3</v>
      </c>
      <c r="S9948" s="3" t="n">
        <v>0.2</v>
      </c>
      <c r="T9948" s="2" t="n">
        <v>32.13</v>
      </c>
      <c r="U9948">
        <f>D9948-C9948</f>
        <v/>
      </c>
      <c r="V9948" s="3">
        <f>IF(Q9948=0,0,T9948/Q9948)</f>
        <v/>
      </c>
    </row>
    <row r="9949">
      <c r="A9949" t="n">
        <v>9948</v>
      </c>
      <c r="B9949" t="inlineStr">
        <is>
          <t>CA-2017-121559</t>
        </is>
      </c>
      <c r="C9949" t="inlineStr">
        <is>
          <t>2017-06-01</t>
        </is>
      </c>
      <c r="D9949" t="inlineStr">
        <is>
          <t>2017-06-03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Furniture</t>
        </is>
      </c>
      <c r="O9949" t="inlineStr">
        <is>
          <t>Chairs</t>
        </is>
      </c>
      <c r="P9949" t="inlineStr">
        <is>
          <t>Hon 4070 Series Pagoda Round Back Stacking Chairs</t>
        </is>
      </c>
      <c r="Q9949" s="2" t="n">
        <v>1925.88</v>
      </c>
      <c r="R9949" t="n">
        <v>6</v>
      </c>
      <c r="S9949" s="3" t="n">
        <v>0</v>
      </c>
      <c r="T9949" s="2" t="n">
        <v>539.2464</v>
      </c>
      <c r="U9949">
        <f>D9949-C9949</f>
        <v/>
      </c>
      <c r="V9949" s="3">
        <f>IF(Q9949=0,0,T9949/Q9949)</f>
        <v/>
      </c>
    </row>
    <row r="9950">
      <c r="A9950" t="n">
        <v>9949</v>
      </c>
      <c r="B9950" t="inlineStr">
        <is>
          <t>CA-2017-121559</t>
        </is>
      </c>
      <c r="C9950" t="inlineStr">
        <is>
          <t>2017-06-01</t>
        </is>
      </c>
      <c r="D9950" t="inlineStr">
        <is>
          <t>2017-06-03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Office Supplies</t>
        </is>
      </c>
      <c r="O9950" t="inlineStr">
        <is>
          <t>Appliances</t>
        </is>
      </c>
      <c r="P9950" t="inlineStr">
        <is>
          <t>Honeywell Enviracaire Portable HEPA Air Cleaner for 17' x 22' Room</t>
        </is>
      </c>
      <c r="Q9950" s="2" t="n">
        <v>2405.2</v>
      </c>
      <c r="R9950" t="n">
        <v>8</v>
      </c>
      <c r="S9950" s="3" t="n">
        <v>0</v>
      </c>
      <c r="T9950" s="2" t="n">
        <v>793.716</v>
      </c>
      <c r="U9950">
        <f>D9950-C9950</f>
        <v/>
      </c>
      <c r="V9950" s="3">
        <f>IF(Q9950=0,0,T9950/Q9950)</f>
        <v/>
      </c>
    </row>
    <row r="9951">
      <c r="A9951" t="n">
        <v>9950</v>
      </c>
      <c r="B9951" t="inlineStr">
        <is>
          <t>CA-2017-121559</t>
        </is>
      </c>
      <c r="C9951" t="inlineStr">
        <is>
          <t>2017-06-01</t>
        </is>
      </c>
      <c r="D9951" t="inlineStr">
        <is>
          <t>2017-06-03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Maxell LTO Ultrium - 800 GB</t>
        </is>
      </c>
      <c r="Q9951" s="2" t="n">
        <v>83.97</v>
      </c>
      <c r="R9951" t="n">
        <v>3</v>
      </c>
      <c r="S9951" s="3" t="n">
        <v>0</v>
      </c>
      <c r="T9951" s="2" t="n">
        <v>15.9543</v>
      </c>
      <c r="U9951">
        <f>D9951-C9951</f>
        <v/>
      </c>
      <c r="V9951" s="3">
        <f>IF(Q9951=0,0,T9951/Q9951)</f>
        <v/>
      </c>
    </row>
    <row r="9952">
      <c r="A9952" t="n">
        <v>9951</v>
      </c>
      <c r="B9952" t="inlineStr">
        <is>
          <t>CA-2017-121559</t>
        </is>
      </c>
      <c r="C9952" t="inlineStr">
        <is>
          <t>2017-06-01</t>
        </is>
      </c>
      <c r="D9952" t="inlineStr">
        <is>
          <t>2017-06-03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Technology</t>
        </is>
      </c>
      <c r="O9952" t="inlineStr">
        <is>
          <t>Accessories</t>
        </is>
      </c>
      <c r="P9952" t="inlineStr">
        <is>
          <t>Logitech MX Performance Wireless Mouse</t>
        </is>
      </c>
      <c r="Q9952" s="2" t="n">
        <v>39.89</v>
      </c>
      <c r="R9952" t="n">
        <v>1</v>
      </c>
      <c r="S9952" s="3" t="n">
        <v>0</v>
      </c>
      <c r="T9952" s="2" t="n">
        <v>14.7593</v>
      </c>
      <c r="U9952">
        <f>D9952-C9952</f>
        <v/>
      </c>
      <c r="V9952" s="3">
        <f>IF(Q9952=0,0,T9952/Q9952)</f>
        <v/>
      </c>
    </row>
    <row r="9953">
      <c r="A9953" t="n">
        <v>9952</v>
      </c>
      <c r="B9953" t="inlineStr">
        <is>
          <t>CA-2017-121559</t>
        </is>
      </c>
      <c r="C9953" t="inlineStr">
        <is>
          <t>2017-06-01</t>
        </is>
      </c>
      <c r="D9953" t="inlineStr">
        <is>
          <t>2017-06-03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Cardinal Slant-D Ring Binders</t>
        </is>
      </c>
      <c r="Q9953" s="2" t="n">
        <v>17.38</v>
      </c>
      <c r="R9953" t="n">
        <v>2</v>
      </c>
      <c r="S9953" s="3" t="n">
        <v>0</v>
      </c>
      <c r="T9953" s="2" t="n">
        <v>8.69</v>
      </c>
      <c r="U9953">
        <f>D9953-C9953</f>
        <v/>
      </c>
      <c r="V9953" s="3">
        <f>IF(Q9953=0,0,T9953/Q9953)</f>
        <v/>
      </c>
    </row>
    <row r="9954">
      <c r="A9954" t="n">
        <v>9953</v>
      </c>
      <c r="B9954" t="inlineStr">
        <is>
          <t>CA-2015-141593</t>
        </is>
      </c>
      <c r="C9954" t="inlineStr">
        <is>
          <t>2015-12-14</t>
        </is>
      </c>
      <c r="D9954" t="inlineStr">
        <is>
          <t>2015-12-16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Ibico Recycled Grain-Textured Covers</t>
        </is>
      </c>
      <c r="Q9954" s="2" t="n">
        <v>55.264</v>
      </c>
      <c r="R9954" t="n">
        <v>2</v>
      </c>
      <c r="S9954" s="3" t="n">
        <v>0.2</v>
      </c>
      <c r="T9954" s="2" t="n">
        <v>20.724</v>
      </c>
      <c r="U9954">
        <f>D9954-C9954</f>
        <v/>
      </c>
      <c r="V9954" s="3">
        <f>IF(Q9954=0,0,T9954/Q9954)</f>
        <v/>
      </c>
    </row>
    <row r="9955">
      <c r="A9955" t="n">
        <v>9954</v>
      </c>
      <c r="B9955" t="inlineStr">
        <is>
          <t>CA-2015-141593</t>
        </is>
      </c>
      <c r="C9955" t="inlineStr">
        <is>
          <t>2015-12-14</t>
        </is>
      </c>
      <c r="D9955" t="inlineStr">
        <is>
          <t>2015-12-16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Office Supplies</t>
        </is>
      </c>
      <c r="O9955" t="inlineStr">
        <is>
          <t>Paper</t>
        </is>
      </c>
      <c r="P9955" t="inlineStr">
        <is>
          <t>Xerox 23</t>
        </is>
      </c>
      <c r="Q9955" s="2" t="n">
        <v>6.48</v>
      </c>
      <c r="R9955" t="n">
        <v>1</v>
      </c>
      <c r="S9955" s="3" t="n">
        <v>0</v>
      </c>
      <c r="T9955" s="2" t="n">
        <v>3.1104</v>
      </c>
      <c r="U9955">
        <f>D9955-C9955</f>
        <v/>
      </c>
      <c r="V9955" s="3">
        <f>IF(Q9955=0,0,T9955/Q9955)</f>
        <v/>
      </c>
    </row>
    <row r="9956">
      <c r="A9956" t="n">
        <v>9955</v>
      </c>
      <c r="B9956" t="inlineStr">
        <is>
          <t>CA-2015-141593</t>
        </is>
      </c>
      <c r="C9956" t="inlineStr">
        <is>
          <t>2015-12-14</t>
        </is>
      </c>
      <c r="D9956" t="inlineStr">
        <is>
          <t>2015-12-16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Office Supplies</t>
        </is>
      </c>
      <c r="O9956" t="inlineStr">
        <is>
          <t>Binders</t>
        </is>
      </c>
      <c r="P9956" t="inlineStr">
        <is>
          <t>GBC Laser Imprintable Binding System Covers, Desert Sand</t>
        </is>
      </c>
      <c r="Q9956" s="2" t="n">
        <v>34.248</v>
      </c>
      <c r="R9956" t="n">
        <v>3</v>
      </c>
      <c r="S9956" s="3" t="n">
        <v>0.2</v>
      </c>
      <c r="T9956" s="2" t="n">
        <v>11.5587</v>
      </c>
      <c r="U9956">
        <f>D9956-C9956</f>
        <v/>
      </c>
      <c r="V9956" s="3">
        <f>IF(Q9956=0,0,T9956/Q9956)</f>
        <v/>
      </c>
    </row>
    <row r="9957">
      <c r="A9957" t="n">
        <v>9956</v>
      </c>
      <c r="B9957" t="inlineStr">
        <is>
          <t>CA-2015-141593</t>
        </is>
      </c>
      <c r="C9957" t="inlineStr">
        <is>
          <t>2015-12-14</t>
        </is>
      </c>
      <c r="D9957" t="inlineStr">
        <is>
          <t>2015-12-16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Furniture</t>
        </is>
      </c>
      <c r="O9957" t="inlineStr">
        <is>
          <t>Tables</t>
        </is>
      </c>
      <c r="P9957" t="inlineStr">
        <is>
          <t>Bush Andora Conference Table, Maple/Graphite Gray Finish</t>
        </is>
      </c>
      <c r="Q9957" s="2" t="n">
        <v>273.568</v>
      </c>
      <c r="R9957" t="n">
        <v>2</v>
      </c>
      <c r="S9957" s="3" t="n">
        <v>0.2</v>
      </c>
      <c r="T9957" s="2" t="n">
        <v>10.2588</v>
      </c>
      <c r="U9957">
        <f>D9957-C9957</f>
        <v/>
      </c>
      <c r="V9957" s="3">
        <f>IF(Q9957=0,0,T9957/Q9957)</f>
        <v/>
      </c>
    </row>
    <row r="9958">
      <c r="A9958" t="n">
        <v>9957</v>
      </c>
      <c r="B9958" t="inlineStr">
        <is>
          <t>US-2014-143287</t>
        </is>
      </c>
      <c r="C9958" t="inlineStr">
        <is>
          <t>2014-11-11</t>
        </is>
      </c>
      <c r="D9958" t="inlineStr">
        <is>
          <t>2014-11-17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Wirebound Message Books, Four 2 3/4" x 5" Forms per Page, 600 Sets per Book</t>
        </is>
      </c>
      <c r="Q9958" s="2" t="n">
        <v>46.35</v>
      </c>
      <c r="R9958" t="n">
        <v>5</v>
      </c>
      <c r="S9958" s="3" t="n">
        <v>0</v>
      </c>
      <c r="T9958" s="2" t="n">
        <v>21.7845</v>
      </c>
      <c r="U9958">
        <f>D9958-C9958</f>
        <v/>
      </c>
      <c r="V9958" s="3">
        <f>IF(Q9958=0,0,T9958/Q9958)</f>
        <v/>
      </c>
    </row>
    <row r="9959">
      <c r="A9959" t="n">
        <v>9958</v>
      </c>
      <c r="B9959" t="inlineStr">
        <is>
          <t>US-2014-143287</t>
        </is>
      </c>
      <c r="C9959" t="inlineStr">
        <is>
          <t>2014-11-11</t>
        </is>
      </c>
      <c r="D9959" t="inlineStr">
        <is>
          <t>2014-11-17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Office Supplies</t>
        </is>
      </c>
      <c r="O9959" t="inlineStr">
        <is>
          <t>Paper</t>
        </is>
      </c>
      <c r="P9959" t="inlineStr">
        <is>
          <t>Xerox 1882</t>
        </is>
      </c>
      <c r="Q9959" s="2" t="n">
        <v>223.92</v>
      </c>
      <c r="R9959" t="n">
        <v>4</v>
      </c>
      <c r="S9959" s="3" t="n">
        <v>0</v>
      </c>
      <c r="T9959" s="2" t="n">
        <v>109.7208</v>
      </c>
      <c r="U9959">
        <f>D9959-C9959</f>
        <v/>
      </c>
      <c r="V9959" s="3">
        <f>IF(Q9959=0,0,T9959/Q9959)</f>
        <v/>
      </c>
    </row>
    <row r="9960">
      <c r="A9960" t="n">
        <v>9959</v>
      </c>
      <c r="B9960" t="inlineStr">
        <is>
          <t>US-2014-143287</t>
        </is>
      </c>
      <c r="C9960" t="inlineStr">
        <is>
          <t>2014-11-11</t>
        </is>
      </c>
      <c r="D9960" t="inlineStr">
        <is>
          <t>2014-11-17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Office Supplies</t>
        </is>
      </c>
      <c r="O9960" t="inlineStr">
        <is>
          <t>Supplies</t>
        </is>
      </c>
      <c r="P9960" t="inlineStr">
        <is>
          <t>Acme Value Line Scissors</t>
        </is>
      </c>
      <c r="Q9960" s="2" t="n">
        <v>7.3</v>
      </c>
      <c r="R9960" t="n">
        <v>2</v>
      </c>
      <c r="S9960" s="3" t="n">
        <v>0</v>
      </c>
      <c r="T9960" s="2" t="n">
        <v>2.19</v>
      </c>
      <c r="U9960">
        <f>D9960-C9960</f>
        <v/>
      </c>
      <c r="V9960" s="3">
        <f>IF(Q9960=0,0,T9960/Q9960)</f>
        <v/>
      </c>
    </row>
    <row r="9961">
      <c r="A9961" t="n">
        <v>9960</v>
      </c>
      <c r="B9961" t="inlineStr">
        <is>
          <t>CA-2017-137421</t>
        </is>
      </c>
      <c r="C9961" t="inlineStr">
        <is>
          <t>2017-10-06</t>
        </is>
      </c>
      <c r="D9961" t="inlineStr">
        <is>
          <t>2017-10-11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Office Supplies</t>
        </is>
      </c>
      <c r="O9961" t="inlineStr">
        <is>
          <t>Art</t>
        </is>
      </c>
      <c r="P9961" t="inlineStr">
        <is>
          <t>Avery Hi-Liter Smear-Safe Highlighters</t>
        </is>
      </c>
      <c r="Q9961" s="2" t="n">
        <v>9.343999999999999</v>
      </c>
      <c r="R9961" t="n">
        <v>2</v>
      </c>
      <c r="S9961" s="3" t="n">
        <v>0.2</v>
      </c>
      <c r="T9961" s="2" t="n">
        <v>1.8688</v>
      </c>
      <c r="U9961">
        <f>D9961-C9961</f>
        <v/>
      </c>
      <c r="V9961" s="3">
        <f>IF(Q9961=0,0,T9961/Q9961)</f>
        <v/>
      </c>
    </row>
    <row r="9962">
      <c r="A9962" t="n">
        <v>9961</v>
      </c>
      <c r="B9962" t="inlineStr">
        <is>
          <t>CA-2017-141446</t>
        </is>
      </c>
      <c r="C9962" t="inlineStr">
        <is>
          <t>2017-09-16</t>
        </is>
      </c>
      <c r="D9962" t="inlineStr">
        <is>
          <t>2017-09-18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Technology</t>
        </is>
      </c>
      <c r="O9962" t="inlineStr">
        <is>
          <t>Accessories</t>
        </is>
      </c>
      <c r="P9962" t="inlineStr">
        <is>
          <t>KeyTronic E03601U1 - Keyboard - Beige</t>
        </is>
      </c>
      <c r="Q9962" s="2" t="n">
        <v>18</v>
      </c>
      <c r="R9962" t="n">
        <v>1</v>
      </c>
      <c r="S9962" s="3" t="n">
        <v>0</v>
      </c>
      <c r="T9962" s="2" t="n">
        <v>3.24</v>
      </c>
      <c r="U9962">
        <f>D9962-C9962</f>
        <v/>
      </c>
      <c r="V9962" s="3">
        <f>IF(Q9962=0,0,T9962/Q9962)</f>
        <v/>
      </c>
    </row>
    <row r="9963">
      <c r="A9963" t="n">
        <v>9962</v>
      </c>
      <c r="B9963" t="inlineStr">
        <is>
          <t>CA-2015-168088</t>
        </is>
      </c>
      <c r="C9963" t="inlineStr">
        <is>
          <t>2015-03-19</t>
        </is>
      </c>
      <c r="D9963" t="inlineStr">
        <is>
          <t>2015-03-22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1919</t>
        </is>
      </c>
      <c r="Q9963" s="2" t="n">
        <v>65.584</v>
      </c>
      <c r="R9963" t="n">
        <v>2</v>
      </c>
      <c r="S9963" s="3" t="n">
        <v>0.2</v>
      </c>
      <c r="T9963" s="2" t="n">
        <v>23.7742</v>
      </c>
      <c r="U9963">
        <f>D9963-C9963</f>
        <v/>
      </c>
      <c r="V9963" s="3">
        <f>IF(Q9963=0,0,T9963/Q9963)</f>
        <v/>
      </c>
    </row>
    <row r="9964">
      <c r="A9964" t="n">
        <v>9963</v>
      </c>
      <c r="B9964" t="inlineStr">
        <is>
          <t>CA-2015-168088</t>
        </is>
      </c>
      <c r="C9964" t="inlineStr">
        <is>
          <t>2015-03-19</t>
        </is>
      </c>
      <c r="D9964" t="inlineStr">
        <is>
          <t>2015-03-22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Furniture</t>
        </is>
      </c>
      <c r="O9964" t="inlineStr">
        <is>
          <t>Bookcases</t>
        </is>
      </c>
      <c r="P9964" t="inlineStr">
        <is>
          <t>Bush Heritage Pine Collection 5-Shelf Bookcase, Albany Pine Finish, *Special Order</t>
        </is>
      </c>
      <c r="Q9964" s="2" t="n">
        <v>383.4656</v>
      </c>
      <c r="R9964" t="n">
        <v>4</v>
      </c>
      <c r="S9964" s="3" t="n">
        <v>0.32</v>
      </c>
      <c r="T9964" s="2" t="n">
        <v>-67.6704</v>
      </c>
      <c r="U9964">
        <f>D9964-C9964</f>
        <v/>
      </c>
      <c r="V9964" s="3">
        <f>IF(Q9964=0,0,T9964/Q9964)</f>
        <v/>
      </c>
    </row>
    <row r="9965">
      <c r="A9965" t="n">
        <v>9964</v>
      </c>
      <c r="B9965" t="inlineStr">
        <is>
          <t>CA-2015-143700</t>
        </is>
      </c>
      <c r="C9965" t="inlineStr">
        <is>
          <t>2015-07-26</t>
        </is>
      </c>
      <c r="D9965" t="inlineStr">
        <is>
          <t>2015-07-26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Office Supplies</t>
        </is>
      </c>
      <c r="O9965" t="inlineStr">
        <is>
          <t>Paper</t>
        </is>
      </c>
      <c r="P9965" t="inlineStr">
        <is>
          <t>Eureka Recycled Copy Paper 8 1/2" x 11", Ream</t>
        </is>
      </c>
      <c r="Q9965" s="2" t="n">
        <v>10.368</v>
      </c>
      <c r="R9965" t="n">
        <v>2</v>
      </c>
      <c r="S9965" s="3" t="n">
        <v>0.2</v>
      </c>
      <c r="T9965" s="2" t="n">
        <v>3.6288</v>
      </c>
      <c r="U9965">
        <f>D9965-C9965</f>
        <v/>
      </c>
      <c r="V9965" s="3">
        <f>IF(Q9965=0,0,T9965/Q9965)</f>
        <v/>
      </c>
    </row>
    <row r="9966">
      <c r="A9966" t="n">
        <v>9965</v>
      </c>
      <c r="B9966" t="inlineStr">
        <is>
          <t>CA-2016-146374</t>
        </is>
      </c>
      <c r="C9966" t="inlineStr">
        <is>
          <t>2016-12-05</t>
        </is>
      </c>
      <c r="D9966" t="inlineStr">
        <is>
          <t>2016-12-10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Furniture</t>
        </is>
      </c>
      <c r="O9966" t="inlineStr">
        <is>
          <t>Furnishings</t>
        </is>
      </c>
      <c r="P9966" t="inlineStr">
        <is>
          <t>Electrix 20W Halogen Replacement Bulb for Zoom-In Desk Lamp</t>
        </is>
      </c>
      <c r="Q9966" s="2" t="n">
        <v>13.4</v>
      </c>
      <c r="R9966" t="n">
        <v>1</v>
      </c>
      <c r="S9966" s="3" t="n">
        <v>0</v>
      </c>
      <c r="T9966" s="2" t="n">
        <v>6.432</v>
      </c>
      <c r="U9966">
        <f>D9966-C9966</f>
        <v/>
      </c>
      <c r="V9966" s="3">
        <f>IF(Q9966=0,0,T9966/Q9966)</f>
        <v/>
      </c>
    </row>
    <row r="9967">
      <c r="A9967" t="n">
        <v>9966</v>
      </c>
      <c r="B9967" t="inlineStr">
        <is>
          <t>CA-2016-146374</t>
        </is>
      </c>
      <c r="C9967" t="inlineStr">
        <is>
          <t>2016-12-05</t>
        </is>
      </c>
      <c r="D9967" t="inlineStr">
        <is>
          <t>2016-12-10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Easy-staple paper</t>
        </is>
      </c>
      <c r="Q9967" s="2" t="n">
        <v>4.98</v>
      </c>
      <c r="R9967" t="n">
        <v>1</v>
      </c>
      <c r="S9967" s="3" t="n">
        <v>0</v>
      </c>
      <c r="T9967" s="2" t="n">
        <v>2.3406</v>
      </c>
      <c r="U9967">
        <f>D9967-C9967</f>
        <v/>
      </c>
      <c r="V9967" s="3">
        <f>IF(Q9967=0,0,T9967/Q9967)</f>
        <v/>
      </c>
    </row>
    <row r="9968">
      <c r="A9968" t="n">
        <v>9967</v>
      </c>
      <c r="B9968" t="inlineStr">
        <is>
          <t>CA-2016-146374</t>
        </is>
      </c>
      <c r="C9968" t="inlineStr">
        <is>
          <t>2016-12-05</t>
        </is>
      </c>
      <c r="D9968" t="inlineStr">
        <is>
          <t>2016-12-10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Office Supplies</t>
        </is>
      </c>
      <c r="O9968" t="inlineStr">
        <is>
          <t>Envelopes</t>
        </is>
      </c>
      <c r="P9968" t="inlineStr">
        <is>
          <t>#10 White Business Envelopes,4 1/8 x 9 1/2</t>
        </is>
      </c>
      <c r="Q9968" s="2" t="n">
        <v>109.69</v>
      </c>
      <c r="R9968" t="n">
        <v>7</v>
      </c>
      <c r="S9968" s="3" t="n">
        <v>0</v>
      </c>
      <c r="T9968" s="2" t="n">
        <v>51.5543</v>
      </c>
      <c r="U9968">
        <f>D9968-C9968</f>
        <v/>
      </c>
      <c r="V9968" s="3">
        <f>IF(Q9968=0,0,T9968/Q9968)</f>
        <v/>
      </c>
    </row>
    <row r="9969">
      <c r="A9969" t="n">
        <v>9968</v>
      </c>
      <c r="B9969" t="inlineStr">
        <is>
          <t>CA-2017-153871</t>
        </is>
      </c>
      <c r="C9969" t="inlineStr">
        <is>
          <t>2017-12-11</t>
        </is>
      </c>
      <c r="D9969" t="inlineStr">
        <is>
          <t>2017-12-17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Fellowes Twister Kit, Gray/Clear, 3/pkg</t>
        </is>
      </c>
      <c r="Q9969" s="2" t="n">
        <v>40.2</v>
      </c>
      <c r="R9969" t="n">
        <v>5</v>
      </c>
      <c r="S9969" s="3" t="n">
        <v>0</v>
      </c>
      <c r="T9969" s="2" t="n">
        <v>18.09</v>
      </c>
      <c r="U9969">
        <f>D9969-C9969</f>
        <v/>
      </c>
      <c r="V9969" s="3">
        <f>IF(Q9969=0,0,T9969/Q9969)</f>
        <v/>
      </c>
    </row>
    <row r="9970">
      <c r="A9970" t="n">
        <v>9969</v>
      </c>
      <c r="B9970" t="inlineStr">
        <is>
          <t>CA-2017-153871</t>
        </is>
      </c>
      <c r="C9970" t="inlineStr">
        <is>
          <t>2017-12-11</t>
        </is>
      </c>
      <c r="D9970" t="inlineStr">
        <is>
          <t>2017-12-17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Office Supplies</t>
        </is>
      </c>
      <c r="O9970" t="inlineStr">
        <is>
          <t>Binders</t>
        </is>
      </c>
      <c r="P9970" t="inlineStr">
        <is>
          <t>Ibico Ibimaster 300 Manual Binding System</t>
        </is>
      </c>
      <c r="Q9970" s="2" t="n">
        <v>735.98</v>
      </c>
      <c r="R9970" t="n">
        <v>2</v>
      </c>
      <c r="S9970" s="3" t="n">
        <v>0</v>
      </c>
      <c r="T9970" s="2" t="n">
        <v>331.191</v>
      </c>
      <c r="U9970">
        <f>D9970-C9970</f>
        <v/>
      </c>
      <c r="V9970" s="3">
        <f>IF(Q9970=0,0,T9970/Q9970)</f>
        <v/>
      </c>
    </row>
    <row r="9971">
      <c r="A9971" t="n">
        <v>9970</v>
      </c>
      <c r="B9971" t="inlineStr">
        <is>
          <t>CA-2017-153871</t>
        </is>
      </c>
      <c r="C9971" t="inlineStr">
        <is>
          <t>2017-12-11</t>
        </is>
      </c>
      <c r="D9971" t="inlineStr">
        <is>
          <t>2017-12-17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Office Supplies</t>
        </is>
      </c>
      <c r="O9971" t="inlineStr">
        <is>
          <t>Appliances</t>
        </is>
      </c>
      <c r="P9971" t="inlineStr">
        <is>
          <t>Bravo II Megaboss 12-Amp Hard Body Upright, Replacement Belts, 2 Belts per Pack</t>
        </is>
      </c>
      <c r="Q9971" s="2" t="n">
        <v>22.75</v>
      </c>
      <c r="R9971" t="n">
        <v>7</v>
      </c>
      <c r="S9971" s="3" t="n">
        <v>0</v>
      </c>
      <c r="T9971" s="2" t="n">
        <v>6.5975</v>
      </c>
      <c r="U9971">
        <f>D9971-C9971</f>
        <v/>
      </c>
      <c r="V9971" s="3">
        <f>IF(Q9971=0,0,T9971/Q9971)</f>
        <v/>
      </c>
    </row>
    <row r="9972">
      <c r="A9972" t="n">
        <v>9971</v>
      </c>
      <c r="B9972" t="inlineStr">
        <is>
          <t>CA-2015-103772</t>
        </is>
      </c>
      <c r="C9972" t="inlineStr">
        <is>
          <t>2015-06-28</t>
        </is>
      </c>
      <c r="D9972" t="inlineStr">
        <is>
          <t>2015-07-02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Office Supplies</t>
        </is>
      </c>
      <c r="O9972" t="inlineStr">
        <is>
          <t>Binders</t>
        </is>
      </c>
      <c r="P9972" t="inlineStr">
        <is>
          <t>GBC Recycled Regency Composition Covers</t>
        </is>
      </c>
      <c r="Q9972" s="2" t="n">
        <v>119.56</v>
      </c>
      <c r="R9972" t="n">
        <v>2</v>
      </c>
      <c r="S9972" s="3" t="n">
        <v>0</v>
      </c>
      <c r="T9972" s="2" t="n">
        <v>54.9976</v>
      </c>
      <c r="U9972">
        <f>D9972-C9972</f>
        <v/>
      </c>
      <c r="V9972" s="3">
        <f>IF(Q9972=0,0,T9972/Q9972)</f>
        <v/>
      </c>
    </row>
    <row r="9973">
      <c r="A9973" t="n">
        <v>9972</v>
      </c>
      <c r="B9973" t="inlineStr">
        <is>
          <t>CA-2015-103772</t>
        </is>
      </c>
      <c r="C9973" t="inlineStr">
        <is>
          <t>2015-06-28</t>
        </is>
      </c>
      <c r="D9973" t="inlineStr">
        <is>
          <t>2015-07-02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Boston Model 1800 Electric Pencil Sharpener, Gray</t>
        </is>
      </c>
      <c r="Q9973" s="2" t="n">
        <v>140.75</v>
      </c>
      <c r="R9973" t="n">
        <v>5</v>
      </c>
      <c r="S9973" s="3" t="n">
        <v>0</v>
      </c>
      <c r="T9973" s="2" t="n">
        <v>42.225</v>
      </c>
      <c r="U9973">
        <f>D9973-C9973</f>
        <v/>
      </c>
      <c r="V9973" s="3">
        <f>IF(Q9973=0,0,T9973/Q9973)</f>
        <v/>
      </c>
    </row>
    <row r="9974">
      <c r="A9974" t="n">
        <v>9973</v>
      </c>
      <c r="B9974" t="inlineStr">
        <is>
          <t>CA-2016-130225</t>
        </is>
      </c>
      <c r="C9974" t="inlineStr">
        <is>
          <t>2016-09-11</t>
        </is>
      </c>
      <c r="D9974" t="inlineStr">
        <is>
          <t>2016-09-17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Office Supplies</t>
        </is>
      </c>
      <c r="O9974" t="inlineStr">
        <is>
          <t>Envelopes</t>
        </is>
      </c>
      <c r="P9974" t="inlineStr">
        <is>
          <t>Cameo Buff Policy Envelopes</t>
        </is>
      </c>
      <c r="Q9974" s="2" t="n">
        <v>99.568</v>
      </c>
      <c r="R9974" t="n">
        <v>2</v>
      </c>
      <c r="S9974" s="3" t="n">
        <v>0.2</v>
      </c>
      <c r="T9974" s="2" t="n">
        <v>33.6042</v>
      </c>
      <c r="U9974">
        <f>D9974-C9974</f>
        <v/>
      </c>
      <c r="V9974" s="3">
        <f>IF(Q9974=0,0,T9974/Q9974)</f>
        <v/>
      </c>
    </row>
    <row r="9975">
      <c r="A9975" t="n">
        <v>9974</v>
      </c>
      <c r="B9975" t="inlineStr">
        <is>
          <t>US-2016-103674</t>
        </is>
      </c>
      <c r="C9975" t="inlineStr">
        <is>
          <t>2016-12-06</t>
        </is>
      </c>
      <c r="D9975" t="inlineStr">
        <is>
          <t>2016-12-10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Technology</t>
        </is>
      </c>
      <c r="O9975" t="inlineStr">
        <is>
          <t>Phones</t>
        </is>
      </c>
      <c r="P9975" t="inlineStr">
        <is>
          <t>Avaya 5410 Digital phone</t>
        </is>
      </c>
      <c r="Q9975" s="2" t="n">
        <v>271.96</v>
      </c>
      <c r="R9975" t="n">
        <v>5</v>
      </c>
      <c r="S9975" s="3" t="n">
        <v>0.2</v>
      </c>
      <c r="T9975" s="2" t="n">
        <v>27.196</v>
      </c>
      <c r="U9975">
        <f>D9975-C9975</f>
        <v/>
      </c>
      <c r="V9975" s="3">
        <f>IF(Q9975=0,0,T9975/Q9975)</f>
        <v/>
      </c>
    </row>
    <row r="9976">
      <c r="A9976" t="n">
        <v>9975</v>
      </c>
      <c r="B9976" t="inlineStr">
        <is>
          <t>US-2016-103674</t>
        </is>
      </c>
      <c r="C9976" t="inlineStr">
        <is>
          <t>2016-12-06</t>
        </is>
      </c>
      <c r="D9976" t="inlineStr">
        <is>
          <t>2016-12-10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Blackstonian Pencils</t>
        </is>
      </c>
      <c r="Q9976" s="2" t="n">
        <v>18.69</v>
      </c>
      <c r="R9976" t="n">
        <v>7</v>
      </c>
      <c r="S9976" s="3" t="n">
        <v>0</v>
      </c>
      <c r="T9976" s="2" t="n">
        <v>5.2332</v>
      </c>
      <c r="U9976">
        <f>D9976-C9976</f>
        <v/>
      </c>
      <c r="V9976" s="3">
        <f>IF(Q9976=0,0,T9976/Q9976)</f>
        <v/>
      </c>
    </row>
    <row r="9977">
      <c r="A9977" t="n">
        <v>9976</v>
      </c>
      <c r="B9977" t="inlineStr">
        <is>
          <t>US-2016-103674</t>
        </is>
      </c>
      <c r="C9977" t="inlineStr">
        <is>
          <t>2016-12-06</t>
        </is>
      </c>
      <c r="D9977" t="inlineStr">
        <is>
          <t>2016-12-10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Office Supplies</t>
        </is>
      </c>
      <c r="O9977" t="inlineStr">
        <is>
          <t>Paper</t>
        </is>
      </c>
      <c r="P9977" t="inlineStr">
        <is>
          <t>Xerox 1977</t>
        </is>
      </c>
      <c r="Q9977" s="2" t="n">
        <v>13.36</v>
      </c>
      <c r="R9977" t="n">
        <v>2</v>
      </c>
      <c r="S9977" s="3" t="n">
        <v>0</v>
      </c>
      <c r="T9977" s="2" t="n">
        <v>6.4128</v>
      </c>
      <c r="U9977">
        <f>D9977-C9977</f>
        <v/>
      </c>
      <c r="V9977" s="3">
        <f>IF(Q9977=0,0,T9977/Q9977)</f>
        <v/>
      </c>
    </row>
    <row r="9978">
      <c r="A9978" t="n">
        <v>9977</v>
      </c>
      <c r="B9978" t="inlineStr">
        <is>
          <t>US-2016-103674</t>
        </is>
      </c>
      <c r="C9978" t="inlineStr">
        <is>
          <t>2016-12-06</t>
        </is>
      </c>
      <c r="D9978" t="inlineStr">
        <is>
          <t>2016-12-10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Technology</t>
        </is>
      </c>
      <c r="O9978" t="inlineStr">
        <is>
          <t>Phones</t>
        </is>
      </c>
      <c r="P9978" t="inlineStr">
        <is>
          <t>Cisco SPA301</t>
        </is>
      </c>
      <c r="Q9978" s="2" t="n">
        <v>249.584</v>
      </c>
      <c r="R9978" t="n">
        <v>2</v>
      </c>
      <c r="S9978" s="3" t="n">
        <v>0.2</v>
      </c>
      <c r="T9978" s="2" t="n">
        <v>31.198</v>
      </c>
      <c r="U9978">
        <f>D9978-C9978</f>
        <v/>
      </c>
      <c r="V9978" s="3">
        <f>IF(Q9978=0,0,T9978/Q9978)</f>
        <v/>
      </c>
    </row>
    <row r="9979">
      <c r="A9979" t="n">
        <v>9978</v>
      </c>
      <c r="B9979" t="inlineStr">
        <is>
          <t>US-2016-103674</t>
        </is>
      </c>
      <c r="C9979" t="inlineStr">
        <is>
          <t>2016-12-06</t>
        </is>
      </c>
      <c r="D9979" t="inlineStr">
        <is>
          <t>2016-12-10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Office Supplies</t>
        </is>
      </c>
      <c r="O9979" t="inlineStr">
        <is>
          <t>Fasteners</t>
        </is>
      </c>
      <c r="P9979" t="inlineStr">
        <is>
          <t>Alliance Big Bands Rubber Bands, 12/Pack</t>
        </is>
      </c>
      <c r="Q9979" s="2" t="n">
        <v>13.86</v>
      </c>
      <c r="R9979" t="n">
        <v>7</v>
      </c>
      <c r="S9979" s="3" t="n">
        <v>0</v>
      </c>
      <c r="T9979" s="2" t="n">
        <v>0</v>
      </c>
      <c r="U9979">
        <f>D9979-C9979</f>
        <v/>
      </c>
      <c r="V9979" s="3">
        <f>IF(Q9979=0,0,T9979/Q9979)</f>
        <v/>
      </c>
    </row>
    <row r="9980">
      <c r="A9980" t="n">
        <v>9979</v>
      </c>
      <c r="B9980" t="inlineStr">
        <is>
          <t>US-2016-103674</t>
        </is>
      </c>
      <c r="C9980" t="inlineStr">
        <is>
          <t>2016-12-06</t>
        </is>
      </c>
      <c r="D9980" t="inlineStr">
        <is>
          <t>2016-12-10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Avery Durable Slant Ring Binders With Label Holder</t>
        </is>
      </c>
      <c r="Q9980" s="2" t="n">
        <v>13.376</v>
      </c>
      <c r="R9980" t="n">
        <v>4</v>
      </c>
      <c r="S9980" s="3" t="n">
        <v>0.2</v>
      </c>
      <c r="T9980" s="2" t="n">
        <v>4.6816</v>
      </c>
      <c r="U9980">
        <f>D9980-C9980</f>
        <v/>
      </c>
      <c r="V9980" s="3">
        <f>IF(Q9980=0,0,T9980/Q9980)</f>
        <v/>
      </c>
    </row>
    <row r="9981">
      <c r="A9981" t="n">
        <v>9980</v>
      </c>
      <c r="B9981" t="inlineStr">
        <is>
          <t>US-2016-103674</t>
        </is>
      </c>
      <c r="C9981" t="inlineStr">
        <is>
          <t>2016-12-06</t>
        </is>
      </c>
      <c r="D9981" t="inlineStr">
        <is>
          <t>2016-12-10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Office Supplies</t>
        </is>
      </c>
      <c r="O9981" t="inlineStr">
        <is>
          <t>Binders</t>
        </is>
      </c>
      <c r="P9981" t="inlineStr">
        <is>
          <t>Ibico Recycled Linen-Style Covers</t>
        </is>
      </c>
      <c r="Q9981" s="2" t="n">
        <v>437.472</v>
      </c>
      <c r="R9981" t="n">
        <v>14</v>
      </c>
      <c r="S9981" s="3" t="n">
        <v>0.2</v>
      </c>
      <c r="T9981" s="2" t="n">
        <v>153.1152</v>
      </c>
      <c r="U9981">
        <f>D9981-C9981</f>
        <v/>
      </c>
      <c r="V9981" s="3">
        <f>IF(Q9981=0,0,T9981/Q9981)</f>
        <v/>
      </c>
    </row>
    <row r="9982">
      <c r="A9982" t="n">
        <v>9981</v>
      </c>
      <c r="B9982" t="inlineStr">
        <is>
          <t>US-2015-151435</t>
        </is>
      </c>
      <c r="C9982" t="inlineStr">
        <is>
          <t>2015-09-06</t>
        </is>
      </c>
      <c r="D9982" t="inlineStr">
        <is>
          <t>2015-09-09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Furniture</t>
        </is>
      </c>
      <c r="O9982" t="inlineStr">
        <is>
          <t>Tables</t>
        </is>
      </c>
      <c r="P9982" t="inlineStr">
        <is>
          <t>KI Adjustable-Height Table</t>
        </is>
      </c>
      <c r="Q9982" s="2" t="n">
        <v>85.98</v>
      </c>
      <c r="R9982" t="n">
        <v>1</v>
      </c>
      <c r="S9982" s="3" t="n">
        <v>0</v>
      </c>
      <c r="T9982" s="2" t="n">
        <v>22.3548</v>
      </c>
      <c r="U9982">
        <f>D9982-C9982</f>
        <v/>
      </c>
      <c r="V9982" s="3">
        <f>IF(Q9982=0,0,T9982/Q9982)</f>
        <v/>
      </c>
    </row>
    <row r="9983">
      <c r="A9983" t="n">
        <v>9982</v>
      </c>
      <c r="B9983" t="inlineStr">
        <is>
          <t>CA-2017-163566</t>
        </is>
      </c>
      <c r="C9983" t="inlineStr">
        <is>
          <t>2017-08-03</t>
        </is>
      </c>
      <c r="D9983" t="inlineStr">
        <is>
          <t>2017-08-06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Office Supplies</t>
        </is>
      </c>
      <c r="O9983" t="inlineStr">
        <is>
          <t>Labels</t>
        </is>
      </c>
      <c r="P9983" t="inlineStr">
        <is>
          <t>Avery 476</t>
        </is>
      </c>
      <c r="Q9983" s="2" t="n">
        <v>16.52</v>
      </c>
      <c r="R9983" t="n">
        <v>5</v>
      </c>
      <c r="S9983" s="3" t="n">
        <v>0.2</v>
      </c>
      <c r="T9983" s="2" t="n">
        <v>5.369</v>
      </c>
      <c r="U9983">
        <f>D9983-C9983</f>
        <v/>
      </c>
      <c r="V9983" s="3">
        <f>IF(Q9983=0,0,T9983/Q9983)</f>
        <v/>
      </c>
    </row>
    <row r="9984">
      <c r="A9984" t="n">
        <v>9983</v>
      </c>
      <c r="B9984" t="inlineStr">
        <is>
          <t>US-2016-157728</t>
        </is>
      </c>
      <c r="C9984" t="inlineStr">
        <is>
          <t>2016-09-22</t>
        </is>
      </c>
      <c r="D9984" t="inlineStr">
        <is>
          <t>2016-09-28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Office Supplies</t>
        </is>
      </c>
      <c r="O9984" t="inlineStr">
        <is>
          <t>Paper</t>
        </is>
      </c>
      <c r="P9984" t="inlineStr">
        <is>
          <t>RSVP Cards &amp; Envelopes, Blank White, 8-1/2" X 11", 24 Cards/25 Envelopes/Set</t>
        </is>
      </c>
      <c r="Q9984" s="2" t="n">
        <v>35.56</v>
      </c>
      <c r="R9984" t="n">
        <v>7</v>
      </c>
      <c r="S9984" s="3" t="n">
        <v>0</v>
      </c>
      <c r="T9984" s="2" t="n">
        <v>16.7132</v>
      </c>
      <c r="U9984">
        <f>D9984-C9984</f>
        <v/>
      </c>
      <c r="V9984" s="3">
        <f>IF(Q9984=0,0,T9984/Q9984)</f>
        <v/>
      </c>
    </row>
    <row r="9985">
      <c r="A9985" t="n">
        <v>9984</v>
      </c>
      <c r="B9985" t="inlineStr">
        <is>
          <t>US-2016-157728</t>
        </is>
      </c>
      <c r="C9985" t="inlineStr">
        <is>
          <t>2016-09-22</t>
        </is>
      </c>
      <c r="D9985" t="inlineStr">
        <is>
          <t>2016-09-28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Panasonic KX TS208W Corded phone</t>
        </is>
      </c>
      <c r="Q9985" s="2" t="n">
        <v>97.98</v>
      </c>
      <c r="R9985" t="n">
        <v>2</v>
      </c>
      <c r="S9985" s="3" t="n">
        <v>0</v>
      </c>
      <c r="T9985" s="2" t="n">
        <v>27.4344</v>
      </c>
      <c r="U9985">
        <f>D9985-C9985</f>
        <v/>
      </c>
      <c r="V9985" s="3">
        <f>IF(Q9985=0,0,T9985/Q9985)</f>
        <v/>
      </c>
    </row>
    <row r="9986">
      <c r="A9986" t="n">
        <v>9985</v>
      </c>
      <c r="B9986" t="inlineStr">
        <is>
          <t>CA-2015-100251</t>
        </is>
      </c>
      <c r="C9986" t="inlineStr">
        <is>
          <t>2015-05-17</t>
        </is>
      </c>
      <c r="D9986" t="inlineStr">
        <is>
          <t>2015-05-23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Office Supplies</t>
        </is>
      </c>
      <c r="O9986" t="inlineStr">
        <is>
          <t>Labels</t>
        </is>
      </c>
      <c r="P9986" t="inlineStr">
        <is>
          <t>Self-Adhesive Removable Labels</t>
        </is>
      </c>
      <c r="Q9986" s="2" t="n">
        <v>31.5</v>
      </c>
      <c r="R9986" t="n">
        <v>10</v>
      </c>
      <c r="S9986" s="3" t="n">
        <v>0</v>
      </c>
      <c r="T9986" s="2" t="n">
        <v>15.12</v>
      </c>
      <c r="U9986">
        <f>D9986-C9986</f>
        <v/>
      </c>
      <c r="V9986" s="3">
        <f>IF(Q9986=0,0,T9986/Q9986)</f>
        <v/>
      </c>
    </row>
    <row r="9987">
      <c r="A9987" t="n">
        <v>9986</v>
      </c>
      <c r="B9987" t="inlineStr">
        <is>
          <t>CA-2015-100251</t>
        </is>
      </c>
      <c r="C9987" t="inlineStr">
        <is>
          <t>2015-05-17</t>
        </is>
      </c>
      <c r="D9987" t="inlineStr">
        <is>
          <t>2015-05-23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Office Supplies</t>
        </is>
      </c>
      <c r="O9987" t="inlineStr">
        <is>
          <t>Supplies</t>
        </is>
      </c>
      <c r="P9987" t="inlineStr">
        <is>
          <t>Acme Hot Forged Carbon Steel Scissors with Nickel-Plated Handles, 3 7/8" Cut, 8"L</t>
        </is>
      </c>
      <c r="Q9987" s="2" t="n">
        <v>55.6</v>
      </c>
      <c r="R9987" t="n">
        <v>4</v>
      </c>
      <c r="S9987" s="3" t="n">
        <v>0</v>
      </c>
      <c r="T9987" s="2" t="n">
        <v>16.124</v>
      </c>
      <c r="U9987">
        <f>D9987-C9987</f>
        <v/>
      </c>
      <c r="V9987" s="3">
        <f>IF(Q9987=0,0,T9987/Q9987)</f>
        <v/>
      </c>
    </row>
    <row r="9988">
      <c r="A9988" t="n">
        <v>9987</v>
      </c>
      <c r="B9988" t="inlineStr">
        <is>
          <t>CA-2016-125794</t>
        </is>
      </c>
      <c r="C9988" t="inlineStr">
        <is>
          <t>2016-09-29</t>
        </is>
      </c>
      <c r="D9988" t="inlineStr">
        <is>
          <t>2016-10-03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Memorex Mini Travel Drive 64 GB USB 2.0 Flash Drive</t>
        </is>
      </c>
      <c r="Q9988" s="2" t="n">
        <v>36.24</v>
      </c>
      <c r="R9988" t="n">
        <v>1</v>
      </c>
      <c r="S9988" s="3" t="n">
        <v>0</v>
      </c>
      <c r="T9988" s="2" t="n">
        <v>15.2208</v>
      </c>
      <c r="U9988">
        <f>D9988-C9988</f>
        <v/>
      </c>
      <c r="V9988" s="3">
        <f>IF(Q9988=0,0,T9988/Q9988)</f>
        <v/>
      </c>
    </row>
    <row r="9989">
      <c r="A9989" t="n">
        <v>9988</v>
      </c>
      <c r="B9989" t="inlineStr">
        <is>
          <t>CA-2017-163629</t>
        </is>
      </c>
      <c r="C9989" t="inlineStr">
        <is>
          <t>2017-11-17</t>
        </is>
      </c>
      <c r="D9989" t="inlineStr">
        <is>
          <t>2017-11-21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Technology</t>
        </is>
      </c>
      <c r="O9989" t="inlineStr">
        <is>
          <t>Accessories</t>
        </is>
      </c>
      <c r="P9989" t="inlineStr">
        <is>
          <t>Logitech G430 Surround Sound Gaming Headset with Dolby 7.1 Technology</t>
        </is>
      </c>
      <c r="Q9989" s="2" t="n">
        <v>79.98999999999999</v>
      </c>
      <c r="R9989" t="n">
        <v>1</v>
      </c>
      <c r="S9989" s="3" t="n">
        <v>0</v>
      </c>
      <c r="T9989" s="2" t="n">
        <v>28.7964</v>
      </c>
      <c r="U9989">
        <f>D9989-C9989</f>
        <v/>
      </c>
      <c r="V9989" s="3">
        <f>IF(Q9989=0,0,T9989/Q9989)</f>
        <v/>
      </c>
    </row>
    <row r="9990">
      <c r="A9990" t="n">
        <v>9989</v>
      </c>
      <c r="B9990" t="inlineStr">
        <is>
          <t>CA-2017-163629</t>
        </is>
      </c>
      <c r="C9990" t="inlineStr">
        <is>
          <t>2017-11-17</t>
        </is>
      </c>
      <c r="D9990" t="inlineStr">
        <is>
          <t>2017-11-21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Technology</t>
        </is>
      </c>
      <c r="O9990" t="inlineStr">
        <is>
          <t>Phones</t>
        </is>
      </c>
      <c r="P9990" t="inlineStr">
        <is>
          <t>Panasonic KX - TS880B Telephone</t>
        </is>
      </c>
      <c r="Q9990" s="2" t="n">
        <v>206.1</v>
      </c>
      <c r="R9990" t="n">
        <v>5</v>
      </c>
      <c r="S9990" s="3" t="n">
        <v>0</v>
      </c>
      <c r="T9990" s="2" t="n">
        <v>55.647</v>
      </c>
      <c r="U9990">
        <f>D9990-C9990</f>
        <v/>
      </c>
      <c r="V9990" s="3">
        <f>IF(Q9990=0,0,T9990/Q9990)</f>
        <v/>
      </c>
    </row>
    <row r="9991">
      <c r="A9991" t="n">
        <v>9990</v>
      </c>
      <c r="B9991" t="inlineStr">
        <is>
          <t>CA-2014-110422</t>
        </is>
      </c>
      <c r="C9991" t="inlineStr">
        <is>
          <t>2014-01-21</t>
        </is>
      </c>
      <c r="D9991" t="inlineStr">
        <is>
          <t>2014-01-23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Ultra Door Pull Handle</t>
        </is>
      </c>
      <c r="Q9991" s="2" t="n">
        <v>25.248</v>
      </c>
      <c r="R9991" t="n">
        <v>3</v>
      </c>
      <c r="S9991" s="3" t="n">
        <v>0.2</v>
      </c>
      <c r="T9991" s="2" t="n">
        <v>4.1028</v>
      </c>
      <c r="U9991">
        <f>D9991-C9991</f>
        <v/>
      </c>
      <c r="V9991" s="3">
        <f>IF(Q9991=0,0,T9991/Q9991)</f>
        <v/>
      </c>
    </row>
    <row r="9992">
      <c r="A9992" t="n">
        <v>9991</v>
      </c>
      <c r="B9992" t="inlineStr">
        <is>
          <t>CA-2017-121258</t>
        </is>
      </c>
      <c r="C9992" t="inlineStr">
        <is>
          <t>2017-02-26</t>
        </is>
      </c>
      <c r="D9992" t="inlineStr">
        <is>
          <t>2017-03-03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Furniture</t>
        </is>
      </c>
      <c r="O9992" t="inlineStr">
        <is>
          <t>Furnishings</t>
        </is>
      </c>
      <c r="P9992" t="inlineStr">
        <is>
          <t>Tenex B1-RE Series Chair Mats for Low Pile Carpets</t>
        </is>
      </c>
      <c r="Q9992" s="2" t="n">
        <v>91.95999999999999</v>
      </c>
      <c r="R9992" t="n">
        <v>2</v>
      </c>
      <c r="S9992" s="3" t="n">
        <v>0</v>
      </c>
      <c r="T9992" s="2" t="n">
        <v>15.6332</v>
      </c>
      <c r="U9992">
        <f>D9992-C9992</f>
        <v/>
      </c>
      <c r="V9992" s="3">
        <f>IF(Q9992=0,0,T9992/Q9992)</f>
        <v/>
      </c>
    </row>
    <row r="9993">
      <c r="A9993" t="n">
        <v>9992</v>
      </c>
      <c r="B9993" t="inlineStr">
        <is>
          <t>CA-2017-121258</t>
        </is>
      </c>
      <c r="C9993" t="inlineStr">
        <is>
          <t>2017-02-26</t>
        </is>
      </c>
      <c r="D9993" t="inlineStr">
        <is>
          <t>2017-03-03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Aastra 57i VoIP phone</t>
        </is>
      </c>
      <c r="Q9993" s="2" t="n">
        <v>258.576</v>
      </c>
      <c r="R9993" t="n">
        <v>2</v>
      </c>
      <c r="S9993" s="3" t="n">
        <v>0.2</v>
      </c>
      <c r="T9993" s="2" t="n">
        <v>19.3932</v>
      </c>
      <c r="U9993">
        <f>D9993-C9993</f>
        <v/>
      </c>
      <c r="V9993" s="3">
        <f>IF(Q9993=0,0,T9993/Q9993)</f>
        <v/>
      </c>
    </row>
    <row r="9994">
      <c r="A9994" t="n">
        <v>9993</v>
      </c>
      <c r="B9994" t="inlineStr">
        <is>
          <t>CA-2017-121258</t>
        </is>
      </c>
      <c r="C9994" t="inlineStr">
        <is>
          <t>2017-02-26</t>
        </is>
      </c>
      <c r="D9994" t="inlineStr">
        <is>
          <t>2017-03-03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Office Supplies</t>
        </is>
      </c>
      <c r="O9994" t="inlineStr">
        <is>
          <t>Paper</t>
        </is>
      </c>
      <c r="P9994" t="inlineStr">
        <is>
          <t>It's Hot Message Books with Stickers, 2 3/4" x 5"</t>
        </is>
      </c>
      <c r="Q9994" s="2" t="n">
        <v>29.6</v>
      </c>
      <c r="R9994" t="n">
        <v>4</v>
      </c>
      <c r="S9994" s="3" t="n">
        <v>0</v>
      </c>
      <c r="T9994" s="2" t="n">
        <v>13.32</v>
      </c>
      <c r="U9994">
        <f>D9994-C9994</f>
        <v/>
      </c>
      <c r="V9994" s="3">
        <f>IF(Q9994=0,0,T9994/Q9994)</f>
        <v/>
      </c>
    </row>
    <row r="9995">
      <c r="A9995" t="n">
        <v>9994</v>
      </c>
      <c r="B9995" t="inlineStr">
        <is>
          <t>CA-2017-119914</t>
        </is>
      </c>
      <c r="C9995" t="inlineStr">
        <is>
          <t>2017-05-04</t>
        </is>
      </c>
      <c r="D9995" t="inlineStr">
        <is>
          <t>2017-05-09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Office Supplies</t>
        </is>
      </c>
      <c r="O9995" t="inlineStr">
        <is>
          <t>Appliances</t>
        </is>
      </c>
      <c r="P9995" t="inlineStr">
        <is>
          <t>Acco 7-Outlet Masterpiece Power Center, Wihtout Fax/Phone Line Protection</t>
        </is>
      </c>
      <c r="Q9995" s="2" t="n">
        <v>243.16</v>
      </c>
      <c r="R9995" t="n">
        <v>2</v>
      </c>
      <c r="S9995" s="3" t="n">
        <v>0</v>
      </c>
      <c r="T9995" s="2" t="n">
        <v>72.94799999999999</v>
      </c>
      <c r="U9995">
        <f>D9995-C9995</f>
        <v/>
      </c>
      <c r="V9995" s="3">
        <f>IF(Q9995=0,0,T9995/Q9995)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Descriptive Statistics — All Values Computed via Excel Formulas</t>
        </is>
      </c>
    </row>
    <row r="3">
      <c r="A3" s="1" t="inlineStr">
        <is>
          <t>Statistic</t>
        </is>
      </c>
      <c r="B3" s="1" t="inlineStr">
        <is>
          <t>Sales ($)</t>
        </is>
      </c>
      <c r="C3" s="1" t="inlineStr">
        <is>
          <t>Profit ($)</t>
        </is>
      </c>
      <c r="D3" s="1" t="inlineStr">
        <is>
          <t>Quantity</t>
        </is>
      </c>
      <c r="E3" s="1" t="inlineStr">
        <is>
          <t>Discount</t>
        </is>
      </c>
      <c r="F3" s="1" t="inlineStr">
        <is>
          <t>Delivery Days</t>
        </is>
      </c>
    </row>
    <row r="4">
      <c r="A4" s="5" t="inlineStr">
        <is>
          <t>Count</t>
        </is>
      </c>
      <c r="B4" s="6">
        <f>COUNT('Raw Data'!Q2:Q9995)</f>
        <v/>
      </c>
      <c r="C4" s="6">
        <f>COUNT('Raw Data'!T2:T9995)</f>
        <v/>
      </c>
      <c r="D4" s="5">
        <f>COUNT('Raw Data'!R2:R9995)</f>
        <v/>
      </c>
      <c r="E4" s="7">
        <f>COUNT('Raw Data'!S2:S9995)</f>
        <v/>
      </c>
      <c r="F4" s="5">
        <f>COUNT('Raw Data'!U2:U9995)</f>
        <v/>
      </c>
    </row>
    <row r="5">
      <c r="A5" s="8" t="inlineStr">
        <is>
          <t>Sum</t>
        </is>
      </c>
      <c r="B5" s="9">
        <f>SUM('Raw Data'!Q2:Q9995)</f>
        <v/>
      </c>
      <c r="C5" s="9">
        <f>SUM('Raw Data'!T2:T9995)</f>
        <v/>
      </c>
      <c r="D5" s="8">
        <f>SUM('Raw Data'!R2:R9995)</f>
        <v/>
      </c>
      <c r="E5" s="10">
        <f>SUM('Raw Data'!S2:S9995)</f>
        <v/>
      </c>
      <c r="F5" s="8">
        <f>SUM('Raw Data'!U2:U9995)</f>
        <v/>
      </c>
    </row>
    <row r="6">
      <c r="A6" s="5" t="inlineStr">
        <is>
          <t>Mean</t>
        </is>
      </c>
      <c r="B6" s="6">
        <f>AVERAGE('Raw Data'!Q2:Q9995)</f>
        <v/>
      </c>
      <c r="C6" s="6">
        <f>AVERAGE('Raw Data'!T2:T9995)</f>
        <v/>
      </c>
      <c r="D6" s="5">
        <f>AVERAGE('Raw Data'!R2:R9995)</f>
        <v/>
      </c>
      <c r="E6" s="7">
        <f>AVERAGE('Raw Data'!S2:S9995)</f>
        <v/>
      </c>
      <c r="F6" s="5">
        <f>AVERAGE('Raw Data'!U2:U9995)</f>
        <v/>
      </c>
    </row>
    <row r="7">
      <c r="A7" s="8" t="inlineStr">
        <is>
          <t>Median</t>
        </is>
      </c>
      <c r="B7" s="9">
        <f>MEDIAN('Raw Data'!Q2:Q9995)</f>
        <v/>
      </c>
      <c r="C7" s="9">
        <f>MEDIAN('Raw Data'!T2:T9995)</f>
        <v/>
      </c>
      <c r="D7" s="8">
        <f>MEDIAN('Raw Data'!R2:R9995)</f>
        <v/>
      </c>
      <c r="E7" s="10">
        <f>MEDIAN('Raw Data'!S2:S9995)</f>
        <v/>
      </c>
      <c r="F7" s="8">
        <f>MEDIAN('Raw Data'!U2:U9995)</f>
        <v/>
      </c>
    </row>
    <row r="8">
      <c r="A8" s="5" t="inlineStr">
        <is>
          <t>Std Deviation</t>
        </is>
      </c>
      <c r="B8" s="6">
        <f>STDEV('Raw Data'!Q2:Q9995)</f>
        <v/>
      </c>
      <c r="C8" s="6">
        <f>STDEV('Raw Data'!T2:T9995)</f>
        <v/>
      </c>
      <c r="D8" s="5">
        <f>STDEV('Raw Data'!R2:R9995)</f>
        <v/>
      </c>
      <c r="E8" s="7">
        <f>STDEV('Raw Data'!S2:S9995)</f>
        <v/>
      </c>
      <c r="F8" s="5">
        <f>STDEV('Raw Data'!U2:U9995)</f>
        <v/>
      </c>
    </row>
    <row r="9">
      <c r="A9" s="8" t="inlineStr">
        <is>
          <t>Min</t>
        </is>
      </c>
      <c r="B9" s="9">
        <f>MIN('Raw Data'!Q2:Q9995)</f>
        <v/>
      </c>
      <c r="C9" s="9">
        <f>MIN('Raw Data'!T2:T9995)</f>
        <v/>
      </c>
      <c r="D9" s="8">
        <f>MIN('Raw Data'!R2:R9995)</f>
        <v/>
      </c>
      <c r="E9" s="10">
        <f>MIN('Raw Data'!S2:S9995)</f>
        <v/>
      </c>
      <c r="F9" s="8">
        <f>MIN('Raw Data'!U2:U9995)</f>
        <v/>
      </c>
    </row>
    <row r="10">
      <c r="A10" s="5" t="inlineStr">
        <is>
          <t>Max</t>
        </is>
      </c>
      <c r="B10" s="6">
        <f>MAX('Raw Data'!Q2:Q9995)</f>
        <v/>
      </c>
      <c r="C10" s="6">
        <f>MAX('Raw Data'!T2:T9995)</f>
        <v/>
      </c>
      <c r="D10" s="5">
        <f>MAX('Raw Data'!R2:R9995)</f>
        <v/>
      </c>
      <c r="E10" s="7">
        <f>MAX('Raw Data'!S2:S9995)</f>
        <v/>
      </c>
      <c r="F10" s="5">
        <f>MAX('Raw Data'!U2:U9995)</f>
        <v/>
      </c>
    </row>
    <row r="11">
      <c r="A11" s="8" t="inlineStr">
        <is>
          <t>Q1 (25th Pctl)</t>
        </is>
      </c>
      <c r="B11" s="9">
        <f>PERCENTILE('Raw Data'!Q2:Q9995,0.25)</f>
        <v/>
      </c>
      <c r="C11" s="9">
        <f>PERCENTILE('Raw Data'!T2:T9995,0.25)</f>
        <v/>
      </c>
      <c r="D11" s="8">
        <f>PERCENTILE('Raw Data'!R2:R9995,0.25)</f>
        <v/>
      </c>
      <c r="E11" s="10">
        <f>PERCENTILE('Raw Data'!S2:S9995,0.25)</f>
        <v/>
      </c>
      <c r="F11" s="8">
        <f>PERCENTILE('Raw Data'!U2:U9995,0.25)</f>
        <v/>
      </c>
    </row>
    <row r="12">
      <c r="A12" s="5" t="inlineStr">
        <is>
          <t>Q3 (75th Pctl)</t>
        </is>
      </c>
      <c r="B12" s="6">
        <f>PERCENTILE('Raw Data'!Q2:Q9995,0.75)</f>
        <v/>
      </c>
      <c r="C12" s="6">
        <f>PERCENTILE('Raw Data'!T2:T9995,0.75)</f>
        <v/>
      </c>
      <c r="D12" s="5">
        <f>PERCENTILE('Raw Data'!R2:R9995,0.75)</f>
        <v/>
      </c>
      <c r="E12" s="7">
        <f>PERCENTILE('Raw Data'!S2:S9995,0.75)</f>
        <v/>
      </c>
      <c r="F12" s="5">
        <f>PERCENTILE('Raw Data'!U2:U9995,0.75)</f>
        <v/>
      </c>
    </row>
    <row r="13">
      <c r="A13" s="8" t="inlineStr">
        <is>
          <t>Variance</t>
        </is>
      </c>
      <c r="B13" s="9">
        <f>VAR('Raw Data'!Q2:Q9995)</f>
        <v/>
      </c>
      <c r="C13" s="9">
        <f>VAR('Raw Data'!T2:T9995)</f>
        <v/>
      </c>
      <c r="D13" s="8">
        <f>VAR('Raw Data'!R2:R9995)</f>
        <v/>
      </c>
      <c r="E13" s="10">
        <f>VAR('Raw Data'!S2:S9995)</f>
        <v/>
      </c>
      <c r="F13" s="8">
        <f>VAR('Raw Data'!U2:U9995)</f>
        <v/>
      </c>
    </row>
    <row r="14">
      <c r="A14" s="5" t="inlineStr">
        <is>
          <t>IQR (Q3 - Q1)</t>
        </is>
      </c>
      <c r="B14" s="6">
        <f>B11-B10</f>
        <v/>
      </c>
      <c r="C14" s="6">
        <f>C11-C10</f>
        <v/>
      </c>
      <c r="D14" s="5">
        <f>D11-D10</f>
        <v/>
      </c>
      <c r="E14" s="7">
        <f>E11-E10</f>
        <v/>
      </c>
      <c r="F14" s="5">
        <f>F11-F10</f>
        <v/>
      </c>
    </row>
    <row r="17">
      <c r="A17" s="4" t="inlineStr">
        <is>
          <t>Performance by Customer Segment</t>
        </is>
      </c>
    </row>
    <row r="19">
      <c r="A19" s="1" t="inlineStr">
        <is>
          <t>Segment</t>
        </is>
      </c>
      <c r="B19" s="1" t="inlineStr">
        <is>
          <t>Total Sales</t>
        </is>
      </c>
      <c r="C19" s="1" t="inlineStr">
        <is>
          <t>Total Profit</t>
        </is>
      </c>
      <c r="D19" s="1" t="inlineStr">
        <is>
          <t>Profit Margin</t>
        </is>
      </c>
      <c r="E19" s="1" t="inlineStr">
        <is>
          <t>Order Count</t>
        </is>
      </c>
    </row>
    <row r="20">
      <c r="A20" s="5" t="inlineStr">
        <is>
          <t>Consumer</t>
        </is>
      </c>
      <c r="B20" s="6">
        <f>SUMIF('Raw Data'!H2:H9995,A20,'Raw Data'!Q2:Q9995)</f>
        <v/>
      </c>
      <c r="C20" s="6">
        <f>SUMIF('Raw Data'!H2:H9995,A20,'Raw Data'!T2:T9995)</f>
        <v/>
      </c>
      <c r="D20" s="7">
        <f>IF(B20=0,0,C20/B20)</f>
        <v/>
      </c>
      <c r="E20" s="5">
        <f>COUNTIF('Raw Data'!H2:H9995,A20)</f>
        <v/>
      </c>
    </row>
    <row r="21">
      <c r="A21" s="8" t="inlineStr">
        <is>
          <t>Corporate</t>
        </is>
      </c>
      <c r="B21" s="9">
        <f>SUMIF('Raw Data'!H2:H9995,A21,'Raw Data'!Q2:Q9995)</f>
        <v/>
      </c>
      <c r="C21" s="9">
        <f>SUMIF('Raw Data'!H2:H9995,A21,'Raw Data'!T2:T9995)</f>
        <v/>
      </c>
      <c r="D21" s="10">
        <f>IF(B21=0,0,C21/B21)</f>
        <v/>
      </c>
      <c r="E21" s="8">
        <f>COUNTIF('Raw Data'!H2:H9995,A21)</f>
        <v/>
      </c>
    </row>
    <row r="22">
      <c r="A22" s="5" t="inlineStr">
        <is>
          <t>Home Office</t>
        </is>
      </c>
      <c r="B22" s="6">
        <f>SUMIF('Raw Data'!H2:H9995,A22,'Raw Data'!Q2:Q9995)</f>
        <v/>
      </c>
      <c r="C22" s="6">
        <f>SUMIF('Raw Data'!H2:H9995,A22,'Raw Data'!T2:T9995)</f>
        <v/>
      </c>
      <c r="D22" s="7">
        <f>IF(B22=0,0,C22/B22)</f>
        <v/>
      </c>
      <c r="E22" s="5">
        <f>COUNTIF('Raw Data'!H2:H9995,A22)</f>
        <v/>
      </c>
    </row>
    <row r="23">
      <c r="A23" s="8" t="inlineStr">
        <is>
          <t>TOTAL</t>
        </is>
      </c>
      <c r="B23" s="9">
        <f>SUM(B20:B22)</f>
        <v/>
      </c>
      <c r="C23" s="9">
        <f>SUM(C20:C22)</f>
        <v/>
      </c>
      <c r="D23" s="10">
        <f>IF(B23=0,0,C23/B23)</f>
        <v/>
      </c>
      <c r="E23" s="8">
        <f>SUM(E20:E22)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Revenue Trend Analysis</t>
        </is>
      </c>
    </row>
    <row r="3">
      <c r="A3" s="1" t="inlineStr">
        <is>
          <t>Year</t>
        </is>
      </c>
      <c r="B3" s="1" t="inlineStr">
        <is>
          <t>Total Revenue</t>
        </is>
      </c>
      <c r="C3" s="1" t="inlineStr">
        <is>
          <t>Total Profit</t>
        </is>
      </c>
      <c r="D3" s="1" t="inlineStr">
        <is>
          <t>Total Orders</t>
        </is>
      </c>
      <c r="E3" s="1" t="inlineStr">
        <is>
          <t>Avg Order Value</t>
        </is>
      </c>
      <c r="F3" s="1" t="inlineStr">
        <is>
          <t>Profit Margin</t>
        </is>
      </c>
      <c r="G3" s="1" t="inlineStr">
        <is>
          <t>YoY Growth</t>
        </is>
      </c>
    </row>
    <row r="4">
      <c r="A4" s="5" t="n">
        <v>2014</v>
      </c>
      <c r="B4" s="6">
        <f>SUMPRODUCT((LEFT('Raw Data'!C2:C9995,4)=TEXT(A4,"0000"))*'Raw Data'!Q2:Q9995)</f>
        <v/>
      </c>
      <c r="C4" s="6">
        <f>SUMPRODUCT((LEFT('Raw Data'!C2:C9995,4)=TEXT(A4,"0000"))*'Raw Data'!T2:T9995)</f>
        <v/>
      </c>
      <c r="D4" s="5">
        <f>SUMPRODUCT((LEFT('Raw Data'!C2:C9995,4)=TEXT(A4,"0000"))*1)</f>
        <v/>
      </c>
      <c r="E4" s="6">
        <f>IF(D4=0,0,B4/D4)</f>
        <v/>
      </c>
      <c r="F4" s="7">
        <f>IF(B4=0,0,C4/B4)</f>
        <v/>
      </c>
      <c r="G4" s="5" t="inlineStr">
        <is>
          <t>N/A</t>
        </is>
      </c>
    </row>
    <row r="5">
      <c r="A5" s="8" t="n">
        <v>2015</v>
      </c>
      <c r="B5" s="9">
        <f>SUMPRODUCT((LEFT('Raw Data'!C2:C9995,4)=TEXT(A5,"0000"))*'Raw Data'!Q2:Q9995)</f>
        <v/>
      </c>
      <c r="C5" s="9">
        <f>SUMPRODUCT((LEFT('Raw Data'!C2:C9995,4)=TEXT(A5,"0000"))*'Raw Data'!T2:T9995)</f>
        <v/>
      </c>
      <c r="D5" s="8">
        <f>SUMPRODUCT((LEFT('Raw Data'!C2:C9995,4)=TEXT(A5,"0000"))*1)</f>
        <v/>
      </c>
      <c r="E5" s="9">
        <f>IF(D5=0,0,B5/D5)</f>
        <v/>
      </c>
      <c r="F5" s="10">
        <f>IF(B5=0,0,C5/B5)</f>
        <v/>
      </c>
      <c r="G5" s="10">
        <f>IF(B4=0,0,(B5-B4)/B4)</f>
        <v/>
      </c>
    </row>
    <row r="6">
      <c r="A6" s="5" t="n">
        <v>2016</v>
      </c>
      <c r="B6" s="6">
        <f>SUMPRODUCT((LEFT('Raw Data'!C2:C9995,4)=TEXT(A6,"0000"))*'Raw Data'!Q2:Q9995)</f>
        <v/>
      </c>
      <c r="C6" s="6">
        <f>SUMPRODUCT((LEFT('Raw Data'!C2:C9995,4)=TEXT(A6,"0000"))*'Raw Data'!T2:T9995)</f>
        <v/>
      </c>
      <c r="D6" s="5">
        <f>SUMPRODUCT((LEFT('Raw Data'!C2:C9995,4)=TEXT(A6,"0000"))*1)</f>
        <v/>
      </c>
      <c r="E6" s="6">
        <f>IF(D6=0,0,B6/D6)</f>
        <v/>
      </c>
      <c r="F6" s="7">
        <f>IF(B6=0,0,C6/B6)</f>
        <v/>
      </c>
      <c r="G6" s="7">
        <f>IF(B5=0,0,(B6-B5)/B5)</f>
        <v/>
      </c>
    </row>
    <row r="7">
      <c r="A7" s="8" t="n">
        <v>2017</v>
      </c>
      <c r="B7" s="9">
        <f>SUMPRODUCT((LEFT('Raw Data'!C2:C9995,4)=TEXT(A7,"0000"))*'Raw Data'!Q2:Q9995)</f>
        <v/>
      </c>
      <c r="C7" s="9">
        <f>SUMPRODUCT((LEFT('Raw Data'!C2:C9995,4)=TEXT(A7,"0000"))*'Raw Data'!T2:T9995)</f>
        <v/>
      </c>
      <c r="D7" s="8">
        <f>SUMPRODUCT((LEFT('Raw Data'!C2:C9995,4)=TEXT(A7,"0000"))*1)</f>
        <v/>
      </c>
      <c r="E7" s="9">
        <f>IF(D7=0,0,B7/D7)</f>
        <v/>
      </c>
      <c r="F7" s="10">
        <f>IF(B7=0,0,C7/B7)</f>
        <v/>
      </c>
      <c r="G7" s="10">
        <f>IF(B6=0,0,(B7-B6)/B6)</f>
        <v/>
      </c>
    </row>
    <row r="8">
      <c r="A8" s="5" t="inlineStr">
        <is>
          <t>TOTAL</t>
        </is>
      </c>
      <c r="B8" s="6">
        <f>SUM(B4:B7)</f>
        <v/>
      </c>
      <c r="C8" s="6">
        <f>SUM(C4:C7)</f>
        <v/>
      </c>
      <c r="D8" s="5">
        <f>SUM(D4:D7)</f>
        <v/>
      </c>
      <c r="E8" s="6">
        <f>IF(D8=0,0,B8/D8)</f>
        <v/>
      </c>
      <c r="F8" s="7">
        <f>IF(B8=0,0,C8/B8)</f>
        <v/>
      </c>
      <c r="G8" s="5" t="n"/>
    </row>
    <row r="39">
      <c r="A39" s="4" t="inlineStr">
        <is>
          <t>Monthly Revenue Breakdown</t>
        </is>
      </c>
    </row>
    <row r="41">
      <c r="A41" s="1" t="inlineStr">
        <is>
          <t>Year</t>
        </is>
      </c>
      <c r="B41" s="1" t="inlineStr">
        <is>
          <t>Jan</t>
        </is>
      </c>
      <c r="C41" s="1" t="inlineStr">
        <is>
          <t>Feb</t>
        </is>
      </c>
      <c r="D41" s="1" t="inlineStr">
        <is>
          <t>Mar</t>
        </is>
      </c>
      <c r="E41" s="1" t="inlineStr">
        <is>
          <t>Apr</t>
        </is>
      </c>
      <c r="F41" s="1" t="inlineStr">
        <is>
          <t>May</t>
        </is>
      </c>
      <c r="G41" s="1" t="inlineStr">
        <is>
          <t>Jun</t>
        </is>
      </c>
      <c r="H41" s="1" t="inlineStr">
        <is>
          <t>Jul</t>
        </is>
      </c>
      <c r="I41" s="1" t="inlineStr">
        <is>
          <t>Aug</t>
        </is>
      </c>
      <c r="J41" s="1" t="inlineStr">
        <is>
          <t>Sep</t>
        </is>
      </c>
      <c r="K41" s="1" t="inlineStr">
        <is>
          <t>Oct</t>
        </is>
      </c>
      <c r="L41" s="1" t="inlineStr">
        <is>
          <t>Nov</t>
        </is>
      </c>
      <c r="M41" s="1" t="inlineStr">
        <is>
          <t>Dec</t>
        </is>
      </c>
      <c r="N41" s="1" t="inlineStr">
        <is>
          <t>Year Total</t>
        </is>
      </c>
    </row>
    <row r="42">
      <c r="A42" s="5" t="n">
        <v>2014</v>
      </c>
      <c r="B42" s="6" t="n">
        <v>14236.9</v>
      </c>
      <c r="C42" s="6" t="n">
        <v>4519.89</v>
      </c>
      <c r="D42" s="6" t="n">
        <v>55691.01</v>
      </c>
      <c r="E42" s="6" t="n">
        <v>28295.34</v>
      </c>
      <c r="F42" s="6" t="n">
        <v>23648.29</v>
      </c>
      <c r="G42" s="6" t="n">
        <v>34595.13</v>
      </c>
      <c r="H42" s="6" t="n">
        <v>33946.39</v>
      </c>
      <c r="I42" s="6" t="n">
        <v>27909.47</v>
      </c>
      <c r="J42" s="6" t="n">
        <v>81777.35000000001</v>
      </c>
      <c r="K42" s="6" t="n">
        <v>31453.39</v>
      </c>
      <c r="L42" s="6" t="n">
        <v>78628.72</v>
      </c>
      <c r="M42" s="6" t="n">
        <v>69545.62</v>
      </c>
      <c r="N42" s="6">
        <f>SUM(B42:M42)</f>
        <v/>
      </c>
    </row>
    <row r="43">
      <c r="A43" s="8" t="n">
        <v>2015</v>
      </c>
      <c r="B43" s="9" t="n">
        <v>18174.08</v>
      </c>
      <c r="C43" s="9" t="n">
        <v>11951.41</v>
      </c>
      <c r="D43" s="9" t="n">
        <v>38726.25</v>
      </c>
      <c r="E43" s="9" t="n">
        <v>34195.21</v>
      </c>
      <c r="F43" s="9" t="n">
        <v>30131.69</v>
      </c>
      <c r="G43" s="9" t="n">
        <v>24797.29</v>
      </c>
      <c r="H43" s="9" t="n">
        <v>28765.32</v>
      </c>
      <c r="I43" s="9" t="n">
        <v>36898.33</v>
      </c>
      <c r="J43" s="9" t="n">
        <v>64595.92</v>
      </c>
      <c r="K43" s="9" t="n">
        <v>31404.92</v>
      </c>
      <c r="L43" s="9" t="n">
        <v>75972.56</v>
      </c>
      <c r="M43" s="9" t="n">
        <v>74919.52</v>
      </c>
      <c r="N43" s="9">
        <f>SUM(B43:M43)</f>
        <v/>
      </c>
    </row>
    <row r="44">
      <c r="A44" s="5" t="n">
        <v>2016</v>
      </c>
      <c r="B44" s="6" t="n">
        <v>18542.49</v>
      </c>
      <c r="C44" s="6" t="n">
        <v>22978.82</v>
      </c>
      <c r="D44" s="6" t="n">
        <v>51715.88</v>
      </c>
      <c r="E44" s="6" t="n">
        <v>38750.04</v>
      </c>
      <c r="F44" s="6" t="n">
        <v>56987.73</v>
      </c>
      <c r="G44" s="6" t="n">
        <v>40344.53</v>
      </c>
      <c r="H44" s="6" t="n">
        <v>39261.96</v>
      </c>
      <c r="I44" s="6" t="n">
        <v>31115.37</v>
      </c>
      <c r="J44" s="6" t="n">
        <v>73410.02</v>
      </c>
      <c r="K44" s="6" t="n">
        <v>59687.74</v>
      </c>
      <c r="L44" s="6" t="n">
        <v>79411.97</v>
      </c>
      <c r="M44" s="6" t="n">
        <v>96999.03999999999</v>
      </c>
      <c r="N44" s="6">
        <f>SUM(B44:M44)</f>
        <v/>
      </c>
    </row>
    <row r="45">
      <c r="A45" s="8" t="n">
        <v>2017</v>
      </c>
      <c r="B45" s="9" t="n">
        <v>43971.37</v>
      </c>
      <c r="C45" s="9" t="n">
        <v>20301.13</v>
      </c>
      <c r="D45" s="9" t="n">
        <v>58872.35</v>
      </c>
      <c r="E45" s="9" t="n">
        <v>36521.54</v>
      </c>
      <c r="F45" s="9" t="n">
        <v>44261.11</v>
      </c>
      <c r="G45" s="9" t="n">
        <v>52981.73</v>
      </c>
      <c r="H45" s="9" t="n">
        <v>45264.42</v>
      </c>
      <c r="I45" s="9" t="n">
        <v>63120.89</v>
      </c>
      <c r="J45" s="9" t="n">
        <v>87866.64999999999</v>
      </c>
      <c r="K45" s="9" t="n">
        <v>77776.92</v>
      </c>
      <c r="L45" s="9" t="n">
        <v>118447.82</v>
      </c>
      <c r="M45" s="9" t="n">
        <v>83829.32000000001</v>
      </c>
      <c r="N45" s="9">
        <f>SUM(B45:M45)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Profitability Analysis</t>
        </is>
      </c>
    </row>
    <row r="3">
      <c r="A3" s="4" t="inlineStr">
        <is>
          <t>By Category</t>
        </is>
      </c>
    </row>
    <row r="5">
      <c r="A5" s="1" t="inlineStr">
        <is>
          <t>Category</t>
        </is>
      </c>
      <c r="B5" s="1" t="inlineStr">
        <is>
          <t>Total Sales</t>
        </is>
      </c>
      <c r="C5" s="1" t="inlineStr">
        <is>
          <t>Total Profit</t>
        </is>
      </c>
      <c r="D5" s="1" t="inlineStr">
        <is>
          <t>Profit Margin</t>
        </is>
      </c>
      <c r="E5" s="1" t="inlineStr">
        <is>
          <t>Units Sold</t>
        </is>
      </c>
    </row>
    <row r="6">
      <c r="A6" s="5" t="inlineStr">
        <is>
          <t>Technology</t>
        </is>
      </c>
      <c r="B6" s="6">
        <f>SUMIF('Raw Data'!N2:N9995,A6,'Raw Data'!Q2:Q9995)</f>
        <v/>
      </c>
      <c r="C6" s="6">
        <f>SUMIF('Raw Data'!N2:N9995,A6,'Raw Data'!T2:T9995)</f>
        <v/>
      </c>
      <c r="D6" s="7">
        <f>IF(B6=0,0,C6/B6)</f>
        <v/>
      </c>
      <c r="E6" s="5">
        <f>SUMIF('Raw Data'!N2:N9995,A6,'Raw Data'!R2:R9995)</f>
        <v/>
      </c>
    </row>
    <row r="7">
      <c r="A7" s="8" t="inlineStr">
        <is>
          <t>Furniture</t>
        </is>
      </c>
      <c r="B7" s="9">
        <f>SUMIF('Raw Data'!N2:N9995,A7,'Raw Data'!Q2:Q9995)</f>
        <v/>
      </c>
      <c r="C7" s="9">
        <f>SUMIF('Raw Data'!N2:N9995,A7,'Raw Data'!T2:T9995)</f>
        <v/>
      </c>
      <c r="D7" s="10">
        <f>IF(B7=0,0,C7/B7)</f>
        <v/>
      </c>
      <c r="E7" s="8">
        <f>SUMIF('Raw Data'!N2:N9995,A7,'Raw Data'!R2:R9995)</f>
        <v/>
      </c>
    </row>
    <row r="8">
      <c r="A8" s="5" t="inlineStr">
        <is>
          <t>Office Supplies</t>
        </is>
      </c>
      <c r="B8" s="6">
        <f>SUMIF('Raw Data'!N2:N9995,A8,'Raw Data'!Q2:Q9995)</f>
        <v/>
      </c>
      <c r="C8" s="6">
        <f>SUMIF('Raw Data'!N2:N9995,A8,'Raw Data'!T2:T9995)</f>
        <v/>
      </c>
      <c r="D8" s="7">
        <f>IF(B8=0,0,C8/B8)</f>
        <v/>
      </c>
      <c r="E8" s="5">
        <f>SUMIF('Raw Data'!N2:N9995,A8,'Raw Data'!R2:R9995)</f>
        <v/>
      </c>
    </row>
    <row r="9">
      <c r="A9" s="8" t="inlineStr">
        <is>
          <t>TOTAL</t>
        </is>
      </c>
      <c r="B9" s="9">
        <f>SUM(B6:B8)</f>
        <v/>
      </c>
      <c r="C9" s="9">
        <f>SUM(C6:C8)</f>
        <v/>
      </c>
      <c r="D9" s="10">
        <f>IF(B9=0,0,C9/B9)</f>
        <v/>
      </c>
      <c r="E9" s="8">
        <f>SUM(E6:E8)</f>
        <v/>
      </c>
    </row>
    <row r="37">
      <c r="A37" s="4" t="inlineStr">
        <is>
          <t>By Sub-Category</t>
        </is>
      </c>
    </row>
    <row r="39">
      <c r="A39" s="1" t="inlineStr">
        <is>
          <t>Sub-Category</t>
        </is>
      </c>
      <c r="B39" s="1" t="inlineStr">
        <is>
          <t>Total Sales</t>
        </is>
      </c>
      <c r="C39" s="1" t="inlineStr">
        <is>
          <t>Total Profit</t>
        </is>
      </c>
      <c r="D39" s="1" t="inlineStr">
        <is>
          <t>Profit Margin</t>
        </is>
      </c>
    </row>
    <row r="40">
      <c r="A40" s="5" t="inlineStr">
        <is>
          <t>Accessories</t>
        </is>
      </c>
      <c r="B40" s="6">
        <f>SUMIF('Raw Data'!O2:O9995,A40,'Raw Data'!Q2:Q9995)</f>
        <v/>
      </c>
      <c r="C40" s="6">
        <f>SUMIF('Raw Data'!O2:O9995,A40,'Raw Data'!T2:T9995)</f>
        <v/>
      </c>
      <c r="D40" s="7">
        <f>IF(B40=0,0,C40/B40)</f>
        <v/>
      </c>
    </row>
    <row r="41">
      <c r="A41" s="8" t="inlineStr">
        <is>
          <t>Appliances</t>
        </is>
      </c>
      <c r="B41" s="9">
        <f>SUMIF('Raw Data'!O2:O9995,A41,'Raw Data'!Q2:Q9995)</f>
        <v/>
      </c>
      <c r="C41" s="9">
        <f>SUMIF('Raw Data'!O2:O9995,A41,'Raw Data'!T2:T9995)</f>
        <v/>
      </c>
      <c r="D41" s="10">
        <f>IF(B41=0,0,C41/B41)</f>
        <v/>
      </c>
    </row>
    <row r="42">
      <c r="A42" s="5" t="inlineStr">
        <is>
          <t>Art</t>
        </is>
      </c>
      <c r="B42" s="6">
        <f>SUMIF('Raw Data'!O2:O9995,A42,'Raw Data'!Q2:Q9995)</f>
        <v/>
      </c>
      <c r="C42" s="6">
        <f>SUMIF('Raw Data'!O2:O9995,A42,'Raw Data'!T2:T9995)</f>
        <v/>
      </c>
      <c r="D42" s="7">
        <f>IF(B42=0,0,C42/B42)</f>
        <v/>
      </c>
    </row>
    <row r="43">
      <c r="A43" s="8" t="inlineStr">
        <is>
          <t>Binders</t>
        </is>
      </c>
      <c r="B43" s="9">
        <f>SUMIF('Raw Data'!O2:O9995,A43,'Raw Data'!Q2:Q9995)</f>
        <v/>
      </c>
      <c r="C43" s="9">
        <f>SUMIF('Raw Data'!O2:O9995,A43,'Raw Data'!T2:T9995)</f>
        <v/>
      </c>
      <c r="D43" s="10">
        <f>IF(B43=0,0,C43/B43)</f>
        <v/>
      </c>
    </row>
    <row r="44">
      <c r="A44" s="5" t="inlineStr">
        <is>
          <t>Bookcases</t>
        </is>
      </c>
      <c r="B44" s="6">
        <f>SUMIF('Raw Data'!O2:O9995,A44,'Raw Data'!Q2:Q9995)</f>
        <v/>
      </c>
      <c r="C44" s="6">
        <f>SUMIF('Raw Data'!O2:O9995,A44,'Raw Data'!T2:T9995)</f>
        <v/>
      </c>
      <c r="D44" s="7">
        <f>IF(B44=0,0,C44/B44)</f>
        <v/>
      </c>
    </row>
    <row r="45">
      <c r="A45" s="8" t="inlineStr">
        <is>
          <t>Chairs</t>
        </is>
      </c>
      <c r="B45" s="9">
        <f>SUMIF('Raw Data'!O2:O9995,A45,'Raw Data'!Q2:Q9995)</f>
        <v/>
      </c>
      <c r="C45" s="9">
        <f>SUMIF('Raw Data'!O2:O9995,A45,'Raw Data'!T2:T9995)</f>
        <v/>
      </c>
      <c r="D45" s="10">
        <f>IF(B45=0,0,C45/B45)</f>
        <v/>
      </c>
    </row>
    <row r="46">
      <c r="A46" s="5" t="inlineStr">
        <is>
          <t>Copiers</t>
        </is>
      </c>
      <c r="B46" s="6">
        <f>SUMIF('Raw Data'!O2:O9995,A46,'Raw Data'!Q2:Q9995)</f>
        <v/>
      </c>
      <c r="C46" s="6">
        <f>SUMIF('Raw Data'!O2:O9995,A46,'Raw Data'!T2:T9995)</f>
        <v/>
      </c>
      <c r="D46" s="7">
        <f>IF(B46=0,0,C46/B46)</f>
        <v/>
      </c>
    </row>
    <row r="47">
      <c r="A47" s="8" t="inlineStr">
        <is>
          <t>Envelopes</t>
        </is>
      </c>
      <c r="B47" s="9">
        <f>SUMIF('Raw Data'!O2:O9995,A47,'Raw Data'!Q2:Q9995)</f>
        <v/>
      </c>
      <c r="C47" s="9">
        <f>SUMIF('Raw Data'!O2:O9995,A47,'Raw Data'!T2:T9995)</f>
        <v/>
      </c>
      <c r="D47" s="10">
        <f>IF(B47=0,0,C47/B47)</f>
        <v/>
      </c>
    </row>
    <row r="48">
      <c r="A48" s="5" t="inlineStr">
        <is>
          <t>Fasteners</t>
        </is>
      </c>
      <c r="B48" s="6">
        <f>SUMIF('Raw Data'!O2:O9995,A48,'Raw Data'!Q2:Q9995)</f>
        <v/>
      </c>
      <c r="C48" s="6">
        <f>SUMIF('Raw Data'!O2:O9995,A48,'Raw Data'!T2:T9995)</f>
        <v/>
      </c>
      <c r="D48" s="7">
        <f>IF(B48=0,0,C48/B48)</f>
        <v/>
      </c>
    </row>
    <row r="49">
      <c r="A49" s="8" t="inlineStr">
        <is>
          <t>Furnishings</t>
        </is>
      </c>
      <c r="B49" s="9">
        <f>SUMIF('Raw Data'!O2:O9995,A49,'Raw Data'!Q2:Q9995)</f>
        <v/>
      </c>
      <c r="C49" s="9">
        <f>SUMIF('Raw Data'!O2:O9995,A49,'Raw Data'!T2:T9995)</f>
        <v/>
      </c>
      <c r="D49" s="10">
        <f>IF(B49=0,0,C49/B49)</f>
        <v/>
      </c>
    </row>
    <row r="50">
      <c r="A50" s="5" t="inlineStr">
        <is>
          <t>Labels</t>
        </is>
      </c>
      <c r="B50" s="6">
        <f>SUMIF('Raw Data'!O2:O9995,A50,'Raw Data'!Q2:Q9995)</f>
        <v/>
      </c>
      <c r="C50" s="6">
        <f>SUMIF('Raw Data'!O2:O9995,A50,'Raw Data'!T2:T9995)</f>
        <v/>
      </c>
      <c r="D50" s="7">
        <f>IF(B50=0,0,C50/B50)</f>
        <v/>
      </c>
    </row>
    <row r="51">
      <c r="A51" s="8" t="inlineStr">
        <is>
          <t>Machines</t>
        </is>
      </c>
      <c r="B51" s="9">
        <f>SUMIF('Raw Data'!O2:O9995,A51,'Raw Data'!Q2:Q9995)</f>
        <v/>
      </c>
      <c r="C51" s="9">
        <f>SUMIF('Raw Data'!O2:O9995,A51,'Raw Data'!T2:T9995)</f>
        <v/>
      </c>
      <c r="D51" s="10">
        <f>IF(B51=0,0,C51/B51)</f>
        <v/>
      </c>
    </row>
    <row r="52">
      <c r="A52" s="5" t="inlineStr">
        <is>
          <t>Paper</t>
        </is>
      </c>
      <c r="B52" s="6">
        <f>SUMIF('Raw Data'!O2:O9995,A52,'Raw Data'!Q2:Q9995)</f>
        <v/>
      </c>
      <c r="C52" s="6">
        <f>SUMIF('Raw Data'!O2:O9995,A52,'Raw Data'!T2:T9995)</f>
        <v/>
      </c>
      <c r="D52" s="7">
        <f>IF(B52=0,0,C52/B52)</f>
        <v/>
      </c>
    </row>
    <row r="53">
      <c r="A53" s="8" t="inlineStr">
        <is>
          <t>Phones</t>
        </is>
      </c>
      <c r="B53" s="9">
        <f>SUMIF('Raw Data'!O2:O9995,A53,'Raw Data'!Q2:Q9995)</f>
        <v/>
      </c>
      <c r="C53" s="9">
        <f>SUMIF('Raw Data'!O2:O9995,A53,'Raw Data'!T2:T9995)</f>
        <v/>
      </c>
      <c r="D53" s="10">
        <f>IF(B53=0,0,C53/B53)</f>
        <v/>
      </c>
    </row>
    <row r="54">
      <c r="A54" s="5" t="inlineStr">
        <is>
          <t>Storage</t>
        </is>
      </c>
      <c r="B54" s="6">
        <f>SUMIF('Raw Data'!O2:O9995,A54,'Raw Data'!Q2:Q9995)</f>
        <v/>
      </c>
      <c r="C54" s="6">
        <f>SUMIF('Raw Data'!O2:O9995,A54,'Raw Data'!T2:T9995)</f>
        <v/>
      </c>
      <c r="D54" s="7">
        <f>IF(B54=0,0,C54/B54)</f>
        <v/>
      </c>
    </row>
    <row r="55">
      <c r="A55" s="8" t="inlineStr">
        <is>
          <t>Supplies</t>
        </is>
      </c>
      <c r="B55" s="9">
        <f>SUMIF('Raw Data'!O2:O9995,A55,'Raw Data'!Q2:Q9995)</f>
        <v/>
      </c>
      <c r="C55" s="9">
        <f>SUMIF('Raw Data'!O2:O9995,A55,'Raw Data'!T2:T9995)</f>
        <v/>
      </c>
      <c r="D55" s="10">
        <f>IF(B55=0,0,C55/B55)</f>
        <v/>
      </c>
    </row>
    <row r="56">
      <c r="A56" s="5" t="inlineStr">
        <is>
          <t>Tables</t>
        </is>
      </c>
      <c r="B56" s="6">
        <f>SUMIF('Raw Data'!O2:O9995,A56,'Raw Data'!Q2:Q9995)</f>
        <v/>
      </c>
      <c r="C56" s="6">
        <f>SUMIF('Raw Data'!O2:O9995,A56,'Raw Data'!T2:T9995)</f>
        <v/>
      </c>
      <c r="D56" s="7">
        <f>IF(B56=0,0,C56/B56)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</cols>
  <sheetData>
    <row r="1">
      <c r="A1" s="4" t="inlineStr">
        <is>
          <t>RFM Customer Segmentation Analysis</t>
        </is>
      </c>
    </row>
    <row r="2">
      <c r="A2" s="11" t="inlineStr">
        <is>
          <t>All scores computed via Excel formulas (PERCENTRANK, IF). Click any cell to verify.</t>
        </is>
      </c>
    </row>
    <row r="4">
      <c r="A4" s="1" t="inlineStr">
        <is>
          <t>Customer ID</t>
        </is>
      </c>
      <c r="B4" s="1" t="inlineStr">
        <is>
          <t>Customer Name</t>
        </is>
      </c>
      <c r="C4" s="1" t="inlineStr">
        <is>
          <t>Recency (days)</t>
        </is>
      </c>
      <c r="D4" s="1" t="inlineStr">
        <is>
          <t>Frequency</t>
        </is>
      </c>
      <c r="E4" s="1" t="inlineStr">
        <is>
          <t>Monetary ($)</t>
        </is>
      </c>
      <c r="F4" s="1" t="inlineStr">
        <is>
          <t>R Score</t>
        </is>
      </c>
      <c r="G4" s="1" t="inlineStr">
        <is>
          <t>F Score</t>
        </is>
      </c>
      <c r="H4" s="1" t="inlineStr">
        <is>
          <t>M Score</t>
        </is>
      </c>
      <c r="I4" s="1" t="inlineStr">
        <is>
          <t>RFM Score</t>
        </is>
      </c>
      <c r="J4" s="1" t="inlineStr">
        <is>
          <t>Segment</t>
        </is>
      </c>
    </row>
    <row r="5">
      <c r="A5" s="5" t="inlineStr">
        <is>
          <t>SM-20320</t>
        </is>
      </c>
      <c r="B5" s="5" t="inlineStr">
        <is>
          <t>Sean Miller</t>
        </is>
      </c>
      <c r="C5" s="5" t="n">
        <v>79</v>
      </c>
      <c r="D5" s="5" t="n">
        <v>5</v>
      </c>
      <c r="E5" s="6" t="n">
        <v>25043.05</v>
      </c>
      <c r="F5" s="5">
        <f>IF(PERCENTRANK($C$5:$C$797,C5)&lt;=0.25,4,IF(PERCENTRANK($C$5:$C$797,C5)&lt;=0.5,3,IF(PERCENTRANK($C$5:$C$797,C5)&lt;=0.75,2,1)))</f>
        <v/>
      </c>
      <c r="G5" s="5">
        <f>IF(PERCENTRANK($D$5:$D$797,D5)&gt;=0.75,4,IF(PERCENTRANK($D$5:$D$797,D5)&gt;=0.5,3,IF(PERCENTRANK($D$5:$D$797,D5)&gt;=0.25,2,1)))</f>
        <v/>
      </c>
      <c r="H5" s="5">
        <f>IF(PERCENTRANK($E$5:$E$797,E5)&gt;=0.75,4,IF(PERCENTRANK($E$5:$E$797,E5)&gt;=0.5,3,IF(PERCENTRANK($E$5:$E$797,E5)&gt;=0.25,2,1)))</f>
        <v/>
      </c>
      <c r="I5" s="5">
        <f>F5+G5+H5</f>
        <v/>
      </c>
      <c r="J5" s="5">
        <f>IF(I5&gt;=10,"Champions",IF(I5&gt;=8,"Loyal Customers",IF(I5&gt;=6,"Potential Loyalists",IF(I5&gt;=4,"At Risk","Lost"))))</f>
        <v/>
      </c>
    </row>
    <row r="6">
      <c r="A6" s="8" t="inlineStr">
        <is>
          <t>TC-20980</t>
        </is>
      </c>
      <c r="B6" s="8" t="inlineStr">
        <is>
          <t>Tamara Chand</t>
        </is>
      </c>
      <c r="C6" s="8" t="n">
        <v>399</v>
      </c>
      <c r="D6" s="8" t="n">
        <v>5</v>
      </c>
      <c r="E6" s="9" t="n">
        <v>19052.22</v>
      </c>
      <c r="F6" s="8">
        <f>IF(PERCENTRANK($C$5:$C$797,C6)&lt;=0.25,4,IF(PERCENTRANK($C$5:$C$797,C6)&lt;=0.5,3,IF(PERCENTRANK($C$5:$C$797,C6)&lt;=0.75,2,1)))</f>
        <v/>
      </c>
      <c r="G6" s="8">
        <f>IF(PERCENTRANK($D$5:$D$797,D6)&gt;=0.75,4,IF(PERCENTRANK($D$5:$D$797,D6)&gt;=0.5,3,IF(PERCENTRANK($D$5:$D$797,D6)&gt;=0.25,2,1)))</f>
        <v/>
      </c>
      <c r="H6" s="8">
        <f>IF(PERCENTRANK($E$5:$E$797,E6)&gt;=0.75,4,IF(PERCENTRANK($E$5:$E$797,E6)&gt;=0.5,3,IF(PERCENTRANK($E$5:$E$797,E6)&gt;=0.25,2,1)))</f>
        <v/>
      </c>
      <c r="I6" s="8">
        <f>F6+G6+H6</f>
        <v/>
      </c>
      <c r="J6" s="8">
        <f>IF(I6&gt;=10,"Champions",IF(I6&gt;=8,"Loyal Customers",IF(I6&gt;=6,"Potential Loyalists",IF(I6&gt;=4,"At Risk","Lost"))))</f>
        <v/>
      </c>
    </row>
    <row r="7">
      <c r="A7" s="5" t="inlineStr">
        <is>
          <t>RB-19360</t>
        </is>
      </c>
      <c r="B7" s="5" t="inlineStr">
        <is>
          <t>Raymond Buch</t>
        </is>
      </c>
      <c r="C7" s="5" t="n">
        <v>96</v>
      </c>
      <c r="D7" s="5" t="n">
        <v>6</v>
      </c>
      <c r="E7" s="6" t="n">
        <v>15117.34</v>
      </c>
      <c r="F7" s="5">
        <f>IF(PERCENTRANK($C$5:$C$797,C7)&lt;=0.25,4,IF(PERCENTRANK($C$5:$C$797,C7)&lt;=0.5,3,IF(PERCENTRANK($C$5:$C$797,C7)&lt;=0.75,2,1)))</f>
        <v/>
      </c>
      <c r="G7" s="5">
        <f>IF(PERCENTRANK($D$5:$D$797,D7)&gt;=0.75,4,IF(PERCENTRANK($D$5:$D$797,D7)&gt;=0.5,3,IF(PERCENTRANK($D$5:$D$797,D7)&gt;=0.25,2,1)))</f>
        <v/>
      </c>
      <c r="H7" s="5">
        <f>IF(PERCENTRANK($E$5:$E$797,E7)&gt;=0.75,4,IF(PERCENTRANK($E$5:$E$797,E7)&gt;=0.5,3,IF(PERCENTRANK($E$5:$E$797,E7)&gt;=0.25,2,1)))</f>
        <v/>
      </c>
      <c r="I7" s="5">
        <f>F7+G7+H7</f>
        <v/>
      </c>
      <c r="J7" s="5">
        <f>IF(I7&gt;=10,"Champions",IF(I7&gt;=8,"Loyal Customers",IF(I7&gt;=6,"Potential Loyalists",IF(I7&gt;=4,"At Risk","Lost"))))</f>
        <v/>
      </c>
    </row>
    <row r="8">
      <c r="A8" s="8" t="inlineStr">
        <is>
          <t>TA-21385</t>
        </is>
      </c>
      <c r="B8" s="8" t="inlineStr">
        <is>
          <t>Tom Ashbrook</t>
        </is>
      </c>
      <c r="C8" s="8" t="n">
        <v>69</v>
      </c>
      <c r="D8" s="8" t="n">
        <v>4</v>
      </c>
      <c r="E8" s="9" t="n">
        <v>14595.62</v>
      </c>
      <c r="F8" s="8">
        <f>IF(PERCENTRANK($C$5:$C$797,C8)&lt;=0.25,4,IF(PERCENTRANK($C$5:$C$797,C8)&lt;=0.5,3,IF(PERCENTRANK($C$5:$C$797,C8)&lt;=0.75,2,1)))</f>
        <v/>
      </c>
      <c r="G8" s="8">
        <f>IF(PERCENTRANK($D$5:$D$797,D8)&gt;=0.75,4,IF(PERCENTRANK($D$5:$D$797,D8)&gt;=0.5,3,IF(PERCENTRANK($D$5:$D$797,D8)&gt;=0.25,2,1)))</f>
        <v/>
      </c>
      <c r="H8" s="8">
        <f>IF(PERCENTRANK($E$5:$E$797,E8)&gt;=0.75,4,IF(PERCENTRANK($E$5:$E$797,E8)&gt;=0.5,3,IF(PERCENTRANK($E$5:$E$797,E8)&gt;=0.25,2,1)))</f>
        <v/>
      </c>
      <c r="I8" s="8">
        <f>F8+G8+H8</f>
        <v/>
      </c>
      <c r="J8" s="8">
        <f>IF(I8&gt;=10,"Champions",IF(I8&gt;=8,"Loyal Customers",IF(I8&gt;=6,"Potential Loyalists",IF(I8&gt;=4,"At Risk","Lost"))))</f>
        <v/>
      </c>
    </row>
    <row r="9">
      <c r="A9" s="5" t="inlineStr">
        <is>
          <t>AB-10105</t>
        </is>
      </c>
      <c r="B9" s="5" t="inlineStr">
        <is>
          <t>Adrian Barton</t>
        </is>
      </c>
      <c r="C9" s="5" t="n">
        <v>41</v>
      </c>
      <c r="D9" s="5" t="n">
        <v>10</v>
      </c>
      <c r="E9" s="6" t="n">
        <v>14473.57</v>
      </c>
      <c r="F9" s="5">
        <f>IF(PERCENTRANK($C$5:$C$797,C9)&lt;=0.25,4,IF(PERCENTRANK($C$5:$C$797,C9)&lt;=0.5,3,IF(PERCENTRANK($C$5:$C$797,C9)&lt;=0.75,2,1)))</f>
        <v/>
      </c>
      <c r="G9" s="5">
        <f>IF(PERCENTRANK($D$5:$D$797,D9)&gt;=0.75,4,IF(PERCENTRANK($D$5:$D$797,D9)&gt;=0.5,3,IF(PERCENTRANK($D$5:$D$797,D9)&gt;=0.25,2,1)))</f>
        <v/>
      </c>
      <c r="H9" s="5">
        <f>IF(PERCENTRANK($E$5:$E$797,E9)&gt;=0.75,4,IF(PERCENTRANK($E$5:$E$797,E9)&gt;=0.5,3,IF(PERCENTRANK($E$5:$E$797,E9)&gt;=0.25,2,1)))</f>
        <v/>
      </c>
      <c r="I9" s="5">
        <f>F9+G9+H9</f>
        <v/>
      </c>
      <c r="J9" s="5">
        <f>IF(I9&gt;=10,"Champions",IF(I9&gt;=8,"Loyal Customers",IF(I9&gt;=6,"Potential Loyalists",IF(I9&gt;=4,"At Risk","Lost"))))</f>
        <v/>
      </c>
    </row>
    <row r="10">
      <c r="A10" s="8" t="inlineStr">
        <is>
          <t>KL-16645</t>
        </is>
      </c>
      <c r="B10" s="8" t="inlineStr">
        <is>
          <t>Ken Lonsdale</t>
        </is>
      </c>
      <c r="C10" s="8" t="n">
        <v>47</v>
      </c>
      <c r="D10" s="8" t="n">
        <v>12</v>
      </c>
      <c r="E10" s="9" t="n">
        <v>14175.23</v>
      </c>
      <c r="F10" s="8">
        <f>IF(PERCENTRANK($C$5:$C$797,C10)&lt;=0.25,4,IF(PERCENTRANK($C$5:$C$797,C10)&lt;=0.5,3,IF(PERCENTRANK($C$5:$C$797,C10)&lt;=0.75,2,1)))</f>
        <v/>
      </c>
      <c r="G10" s="8">
        <f>IF(PERCENTRANK($D$5:$D$797,D10)&gt;=0.75,4,IF(PERCENTRANK($D$5:$D$797,D10)&gt;=0.5,3,IF(PERCENTRANK($D$5:$D$797,D10)&gt;=0.25,2,1)))</f>
        <v/>
      </c>
      <c r="H10" s="8">
        <f>IF(PERCENTRANK($E$5:$E$797,E10)&gt;=0.75,4,IF(PERCENTRANK($E$5:$E$797,E10)&gt;=0.5,3,IF(PERCENTRANK($E$5:$E$797,E10)&gt;=0.25,2,1)))</f>
        <v/>
      </c>
      <c r="I10" s="8">
        <f>F10+G10+H10</f>
        <v/>
      </c>
      <c r="J10" s="8">
        <f>IF(I10&gt;=10,"Champions",IF(I10&gt;=8,"Loyal Customers",IF(I10&gt;=6,"Potential Loyalists",IF(I10&gt;=4,"At Risk","Lost"))))</f>
        <v/>
      </c>
    </row>
    <row r="11">
      <c r="A11" s="5" t="inlineStr">
        <is>
          <t>SC-20095</t>
        </is>
      </c>
      <c r="B11" s="5" t="inlineStr">
        <is>
          <t>Sanjit Chand</t>
        </is>
      </c>
      <c r="C11" s="5" t="n">
        <v>349</v>
      </c>
      <c r="D11" s="5" t="n">
        <v>9</v>
      </c>
      <c r="E11" s="6" t="n">
        <v>14142.33</v>
      </c>
      <c r="F11" s="5">
        <f>IF(PERCENTRANK($C$5:$C$797,C11)&lt;=0.25,4,IF(PERCENTRANK($C$5:$C$797,C11)&lt;=0.5,3,IF(PERCENTRANK($C$5:$C$797,C11)&lt;=0.75,2,1)))</f>
        <v/>
      </c>
      <c r="G11" s="5">
        <f>IF(PERCENTRANK($D$5:$D$797,D11)&gt;=0.75,4,IF(PERCENTRANK($D$5:$D$797,D11)&gt;=0.5,3,IF(PERCENTRANK($D$5:$D$797,D11)&gt;=0.25,2,1)))</f>
        <v/>
      </c>
      <c r="H11" s="5">
        <f>IF(PERCENTRANK($E$5:$E$797,E11)&gt;=0.75,4,IF(PERCENTRANK($E$5:$E$797,E11)&gt;=0.5,3,IF(PERCENTRANK($E$5:$E$797,E11)&gt;=0.25,2,1)))</f>
        <v/>
      </c>
      <c r="I11" s="5">
        <f>F11+G11+H11</f>
        <v/>
      </c>
      <c r="J11" s="5">
        <f>IF(I11&gt;=10,"Champions",IF(I11&gt;=8,"Loyal Customers",IF(I11&gt;=6,"Potential Loyalists",IF(I11&gt;=4,"At Risk","Lost"))))</f>
        <v/>
      </c>
    </row>
    <row r="12">
      <c r="A12" s="8" t="inlineStr">
        <is>
          <t>HL-15040</t>
        </is>
      </c>
      <c r="B12" s="8" t="inlineStr">
        <is>
          <t>Hunter Lopez</t>
        </is>
      </c>
      <c r="C12" s="8" t="n">
        <v>43</v>
      </c>
      <c r="D12" s="8" t="n">
        <v>6</v>
      </c>
      <c r="E12" s="9" t="n">
        <v>12873.3</v>
      </c>
      <c r="F12" s="8">
        <f>IF(PERCENTRANK($C$5:$C$797,C12)&lt;=0.25,4,IF(PERCENTRANK($C$5:$C$797,C12)&lt;=0.5,3,IF(PERCENTRANK($C$5:$C$797,C12)&lt;=0.75,2,1)))</f>
        <v/>
      </c>
      <c r="G12" s="8">
        <f>IF(PERCENTRANK($D$5:$D$797,D12)&gt;=0.75,4,IF(PERCENTRANK($D$5:$D$797,D12)&gt;=0.5,3,IF(PERCENTRANK($D$5:$D$797,D12)&gt;=0.25,2,1)))</f>
        <v/>
      </c>
      <c r="H12" s="8">
        <f>IF(PERCENTRANK($E$5:$E$797,E12)&gt;=0.75,4,IF(PERCENTRANK($E$5:$E$797,E12)&gt;=0.5,3,IF(PERCENTRANK($E$5:$E$797,E12)&gt;=0.25,2,1)))</f>
        <v/>
      </c>
      <c r="I12" s="8">
        <f>F12+G12+H12</f>
        <v/>
      </c>
      <c r="J12" s="8">
        <f>IF(I12&gt;=10,"Champions",IF(I12&gt;=8,"Loyal Customers",IF(I12&gt;=6,"Potential Loyalists",IF(I12&gt;=4,"At Risk","Lost"))))</f>
        <v/>
      </c>
    </row>
    <row r="13">
      <c r="A13" s="5" t="inlineStr">
        <is>
          <t>SE-20110</t>
        </is>
      </c>
      <c r="B13" s="5" t="inlineStr">
        <is>
          <t>Sanjit Engle</t>
        </is>
      </c>
      <c r="C13" s="5" t="n">
        <v>9</v>
      </c>
      <c r="D13" s="5" t="n">
        <v>11</v>
      </c>
      <c r="E13" s="6" t="n">
        <v>12209.44</v>
      </c>
      <c r="F13" s="5">
        <f>IF(PERCENTRANK($C$5:$C$797,C13)&lt;=0.25,4,IF(PERCENTRANK($C$5:$C$797,C13)&lt;=0.5,3,IF(PERCENTRANK($C$5:$C$797,C13)&lt;=0.75,2,1)))</f>
        <v/>
      </c>
      <c r="G13" s="5">
        <f>IF(PERCENTRANK($D$5:$D$797,D13)&gt;=0.75,4,IF(PERCENTRANK($D$5:$D$797,D13)&gt;=0.5,3,IF(PERCENTRANK($D$5:$D$797,D13)&gt;=0.25,2,1)))</f>
        <v/>
      </c>
      <c r="H13" s="5">
        <f>IF(PERCENTRANK($E$5:$E$797,E13)&gt;=0.75,4,IF(PERCENTRANK($E$5:$E$797,E13)&gt;=0.5,3,IF(PERCENTRANK($E$5:$E$797,E13)&gt;=0.25,2,1)))</f>
        <v/>
      </c>
      <c r="I13" s="5">
        <f>F13+G13+H13</f>
        <v/>
      </c>
      <c r="J13" s="5">
        <f>IF(I13&gt;=10,"Champions",IF(I13&gt;=8,"Loyal Customers",IF(I13&gt;=6,"Potential Loyalists",IF(I13&gt;=4,"At Risk","Lost"))))</f>
        <v/>
      </c>
    </row>
    <row r="14">
      <c r="A14" s="8" t="inlineStr">
        <is>
          <t>CC-12370</t>
        </is>
      </c>
      <c r="B14" s="8" t="inlineStr">
        <is>
          <t>Christopher Conant</t>
        </is>
      </c>
      <c r="C14" s="8" t="n">
        <v>43</v>
      </c>
      <c r="D14" s="8" t="n">
        <v>5</v>
      </c>
      <c r="E14" s="9" t="n">
        <v>12129.07</v>
      </c>
      <c r="F14" s="8">
        <f>IF(PERCENTRANK($C$5:$C$797,C14)&lt;=0.25,4,IF(PERCENTRANK($C$5:$C$797,C14)&lt;=0.5,3,IF(PERCENTRANK($C$5:$C$797,C14)&lt;=0.75,2,1)))</f>
        <v/>
      </c>
      <c r="G14" s="8">
        <f>IF(PERCENTRANK($D$5:$D$797,D14)&gt;=0.75,4,IF(PERCENTRANK($D$5:$D$797,D14)&gt;=0.5,3,IF(PERCENTRANK($D$5:$D$797,D14)&gt;=0.25,2,1)))</f>
        <v/>
      </c>
      <c r="H14" s="8">
        <f>IF(PERCENTRANK($E$5:$E$797,E14)&gt;=0.75,4,IF(PERCENTRANK($E$5:$E$797,E14)&gt;=0.5,3,IF(PERCENTRANK($E$5:$E$797,E14)&gt;=0.25,2,1)))</f>
        <v/>
      </c>
      <c r="I14" s="8">
        <f>F14+G14+H14</f>
        <v/>
      </c>
      <c r="J14" s="8">
        <f>IF(I14&gt;=10,"Champions",IF(I14&gt;=8,"Loyal Customers",IF(I14&gt;=6,"Potential Loyalists",IF(I14&gt;=4,"At Risk","Lost"))))</f>
        <v/>
      </c>
    </row>
    <row r="15">
      <c r="A15" s="5" t="inlineStr">
        <is>
          <t>TS-21370</t>
        </is>
      </c>
      <c r="B15" s="5" t="inlineStr">
        <is>
          <t>Todd Sumrall</t>
        </is>
      </c>
      <c r="C15" s="5" t="n">
        <v>36</v>
      </c>
      <c r="D15" s="5" t="n">
        <v>6</v>
      </c>
      <c r="E15" s="6" t="n">
        <v>11891.75</v>
      </c>
      <c r="F15" s="5">
        <f>IF(PERCENTRANK($C$5:$C$797,C15)&lt;=0.25,4,IF(PERCENTRANK($C$5:$C$797,C15)&lt;=0.5,3,IF(PERCENTRANK($C$5:$C$797,C15)&lt;=0.75,2,1)))</f>
        <v/>
      </c>
      <c r="G15" s="5">
        <f>IF(PERCENTRANK($D$5:$D$797,D15)&gt;=0.75,4,IF(PERCENTRANK($D$5:$D$797,D15)&gt;=0.5,3,IF(PERCENTRANK($D$5:$D$797,D15)&gt;=0.25,2,1)))</f>
        <v/>
      </c>
      <c r="H15" s="5">
        <f>IF(PERCENTRANK($E$5:$E$797,E15)&gt;=0.75,4,IF(PERCENTRANK($E$5:$E$797,E15)&gt;=0.5,3,IF(PERCENTRANK($E$5:$E$797,E15)&gt;=0.25,2,1)))</f>
        <v/>
      </c>
      <c r="I15" s="5">
        <f>F15+G15+H15</f>
        <v/>
      </c>
      <c r="J15" s="5">
        <f>IF(I15&gt;=10,"Champions",IF(I15&gt;=8,"Loyal Customers",IF(I15&gt;=6,"Potential Loyalists",IF(I15&gt;=4,"At Risk","Lost"))))</f>
        <v/>
      </c>
    </row>
    <row r="16">
      <c r="A16" s="8" t="inlineStr">
        <is>
          <t>GT-14710</t>
        </is>
      </c>
      <c r="B16" s="8" t="inlineStr">
        <is>
          <t>Greg Tran</t>
        </is>
      </c>
      <c r="C16" s="8" t="n">
        <v>36</v>
      </c>
      <c r="D16" s="8" t="n">
        <v>11</v>
      </c>
      <c r="E16" s="9" t="n">
        <v>11820.12</v>
      </c>
      <c r="F16" s="8">
        <f>IF(PERCENTRANK($C$5:$C$797,C16)&lt;=0.25,4,IF(PERCENTRANK($C$5:$C$797,C16)&lt;=0.5,3,IF(PERCENTRANK($C$5:$C$797,C16)&lt;=0.75,2,1)))</f>
        <v/>
      </c>
      <c r="G16" s="8">
        <f>IF(PERCENTRANK($D$5:$D$797,D16)&gt;=0.75,4,IF(PERCENTRANK($D$5:$D$797,D16)&gt;=0.5,3,IF(PERCENTRANK($D$5:$D$797,D16)&gt;=0.25,2,1)))</f>
        <v/>
      </c>
      <c r="H16" s="8">
        <f>IF(PERCENTRANK($E$5:$E$797,E16)&gt;=0.75,4,IF(PERCENTRANK($E$5:$E$797,E16)&gt;=0.5,3,IF(PERCENTRANK($E$5:$E$797,E16)&gt;=0.25,2,1)))</f>
        <v/>
      </c>
      <c r="I16" s="8">
        <f>F16+G16+H16</f>
        <v/>
      </c>
      <c r="J16" s="8">
        <f>IF(I16&gt;=10,"Champions",IF(I16&gt;=8,"Loyal Customers",IF(I16&gt;=6,"Potential Loyalists",IF(I16&gt;=4,"At Risk","Lost"))))</f>
        <v/>
      </c>
    </row>
    <row r="17">
      <c r="A17" s="5" t="inlineStr">
        <is>
          <t>BM-11140</t>
        </is>
      </c>
      <c r="B17" s="5" t="inlineStr">
        <is>
          <t>Becky Martin</t>
        </is>
      </c>
      <c r="C17" s="5" t="n">
        <v>307</v>
      </c>
      <c r="D17" s="5" t="n">
        <v>4</v>
      </c>
      <c r="E17" s="6" t="n">
        <v>11789.63</v>
      </c>
      <c r="F17" s="5">
        <f>IF(PERCENTRANK($C$5:$C$797,C17)&lt;=0.25,4,IF(PERCENTRANK($C$5:$C$797,C17)&lt;=0.5,3,IF(PERCENTRANK($C$5:$C$797,C17)&lt;=0.75,2,1)))</f>
        <v/>
      </c>
      <c r="G17" s="5">
        <f>IF(PERCENTRANK($D$5:$D$797,D17)&gt;=0.75,4,IF(PERCENTRANK($D$5:$D$797,D17)&gt;=0.5,3,IF(PERCENTRANK($D$5:$D$797,D17)&gt;=0.25,2,1)))</f>
        <v/>
      </c>
      <c r="H17" s="5">
        <f>IF(PERCENTRANK($E$5:$E$797,E17)&gt;=0.75,4,IF(PERCENTRANK($E$5:$E$797,E17)&gt;=0.5,3,IF(PERCENTRANK($E$5:$E$797,E17)&gt;=0.25,2,1)))</f>
        <v/>
      </c>
      <c r="I17" s="5">
        <f>F17+G17+H17</f>
        <v/>
      </c>
      <c r="J17" s="5">
        <f>IF(I17&gt;=10,"Champions",IF(I17&gt;=8,"Loyal Customers",IF(I17&gt;=6,"Potential Loyalists",IF(I17&gt;=4,"At Risk","Lost"))))</f>
        <v/>
      </c>
    </row>
    <row r="18">
      <c r="A18" s="8" t="inlineStr">
        <is>
          <t>SV-20365</t>
        </is>
      </c>
      <c r="B18" s="8" t="inlineStr">
        <is>
          <t>Seth Vernon</t>
        </is>
      </c>
      <c r="C18" s="8" t="n">
        <v>101</v>
      </c>
      <c r="D18" s="8" t="n">
        <v>10</v>
      </c>
      <c r="E18" s="9" t="n">
        <v>11470.95</v>
      </c>
      <c r="F18" s="8">
        <f>IF(PERCENTRANK($C$5:$C$797,C18)&lt;=0.25,4,IF(PERCENTRANK($C$5:$C$797,C18)&lt;=0.5,3,IF(PERCENTRANK($C$5:$C$797,C18)&lt;=0.75,2,1)))</f>
        <v/>
      </c>
      <c r="G18" s="8">
        <f>IF(PERCENTRANK($D$5:$D$797,D18)&gt;=0.75,4,IF(PERCENTRANK($D$5:$D$797,D18)&gt;=0.5,3,IF(PERCENTRANK($D$5:$D$797,D18)&gt;=0.25,2,1)))</f>
        <v/>
      </c>
      <c r="H18" s="8">
        <f>IF(PERCENTRANK($E$5:$E$797,E18)&gt;=0.75,4,IF(PERCENTRANK($E$5:$E$797,E18)&gt;=0.5,3,IF(PERCENTRANK($E$5:$E$797,E18)&gt;=0.25,2,1)))</f>
        <v/>
      </c>
      <c r="I18" s="8">
        <f>F18+G18+H18</f>
        <v/>
      </c>
      <c r="J18" s="8">
        <f>IF(I18&gt;=10,"Champions",IF(I18&gt;=8,"Loyal Customers",IF(I18&gt;=6,"Potential Loyalists",IF(I18&gt;=4,"At Risk","Lost"))))</f>
        <v/>
      </c>
    </row>
    <row r="19">
      <c r="A19" s="5" t="inlineStr">
        <is>
          <t>CJ-12010</t>
        </is>
      </c>
      <c r="B19" s="5" t="inlineStr">
        <is>
          <t>Caroline Jumper</t>
        </is>
      </c>
      <c r="C19" s="5" t="n">
        <v>189</v>
      </c>
      <c r="D19" s="5" t="n">
        <v>8</v>
      </c>
      <c r="E19" s="6" t="n">
        <v>11164.97</v>
      </c>
      <c r="F19" s="5">
        <f>IF(PERCENTRANK($C$5:$C$797,C19)&lt;=0.25,4,IF(PERCENTRANK($C$5:$C$797,C19)&lt;=0.5,3,IF(PERCENTRANK($C$5:$C$797,C19)&lt;=0.75,2,1)))</f>
        <v/>
      </c>
      <c r="G19" s="5">
        <f>IF(PERCENTRANK($D$5:$D$797,D19)&gt;=0.75,4,IF(PERCENTRANK($D$5:$D$797,D19)&gt;=0.5,3,IF(PERCENTRANK($D$5:$D$797,D19)&gt;=0.25,2,1)))</f>
        <v/>
      </c>
      <c r="H19" s="5">
        <f>IF(PERCENTRANK($E$5:$E$797,E19)&gt;=0.75,4,IF(PERCENTRANK($E$5:$E$797,E19)&gt;=0.5,3,IF(PERCENTRANK($E$5:$E$797,E19)&gt;=0.25,2,1)))</f>
        <v/>
      </c>
      <c r="I19" s="5">
        <f>F19+G19+H19</f>
        <v/>
      </c>
      <c r="J19" s="5">
        <f>IF(I19&gt;=10,"Champions",IF(I19&gt;=8,"Loyal Customers",IF(I19&gt;=6,"Potential Loyalists",IF(I19&gt;=4,"At Risk","Lost"))))</f>
        <v/>
      </c>
    </row>
    <row r="20">
      <c r="A20" s="8" t="inlineStr">
        <is>
          <t>CL-12565</t>
        </is>
      </c>
      <c r="B20" s="8" t="inlineStr">
        <is>
          <t>Clay Ludtke</t>
        </is>
      </c>
      <c r="C20" s="8" t="n">
        <v>284</v>
      </c>
      <c r="D20" s="8" t="n">
        <v>12</v>
      </c>
      <c r="E20" s="9" t="n">
        <v>10880.55</v>
      </c>
      <c r="F20" s="8">
        <f>IF(PERCENTRANK($C$5:$C$797,C20)&lt;=0.25,4,IF(PERCENTRANK($C$5:$C$797,C20)&lt;=0.5,3,IF(PERCENTRANK($C$5:$C$797,C20)&lt;=0.75,2,1)))</f>
        <v/>
      </c>
      <c r="G20" s="8">
        <f>IF(PERCENTRANK($D$5:$D$797,D20)&gt;=0.75,4,IF(PERCENTRANK($D$5:$D$797,D20)&gt;=0.5,3,IF(PERCENTRANK($D$5:$D$797,D20)&gt;=0.25,2,1)))</f>
        <v/>
      </c>
      <c r="H20" s="8">
        <f>IF(PERCENTRANK($E$5:$E$797,E20)&gt;=0.75,4,IF(PERCENTRANK($E$5:$E$797,E20)&gt;=0.5,3,IF(PERCENTRANK($E$5:$E$797,E20)&gt;=0.25,2,1)))</f>
        <v/>
      </c>
      <c r="I20" s="8">
        <f>F20+G20+H20</f>
        <v/>
      </c>
      <c r="J20" s="8">
        <f>IF(I20&gt;=10,"Champions",IF(I20&gt;=8,"Loyal Customers",IF(I20&gt;=6,"Potential Loyalists",IF(I20&gt;=4,"At Risk","Lost"))))</f>
        <v/>
      </c>
    </row>
    <row r="21">
      <c r="A21" s="5" t="inlineStr">
        <is>
          <t>ME-17320</t>
        </is>
      </c>
      <c r="B21" s="5" t="inlineStr">
        <is>
          <t>Maria Etezadi</t>
        </is>
      </c>
      <c r="C21" s="5" t="n">
        <v>42</v>
      </c>
      <c r="D21" s="5" t="n">
        <v>10</v>
      </c>
      <c r="E21" s="6" t="n">
        <v>10663.73</v>
      </c>
      <c r="F21" s="5">
        <f>IF(PERCENTRANK($C$5:$C$797,C21)&lt;=0.25,4,IF(PERCENTRANK($C$5:$C$797,C21)&lt;=0.5,3,IF(PERCENTRANK($C$5:$C$797,C21)&lt;=0.75,2,1)))</f>
        <v/>
      </c>
      <c r="G21" s="5">
        <f>IF(PERCENTRANK($D$5:$D$797,D21)&gt;=0.75,4,IF(PERCENTRANK($D$5:$D$797,D21)&gt;=0.5,3,IF(PERCENTRANK($D$5:$D$797,D21)&gt;=0.25,2,1)))</f>
        <v/>
      </c>
      <c r="H21" s="5">
        <f>IF(PERCENTRANK($E$5:$E$797,E21)&gt;=0.75,4,IF(PERCENTRANK($E$5:$E$797,E21)&gt;=0.5,3,IF(PERCENTRANK($E$5:$E$797,E21)&gt;=0.25,2,1)))</f>
        <v/>
      </c>
      <c r="I21" s="5">
        <f>F21+G21+H21</f>
        <v/>
      </c>
      <c r="J21" s="5">
        <f>IF(I21&gt;=10,"Champions",IF(I21&gt;=8,"Loyal Customers",IF(I21&gt;=6,"Potential Loyalists",IF(I21&gt;=4,"At Risk","Lost"))))</f>
        <v/>
      </c>
    </row>
    <row r="22">
      <c r="A22" s="8" t="inlineStr">
        <is>
          <t>KF-16285</t>
        </is>
      </c>
      <c r="B22" s="8" t="inlineStr">
        <is>
          <t>Karen Ferguson</t>
        </is>
      </c>
      <c r="C22" s="8" t="n">
        <v>97</v>
      </c>
      <c r="D22" s="8" t="n">
        <v>7</v>
      </c>
      <c r="E22" s="9" t="n">
        <v>10604.27</v>
      </c>
      <c r="F22" s="8">
        <f>IF(PERCENTRANK($C$5:$C$797,C22)&lt;=0.25,4,IF(PERCENTRANK($C$5:$C$797,C22)&lt;=0.5,3,IF(PERCENTRANK($C$5:$C$797,C22)&lt;=0.75,2,1)))</f>
        <v/>
      </c>
      <c r="G22" s="8">
        <f>IF(PERCENTRANK($D$5:$D$797,D22)&gt;=0.75,4,IF(PERCENTRANK($D$5:$D$797,D22)&gt;=0.5,3,IF(PERCENTRANK($D$5:$D$797,D22)&gt;=0.25,2,1)))</f>
        <v/>
      </c>
      <c r="H22" s="8">
        <f>IF(PERCENTRANK($E$5:$E$797,E22)&gt;=0.75,4,IF(PERCENTRANK($E$5:$E$797,E22)&gt;=0.5,3,IF(PERCENTRANK($E$5:$E$797,E22)&gt;=0.25,2,1)))</f>
        <v/>
      </c>
      <c r="I22" s="8">
        <f>F22+G22+H22</f>
        <v/>
      </c>
      <c r="J22" s="8">
        <f>IF(I22&gt;=10,"Champions",IF(I22&gt;=8,"Loyal Customers",IF(I22&gt;=6,"Potential Loyalists",IF(I22&gt;=4,"At Risk","Lost"))))</f>
        <v/>
      </c>
    </row>
    <row r="23">
      <c r="A23" s="5" t="inlineStr">
        <is>
          <t>BS-11365</t>
        </is>
      </c>
      <c r="B23" s="5" t="inlineStr">
        <is>
          <t>Bill Shonely</t>
        </is>
      </c>
      <c r="C23" s="5" t="n">
        <v>558</v>
      </c>
      <c r="D23" s="5" t="n">
        <v>5</v>
      </c>
      <c r="E23" s="6" t="n">
        <v>10501.65</v>
      </c>
      <c r="F23" s="5">
        <f>IF(PERCENTRANK($C$5:$C$797,C23)&lt;=0.25,4,IF(PERCENTRANK($C$5:$C$797,C23)&lt;=0.5,3,IF(PERCENTRANK($C$5:$C$797,C23)&lt;=0.75,2,1)))</f>
        <v/>
      </c>
      <c r="G23" s="5">
        <f>IF(PERCENTRANK($D$5:$D$797,D23)&gt;=0.75,4,IF(PERCENTRANK($D$5:$D$797,D23)&gt;=0.5,3,IF(PERCENTRANK($D$5:$D$797,D23)&gt;=0.25,2,1)))</f>
        <v/>
      </c>
      <c r="H23" s="5">
        <f>IF(PERCENTRANK($E$5:$E$797,E23)&gt;=0.75,4,IF(PERCENTRANK($E$5:$E$797,E23)&gt;=0.5,3,IF(PERCENTRANK($E$5:$E$797,E23)&gt;=0.25,2,1)))</f>
        <v/>
      </c>
      <c r="I23" s="5">
        <f>F23+G23+H23</f>
        <v/>
      </c>
      <c r="J23" s="5">
        <f>IF(I23&gt;=10,"Champions",IF(I23&gt;=8,"Loyal Customers",IF(I23&gt;=6,"Potential Loyalists",IF(I23&gt;=4,"At Risk","Lost"))))</f>
        <v/>
      </c>
    </row>
    <row r="24">
      <c r="A24" s="8" t="inlineStr">
        <is>
          <t>EH-13765</t>
        </is>
      </c>
      <c r="B24" s="8" t="inlineStr">
        <is>
          <t>Edward Hooks</t>
        </is>
      </c>
      <c r="C24" s="8" t="n">
        <v>135</v>
      </c>
      <c r="D24" s="8" t="n">
        <v>12</v>
      </c>
      <c r="E24" s="9" t="n">
        <v>10310.88</v>
      </c>
      <c r="F24" s="8">
        <f>IF(PERCENTRANK($C$5:$C$797,C24)&lt;=0.25,4,IF(PERCENTRANK($C$5:$C$797,C24)&lt;=0.5,3,IF(PERCENTRANK($C$5:$C$797,C24)&lt;=0.75,2,1)))</f>
        <v/>
      </c>
      <c r="G24" s="8">
        <f>IF(PERCENTRANK($D$5:$D$797,D24)&gt;=0.75,4,IF(PERCENTRANK($D$5:$D$797,D24)&gt;=0.5,3,IF(PERCENTRANK($D$5:$D$797,D24)&gt;=0.25,2,1)))</f>
        <v/>
      </c>
      <c r="H24" s="8">
        <f>IF(PERCENTRANK($E$5:$E$797,E24)&gt;=0.75,4,IF(PERCENTRANK($E$5:$E$797,E24)&gt;=0.5,3,IF(PERCENTRANK($E$5:$E$797,E24)&gt;=0.25,2,1)))</f>
        <v/>
      </c>
      <c r="I24" s="8">
        <f>F24+G24+H24</f>
        <v/>
      </c>
      <c r="J24" s="8">
        <f>IF(I24&gt;=10,"Champions",IF(I24&gt;=8,"Loyal Customers",IF(I24&gt;=6,"Potential Loyalists",IF(I24&gt;=4,"At Risk","Lost"))))</f>
        <v/>
      </c>
    </row>
    <row r="25">
      <c r="A25" s="5" t="inlineStr">
        <is>
          <t>JL-15835</t>
        </is>
      </c>
      <c r="B25" s="5" t="inlineStr">
        <is>
          <t>John Lee</t>
        </is>
      </c>
      <c r="C25" s="5" t="n">
        <v>21</v>
      </c>
      <c r="D25" s="5" t="n">
        <v>11</v>
      </c>
      <c r="E25" s="6" t="n">
        <v>9799.92</v>
      </c>
      <c r="F25" s="5">
        <f>IF(PERCENTRANK($C$5:$C$797,C25)&lt;=0.25,4,IF(PERCENTRANK($C$5:$C$797,C25)&lt;=0.5,3,IF(PERCENTRANK($C$5:$C$797,C25)&lt;=0.75,2,1)))</f>
        <v/>
      </c>
      <c r="G25" s="5">
        <f>IF(PERCENTRANK($D$5:$D$797,D25)&gt;=0.75,4,IF(PERCENTRANK($D$5:$D$797,D25)&gt;=0.5,3,IF(PERCENTRANK($D$5:$D$797,D25)&gt;=0.25,2,1)))</f>
        <v/>
      </c>
      <c r="H25" s="5">
        <f>IF(PERCENTRANK($E$5:$E$797,E25)&gt;=0.75,4,IF(PERCENTRANK($E$5:$E$797,E25)&gt;=0.5,3,IF(PERCENTRANK($E$5:$E$797,E25)&gt;=0.25,2,1)))</f>
        <v/>
      </c>
      <c r="I25" s="5">
        <f>F25+G25+H25</f>
        <v/>
      </c>
      <c r="J25" s="5">
        <f>IF(I25&gt;=10,"Champions",IF(I25&gt;=8,"Loyal Customers",IF(I25&gt;=6,"Potential Loyalists",IF(I25&gt;=4,"At Risk","Lost"))))</f>
        <v/>
      </c>
    </row>
    <row r="26">
      <c r="A26" s="8" t="inlineStr">
        <is>
          <t>GT-14635</t>
        </is>
      </c>
      <c r="B26" s="8" t="inlineStr">
        <is>
          <t>Grant Thornton</t>
        </is>
      </c>
      <c r="C26" s="8" t="n">
        <v>56</v>
      </c>
      <c r="D26" s="8" t="n">
        <v>3</v>
      </c>
      <c r="E26" s="9" t="n">
        <v>9351.209999999999</v>
      </c>
      <c r="F26" s="8">
        <f>IF(PERCENTRANK($C$5:$C$797,C26)&lt;=0.25,4,IF(PERCENTRANK($C$5:$C$797,C26)&lt;=0.5,3,IF(PERCENTRANK($C$5:$C$797,C26)&lt;=0.75,2,1)))</f>
        <v/>
      </c>
      <c r="G26" s="8">
        <f>IF(PERCENTRANK($D$5:$D$797,D26)&gt;=0.75,4,IF(PERCENTRANK($D$5:$D$797,D26)&gt;=0.5,3,IF(PERCENTRANK($D$5:$D$797,D26)&gt;=0.25,2,1)))</f>
        <v/>
      </c>
      <c r="H26" s="8">
        <f>IF(PERCENTRANK($E$5:$E$797,E26)&gt;=0.75,4,IF(PERCENTRANK($E$5:$E$797,E26)&gt;=0.5,3,IF(PERCENTRANK($E$5:$E$797,E26)&gt;=0.25,2,1)))</f>
        <v/>
      </c>
      <c r="I26" s="8">
        <f>F26+G26+H26</f>
        <v/>
      </c>
      <c r="J26" s="8">
        <f>IF(I26&gt;=10,"Champions",IF(I26&gt;=8,"Loyal Customers",IF(I26&gt;=6,"Potential Loyalists",IF(I26&gt;=4,"At Risk","Lost"))))</f>
        <v/>
      </c>
    </row>
    <row r="27">
      <c r="A27" s="5" t="inlineStr">
        <is>
          <t>HW-14935</t>
        </is>
      </c>
      <c r="B27" s="5" t="inlineStr">
        <is>
          <t>Helen Wasserman</t>
        </is>
      </c>
      <c r="C27" s="5" t="n">
        <v>117</v>
      </c>
      <c r="D27" s="5" t="n">
        <v>8</v>
      </c>
      <c r="E27" s="6" t="n">
        <v>9300.25</v>
      </c>
      <c r="F27" s="5">
        <f>IF(PERCENTRANK($C$5:$C$797,C27)&lt;=0.25,4,IF(PERCENTRANK($C$5:$C$797,C27)&lt;=0.5,3,IF(PERCENTRANK($C$5:$C$797,C27)&lt;=0.75,2,1)))</f>
        <v/>
      </c>
      <c r="G27" s="5">
        <f>IF(PERCENTRANK($D$5:$D$797,D27)&gt;=0.75,4,IF(PERCENTRANK($D$5:$D$797,D27)&gt;=0.5,3,IF(PERCENTRANK($D$5:$D$797,D27)&gt;=0.25,2,1)))</f>
        <v/>
      </c>
      <c r="H27" s="5">
        <f>IF(PERCENTRANK($E$5:$E$797,E27)&gt;=0.75,4,IF(PERCENTRANK($E$5:$E$797,E27)&gt;=0.5,3,IF(PERCENTRANK($E$5:$E$797,E27)&gt;=0.25,2,1)))</f>
        <v/>
      </c>
      <c r="I27" s="5">
        <f>F27+G27+H27</f>
        <v/>
      </c>
      <c r="J27" s="5">
        <f>IF(I27&gt;=10,"Champions",IF(I27&gt;=8,"Loyal Customers",IF(I27&gt;=6,"Potential Loyalists",IF(I27&gt;=4,"At Risk","Lost"))))</f>
        <v/>
      </c>
    </row>
    <row r="28">
      <c r="A28" s="8" t="inlineStr">
        <is>
          <t>TB-21400</t>
        </is>
      </c>
      <c r="B28" s="8" t="inlineStr">
        <is>
          <t>Tom Boeckenhauer</t>
        </is>
      </c>
      <c r="C28" s="8" t="n">
        <v>202</v>
      </c>
      <c r="D28" s="8" t="n">
        <v>7</v>
      </c>
      <c r="E28" s="9" t="n">
        <v>9133.99</v>
      </c>
      <c r="F28" s="8">
        <f>IF(PERCENTRANK($C$5:$C$797,C28)&lt;=0.25,4,IF(PERCENTRANK($C$5:$C$797,C28)&lt;=0.5,3,IF(PERCENTRANK($C$5:$C$797,C28)&lt;=0.75,2,1)))</f>
        <v/>
      </c>
      <c r="G28" s="8">
        <f>IF(PERCENTRANK($D$5:$D$797,D28)&gt;=0.75,4,IF(PERCENTRANK($D$5:$D$797,D28)&gt;=0.5,3,IF(PERCENTRANK($D$5:$D$797,D28)&gt;=0.25,2,1)))</f>
        <v/>
      </c>
      <c r="H28" s="8">
        <f>IF(PERCENTRANK($E$5:$E$797,E28)&gt;=0.75,4,IF(PERCENTRANK($E$5:$E$797,E28)&gt;=0.5,3,IF(PERCENTRANK($E$5:$E$797,E28)&gt;=0.25,2,1)))</f>
        <v/>
      </c>
      <c r="I28" s="8">
        <f>F28+G28+H28</f>
        <v/>
      </c>
      <c r="J28" s="8">
        <f>IF(I28&gt;=10,"Champions",IF(I28&gt;=8,"Loyal Customers",IF(I28&gt;=6,"Potential Loyalists",IF(I28&gt;=4,"At Risk","Lost"))))</f>
        <v/>
      </c>
    </row>
    <row r="29">
      <c r="A29" s="5" t="inlineStr">
        <is>
          <t>PF-19120</t>
        </is>
      </c>
      <c r="B29" s="5" t="inlineStr">
        <is>
          <t>Peter Fuller</t>
        </is>
      </c>
      <c r="C29" s="5" t="n">
        <v>835</v>
      </c>
      <c r="D29" s="5" t="n">
        <v>4</v>
      </c>
      <c r="E29" s="6" t="n">
        <v>9062.860000000001</v>
      </c>
      <c r="F29" s="5">
        <f>IF(PERCENTRANK($C$5:$C$797,C29)&lt;=0.25,4,IF(PERCENTRANK($C$5:$C$797,C29)&lt;=0.5,3,IF(PERCENTRANK($C$5:$C$797,C29)&lt;=0.75,2,1)))</f>
        <v/>
      </c>
      <c r="G29" s="5">
        <f>IF(PERCENTRANK($D$5:$D$797,D29)&gt;=0.75,4,IF(PERCENTRANK($D$5:$D$797,D29)&gt;=0.5,3,IF(PERCENTRANK($D$5:$D$797,D29)&gt;=0.25,2,1)))</f>
        <v/>
      </c>
      <c r="H29" s="5">
        <f>IF(PERCENTRANK($E$5:$E$797,E29)&gt;=0.75,4,IF(PERCENTRANK($E$5:$E$797,E29)&gt;=0.5,3,IF(PERCENTRANK($E$5:$E$797,E29)&gt;=0.25,2,1)))</f>
        <v/>
      </c>
      <c r="I29" s="5">
        <f>F29+G29+H29</f>
        <v/>
      </c>
      <c r="J29" s="5">
        <f>IF(I29&gt;=10,"Champions",IF(I29&gt;=8,"Loyal Customers",IF(I29&gt;=6,"Potential Loyalists",IF(I29&gt;=4,"At Risk","Lost"))))</f>
        <v/>
      </c>
    </row>
    <row r="30">
      <c r="A30" s="8" t="inlineStr">
        <is>
          <t>CM-12385</t>
        </is>
      </c>
      <c r="B30" s="8" t="inlineStr">
        <is>
          <t>Christopher Martinez</t>
        </is>
      </c>
      <c r="C30" s="8" t="n">
        <v>37</v>
      </c>
      <c r="D30" s="8" t="n">
        <v>4</v>
      </c>
      <c r="E30" s="9" t="n">
        <v>8954.02</v>
      </c>
      <c r="F30" s="8">
        <f>IF(PERCENTRANK($C$5:$C$797,C30)&lt;=0.25,4,IF(PERCENTRANK($C$5:$C$797,C30)&lt;=0.5,3,IF(PERCENTRANK($C$5:$C$797,C30)&lt;=0.75,2,1)))</f>
        <v/>
      </c>
      <c r="G30" s="8">
        <f>IF(PERCENTRANK($D$5:$D$797,D30)&gt;=0.75,4,IF(PERCENTRANK($D$5:$D$797,D30)&gt;=0.5,3,IF(PERCENTRANK($D$5:$D$797,D30)&gt;=0.25,2,1)))</f>
        <v/>
      </c>
      <c r="H30" s="8">
        <f>IF(PERCENTRANK($E$5:$E$797,E30)&gt;=0.75,4,IF(PERCENTRANK($E$5:$E$797,E30)&gt;=0.5,3,IF(PERCENTRANK($E$5:$E$797,E30)&gt;=0.25,2,1)))</f>
        <v/>
      </c>
      <c r="I30" s="8">
        <f>F30+G30+H30</f>
        <v/>
      </c>
      <c r="J30" s="8">
        <f>IF(I30&gt;=10,"Champions",IF(I30&gt;=8,"Loyal Customers",IF(I30&gt;=6,"Potential Loyalists",IF(I30&gt;=4,"At Risk","Lost"))))</f>
        <v/>
      </c>
    </row>
    <row r="31">
      <c r="A31" s="5" t="inlineStr">
        <is>
          <t>JD-16150</t>
        </is>
      </c>
      <c r="B31" s="5" t="inlineStr">
        <is>
          <t>Justin Deggeller</t>
        </is>
      </c>
      <c r="C31" s="5" t="n">
        <v>41</v>
      </c>
      <c r="D31" s="5" t="n">
        <v>8</v>
      </c>
      <c r="E31" s="6" t="n">
        <v>8828.030000000001</v>
      </c>
      <c r="F31" s="5">
        <f>IF(PERCENTRANK($C$5:$C$797,C31)&lt;=0.25,4,IF(PERCENTRANK($C$5:$C$797,C31)&lt;=0.5,3,IF(PERCENTRANK($C$5:$C$797,C31)&lt;=0.75,2,1)))</f>
        <v/>
      </c>
      <c r="G31" s="5">
        <f>IF(PERCENTRANK($D$5:$D$797,D31)&gt;=0.75,4,IF(PERCENTRANK($D$5:$D$797,D31)&gt;=0.5,3,IF(PERCENTRANK($D$5:$D$797,D31)&gt;=0.25,2,1)))</f>
        <v/>
      </c>
      <c r="H31" s="5">
        <f>IF(PERCENTRANK($E$5:$E$797,E31)&gt;=0.75,4,IF(PERCENTRANK($E$5:$E$797,E31)&gt;=0.5,3,IF(PERCENTRANK($E$5:$E$797,E31)&gt;=0.25,2,1)))</f>
        <v/>
      </c>
      <c r="I31" s="5">
        <f>F31+G31+H31</f>
        <v/>
      </c>
      <c r="J31" s="5">
        <f>IF(I31&gt;=10,"Champions",IF(I31&gt;=8,"Loyal Customers",IF(I31&gt;=6,"Potential Loyalists",IF(I31&gt;=4,"At Risk","Lost"))))</f>
        <v/>
      </c>
    </row>
    <row r="32">
      <c r="A32" s="8" t="inlineStr">
        <is>
          <t>JE-15715</t>
        </is>
      </c>
      <c r="B32" s="8" t="inlineStr">
        <is>
          <t>Joe Elijah</t>
        </is>
      </c>
      <c r="C32" s="8" t="n">
        <v>46</v>
      </c>
      <c r="D32" s="8" t="n">
        <v>10</v>
      </c>
      <c r="E32" s="9" t="n">
        <v>8697.84</v>
      </c>
      <c r="F32" s="8">
        <f>IF(PERCENTRANK($C$5:$C$797,C32)&lt;=0.25,4,IF(PERCENTRANK($C$5:$C$797,C32)&lt;=0.5,3,IF(PERCENTRANK($C$5:$C$797,C32)&lt;=0.75,2,1)))</f>
        <v/>
      </c>
      <c r="G32" s="8">
        <f>IF(PERCENTRANK($D$5:$D$797,D32)&gt;=0.75,4,IF(PERCENTRANK($D$5:$D$797,D32)&gt;=0.5,3,IF(PERCENTRANK($D$5:$D$797,D32)&gt;=0.25,2,1)))</f>
        <v/>
      </c>
      <c r="H32" s="8">
        <f>IF(PERCENTRANK($E$5:$E$797,E32)&gt;=0.75,4,IF(PERCENTRANK($E$5:$E$797,E32)&gt;=0.5,3,IF(PERCENTRANK($E$5:$E$797,E32)&gt;=0.25,2,1)))</f>
        <v/>
      </c>
      <c r="I32" s="8">
        <f>F32+G32+H32</f>
        <v/>
      </c>
      <c r="J32" s="8">
        <f>IF(I32&gt;=10,"Champions",IF(I32&gt;=8,"Loyal Customers",IF(I32&gt;=6,"Potential Loyalists",IF(I32&gt;=4,"At Risk","Lost"))))</f>
        <v/>
      </c>
    </row>
    <row r="33">
      <c r="A33" s="5" t="inlineStr">
        <is>
          <t>LA-16780</t>
        </is>
      </c>
      <c r="B33" s="5" t="inlineStr">
        <is>
          <t>Laura Armstrong</t>
        </is>
      </c>
      <c r="C33" s="5" t="n">
        <v>154</v>
      </c>
      <c r="D33" s="5" t="n">
        <v>11</v>
      </c>
      <c r="E33" s="6" t="n">
        <v>8673.219999999999</v>
      </c>
      <c r="F33" s="5">
        <f>IF(PERCENTRANK($C$5:$C$797,C33)&lt;=0.25,4,IF(PERCENTRANK($C$5:$C$797,C33)&lt;=0.5,3,IF(PERCENTRANK($C$5:$C$797,C33)&lt;=0.75,2,1)))</f>
        <v/>
      </c>
      <c r="G33" s="5">
        <f>IF(PERCENTRANK($D$5:$D$797,D33)&gt;=0.75,4,IF(PERCENTRANK($D$5:$D$797,D33)&gt;=0.5,3,IF(PERCENTRANK($D$5:$D$797,D33)&gt;=0.25,2,1)))</f>
        <v/>
      </c>
      <c r="H33" s="5">
        <f>IF(PERCENTRANK($E$5:$E$797,E33)&gt;=0.75,4,IF(PERCENTRANK($E$5:$E$797,E33)&gt;=0.5,3,IF(PERCENTRANK($E$5:$E$797,E33)&gt;=0.25,2,1)))</f>
        <v/>
      </c>
      <c r="I33" s="5">
        <f>F33+G33+H33</f>
        <v/>
      </c>
      <c r="J33" s="5">
        <f>IF(I33&gt;=10,"Champions",IF(I33&gt;=8,"Loyal Customers",IF(I33&gt;=6,"Potential Loyalists",IF(I33&gt;=4,"At Risk","Lost"))))</f>
        <v/>
      </c>
    </row>
    <row r="34">
      <c r="A34" s="8" t="inlineStr">
        <is>
          <t>PK-19075</t>
        </is>
      </c>
      <c r="B34" s="8" t="inlineStr">
        <is>
          <t>Pete Kriz</t>
        </is>
      </c>
      <c r="C34" s="8" t="n">
        <v>9</v>
      </c>
      <c r="D34" s="8" t="n">
        <v>12</v>
      </c>
      <c r="E34" s="9" t="n">
        <v>8646.93</v>
      </c>
      <c r="F34" s="8">
        <f>IF(PERCENTRANK($C$5:$C$797,C34)&lt;=0.25,4,IF(PERCENTRANK($C$5:$C$797,C34)&lt;=0.5,3,IF(PERCENTRANK($C$5:$C$797,C34)&lt;=0.75,2,1)))</f>
        <v/>
      </c>
      <c r="G34" s="8">
        <f>IF(PERCENTRANK($D$5:$D$797,D34)&gt;=0.75,4,IF(PERCENTRANK($D$5:$D$797,D34)&gt;=0.5,3,IF(PERCENTRANK($D$5:$D$797,D34)&gt;=0.25,2,1)))</f>
        <v/>
      </c>
      <c r="H34" s="8">
        <f>IF(PERCENTRANK($E$5:$E$797,E34)&gt;=0.75,4,IF(PERCENTRANK($E$5:$E$797,E34)&gt;=0.5,3,IF(PERCENTRANK($E$5:$E$797,E34)&gt;=0.25,2,1)))</f>
        <v/>
      </c>
      <c r="I34" s="8">
        <f>F34+G34+H34</f>
        <v/>
      </c>
      <c r="J34" s="8">
        <f>IF(I34&gt;=10,"Champions",IF(I34&gt;=8,"Loyal Customers",IF(I34&gt;=6,"Potential Loyalists",IF(I34&gt;=4,"At Risk","Lost"))))</f>
        <v/>
      </c>
    </row>
    <row r="35">
      <c r="A35" s="5" t="inlineStr">
        <is>
          <t>DR-12940</t>
        </is>
      </c>
      <c r="B35" s="5" t="inlineStr">
        <is>
          <t>Daniel Raglin</t>
        </is>
      </c>
      <c r="C35" s="5" t="n">
        <v>50</v>
      </c>
      <c r="D35" s="5" t="n">
        <v>8</v>
      </c>
      <c r="E35" s="6" t="n">
        <v>8350.870000000001</v>
      </c>
      <c r="F35" s="5">
        <f>IF(PERCENTRANK($C$5:$C$797,C35)&lt;=0.25,4,IF(PERCENTRANK($C$5:$C$797,C35)&lt;=0.5,3,IF(PERCENTRANK($C$5:$C$797,C35)&lt;=0.75,2,1)))</f>
        <v/>
      </c>
      <c r="G35" s="5">
        <f>IF(PERCENTRANK($D$5:$D$797,D35)&gt;=0.75,4,IF(PERCENTRANK($D$5:$D$797,D35)&gt;=0.5,3,IF(PERCENTRANK($D$5:$D$797,D35)&gt;=0.25,2,1)))</f>
        <v/>
      </c>
      <c r="H35" s="5">
        <f>IF(PERCENTRANK($E$5:$E$797,E35)&gt;=0.75,4,IF(PERCENTRANK($E$5:$E$797,E35)&gt;=0.5,3,IF(PERCENTRANK($E$5:$E$797,E35)&gt;=0.25,2,1)))</f>
        <v/>
      </c>
      <c r="I35" s="5">
        <f>F35+G35+H35</f>
        <v/>
      </c>
      <c r="J35" s="5">
        <f>IF(I35&gt;=10,"Champions",IF(I35&gt;=8,"Loyal Customers",IF(I35&gt;=6,"Potential Loyalists",IF(I35&gt;=4,"At Risk","Lost"))))</f>
        <v/>
      </c>
    </row>
    <row r="36">
      <c r="A36" s="8" t="inlineStr">
        <is>
          <t>NF-18385</t>
        </is>
      </c>
      <c r="B36" s="8" t="inlineStr">
        <is>
          <t>Natalie Fritzler</t>
        </is>
      </c>
      <c r="C36" s="8" t="n">
        <v>79</v>
      </c>
      <c r="D36" s="8" t="n">
        <v>7</v>
      </c>
      <c r="E36" s="9" t="n">
        <v>8322.83</v>
      </c>
      <c r="F36" s="8">
        <f>IF(PERCENTRANK($C$5:$C$797,C36)&lt;=0.25,4,IF(PERCENTRANK($C$5:$C$797,C36)&lt;=0.5,3,IF(PERCENTRANK($C$5:$C$797,C36)&lt;=0.75,2,1)))</f>
        <v/>
      </c>
      <c r="G36" s="8">
        <f>IF(PERCENTRANK($D$5:$D$797,D36)&gt;=0.75,4,IF(PERCENTRANK($D$5:$D$797,D36)&gt;=0.5,3,IF(PERCENTRANK($D$5:$D$797,D36)&gt;=0.25,2,1)))</f>
        <v/>
      </c>
      <c r="H36" s="8">
        <f>IF(PERCENTRANK($E$5:$E$797,E36)&gt;=0.75,4,IF(PERCENTRANK($E$5:$E$797,E36)&gt;=0.5,3,IF(PERCENTRANK($E$5:$E$797,E36)&gt;=0.25,2,1)))</f>
        <v/>
      </c>
      <c r="I36" s="8">
        <f>F36+G36+H36</f>
        <v/>
      </c>
      <c r="J36" s="8">
        <f>IF(I36&gt;=10,"Champions",IF(I36&gt;=8,"Loyal Customers",IF(I36&gt;=6,"Potential Loyalists",IF(I36&gt;=4,"At Risk","Lost"))))</f>
        <v/>
      </c>
    </row>
    <row r="37">
      <c r="A37" s="5" t="inlineStr">
        <is>
          <t>KD-16270</t>
        </is>
      </c>
      <c r="B37" s="5" t="inlineStr">
        <is>
          <t>Karen Daniels</t>
        </is>
      </c>
      <c r="C37" s="5" t="n">
        <v>484</v>
      </c>
      <c r="D37" s="5" t="n">
        <v>5</v>
      </c>
      <c r="E37" s="6" t="n">
        <v>8282.360000000001</v>
      </c>
      <c r="F37" s="5">
        <f>IF(PERCENTRANK($C$5:$C$797,C37)&lt;=0.25,4,IF(PERCENTRANK($C$5:$C$797,C37)&lt;=0.5,3,IF(PERCENTRANK($C$5:$C$797,C37)&lt;=0.75,2,1)))</f>
        <v/>
      </c>
      <c r="G37" s="5">
        <f>IF(PERCENTRANK($D$5:$D$797,D37)&gt;=0.75,4,IF(PERCENTRANK($D$5:$D$797,D37)&gt;=0.5,3,IF(PERCENTRANK($D$5:$D$797,D37)&gt;=0.25,2,1)))</f>
        <v/>
      </c>
      <c r="H37" s="5">
        <f>IF(PERCENTRANK($E$5:$E$797,E37)&gt;=0.75,4,IF(PERCENTRANK($E$5:$E$797,E37)&gt;=0.5,3,IF(PERCENTRANK($E$5:$E$797,E37)&gt;=0.25,2,1)))</f>
        <v/>
      </c>
      <c r="I37" s="5">
        <f>F37+G37+H37</f>
        <v/>
      </c>
      <c r="J37" s="5">
        <f>IF(I37&gt;=10,"Champions",IF(I37&gt;=8,"Loyal Customers",IF(I37&gt;=6,"Potential Loyalists",IF(I37&gt;=4,"At Risk","Lost"))))</f>
        <v/>
      </c>
    </row>
    <row r="38">
      <c r="A38" s="8" t="inlineStr">
        <is>
          <t>NC-18535</t>
        </is>
      </c>
      <c r="B38" s="8" t="inlineStr">
        <is>
          <t>Nick Crebassa</t>
        </is>
      </c>
      <c r="C38" s="8" t="n">
        <v>6</v>
      </c>
      <c r="D38" s="8" t="n">
        <v>7</v>
      </c>
      <c r="E38" s="9" t="n">
        <v>8241.74</v>
      </c>
      <c r="F38" s="8">
        <f>IF(PERCENTRANK($C$5:$C$797,C38)&lt;=0.25,4,IF(PERCENTRANK($C$5:$C$797,C38)&lt;=0.5,3,IF(PERCENTRANK($C$5:$C$797,C38)&lt;=0.75,2,1)))</f>
        <v/>
      </c>
      <c r="G38" s="8">
        <f>IF(PERCENTRANK($D$5:$D$797,D38)&gt;=0.75,4,IF(PERCENTRANK($D$5:$D$797,D38)&gt;=0.5,3,IF(PERCENTRANK($D$5:$D$797,D38)&gt;=0.25,2,1)))</f>
        <v/>
      </c>
      <c r="H38" s="8">
        <f>IF(PERCENTRANK($E$5:$E$797,E38)&gt;=0.75,4,IF(PERCENTRANK($E$5:$E$797,E38)&gt;=0.5,3,IF(PERCENTRANK($E$5:$E$797,E38)&gt;=0.25,2,1)))</f>
        <v/>
      </c>
      <c r="I38" s="8">
        <f>F38+G38+H38</f>
        <v/>
      </c>
      <c r="J38" s="8">
        <f>IF(I38&gt;=10,"Champions",IF(I38&gt;=8,"Loyal Customers",IF(I38&gt;=6,"Potential Loyalists",IF(I38&gt;=4,"At Risk","Lost"))))</f>
        <v/>
      </c>
    </row>
    <row r="39">
      <c r="A39" s="5" t="inlineStr">
        <is>
          <t>HM-14860</t>
        </is>
      </c>
      <c r="B39" s="5" t="inlineStr">
        <is>
          <t>Harry Marie</t>
        </is>
      </c>
      <c r="C39" s="5" t="n">
        <v>2</v>
      </c>
      <c r="D39" s="5" t="n">
        <v>10</v>
      </c>
      <c r="E39" s="6" t="n">
        <v>8236.76</v>
      </c>
      <c r="F39" s="5">
        <f>IF(PERCENTRANK($C$5:$C$797,C39)&lt;=0.25,4,IF(PERCENTRANK($C$5:$C$797,C39)&lt;=0.5,3,IF(PERCENTRANK($C$5:$C$797,C39)&lt;=0.75,2,1)))</f>
        <v/>
      </c>
      <c r="G39" s="5">
        <f>IF(PERCENTRANK($D$5:$D$797,D39)&gt;=0.75,4,IF(PERCENTRANK($D$5:$D$797,D39)&gt;=0.5,3,IF(PERCENTRANK($D$5:$D$797,D39)&gt;=0.25,2,1)))</f>
        <v/>
      </c>
      <c r="H39" s="5">
        <f>IF(PERCENTRANK($E$5:$E$797,E39)&gt;=0.75,4,IF(PERCENTRANK($E$5:$E$797,E39)&gt;=0.5,3,IF(PERCENTRANK($E$5:$E$797,E39)&gt;=0.25,2,1)))</f>
        <v/>
      </c>
      <c r="I39" s="5">
        <f>F39+G39+H39</f>
        <v/>
      </c>
      <c r="J39" s="5">
        <f>IF(I39&gt;=10,"Champions",IF(I39&gt;=8,"Loyal Customers",IF(I39&gt;=6,"Potential Loyalists",IF(I39&gt;=4,"At Risk","Lost"))))</f>
        <v/>
      </c>
    </row>
    <row r="40">
      <c r="A40" s="8" t="inlineStr">
        <is>
          <t>KD-16495</t>
        </is>
      </c>
      <c r="B40" s="8" t="inlineStr">
        <is>
          <t>Keith Dawkins</t>
        </is>
      </c>
      <c r="C40" s="8" t="n">
        <v>112</v>
      </c>
      <c r="D40" s="8" t="n">
        <v>12</v>
      </c>
      <c r="E40" s="9" t="n">
        <v>8181.26</v>
      </c>
      <c r="F40" s="8">
        <f>IF(PERCENTRANK($C$5:$C$797,C40)&lt;=0.25,4,IF(PERCENTRANK($C$5:$C$797,C40)&lt;=0.5,3,IF(PERCENTRANK($C$5:$C$797,C40)&lt;=0.75,2,1)))</f>
        <v/>
      </c>
      <c r="G40" s="8">
        <f>IF(PERCENTRANK($D$5:$D$797,D40)&gt;=0.75,4,IF(PERCENTRANK($D$5:$D$797,D40)&gt;=0.5,3,IF(PERCENTRANK($D$5:$D$797,D40)&gt;=0.25,2,1)))</f>
        <v/>
      </c>
      <c r="H40" s="8">
        <f>IF(PERCENTRANK($E$5:$E$797,E40)&gt;=0.75,4,IF(PERCENTRANK($E$5:$E$797,E40)&gt;=0.5,3,IF(PERCENTRANK($E$5:$E$797,E40)&gt;=0.25,2,1)))</f>
        <v/>
      </c>
      <c r="I40" s="8">
        <f>F40+G40+H40</f>
        <v/>
      </c>
      <c r="J40" s="8">
        <f>IF(I40&gt;=10,"Champions",IF(I40&gt;=8,"Loyal Customers",IF(I40&gt;=6,"Potential Loyalists",IF(I40&gt;=4,"At Risk","Lost"))))</f>
        <v/>
      </c>
    </row>
    <row r="41">
      <c r="A41" s="5" t="inlineStr">
        <is>
          <t>SB-20290</t>
        </is>
      </c>
      <c r="B41" s="5" t="inlineStr">
        <is>
          <t>Sean Braxton</t>
        </is>
      </c>
      <c r="C41" s="5" t="n">
        <v>47</v>
      </c>
      <c r="D41" s="5" t="n">
        <v>7</v>
      </c>
      <c r="E41" s="6" t="n">
        <v>8057.89</v>
      </c>
      <c r="F41" s="5">
        <f>IF(PERCENTRANK($C$5:$C$797,C41)&lt;=0.25,4,IF(PERCENTRANK($C$5:$C$797,C41)&lt;=0.5,3,IF(PERCENTRANK($C$5:$C$797,C41)&lt;=0.75,2,1)))</f>
        <v/>
      </c>
      <c r="G41" s="5">
        <f>IF(PERCENTRANK($D$5:$D$797,D41)&gt;=0.75,4,IF(PERCENTRANK($D$5:$D$797,D41)&gt;=0.5,3,IF(PERCENTRANK($D$5:$D$797,D41)&gt;=0.25,2,1)))</f>
        <v/>
      </c>
      <c r="H41" s="5">
        <f>IF(PERCENTRANK($E$5:$E$797,E41)&gt;=0.75,4,IF(PERCENTRANK($E$5:$E$797,E41)&gt;=0.5,3,IF(PERCENTRANK($E$5:$E$797,E41)&gt;=0.25,2,1)))</f>
        <v/>
      </c>
      <c r="I41" s="5">
        <f>F41+G41+H41</f>
        <v/>
      </c>
      <c r="J41" s="5">
        <f>IF(I41&gt;=10,"Champions",IF(I41&gt;=8,"Loyal Customers",IF(I41&gt;=6,"Potential Loyalists",IF(I41&gt;=4,"At Risk","Lost"))))</f>
        <v/>
      </c>
    </row>
    <row r="42">
      <c r="A42" s="8" t="inlineStr">
        <is>
          <t>ZC-21910</t>
        </is>
      </c>
      <c r="B42" s="8" t="inlineStr">
        <is>
          <t>Zuschuss Carroll</t>
        </is>
      </c>
      <c r="C42" s="8" t="n">
        <v>54</v>
      </c>
      <c r="D42" s="8" t="n">
        <v>13</v>
      </c>
      <c r="E42" s="9" t="n">
        <v>8025.71</v>
      </c>
      <c r="F42" s="8">
        <f>IF(PERCENTRANK($C$5:$C$797,C42)&lt;=0.25,4,IF(PERCENTRANK($C$5:$C$797,C42)&lt;=0.5,3,IF(PERCENTRANK($C$5:$C$797,C42)&lt;=0.75,2,1)))</f>
        <v/>
      </c>
      <c r="G42" s="8">
        <f>IF(PERCENTRANK($D$5:$D$797,D42)&gt;=0.75,4,IF(PERCENTRANK($D$5:$D$797,D42)&gt;=0.5,3,IF(PERCENTRANK($D$5:$D$797,D42)&gt;=0.25,2,1)))</f>
        <v/>
      </c>
      <c r="H42" s="8">
        <f>IF(PERCENTRANK($E$5:$E$797,E42)&gt;=0.75,4,IF(PERCENTRANK($E$5:$E$797,E42)&gt;=0.5,3,IF(PERCENTRANK($E$5:$E$797,E42)&gt;=0.25,2,1)))</f>
        <v/>
      </c>
      <c r="I42" s="8">
        <f>F42+G42+H42</f>
        <v/>
      </c>
      <c r="J42" s="8">
        <f>IF(I42&gt;=10,"Champions",IF(I42&gt;=8,"Loyal Customers",IF(I42&gt;=6,"Potential Loyalists",IF(I42&gt;=4,"At Risk","Lost"))))</f>
        <v/>
      </c>
    </row>
    <row r="43">
      <c r="A43" s="5" t="inlineStr">
        <is>
          <t>JH-15985</t>
        </is>
      </c>
      <c r="B43" s="5" t="inlineStr">
        <is>
          <t>Joseph Holt</t>
        </is>
      </c>
      <c r="C43" s="5" t="n">
        <v>29</v>
      </c>
      <c r="D43" s="5" t="n">
        <v>6</v>
      </c>
      <c r="E43" s="6" t="n">
        <v>7955</v>
      </c>
      <c r="F43" s="5">
        <f>IF(PERCENTRANK($C$5:$C$797,C43)&lt;=0.25,4,IF(PERCENTRANK($C$5:$C$797,C43)&lt;=0.5,3,IF(PERCENTRANK($C$5:$C$797,C43)&lt;=0.75,2,1)))</f>
        <v/>
      </c>
      <c r="G43" s="5">
        <f>IF(PERCENTRANK($D$5:$D$797,D43)&gt;=0.75,4,IF(PERCENTRANK($D$5:$D$797,D43)&gt;=0.5,3,IF(PERCENTRANK($D$5:$D$797,D43)&gt;=0.25,2,1)))</f>
        <v/>
      </c>
      <c r="H43" s="5">
        <f>IF(PERCENTRANK($E$5:$E$797,E43)&gt;=0.75,4,IF(PERCENTRANK($E$5:$E$797,E43)&gt;=0.5,3,IF(PERCENTRANK($E$5:$E$797,E43)&gt;=0.25,2,1)))</f>
        <v/>
      </c>
      <c r="I43" s="5">
        <f>F43+G43+H43</f>
        <v/>
      </c>
      <c r="J43" s="5">
        <f>IF(I43&gt;=10,"Champions",IF(I43&gt;=8,"Loyal Customers",IF(I43&gt;=6,"Potential Loyalists",IF(I43&gt;=4,"At Risk","Lost"))))</f>
        <v/>
      </c>
    </row>
    <row r="44">
      <c r="A44" s="8" t="inlineStr">
        <is>
          <t>NP-18700</t>
        </is>
      </c>
      <c r="B44" s="8" t="inlineStr">
        <is>
          <t>Nora Preis</t>
        </is>
      </c>
      <c r="C44" s="8" t="n">
        <v>138</v>
      </c>
      <c r="D44" s="8" t="n">
        <v>7</v>
      </c>
      <c r="E44" s="9" t="n">
        <v>7903.18</v>
      </c>
      <c r="F44" s="8">
        <f>IF(PERCENTRANK($C$5:$C$797,C44)&lt;=0.25,4,IF(PERCENTRANK($C$5:$C$797,C44)&lt;=0.5,3,IF(PERCENTRANK($C$5:$C$797,C44)&lt;=0.75,2,1)))</f>
        <v/>
      </c>
      <c r="G44" s="8">
        <f>IF(PERCENTRANK($D$5:$D$797,D44)&gt;=0.75,4,IF(PERCENTRANK($D$5:$D$797,D44)&gt;=0.5,3,IF(PERCENTRANK($D$5:$D$797,D44)&gt;=0.25,2,1)))</f>
        <v/>
      </c>
      <c r="H44" s="8">
        <f>IF(PERCENTRANK($E$5:$E$797,E44)&gt;=0.75,4,IF(PERCENTRANK($E$5:$E$797,E44)&gt;=0.5,3,IF(PERCENTRANK($E$5:$E$797,E44)&gt;=0.25,2,1)))</f>
        <v/>
      </c>
      <c r="I44" s="8">
        <f>F44+G44+H44</f>
        <v/>
      </c>
      <c r="J44" s="8">
        <f>IF(I44&gt;=10,"Champions",IF(I44&gt;=8,"Loyal Customers",IF(I44&gt;=6,"Potential Loyalists",IF(I44&gt;=4,"At Risk","Lost"))))</f>
        <v/>
      </c>
    </row>
    <row r="45">
      <c r="A45" s="5" t="inlineStr">
        <is>
          <t>AH-10690</t>
        </is>
      </c>
      <c r="B45" s="5" t="inlineStr">
        <is>
          <t>Anna Häberlin</t>
        </is>
      </c>
      <c r="C45" s="5" t="n">
        <v>410</v>
      </c>
      <c r="D45" s="5" t="n">
        <v>12</v>
      </c>
      <c r="E45" s="6" t="n">
        <v>7888.29</v>
      </c>
      <c r="F45" s="5">
        <f>IF(PERCENTRANK($C$5:$C$797,C45)&lt;=0.25,4,IF(PERCENTRANK($C$5:$C$797,C45)&lt;=0.5,3,IF(PERCENTRANK($C$5:$C$797,C45)&lt;=0.75,2,1)))</f>
        <v/>
      </c>
      <c r="G45" s="5">
        <f>IF(PERCENTRANK($D$5:$D$797,D45)&gt;=0.75,4,IF(PERCENTRANK($D$5:$D$797,D45)&gt;=0.5,3,IF(PERCENTRANK($D$5:$D$797,D45)&gt;=0.25,2,1)))</f>
        <v/>
      </c>
      <c r="H45" s="5">
        <f>IF(PERCENTRANK($E$5:$E$797,E45)&gt;=0.75,4,IF(PERCENTRANK($E$5:$E$797,E45)&gt;=0.5,3,IF(PERCENTRANK($E$5:$E$797,E45)&gt;=0.25,2,1)))</f>
        <v/>
      </c>
      <c r="I45" s="5">
        <f>F45+G45+H45</f>
        <v/>
      </c>
      <c r="J45" s="5">
        <f>IF(I45&gt;=10,"Champions",IF(I45&gt;=8,"Loyal Customers",IF(I45&gt;=6,"Potential Loyalists",IF(I45&gt;=4,"At Risk","Lost"))))</f>
        <v/>
      </c>
    </row>
    <row r="46">
      <c r="A46" s="8" t="inlineStr">
        <is>
          <t>AB-10060</t>
        </is>
      </c>
      <c r="B46" s="8" t="inlineStr">
        <is>
          <t>Adam Bellavance</t>
        </is>
      </c>
      <c r="C46" s="8" t="n">
        <v>54</v>
      </c>
      <c r="D46" s="8" t="n">
        <v>8</v>
      </c>
      <c r="E46" s="9" t="n">
        <v>7755.62</v>
      </c>
      <c r="F46" s="8">
        <f>IF(PERCENTRANK($C$5:$C$797,C46)&lt;=0.25,4,IF(PERCENTRANK($C$5:$C$797,C46)&lt;=0.5,3,IF(PERCENTRANK($C$5:$C$797,C46)&lt;=0.75,2,1)))</f>
        <v/>
      </c>
      <c r="G46" s="8">
        <f>IF(PERCENTRANK($D$5:$D$797,D46)&gt;=0.75,4,IF(PERCENTRANK($D$5:$D$797,D46)&gt;=0.5,3,IF(PERCENTRANK($D$5:$D$797,D46)&gt;=0.25,2,1)))</f>
        <v/>
      </c>
      <c r="H46" s="8">
        <f>IF(PERCENTRANK($E$5:$E$797,E46)&gt;=0.75,4,IF(PERCENTRANK($E$5:$E$797,E46)&gt;=0.5,3,IF(PERCENTRANK($E$5:$E$797,E46)&gt;=0.25,2,1)))</f>
        <v/>
      </c>
      <c r="I46" s="8">
        <f>F46+G46+H46</f>
        <v/>
      </c>
      <c r="J46" s="8">
        <f>IF(I46&gt;=10,"Champions",IF(I46&gt;=8,"Loyal Customers",IF(I46&gt;=6,"Potential Loyalists",IF(I46&gt;=4,"At Risk","Lost"))))</f>
        <v/>
      </c>
    </row>
    <row r="47">
      <c r="A47" s="5" t="inlineStr">
        <is>
          <t>JE-15610</t>
        </is>
      </c>
      <c r="B47" s="5" t="inlineStr">
        <is>
          <t>Jim Epp</t>
        </is>
      </c>
      <c r="C47" s="5" t="n">
        <v>48</v>
      </c>
      <c r="D47" s="5" t="n">
        <v>7</v>
      </c>
      <c r="E47" s="6" t="n">
        <v>7754.98</v>
      </c>
      <c r="F47" s="5">
        <f>IF(PERCENTRANK($C$5:$C$797,C47)&lt;=0.25,4,IF(PERCENTRANK($C$5:$C$797,C47)&lt;=0.5,3,IF(PERCENTRANK($C$5:$C$797,C47)&lt;=0.75,2,1)))</f>
        <v/>
      </c>
      <c r="G47" s="5">
        <f>IF(PERCENTRANK($D$5:$D$797,D47)&gt;=0.75,4,IF(PERCENTRANK($D$5:$D$797,D47)&gt;=0.5,3,IF(PERCENTRANK($D$5:$D$797,D47)&gt;=0.25,2,1)))</f>
        <v/>
      </c>
      <c r="H47" s="5">
        <f>IF(PERCENTRANK($E$5:$E$797,E47)&gt;=0.75,4,IF(PERCENTRANK($E$5:$E$797,E47)&gt;=0.5,3,IF(PERCENTRANK($E$5:$E$797,E47)&gt;=0.25,2,1)))</f>
        <v/>
      </c>
      <c r="I47" s="5">
        <f>F47+G47+H47</f>
        <v/>
      </c>
      <c r="J47" s="5">
        <f>IF(I47&gt;=10,"Champions",IF(I47&gt;=8,"Loyal Customers",IF(I47&gt;=6,"Potential Loyalists",IF(I47&gt;=4,"At Risk","Lost"))))</f>
        <v/>
      </c>
    </row>
    <row r="48">
      <c r="A48" s="8" t="inlineStr">
        <is>
          <t>JW-15220</t>
        </is>
      </c>
      <c r="B48" s="8" t="inlineStr">
        <is>
          <t>Jane Waco</t>
        </is>
      </c>
      <c r="C48" s="8" t="n">
        <v>42</v>
      </c>
      <c r="D48" s="8" t="n">
        <v>6</v>
      </c>
      <c r="E48" s="9" t="n">
        <v>7721.71</v>
      </c>
      <c r="F48" s="8">
        <f>IF(PERCENTRANK($C$5:$C$797,C48)&lt;=0.25,4,IF(PERCENTRANK($C$5:$C$797,C48)&lt;=0.5,3,IF(PERCENTRANK($C$5:$C$797,C48)&lt;=0.75,2,1)))</f>
        <v/>
      </c>
      <c r="G48" s="8">
        <f>IF(PERCENTRANK($D$5:$D$797,D48)&gt;=0.75,4,IF(PERCENTRANK($D$5:$D$797,D48)&gt;=0.5,3,IF(PERCENTRANK($D$5:$D$797,D48)&gt;=0.25,2,1)))</f>
        <v/>
      </c>
      <c r="H48" s="8">
        <f>IF(PERCENTRANK($E$5:$E$797,E48)&gt;=0.75,4,IF(PERCENTRANK($E$5:$E$797,E48)&gt;=0.5,3,IF(PERCENTRANK($E$5:$E$797,E48)&gt;=0.25,2,1)))</f>
        <v/>
      </c>
      <c r="I48" s="8">
        <f>F48+G48+H48</f>
        <v/>
      </c>
      <c r="J48" s="8">
        <f>IF(I48&gt;=10,"Champions",IF(I48&gt;=8,"Loyal Customers",IF(I48&gt;=6,"Potential Loyalists",IF(I48&gt;=4,"At Risk","Lost"))))</f>
        <v/>
      </c>
    </row>
    <row r="49">
      <c r="A49" s="5" t="inlineStr">
        <is>
          <t>LC-16885</t>
        </is>
      </c>
      <c r="B49" s="5" t="inlineStr">
        <is>
          <t>Lena Creighton</t>
        </is>
      </c>
      <c r="C49" s="5" t="n">
        <v>16</v>
      </c>
      <c r="D49" s="5" t="n">
        <v>12</v>
      </c>
      <c r="E49" s="6" t="n">
        <v>7663.13</v>
      </c>
      <c r="F49" s="5">
        <f>IF(PERCENTRANK($C$5:$C$797,C49)&lt;=0.25,4,IF(PERCENTRANK($C$5:$C$797,C49)&lt;=0.5,3,IF(PERCENTRANK($C$5:$C$797,C49)&lt;=0.75,2,1)))</f>
        <v/>
      </c>
      <c r="G49" s="5">
        <f>IF(PERCENTRANK($D$5:$D$797,D49)&gt;=0.75,4,IF(PERCENTRANK($D$5:$D$797,D49)&gt;=0.5,3,IF(PERCENTRANK($D$5:$D$797,D49)&gt;=0.25,2,1)))</f>
        <v/>
      </c>
      <c r="H49" s="5">
        <f>IF(PERCENTRANK($E$5:$E$797,E49)&gt;=0.75,4,IF(PERCENTRANK($E$5:$E$797,E49)&gt;=0.5,3,IF(PERCENTRANK($E$5:$E$797,E49)&gt;=0.25,2,1)))</f>
        <v/>
      </c>
      <c r="I49" s="5">
        <f>F49+G49+H49</f>
        <v/>
      </c>
      <c r="J49" s="5">
        <f>IF(I49&gt;=10,"Champions",IF(I49&gt;=8,"Loyal Customers",IF(I49&gt;=6,"Potential Loyalists",IF(I49&gt;=4,"At Risk","Lost"))))</f>
        <v/>
      </c>
    </row>
    <row r="50">
      <c r="A50" s="8" t="inlineStr">
        <is>
          <t>JM-15865</t>
        </is>
      </c>
      <c r="B50" s="8" t="inlineStr">
        <is>
          <t>John Murray</t>
        </is>
      </c>
      <c r="C50" s="8" t="n">
        <v>109</v>
      </c>
      <c r="D50" s="8" t="n">
        <v>7</v>
      </c>
      <c r="E50" s="9" t="n">
        <v>7625.08</v>
      </c>
      <c r="F50" s="8">
        <f>IF(PERCENTRANK($C$5:$C$797,C50)&lt;=0.25,4,IF(PERCENTRANK($C$5:$C$797,C50)&lt;=0.5,3,IF(PERCENTRANK($C$5:$C$797,C50)&lt;=0.75,2,1)))</f>
        <v/>
      </c>
      <c r="G50" s="8">
        <f>IF(PERCENTRANK($D$5:$D$797,D50)&gt;=0.75,4,IF(PERCENTRANK($D$5:$D$797,D50)&gt;=0.5,3,IF(PERCENTRANK($D$5:$D$797,D50)&gt;=0.25,2,1)))</f>
        <v/>
      </c>
      <c r="H50" s="8">
        <f>IF(PERCENTRANK($E$5:$E$797,E50)&gt;=0.75,4,IF(PERCENTRANK($E$5:$E$797,E50)&gt;=0.5,3,IF(PERCENTRANK($E$5:$E$797,E50)&gt;=0.25,2,1)))</f>
        <v/>
      </c>
      <c r="I50" s="8">
        <f>F50+G50+H50</f>
        <v/>
      </c>
      <c r="J50" s="8">
        <f>IF(I50&gt;=10,"Champions",IF(I50&gt;=8,"Loyal Customers",IF(I50&gt;=6,"Potential Loyalists",IF(I50&gt;=4,"At Risk","Lost"))))</f>
        <v/>
      </c>
    </row>
    <row r="51">
      <c r="A51" s="5" t="inlineStr">
        <is>
          <t>JD-15895</t>
        </is>
      </c>
      <c r="B51" s="5" t="inlineStr">
        <is>
          <t>Jonathan Doherty</t>
        </is>
      </c>
      <c r="C51" s="5" t="n">
        <v>394</v>
      </c>
      <c r="D51" s="5" t="n">
        <v>11</v>
      </c>
      <c r="E51" s="6" t="n">
        <v>7610.86</v>
      </c>
      <c r="F51" s="5">
        <f>IF(PERCENTRANK($C$5:$C$797,C51)&lt;=0.25,4,IF(PERCENTRANK($C$5:$C$797,C51)&lt;=0.5,3,IF(PERCENTRANK($C$5:$C$797,C51)&lt;=0.75,2,1)))</f>
        <v/>
      </c>
      <c r="G51" s="5">
        <f>IF(PERCENTRANK($D$5:$D$797,D51)&gt;=0.75,4,IF(PERCENTRANK($D$5:$D$797,D51)&gt;=0.5,3,IF(PERCENTRANK($D$5:$D$797,D51)&gt;=0.25,2,1)))</f>
        <v/>
      </c>
      <c r="H51" s="5">
        <f>IF(PERCENTRANK($E$5:$E$797,E51)&gt;=0.75,4,IF(PERCENTRANK($E$5:$E$797,E51)&gt;=0.5,3,IF(PERCENTRANK($E$5:$E$797,E51)&gt;=0.25,2,1)))</f>
        <v/>
      </c>
      <c r="I51" s="5">
        <f>F51+G51+H51</f>
        <v/>
      </c>
      <c r="J51" s="5">
        <f>IF(I51&gt;=10,"Champions",IF(I51&gt;=8,"Loyal Customers",IF(I51&gt;=6,"Potential Loyalists",IF(I51&gt;=4,"At Risk","Lost"))))</f>
        <v/>
      </c>
    </row>
    <row r="52">
      <c r="A52" s="8" t="inlineStr">
        <is>
          <t>PO-18850</t>
        </is>
      </c>
      <c r="B52" s="8" t="inlineStr">
        <is>
          <t>Patrick O'Brill</t>
        </is>
      </c>
      <c r="C52" s="8" t="n">
        <v>4</v>
      </c>
      <c r="D52" s="8" t="n">
        <v>11</v>
      </c>
      <c r="E52" s="9" t="n">
        <v>7473.83</v>
      </c>
      <c r="F52" s="8">
        <f>IF(PERCENTRANK($C$5:$C$797,C52)&lt;=0.25,4,IF(PERCENTRANK($C$5:$C$797,C52)&lt;=0.5,3,IF(PERCENTRANK($C$5:$C$797,C52)&lt;=0.75,2,1)))</f>
        <v/>
      </c>
      <c r="G52" s="8">
        <f>IF(PERCENTRANK($D$5:$D$797,D52)&gt;=0.75,4,IF(PERCENTRANK($D$5:$D$797,D52)&gt;=0.5,3,IF(PERCENTRANK($D$5:$D$797,D52)&gt;=0.25,2,1)))</f>
        <v/>
      </c>
      <c r="H52" s="8">
        <f>IF(PERCENTRANK($E$5:$E$797,E52)&gt;=0.75,4,IF(PERCENTRANK($E$5:$E$797,E52)&gt;=0.5,3,IF(PERCENTRANK($E$5:$E$797,E52)&gt;=0.25,2,1)))</f>
        <v/>
      </c>
      <c r="I52" s="8">
        <f>F52+G52+H52</f>
        <v/>
      </c>
      <c r="J52" s="8">
        <f>IF(I52&gt;=10,"Champions",IF(I52&gt;=8,"Loyal Customers",IF(I52&gt;=6,"Potential Loyalists",IF(I52&gt;=4,"At Risk","Lost"))))</f>
        <v/>
      </c>
    </row>
    <row r="53">
      <c r="A53" s="5" t="inlineStr">
        <is>
          <t>MS-17365</t>
        </is>
      </c>
      <c r="B53" s="5" t="inlineStr">
        <is>
          <t>Maribeth Schnelling</t>
        </is>
      </c>
      <c r="C53" s="5" t="n">
        <v>273</v>
      </c>
      <c r="D53" s="5" t="n">
        <v>10</v>
      </c>
      <c r="E53" s="6" t="n">
        <v>7443.69</v>
      </c>
      <c r="F53" s="5">
        <f>IF(PERCENTRANK($C$5:$C$797,C53)&lt;=0.25,4,IF(PERCENTRANK($C$5:$C$797,C53)&lt;=0.5,3,IF(PERCENTRANK($C$5:$C$797,C53)&lt;=0.75,2,1)))</f>
        <v/>
      </c>
      <c r="G53" s="5">
        <f>IF(PERCENTRANK($D$5:$D$797,D53)&gt;=0.75,4,IF(PERCENTRANK($D$5:$D$797,D53)&gt;=0.5,3,IF(PERCENTRANK($D$5:$D$797,D53)&gt;=0.25,2,1)))</f>
        <v/>
      </c>
      <c r="H53" s="5">
        <f>IF(PERCENTRANK($E$5:$E$797,E53)&gt;=0.75,4,IF(PERCENTRANK($E$5:$E$797,E53)&gt;=0.5,3,IF(PERCENTRANK($E$5:$E$797,E53)&gt;=0.25,2,1)))</f>
        <v/>
      </c>
      <c r="I53" s="5">
        <f>F53+G53+H53</f>
        <v/>
      </c>
      <c r="J53" s="5">
        <f>IF(I53&gt;=10,"Champions",IF(I53&gt;=8,"Loyal Customers",IF(I53&gt;=6,"Potential Loyalists",IF(I53&gt;=4,"At Risk","Lost"))))</f>
        <v/>
      </c>
    </row>
    <row r="54">
      <c r="A54" s="8" t="inlineStr">
        <is>
          <t>RW-19540</t>
        </is>
      </c>
      <c r="B54" s="8" t="inlineStr">
        <is>
          <t>Rick Wilson</t>
        </is>
      </c>
      <c r="C54" s="8" t="n">
        <v>120</v>
      </c>
      <c r="D54" s="8" t="n">
        <v>7</v>
      </c>
      <c r="E54" s="9" t="n">
        <v>7397.4</v>
      </c>
      <c r="F54" s="8">
        <f>IF(PERCENTRANK($C$5:$C$797,C54)&lt;=0.25,4,IF(PERCENTRANK($C$5:$C$797,C54)&lt;=0.5,3,IF(PERCENTRANK($C$5:$C$797,C54)&lt;=0.75,2,1)))</f>
        <v/>
      </c>
      <c r="G54" s="8">
        <f>IF(PERCENTRANK($D$5:$D$797,D54)&gt;=0.75,4,IF(PERCENTRANK($D$5:$D$797,D54)&gt;=0.5,3,IF(PERCENTRANK($D$5:$D$797,D54)&gt;=0.25,2,1)))</f>
        <v/>
      </c>
      <c r="H54" s="8">
        <f>IF(PERCENTRANK($E$5:$E$797,E54)&gt;=0.75,4,IF(PERCENTRANK($E$5:$E$797,E54)&gt;=0.5,3,IF(PERCENTRANK($E$5:$E$797,E54)&gt;=0.25,2,1)))</f>
        <v/>
      </c>
      <c r="I54" s="8">
        <f>F54+G54+H54</f>
        <v/>
      </c>
      <c r="J54" s="8">
        <f>IF(I54&gt;=10,"Champions",IF(I54&gt;=8,"Loyal Customers",IF(I54&gt;=6,"Potential Loyalists",IF(I54&gt;=4,"At Risk","Lost"))))</f>
        <v/>
      </c>
    </row>
    <row r="55">
      <c r="A55" s="5" t="inlineStr">
        <is>
          <t>BM-11650</t>
        </is>
      </c>
      <c r="B55" s="5" t="inlineStr">
        <is>
          <t>Brian Moss</t>
        </is>
      </c>
      <c r="C55" s="5" t="n">
        <v>33</v>
      </c>
      <c r="D55" s="5" t="n">
        <v>11</v>
      </c>
      <c r="E55" s="6" t="n">
        <v>7294.19</v>
      </c>
      <c r="F55" s="5">
        <f>IF(PERCENTRANK($C$5:$C$797,C55)&lt;=0.25,4,IF(PERCENTRANK($C$5:$C$797,C55)&lt;=0.5,3,IF(PERCENTRANK($C$5:$C$797,C55)&lt;=0.75,2,1)))</f>
        <v/>
      </c>
      <c r="G55" s="5">
        <f>IF(PERCENTRANK($D$5:$D$797,D55)&gt;=0.75,4,IF(PERCENTRANK($D$5:$D$797,D55)&gt;=0.5,3,IF(PERCENTRANK($D$5:$D$797,D55)&gt;=0.25,2,1)))</f>
        <v/>
      </c>
      <c r="H55" s="5">
        <f>IF(PERCENTRANK($E$5:$E$797,E55)&gt;=0.75,4,IF(PERCENTRANK($E$5:$E$797,E55)&gt;=0.5,3,IF(PERCENTRANK($E$5:$E$797,E55)&gt;=0.25,2,1)))</f>
        <v/>
      </c>
      <c r="I55" s="5">
        <f>F55+G55+H55</f>
        <v/>
      </c>
      <c r="J55" s="5">
        <f>IF(I55&gt;=10,"Champions",IF(I55&gt;=8,"Loyal Customers",IF(I55&gt;=6,"Potential Loyalists",IF(I55&gt;=4,"At Risk","Lost"))))</f>
        <v/>
      </c>
    </row>
    <row r="56">
      <c r="A56" s="8" t="inlineStr">
        <is>
          <t>PP-18955</t>
        </is>
      </c>
      <c r="B56" s="8" t="inlineStr">
        <is>
          <t>Paul Prost</t>
        </is>
      </c>
      <c r="C56" s="8" t="n">
        <v>97</v>
      </c>
      <c r="D56" s="8" t="n">
        <v>10</v>
      </c>
      <c r="E56" s="9" t="n">
        <v>7252.61</v>
      </c>
      <c r="F56" s="8">
        <f>IF(PERCENTRANK($C$5:$C$797,C56)&lt;=0.25,4,IF(PERCENTRANK($C$5:$C$797,C56)&lt;=0.5,3,IF(PERCENTRANK($C$5:$C$797,C56)&lt;=0.75,2,1)))</f>
        <v/>
      </c>
      <c r="G56" s="8">
        <f>IF(PERCENTRANK($D$5:$D$797,D56)&gt;=0.75,4,IF(PERCENTRANK($D$5:$D$797,D56)&gt;=0.5,3,IF(PERCENTRANK($D$5:$D$797,D56)&gt;=0.25,2,1)))</f>
        <v/>
      </c>
      <c r="H56" s="8">
        <f>IF(PERCENTRANK($E$5:$E$797,E56)&gt;=0.75,4,IF(PERCENTRANK($E$5:$E$797,E56)&gt;=0.5,3,IF(PERCENTRANK($E$5:$E$797,E56)&gt;=0.25,2,1)))</f>
        <v/>
      </c>
      <c r="I56" s="8">
        <f>F56+G56+H56</f>
        <v/>
      </c>
      <c r="J56" s="8">
        <f>IF(I56&gt;=10,"Champions",IF(I56&gt;=8,"Loyal Customers",IF(I56&gt;=6,"Potential Loyalists",IF(I56&gt;=4,"At Risk","Lost"))))</f>
        <v/>
      </c>
    </row>
    <row r="57">
      <c r="A57" s="5" t="inlineStr">
        <is>
          <t>NW-18400</t>
        </is>
      </c>
      <c r="B57" s="5" t="inlineStr">
        <is>
          <t>Natalie Webber</t>
        </is>
      </c>
      <c r="C57" s="5" t="n">
        <v>172</v>
      </c>
      <c r="D57" s="5" t="n">
        <v>7</v>
      </c>
      <c r="E57" s="6" t="n">
        <v>7234.01</v>
      </c>
      <c r="F57" s="5">
        <f>IF(PERCENTRANK($C$5:$C$797,C57)&lt;=0.25,4,IF(PERCENTRANK($C$5:$C$797,C57)&lt;=0.5,3,IF(PERCENTRANK($C$5:$C$797,C57)&lt;=0.75,2,1)))</f>
        <v/>
      </c>
      <c r="G57" s="5">
        <f>IF(PERCENTRANK($D$5:$D$797,D57)&gt;=0.75,4,IF(PERCENTRANK($D$5:$D$797,D57)&gt;=0.5,3,IF(PERCENTRANK($D$5:$D$797,D57)&gt;=0.25,2,1)))</f>
        <v/>
      </c>
      <c r="H57" s="5">
        <f>IF(PERCENTRANK($E$5:$E$797,E57)&gt;=0.75,4,IF(PERCENTRANK($E$5:$E$797,E57)&gt;=0.5,3,IF(PERCENTRANK($E$5:$E$797,E57)&gt;=0.25,2,1)))</f>
        <v/>
      </c>
      <c r="I57" s="5">
        <f>F57+G57+H57</f>
        <v/>
      </c>
      <c r="J57" s="5">
        <f>IF(I57&gt;=10,"Champions",IF(I57&gt;=8,"Loyal Customers",IF(I57&gt;=6,"Potential Loyalists",IF(I57&gt;=4,"At Risk","Lost"))))</f>
        <v/>
      </c>
    </row>
    <row r="58">
      <c r="A58" s="8" t="inlineStr">
        <is>
          <t>Dp-13240</t>
        </is>
      </c>
      <c r="B58" s="8" t="inlineStr">
        <is>
          <t>Dean percer</t>
        </is>
      </c>
      <c r="C58" s="8" t="n">
        <v>84</v>
      </c>
      <c r="D58" s="8" t="n">
        <v>11</v>
      </c>
      <c r="E58" s="9" t="n">
        <v>7198.76</v>
      </c>
      <c r="F58" s="8">
        <f>IF(PERCENTRANK($C$5:$C$797,C58)&lt;=0.25,4,IF(PERCENTRANK($C$5:$C$797,C58)&lt;=0.5,3,IF(PERCENTRANK($C$5:$C$797,C58)&lt;=0.75,2,1)))</f>
        <v/>
      </c>
      <c r="G58" s="8">
        <f>IF(PERCENTRANK($D$5:$D$797,D58)&gt;=0.75,4,IF(PERCENTRANK($D$5:$D$797,D58)&gt;=0.5,3,IF(PERCENTRANK($D$5:$D$797,D58)&gt;=0.25,2,1)))</f>
        <v/>
      </c>
      <c r="H58" s="8">
        <f>IF(PERCENTRANK($E$5:$E$797,E58)&gt;=0.75,4,IF(PERCENTRANK($E$5:$E$797,E58)&gt;=0.5,3,IF(PERCENTRANK($E$5:$E$797,E58)&gt;=0.25,2,1)))</f>
        <v/>
      </c>
      <c r="I58" s="8">
        <f>F58+G58+H58</f>
        <v/>
      </c>
      <c r="J58" s="8">
        <f>IF(I58&gt;=10,"Champions",IF(I58&gt;=8,"Loyal Customers",IF(I58&gt;=6,"Potential Loyalists",IF(I58&gt;=4,"At Risk","Lost"))))</f>
        <v/>
      </c>
    </row>
    <row r="59">
      <c r="A59" s="5" t="inlineStr">
        <is>
          <t>FH-14365</t>
        </is>
      </c>
      <c r="B59" s="5" t="inlineStr">
        <is>
          <t>Fred Hopkins</t>
        </is>
      </c>
      <c r="C59" s="5" t="n">
        <v>5</v>
      </c>
      <c r="D59" s="5" t="n">
        <v>8</v>
      </c>
      <c r="E59" s="6" t="n">
        <v>6987.2</v>
      </c>
      <c r="F59" s="5">
        <f>IF(PERCENTRANK($C$5:$C$797,C59)&lt;=0.25,4,IF(PERCENTRANK($C$5:$C$797,C59)&lt;=0.5,3,IF(PERCENTRANK($C$5:$C$797,C59)&lt;=0.75,2,1)))</f>
        <v/>
      </c>
      <c r="G59" s="5">
        <f>IF(PERCENTRANK($D$5:$D$797,D59)&gt;=0.75,4,IF(PERCENTRANK($D$5:$D$797,D59)&gt;=0.5,3,IF(PERCENTRANK($D$5:$D$797,D59)&gt;=0.25,2,1)))</f>
        <v/>
      </c>
      <c r="H59" s="5">
        <f>IF(PERCENTRANK($E$5:$E$797,E59)&gt;=0.75,4,IF(PERCENTRANK($E$5:$E$797,E59)&gt;=0.5,3,IF(PERCENTRANK($E$5:$E$797,E59)&gt;=0.25,2,1)))</f>
        <v/>
      </c>
      <c r="I59" s="5">
        <f>F59+G59+H59</f>
        <v/>
      </c>
      <c r="J59" s="5">
        <f>IF(I59&gt;=10,"Champions",IF(I59&gt;=8,"Loyal Customers",IF(I59&gt;=6,"Potential Loyalists",IF(I59&gt;=4,"At Risk","Lost"))))</f>
        <v/>
      </c>
    </row>
    <row r="60">
      <c r="A60" s="8" t="inlineStr">
        <is>
          <t>RH-19510</t>
        </is>
      </c>
      <c r="B60" s="8" t="inlineStr">
        <is>
          <t>Rick Huthwaite</t>
        </is>
      </c>
      <c r="C60" s="8" t="n">
        <v>467</v>
      </c>
      <c r="D60" s="8" t="n">
        <v>6</v>
      </c>
      <c r="E60" s="9" t="n">
        <v>6979.18</v>
      </c>
      <c r="F60" s="8">
        <f>IF(PERCENTRANK($C$5:$C$797,C60)&lt;=0.25,4,IF(PERCENTRANK($C$5:$C$797,C60)&lt;=0.5,3,IF(PERCENTRANK($C$5:$C$797,C60)&lt;=0.75,2,1)))</f>
        <v/>
      </c>
      <c r="G60" s="8">
        <f>IF(PERCENTRANK($D$5:$D$797,D60)&gt;=0.75,4,IF(PERCENTRANK($D$5:$D$797,D60)&gt;=0.5,3,IF(PERCENTRANK($D$5:$D$797,D60)&gt;=0.25,2,1)))</f>
        <v/>
      </c>
      <c r="H60" s="8">
        <f>IF(PERCENTRANK($E$5:$E$797,E60)&gt;=0.75,4,IF(PERCENTRANK($E$5:$E$797,E60)&gt;=0.5,3,IF(PERCENTRANK($E$5:$E$797,E60)&gt;=0.25,2,1)))</f>
        <v/>
      </c>
      <c r="I60" s="8">
        <f>F60+G60+H60</f>
        <v/>
      </c>
      <c r="J60" s="8">
        <f>IF(I60&gt;=10,"Champions",IF(I60&gt;=8,"Loyal Customers",IF(I60&gt;=6,"Potential Loyalists",IF(I60&gt;=4,"At Risk","Lost"))))</f>
        <v/>
      </c>
    </row>
    <row r="61">
      <c r="A61" s="5" t="inlineStr">
        <is>
          <t>PS-19045</t>
        </is>
      </c>
      <c r="B61" s="5" t="inlineStr">
        <is>
          <t>Penelope Sewall</t>
        </is>
      </c>
      <c r="C61" s="5" t="n">
        <v>236</v>
      </c>
      <c r="D61" s="5" t="n">
        <v>7</v>
      </c>
      <c r="E61" s="6" t="n">
        <v>6843.63</v>
      </c>
      <c r="F61" s="5">
        <f>IF(PERCENTRANK($C$5:$C$797,C61)&lt;=0.25,4,IF(PERCENTRANK($C$5:$C$797,C61)&lt;=0.5,3,IF(PERCENTRANK($C$5:$C$797,C61)&lt;=0.75,2,1)))</f>
        <v/>
      </c>
      <c r="G61" s="5">
        <f>IF(PERCENTRANK($D$5:$D$797,D61)&gt;=0.75,4,IF(PERCENTRANK($D$5:$D$797,D61)&gt;=0.5,3,IF(PERCENTRANK($D$5:$D$797,D61)&gt;=0.25,2,1)))</f>
        <v/>
      </c>
      <c r="H61" s="5">
        <f>IF(PERCENTRANK($E$5:$E$797,E61)&gt;=0.75,4,IF(PERCENTRANK($E$5:$E$797,E61)&gt;=0.5,3,IF(PERCENTRANK($E$5:$E$797,E61)&gt;=0.25,2,1)))</f>
        <v/>
      </c>
      <c r="I61" s="5">
        <f>F61+G61+H61</f>
        <v/>
      </c>
      <c r="J61" s="5">
        <f>IF(I61&gt;=10,"Champions",IF(I61&gt;=8,"Loyal Customers",IF(I61&gt;=6,"Potential Loyalists",IF(I61&gt;=4,"At Risk","Lost"))))</f>
        <v/>
      </c>
    </row>
    <row r="62">
      <c r="A62" s="8" t="inlineStr">
        <is>
          <t>BB-11545</t>
        </is>
      </c>
      <c r="B62" s="8" t="inlineStr">
        <is>
          <t>Brenda Bowman</t>
        </is>
      </c>
      <c r="C62" s="8" t="n">
        <v>28</v>
      </c>
      <c r="D62" s="8" t="n">
        <v>9</v>
      </c>
      <c r="E62" s="9" t="n">
        <v>6765.73</v>
      </c>
      <c r="F62" s="8">
        <f>IF(PERCENTRANK($C$5:$C$797,C62)&lt;=0.25,4,IF(PERCENTRANK($C$5:$C$797,C62)&lt;=0.5,3,IF(PERCENTRANK($C$5:$C$797,C62)&lt;=0.75,2,1)))</f>
        <v/>
      </c>
      <c r="G62" s="8">
        <f>IF(PERCENTRANK($D$5:$D$797,D62)&gt;=0.75,4,IF(PERCENTRANK($D$5:$D$797,D62)&gt;=0.5,3,IF(PERCENTRANK($D$5:$D$797,D62)&gt;=0.25,2,1)))</f>
        <v/>
      </c>
      <c r="H62" s="8">
        <f>IF(PERCENTRANK($E$5:$E$797,E62)&gt;=0.75,4,IF(PERCENTRANK($E$5:$E$797,E62)&gt;=0.5,3,IF(PERCENTRANK($E$5:$E$797,E62)&gt;=0.25,2,1)))</f>
        <v/>
      </c>
      <c r="I62" s="8">
        <f>F62+G62+H62</f>
        <v/>
      </c>
      <c r="J62" s="8">
        <f>IF(I62&gt;=10,"Champions",IF(I62&gt;=8,"Loyal Customers",IF(I62&gt;=6,"Potential Loyalists",IF(I62&gt;=4,"At Risk","Lost"))))</f>
        <v/>
      </c>
    </row>
    <row r="63">
      <c r="A63" s="5" t="inlineStr">
        <is>
          <t>JE-15745</t>
        </is>
      </c>
      <c r="B63" s="5" t="inlineStr">
        <is>
          <t>Joel Eaton</t>
        </is>
      </c>
      <c r="C63" s="5" t="n">
        <v>51</v>
      </c>
      <c r="D63" s="5" t="n">
        <v>13</v>
      </c>
      <c r="E63" s="6" t="n">
        <v>6760.82</v>
      </c>
      <c r="F63" s="5">
        <f>IF(PERCENTRANK($C$5:$C$797,C63)&lt;=0.25,4,IF(PERCENTRANK($C$5:$C$797,C63)&lt;=0.5,3,IF(PERCENTRANK($C$5:$C$797,C63)&lt;=0.75,2,1)))</f>
        <v/>
      </c>
      <c r="G63" s="5">
        <f>IF(PERCENTRANK($D$5:$D$797,D63)&gt;=0.75,4,IF(PERCENTRANK($D$5:$D$797,D63)&gt;=0.5,3,IF(PERCENTRANK($D$5:$D$797,D63)&gt;=0.25,2,1)))</f>
        <v/>
      </c>
      <c r="H63" s="5">
        <f>IF(PERCENTRANK($E$5:$E$797,E63)&gt;=0.75,4,IF(PERCENTRANK($E$5:$E$797,E63)&gt;=0.5,3,IF(PERCENTRANK($E$5:$E$797,E63)&gt;=0.25,2,1)))</f>
        <v/>
      </c>
      <c r="I63" s="5">
        <f>F63+G63+H63</f>
        <v/>
      </c>
      <c r="J63" s="5">
        <f>IF(I63&gt;=10,"Champions",IF(I63&gt;=8,"Loyal Customers",IF(I63&gt;=6,"Potential Loyalists",IF(I63&gt;=4,"At Risk","Lost"))))</f>
        <v/>
      </c>
    </row>
    <row r="64">
      <c r="A64" s="8" t="inlineStr">
        <is>
          <t>YS-21880</t>
        </is>
      </c>
      <c r="B64" s="8" t="inlineStr">
        <is>
          <t>Yana Sorensen</t>
        </is>
      </c>
      <c r="C64" s="8" t="n">
        <v>9</v>
      </c>
      <c r="D64" s="8" t="n">
        <v>8</v>
      </c>
      <c r="E64" s="9" t="n">
        <v>6720.44</v>
      </c>
      <c r="F64" s="8">
        <f>IF(PERCENTRANK($C$5:$C$797,C64)&lt;=0.25,4,IF(PERCENTRANK($C$5:$C$797,C64)&lt;=0.5,3,IF(PERCENTRANK($C$5:$C$797,C64)&lt;=0.75,2,1)))</f>
        <v/>
      </c>
      <c r="G64" s="8">
        <f>IF(PERCENTRANK($D$5:$D$797,D64)&gt;=0.75,4,IF(PERCENTRANK($D$5:$D$797,D64)&gt;=0.5,3,IF(PERCENTRANK($D$5:$D$797,D64)&gt;=0.25,2,1)))</f>
        <v/>
      </c>
      <c r="H64" s="8">
        <f>IF(PERCENTRANK($E$5:$E$797,E64)&gt;=0.75,4,IF(PERCENTRANK($E$5:$E$797,E64)&gt;=0.5,3,IF(PERCENTRANK($E$5:$E$797,E64)&gt;=0.25,2,1)))</f>
        <v/>
      </c>
      <c r="I64" s="8">
        <f>F64+G64+H64</f>
        <v/>
      </c>
      <c r="J64" s="8">
        <f>IF(I64&gt;=10,"Champions",IF(I64&gt;=8,"Loyal Customers",IF(I64&gt;=6,"Potential Loyalists",IF(I64&gt;=4,"At Risk","Lost"))))</f>
        <v/>
      </c>
    </row>
    <row r="65">
      <c r="A65" s="5" t="inlineStr">
        <is>
          <t>AR-10540</t>
        </is>
      </c>
      <c r="B65" s="5" t="inlineStr">
        <is>
          <t>Andy Reiter</t>
        </is>
      </c>
      <c r="C65" s="5" t="n">
        <v>6</v>
      </c>
      <c r="D65" s="5" t="n">
        <v>6</v>
      </c>
      <c r="E65" s="6" t="n">
        <v>6608.45</v>
      </c>
      <c r="F65" s="5">
        <f>IF(PERCENTRANK($C$5:$C$797,C65)&lt;=0.25,4,IF(PERCENTRANK($C$5:$C$797,C65)&lt;=0.5,3,IF(PERCENTRANK($C$5:$C$797,C65)&lt;=0.75,2,1)))</f>
        <v/>
      </c>
      <c r="G65" s="5">
        <f>IF(PERCENTRANK($D$5:$D$797,D65)&gt;=0.75,4,IF(PERCENTRANK($D$5:$D$797,D65)&gt;=0.5,3,IF(PERCENTRANK($D$5:$D$797,D65)&gt;=0.25,2,1)))</f>
        <v/>
      </c>
      <c r="H65" s="5">
        <f>IF(PERCENTRANK($E$5:$E$797,E65)&gt;=0.75,4,IF(PERCENTRANK($E$5:$E$797,E65)&gt;=0.5,3,IF(PERCENTRANK($E$5:$E$797,E65)&gt;=0.25,2,1)))</f>
        <v/>
      </c>
      <c r="I65" s="5">
        <f>F65+G65+H65</f>
        <v/>
      </c>
      <c r="J65" s="5">
        <f>IF(I65&gt;=10,"Champions",IF(I65&gt;=8,"Loyal Customers",IF(I65&gt;=6,"Potential Loyalists",IF(I65&gt;=4,"At Risk","Lost"))))</f>
        <v/>
      </c>
    </row>
    <row r="66">
      <c r="A66" s="8" t="inlineStr">
        <is>
          <t>DR-12880</t>
        </is>
      </c>
      <c r="B66" s="8" t="inlineStr">
        <is>
          <t>Dan Reichenbach</t>
        </is>
      </c>
      <c r="C66" s="8" t="n">
        <v>3</v>
      </c>
      <c r="D66" s="8" t="n">
        <v>9</v>
      </c>
      <c r="E66" s="9" t="n">
        <v>6528.03</v>
      </c>
      <c r="F66" s="8">
        <f>IF(PERCENTRANK($C$5:$C$797,C66)&lt;=0.25,4,IF(PERCENTRANK($C$5:$C$797,C66)&lt;=0.5,3,IF(PERCENTRANK($C$5:$C$797,C66)&lt;=0.75,2,1)))</f>
        <v/>
      </c>
      <c r="G66" s="8">
        <f>IF(PERCENTRANK($D$5:$D$797,D66)&gt;=0.75,4,IF(PERCENTRANK($D$5:$D$797,D66)&gt;=0.5,3,IF(PERCENTRANK($D$5:$D$797,D66)&gt;=0.25,2,1)))</f>
        <v/>
      </c>
      <c r="H66" s="8">
        <f>IF(PERCENTRANK($E$5:$E$797,E66)&gt;=0.75,4,IF(PERCENTRANK($E$5:$E$797,E66)&gt;=0.5,3,IF(PERCENTRANK($E$5:$E$797,E66)&gt;=0.25,2,1)))</f>
        <v/>
      </c>
      <c r="I66" s="8">
        <f>F66+G66+H66</f>
        <v/>
      </c>
      <c r="J66" s="8">
        <f>IF(I66&gt;=10,"Champions",IF(I66&gt;=8,"Loyal Customers",IF(I66&gt;=6,"Potential Loyalists",IF(I66&gt;=4,"At Risk","Lost"))))</f>
        <v/>
      </c>
    </row>
    <row r="67">
      <c r="A67" s="5" t="inlineStr">
        <is>
          <t>GK-14620</t>
        </is>
      </c>
      <c r="B67" s="5" t="inlineStr">
        <is>
          <t>Grace Kelly</t>
        </is>
      </c>
      <c r="C67" s="5" t="n">
        <v>112</v>
      </c>
      <c r="D67" s="5" t="n">
        <v>9</v>
      </c>
      <c r="E67" s="6" t="n">
        <v>6497.27</v>
      </c>
      <c r="F67" s="5">
        <f>IF(PERCENTRANK($C$5:$C$797,C67)&lt;=0.25,4,IF(PERCENTRANK($C$5:$C$797,C67)&lt;=0.5,3,IF(PERCENTRANK($C$5:$C$797,C67)&lt;=0.75,2,1)))</f>
        <v/>
      </c>
      <c r="G67" s="5">
        <f>IF(PERCENTRANK($D$5:$D$797,D67)&gt;=0.75,4,IF(PERCENTRANK($D$5:$D$797,D67)&gt;=0.5,3,IF(PERCENTRANK($D$5:$D$797,D67)&gt;=0.25,2,1)))</f>
        <v/>
      </c>
      <c r="H67" s="5">
        <f>IF(PERCENTRANK($E$5:$E$797,E67)&gt;=0.75,4,IF(PERCENTRANK($E$5:$E$797,E67)&gt;=0.5,3,IF(PERCENTRANK($E$5:$E$797,E67)&gt;=0.25,2,1)))</f>
        <v/>
      </c>
      <c r="I67" s="5">
        <f>F67+G67+H67</f>
        <v/>
      </c>
      <c r="J67" s="5">
        <f>IF(I67&gt;=10,"Champions",IF(I67&gt;=8,"Loyal Customers",IF(I67&gt;=6,"Potential Loyalists",IF(I67&gt;=4,"At Risk","Lost"))))</f>
        <v/>
      </c>
    </row>
    <row r="68">
      <c r="A68" s="8" t="inlineStr">
        <is>
          <t>JA-15970</t>
        </is>
      </c>
      <c r="B68" s="8" t="inlineStr">
        <is>
          <t>Joseph Airdo</t>
        </is>
      </c>
      <c r="C68" s="8" t="n">
        <v>92</v>
      </c>
      <c r="D68" s="8" t="n">
        <v>8</v>
      </c>
      <c r="E68" s="9" t="n">
        <v>6491.03</v>
      </c>
      <c r="F68" s="8">
        <f>IF(PERCENTRANK($C$5:$C$797,C68)&lt;=0.25,4,IF(PERCENTRANK($C$5:$C$797,C68)&lt;=0.5,3,IF(PERCENTRANK($C$5:$C$797,C68)&lt;=0.75,2,1)))</f>
        <v/>
      </c>
      <c r="G68" s="8">
        <f>IF(PERCENTRANK($D$5:$D$797,D68)&gt;=0.75,4,IF(PERCENTRANK($D$5:$D$797,D68)&gt;=0.5,3,IF(PERCENTRANK($D$5:$D$797,D68)&gt;=0.25,2,1)))</f>
        <v/>
      </c>
      <c r="H68" s="8">
        <f>IF(PERCENTRANK($E$5:$E$797,E68)&gt;=0.75,4,IF(PERCENTRANK($E$5:$E$797,E68)&gt;=0.5,3,IF(PERCENTRANK($E$5:$E$797,E68)&gt;=0.25,2,1)))</f>
        <v/>
      </c>
      <c r="I68" s="8">
        <f>F68+G68+H68</f>
        <v/>
      </c>
      <c r="J68" s="8">
        <f>IF(I68&gt;=10,"Champions",IF(I68&gt;=8,"Loyal Customers",IF(I68&gt;=6,"Potential Loyalists",IF(I68&gt;=4,"At Risk","Lost"))))</f>
        <v/>
      </c>
    </row>
    <row r="69">
      <c r="A69" s="5" t="inlineStr">
        <is>
          <t>NM-18445</t>
        </is>
      </c>
      <c r="B69" s="5" t="inlineStr">
        <is>
          <t>Nathan Mautz</t>
        </is>
      </c>
      <c r="C69" s="5" t="n">
        <v>160</v>
      </c>
      <c r="D69" s="5" t="n">
        <v>7</v>
      </c>
      <c r="E69" s="6" t="n">
        <v>6459.34</v>
      </c>
      <c r="F69" s="5">
        <f>IF(PERCENTRANK($C$5:$C$797,C69)&lt;=0.25,4,IF(PERCENTRANK($C$5:$C$797,C69)&lt;=0.5,3,IF(PERCENTRANK($C$5:$C$797,C69)&lt;=0.75,2,1)))</f>
        <v/>
      </c>
      <c r="G69" s="5">
        <f>IF(PERCENTRANK($D$5:$D$797,D69)&gt;=0.75,4,IF(PERCENTRANK($D$5:$D$797,D69)&gt;=0.5,3,IF(PERCENTRANK($D$5:$D$797,D69)&gt;=0.25,2,1)))</f>
        <v/>
      </c>
      <c r="H69" s="5">
        <f>IF(PERCENTRANK($E$5:$E$797,E69)&gt;=0.75,4,IF(PERCENTRANK($E$5:$E$797,E69)&gt;=0.5,3,IF(PERCENTRANK($E$5:$E$797,E69)&gt;=0.25,2,1)))</f>
        <v/>
      </c>
      <c r="I69" s="5">
        <f>F69+G69+H69</f>
        <v/>
      </c>
      <c r="J69" s="5">
        <f>IF(I69&gt;=10,"Champions",IF(I69&gt;=8,"Loyal Customers",IF(I69&gt;=6,"Potential Loyalists",IF(I69&gt;=4,"At Risk","Lost"))))</f>
        <v/>
      </c>
    </row>
    <row r="70">
      <c r="A70" s="8" t="inlineStr">
        <is>
          <t>VD-21670</t>
        </is>
      </c>
      <c r="B70" s="8" t="inlineStr">
        <is>
          <t>Valerie Dominguez</t>
        </is>
      </c>
      <c r="C70" s="8" t="n">
        <v>581</v>
      </c>
      <c r="D70" s="8" t="n">
        <v>6</v>
      </c>
      <c r="E70" s="9" t="n">
        <v>6442.25</v>
      </c>
      <c r="F70" s="8">
        <f>IF(PERCENTRANK($C$5:$C$797,C70)&lt;=0.25,4,IF(PERCENTRANK($C$5:$C$797,C70)&lt;=0.5,3,IF(PERCENTRANK($C$5:$C$797,C70)&lt;=0.75,2,1)))</f>
        <v/>
      </c>
      <c r="G70" s="8">
        <f>IF(PERCENTRANK($D$5:$D$797,D70)&gt;=0.75,4,IF(PERCENTRANK($D$5:$D$797,D70)&gt;=0.5,3,IF(PERCENTRANK($D$5:$D$797,D70)&gt;=0.25,2,1)))</f>
        <v/>
      </c>
      <c r="H70" s="8">
        <f>IF(PERCENTRANK($E$5:$E$797,E70)&gt;=0.75,4,IF(PERCENTRANK($E$5:$E$797,E70)&gt;=0.5,3,IF(PERCENTRANK($E$5:$E$797,E70)&gt;=0.25,2,1)))</f>
        <v/>
      </c>
      <c r="I70" s="8">
        <f>F70+G70+H70</f>
        <v/>
      </c>
      <c r="J70" s="8">
        <f>IF(I70&gt;=10,"Champions",IF(I70&gt;=8,"Loyal Customers",IF(I70&gt;=6,"Potential Loyalists",IF(I70&gt;=4,"At Risk","Lost"))))</f>
        <v/>
      </c>
    </row>
    <row r="71">
      <c r="A71" s="5" t="inlineStr">
        <is>
          <t>SB-20185</t>
        </is>
      </c>
      <c r="B71" s="5" t="inlineStr">
        <is>
          <t>Sarah Brown</t>
        </is>
      </c>
      <c r="C71" s="5" t="n">
        <v>188</v>
      </c>
      <c r="D71" s="5" t="n">
        <v>6</v>
      </c>
      <c r="E71" s="6" t="n">
        <v>6411</v>
      </c>
      <c r="F71" s="5">
        <f>IF(PERCENTRANK($C$5:$C$797,C71)&lt;=0.25,4,IF(PERCENTRANK($C$5:$C$797,C71)&lt;=0.5,3,IF(PERCENTRANK($C$5:$C$797,C71)&lt;=0.75,2,1)))</f>
        <v/>
      </c>
      <c r="G71" s="5">
        <f>IF(PERCENTRANK($D$5:$D$797,D71)&gt;=0.75,4,IF(PERCENTRANK($D$5:$D$797,D71)&gt;=0.5,3,IF(PERCENTRANK($D$5:$D$797,D71)&gt;=0.25,2,1)))</f>
        <v/>
      </c>
      <c r="H71" s="5">
        <f>IF(PERCENTRANK($E$5:$E$797,E71)&gt;=0.75,4,IF(PERCENTRANK($E$5:$E$797,E71)&gt;=0.5,3,IF(PERCENTRANK($E$5:$E$797,E71)&gt;=0.25,2,1)))</f>
        <v/>
      </c>
      <c r="I71" s="5">
        <f>F71+G71+H71</f>
        <v/>
      </c>
      <c r="J71" s="5">
        <f>IF(I71&gt;=10,"Champions",IF(I71&gt;=8,"Loyal Customers",IF(I71&gt;=6,"Potential Loyalists",IF(I71&gt;=4,"At Risk","Lost"))))</f>
        <v/>
      </c>
    </row>
    <row r="72">
      <c r="A72" s="8" t="inlineStr">
        <is>
          <t>JG-15160</t>
        </is>
      </c>
      <c r="B72" s="8" t="inlineStr">
        <is>
          <t>James Galang</t>
        </is>
      </c>
      <c r="C72" s="8" t="n">
        <v>1</v>
      </c>
      <c r="D72" s="8" t="n">
        <v>11</v>
      </c>
      <c r="E72" s="9" t="n">
        <v>6366.39</v>
      </c>
      <c r="F72" s="8">
        <f>IF(PERCENTRANK($C$5:$C$797,C72)&lt;=0.25,4,IF(PERCENTRANK($C$5:$C$797,C72)&lt;=0.5,3,IF(PERCENTRANK($C$5:$C$797,C72)&lt;=0.75,2,1)))</f>
        <v/>
      </c>
      <c r="G72" s="8">
        <f>IF(PERCENTRANK($D$5:$D$797,D72)&gt;=0.75,4,IF(PERCENTRANK($D$5:$D$797,D72)&gt;=0.5,3,IF(PERCENTRANK($D$5:$D$797,D72)&gt;=0.25,2,1)))</f>
        <v/>
      </c>
      <c r="H72" s="8">
        <f>IF(PERCENTRANK($E$5:$E$797,E72)&gt;=0.75,4,IF(PERCENTRANK($E$5:$E$797,E72)&gt;=0.5,3,IF(PERCENTRANK($E$5:$E$797,E72)&gt;=0.25,2,1)))</f>
        <v/>
      </c>
      <c r="I72" s="8">
        <f>F72+G72+H72</f>
        <v/>
      </c>
      <c r="J72" s="8">
        <f>IF(I72&gt;=10,"Champions",IF(I72&gt;=8,"Loyal Customers",IF(I72&gt;=6,"Potential Loyalists",IF(I72&gt;=4,"At Risk","Lost"))))</f>
        <v/>
      </c>
    </row>
    <row r="73">
      <c r="A73" s="5" t="inlineStr">
        <is>
          <t>DM-13015</t>
        </is>
      </c>
      <c r="B73" s="5" t="inlineStr">
        <is>
          <t>Darrin Martin</t>
        </is>
      </c>
      <c r="C73" s="5" t="n">
        <v>57</v>
      </c>
      <c r="D73" s="5" t="n">
        <v>7</v>
      </c>
      <c r="E73" s="6" t="n">
        <v>6345.1</v>
      </c>
      <c r="F73" s="5">
        <f>IF(PERCENTRANK($C$5:$C$797,C73)&lt;=0.25,4,IF(PERCENTRANK($C$5:$C$797,C73)&lt;=0.5,3,IF(PERCENTRANK($C$5:$C$797,C73)&lt;=0.75,2,1)))</f>
        <v/>
      </c>
      <c r="G73" s="5">
        <f>IF(PERCENTRANK($D$5:$D$797,D73)&gt;=0.75,4,IF(PERCENTRANK($D$5:$D$797,D73)&gt;=0.5,3,IF(PERCENTRANK($D$5:$D$797,D73)&gt;=0.25,2,1)))</f>
        <v/>
      </c>
      <c r="H73" s="5">
        <f>IF(PERCENTRANK($E$5:$E$797,E73)&gt;=0.75,4,IF(PERCENTRANK($E$5:$E$797,E73)&gt;=0.5,3,IF(PERCENTRANK($E$5:$E$797,E73)&gt;=0.25,2,1)))</f>
        <v/>
      </c>
      <c r="I73" s="5">
        <f>F73+G73+H73</f>
        <v/>
      </c>
      <c r="J73" s="5">
        <f>IF(I73&gt;=10,"Champions",IF(I73&gt;=8,"Loyal Customers",IF(I73&gt;=6,"Potential Loyalists",IF(I73&gt;=4,"At Risk","Lost"))))</f>
        <v/>
      </c>
    </row>
    <row r="74">
      <c r="A74" s="8" t="inlineStr">
        <is>
          <t>CM-12655</t>
        </is>
      </c>
      <c r="B74" s="8" t="inlineStr">
        <is>
          <t>Corinna Mitchell</t>
        </is>
      </c>
      <c r="C74" s="8" t="n">
        <v>27</v>
      </c>
      <c r="D74" s="8" t="n">
        <v>6</v>
      </c>
      <c r="E74" s="9" t="n">
        <v>6339.56</v>
      </c>
      <c r="F74" s="8">
        <f>IF(PERCENTRANK($C$5:$C$797,C74)&lt;=0.25,4,IF(PERCENTRANK($C$5:$C$797,C74)&lt;=0.5,3,IF(PERCENTRANK($C$5:$C$797,C74)&lt;=0.75,2,1)))</f>
        <v/>
      </c>
      <c r="G74" s="8">
        <f>IF(PERCENTRANK($D$5:$D$797,D74)&gt;=0.75,4,IF(PERCENTRANK($D$5:$D$797,D74)&gt;=0.5,3,IF(PERCENTRANK($D$5:$D$797,D74)&gt;=0.25,2,1)))</f>
        <v/>
      </c>
      <c r="H74" s="8">
        <f>IF(PERCENTRANK($E$5:$E$797,E74)&gt;=0.75,4,IF(PERCENTRANK($E$5:$E$797,E74)&gt;=0.5,3,IF(PERCENTRANK($E$5:$E$797,E74)&gt;=0.25,2,1)))</f>
        <v/>
      </c>
      <c r="I74" s="8">
        <f>F74+G74+H74</f>
        <v/>
      </c>
      <c r="J74" s="8">
        <f>IF(I74&gt;=10,"Champions",IF(I74&gt;=8,"Loyal Customers",IF(I74&gt;=6,"Potential Loyalists",IF(I74&gt;=4,"At Risk","Lost"))))</f>
        <v/>
      </c>
    </row>
    <row r="75">
      <c r="A75" s="5" t="inlineStr">
        <is>
          <t>MJ-17740</t>
        </is>
      </c>
      <c r="B75" s="5" t="inlineStr">
        <is>
          <t>Max Jones</t>
        </is>
      </c>
      <c r="C75" s="5" t="n">
        <v>22</v>
      </c>
      <c r="D75" s="5" t="n">
        <v>7</v>
      </c>
      <c r="E75" s="6" t="n">
        <v>6320.75</v>
      </c>
      <c r="F75" s="5">
        <f>IF(PERCENTRANK($C$5:$C$797,C75)&lt;=0.25,4,IF(PERCENTRANK($C$5:$C$797,C75)&lt;=0.5,3,IF(PERCENTRANK($C$5:$C$797,C75)&lt;=0.75,2,1)))</f>
        <v/>
      </c>
      <c r="G75" s="5">
        <f>IF(PERCENTRANK($D$5:$D$797,D75)&gt;=0.75,4,IF(PERCENTRANK($D$5:$D$797,D75)&gt;=0.5,3,IF(PERCENTRANK($D$5:$D$797,D75)&gt;=0.25,2,1)))</f>
        <v/>
      </c>
      <c r="H75" s="5">
        <f>IF(PERCENTRANK($E$5:$E$797,E75)&gt;=0.75,4,IF(PERCENTRANK($E$5:$E$797,E75)&gt;=0.5,3,IF(PERCENTRANK($E$5:$E$797,E75)&gt;=0.25,2,1)))</f>
        <v/>
      </c>
      <c r="I75" s="5">
        <f>F75+G75+H75</f>
        <v/>
      </c>
      <c r="J75" s="5">
        <f>IF(I75&gt;=10,"Champions",IF(I75&gt;=8,"Loyal Customers",IF(I75&gt;=6,"Potential Loyalists",IF(I75&gt;=4,"At Risk","Lost"))))</f>
        <v/>
      </c>
    </row>
    <row r="76">
      <c r="A76" s="8" t="inlineStr">
        <is>
          <t>BH-11710</t>
        </is>
      </c>
      <c r="B76" s="8" t="inlineStr">
        <is>
          <t>Brosina Hoffman</t>
        </is>
      </c>
      <c r="C76" s="8" t="n">
        <v>23</v>
      </c>
      <c r="D76" s="8" t="n">
        <v>8</v>
      </c>
      <c r="E76" s="9" t="n">
        <v>6255.35</v>
      </c>
      <c r="F76" s="8">
        <f>IF(PERCENTRANK($C$5:$C$797,C76)&lt;=0.25,4,IF(PERCENTRANK($C$5:$C$797,C76)&lt;=0.5,3,IF(PERCENTRANK($C$5:$C$797,C76)&lt;=0.75,2,1)))</f>
        <v/>
      </c>
      <c r="G76" s="8">
        <f>IF(PERCENTRANK($D$5:$D$797,D76)&gt;=0.75,4,IF(PERCENTRANK($D$5:$D$797,D76)&gt;=0.5,3,IF(PERCENTRANK($D$5:$D$797,D76)&gt;=0.25,2,1)))</f>
        <v/>
      </c>
      <c r="H76" s="8">
        <f>IF(PERCENTRANK($E$5:$E$797,E76)&gt;=0.75,4,IF(PERCENTRANK($E$5:$E$797,E76)&gt;=0.5,3,IF(PERCENTRANK($E$5:$E$797,E76)&gt;=0.25,2,1)))</f>
        <v/>
      </c>
      <c r="I76" s="8">
        <f>F76+G76+H76</f>
        <v/>
      </c>
      <c r="J76" s="8">
        <f>IF(I76&gt;=10,"Champions",IF(I76&gt;=8,"Loyal Customers",IF(I76&gt;=6,"Potential Loyalists",IF(I76&gt;=4,"At Risk","Lost"))))</f>
        <v/>
      </c>
    </row>
    <row r="77">
      <c r="A77" s="5" t="inlineStr">
        <is>
          <t>RL-19615</t>
        </is>
      </c>
      <c r="B77" s="5" t="inlineStr">
        <is>
          <t>Rob Lucas</t>
        </is>
      </c>
      <c r="C77" s="5" t="n">
        <v>121</v>
      </c>
      <c r="D77" s="5" t="n">
        <v>8</v>
      </c>
      <c r="E77" s="6" t="n">
        <v>6234.91</v>
      </c>
      <c r="F77" s="5">
        <f>IF(PERCENTRANK($C$5:$C$797,C77)&lt;=0.25,4,IF(PERCENTRANK($C$5:$C$797,C77)&lt;=0.5,3,IF(PERCENTRANK($C$5:$C$797,C77)&lt;=0.75,2,1)))</f>
        <v/>
      </c>
      <c r="G77" s="5">
        <f>IF(PERCENTRANK($D$5:$D$797,D77)&gt;=0.75,4,IF(PERCENTRANK($D$5:$D$797,D77)&gt;=0.5,3,IF(PERCENTRANK($D$5:$D$797,D77)&gt;=0.25,2,1)))</f>
        <v/>
      </c>
      <c r="H77" s="5">
        <f>IF(PERCENTRANK($E$5:$E$797,E77)&gt;=0.75,4,IF(PERCENTRANK($E$5:$E$797,E77)&gt;=0.5,3,IF(PERCENTRANK($E$5:$E$797,E77)&gt;=0.25,2,1)))</f>
        <v/>
      </c>
      <c r="I77" s="5">
        <f>F77+G77+H77</f>
        <v/>
      </c>
      <c r="J77" s="5">
        <f>IF(I77&gt;=10,"Champions",IF(I77&gt;=8,"Loyal Customers",IF(I77&gt;=6,"Potential Loyalists",IF(I77&gt;=4,"At Risk","Lost"))))</f>
        <v/>
      </c>
    </row>
    <row r="78">
      <c r="A78" s="8" t="inlineStr">
        <is>
          <t>WB-21850</t>
        </is>
      </c>
      <c r="B78" s="8" t="inlineStr">
        <is>
          <t>William Brown</t>
        </is>
      </c>
      <c r="C78" s="8" t="n">
        <v>20</v>
      </c>
      <c r="D78" s="8" t="n">
        <v>11</v>
      </c>
      <c r="E78" s="9" t="n">
        <v>6160.1</v>
      </c>
      <c r="F78" s="8">
        <f>IF(PERCENTRANK($C$5:$C$797,C78)&lt;=0.25,4,IF(PERCENTRANK($C$5:$C$797,C78)&lt;=0.5,3,IF(PERCENTRANK($C$5:$C$797,C78)&lt;=0.75,2,1)))</f>
        <v/>
      </c>
      <c r="G78" s="8">
        <f>IF(PERCENTRANK($D$5:$D$797,D78)&gt;=0.75,4,IF(PERCENTRANK($D$5:$D$797,D78)&gt;=0.5,3,IF(PERCENTRANK($D$5:$D$797,D78)&gt;=0.25,2,1)))</f>
        <v/>
      </c>
      <c r="H78" s="8">
        <f>IF(PERCENTRANK($E$5:$E$797,E78)&gt;=0.75,4,IF(PERCENTRANK($E$5:$E$797,E78)&gt;=0.5,3,IF(PERCENTRANK($E$5:$E$797,E78)&gt;=0.25,2,1)))</f>
        <v/>
      </c>
      <c r="I78" s="8">
        <f>F78+G78+H78</f>
        <v/>
      </c>
      <c r="J78" s="8">
        <f>IF(I78&gt;=10,"Champions",IF(I78&gt;=8,"Loyal Customers",IF(I78&gt;=6,"Potential Loyalists",IF(I78&gt;=4,"At Risk","Lost"))))</f>
        <v/>
      </c>
    </row>
    <row r="79">
      <c r="A79" s="5" t="inlineStr">
        <is>
          <t>VW-21775</t>
        </is>
      </c>
      <c r="B79" s="5" t="inlineStr">
        <is>
          <t>Victoria Wilson</t>
        </is>
      </c>
      <c r="C79" s="5" t="n">
        <v>28</v>
      </c>
      <c r="D79" s="5" t="n">
        <v>10</v>
      </c>
      <c r="E79" s="6" t="n">
        <v>6134.04</v>
      </c>
      <c r="F79" s="5">
        <f>IF(PERCENTRANK($C$5:$C$797,C79)&lt;=0.25,4,IF(PERCENTRANK($C$5:$C$797,C79)&lt;=0.5,3,IF(PERCENTRANK($C$5:$C$797,C79)&lt;=0.75,2,1)))</f>
        <v/>
      </c>
      <c r="G79" s="5">
        <f>IF(PERCENTRANK($D$5:$D$797,D79)&gt;=0.75,4,IF(PERCENTRANK($D$5:$D$797,D79)&gt;=0.5,3,IF(PERCENTRANK($D$5:$D$797,D79)&gt;=0.25,2,1)))</f>
        <v/>
      </c>
      <c r="H79" s="5">
        <f>IF(PERCENTRANK($E$5:$E$797,E79)&gt;=0.75,4,IF(PERCENTRANK($E$5:$E$797,E79)&gt;=0.5,3,IF(PERCENTRANK($E$5:$E$797,E79)&gt;=0.25,2,1)))</f>
        <v/>
      </c>
      <c r="I79" s="5">
        <f>F79+G79+H79</f>
        <v/>
      </c>
      <c r="J79" s="5">
        <f>IF(I79&gt;=10,"Champions",IF(I79&gt;=8,"Loyal Customers",IF(I79&gt;=6,"Potential Loyalists",IF(I79&gt;=4,"At Risk","Lost"))))</f>
        <v/>
      </c>
    </row>
    <row r="80">
      <c r="A80" s="8" t="inlineStr">
        <is>
          <t>SD-20485</t>
        </is>
      </c>
      <c r="B80" s="8" t="inlineStr">
        <is>
          <t>Shirley Daniels</t>
        </is>
      </c>
      <c r="C80" s="8" t="n">
        <v>200</v>
      </c>
      <c r="D80" s="8" t="n">
        <v>9</v>
      </c>
      <c r="E80" s="9" t="n">
        <v>6121.11</v>
      </c>
      <c r="F80" s="8">
        <f>IF(PERCENTRANK($C$5:$C$797,C80)&lt;=0.25,4,IF(PERCENTRANK($C$5:$C$797,C80)&lt;=0.5,3,IF(PERCENTRANK($C$5:$C$797,C80)&lt;=0.75,2,1)))</f>
        <v/>
      </c>
      <c r="G80" s="8">
        <f>IF(PERCENTRANK($D$5:$D$797,D80)&gt;=0.75,4,IF(PERCENTRANK($D$5:$D$797,D80)&gt;=0.5,3,IF(PERCENTRANK($D$5:$D$797,D80)&gt;=0.25,2,1)))</f>
        <v/>
      </c>
      <c r="H80" s="8">
        <f>IF(PERCENTRANK($E$5:$E$797,E80)&gt;=0.75,4,IF(PERCENTRANK($E$5:$E$797,E80)&gt;=0.5,3,IF(PERCENTRANK($E$5:$E$797,E80)&gt;=0.25,2,1)))</f>
        <v/>
      </c>
      <c r="I80" s="8">
        <f>F80+G80+H80</f>
        <v/>
      </c>
      <c r="J80" s="8">
        <f>IF(I80&gt;=10,"Champions",IF(I80&gt;=8,"Loyal Customers",IF(I80&gt;=6,"Potential Loyalists",IF(I80&gt;=4,"At Risk","Lost"))))</f>
        <v/>
      </c>
    </row>
    <row r="81">
      <c r="A81" s="5" t="inlineStr">
        <is>
          <t>QJ-19255</t>
        </is>
      </c>
      <c r="B81" s="5" t="inlineStr">
        <is>
          <t>Quincy Jones</t>
        </is>
      </c>
      <c r="C81" s="5" t="n">
        <v>25</v>
      </c>
      <c r="D81" s="5" t="n">
        <v>9</v>
      </c>
      <c r="E81" s="6" t="n">
        <v>6108.34</v>
      </c>
      <c r="F81" s="5">
        <f>IF(PERCENTRANK($C$5:$C$797,C81)&lt;=0.25,4,IF(PERCENTRANK($C$5:$C$797,C81)&lt;=0.5,3,IF(PERCENTRANK($C$5:$C$797,C81)&lt;=0.75,2,1)))</f>
        <v/>
      </c>
      <c r="G81" s="5">
        <f>IF(PERCENTRANK($D$5:$D$797,D81)&gt;=0.75,4,IF(PERCENTRANK($D$5:$D$797,D81)&gt;=0.5,3,IF(PERCENTRANK($D$5:$D$797,D81)&gt;=0.25,2,1)))</f>
        <v/>
      </c>
      <c r="H81" s="5">
        <f>IF(PERCENTRANK($E$5:$E$797,E81)&gt;=0.75,4,IF(PERCENTRANK($E$5:$E$797,E81)&gt;=0.5,3,IF(PERCENTRANK($E$5:$E$797,E81)&gt;=0.25,2,1)))</f>
        <v/>
      </c>
      <c r="I81" s="5">
        <f>F81+G81+H81</f>
        <v/>
      </c>
      <c r="J81" s="5">
        <f>IF(I81&gt;=10,"Champions",IF(I81&gt;=8,"Loyal Customers",IF(I81&gt;=6,"Potential Loyalists",IF(I81&gt;=4,"At Risk","Lost"))))</f>
        <v/>
      </c>
    </row>
    <row r="82">
      <c r="A82" s="8" t="inlineStr">
        <is>
          <t>AD-10180</t>
        </is>
      </c>
      <c r="B82" s="8" t="inlineStr">
        <is>
          <t>Alan Dominguez</t>
        </is>
      </c>
      <c r="C82" s="8" t="n">
        <v>29</v>
      </c>
      <c r="D82" s="8" t="n">
        <v>8</v>
      </c>
      <c r="E82" s="9" t="n">
        <v>6106.88</v>
      </c>
      <c r="F82" s="8">
        <f>IF(PERCENTRANK($C$5:$C$797,C82)&lt;=0.25,4,IF(PERCENTRANK($C$5:$C$797,C82)&lt;=0.5,3,IF(PERCENTRANK($C$5:$C$797,C82)&lt;=0.75,2,1)))</f>
        <v/>
      </c>
      <c r="G82" s="8">
        <f>IF(PERCENTRANK($D$5:$D$797,D82)&gt;=0.75,4,IF(PERCENTRANK($D$5:$D$797,D82)&gt;=0.5,3,IF(PERCENTRANK($D$5:$D$797,D82)&gt;=0.25,2,1)))</f>
        <v/>
      </c>
      <c r="H82" s="8">
        <f>IF(PERCENTRANK($E$5:$E$797,E82)&gt;=0.75,4,IF(PERCENTRANK($E$5:$E$797,E82)&gt;=0.5,3,IF(PERCENTRANK($E$5:$E$797,E82)&gt;=0.25,2,1)))</f>
        <v/>
      </c>
      <c r="I82" s="8">
        <f>F82+G82+H82</f>
        <v/>
      </c>
      <c r="J82" s="8">
        <f>IF(I82&gt;=10,"Champions",IF(I82&gt;=8,"Loyal Customers",IF(I82&gt;=6,"Potential Loyalists",IF(I82&gt;=4,"At Risk","Lost"))))</f>
        <v/>
      </c>
    </row>
    <row r="83">
      <c r="A83" s="5" t="inlineStr">
        <is>
          <t>CB-12025</t>
        </is>
      </c>
      <c r="B83" s="5" t="inlineStr">
        <is>
          <t>Cassandra Brandow</t>
        </is>
      </c>
      <c r="C83" s="5" t="n">
        <v>47</v>
      </c>
      <c r="D83" s="5" t="n">
        <v>10</v>
      </c>
      <c r="E83" s="6" t="n">
        <v>6076.14</v>
      </c>
      <c r="F83" s="5">
        <f>IF(PERCENTRANK($C$5:$C$797,C83)&lt;=0.25,4,IF(PERCENTRANK($C$5:$C$797,C83)&lt;=0.5,3,IF(PERCENTRANK($C$5:$C$797,C83)&lt;=0.75,2,1)))</f>
        <v/>
      </c>
      <c r="G83" s="5">
        <f>IF(PERCENTRANK($D$5:$D$797,D83)&gt;=0.75,4,IF(PERCENTRANK($D$5:$D$797,D83)&gt;=0.5,3,IF(PERCENTRANK($D$5:$D$797,D83)&gt;=0.25,2,1)))</f>
        <v/>
      </c>
      <c r="H83" s="5">
        <f>IF(PERCENTRANK($E$5:$E$797,E83)&gt;=0.75,4,IF(PERCENTRANK($E$5:$E$797,E83)&gt;=0.5,3,IF(PERCENTRANK($E$5:$E$797,E83)&gt;=0.25,2,1)))</f>
        <v/>
      </c>
      <c r="I83" s="5">
        <f>F83+G83+H83</f>
        <v/>
      </c>
      <c r="J83" s="5">
        <f>IF(I83&gt;=10,"Champions",IF(I83&gt;=8,"Loyal Customers",IF(I83&gt;=6,"Potential Loyalists",IF(I83&gt;=4,"At Risk","Lost"))))</f>
        <v/>
      </c>
    </row>
    <row r="84">
      <c r="A84" s="8" t="inlineStr">
        <is>
          <t>GM-14695</t>
        </is>
      </c>
      <c r="B84" s="8" t="inlineStr">
        <is>
          <t>Greg Maxwell</t>
        </is>
      </c>
      <c r="C84" s="8" t="n">
        <v>117</v>
      </c>
      <c r="D84" s="8" t="n">
        <v>3</v>
      </c>
      <c r="E84" s="9" t="n">
        <v>6049.97</v>
      </c>
      <c r="F84" s="8">
        <f>IF(PERCENTRANK($C$5:$C$797,C84)&lt;=0.25,4,IF(PERCENTRANK($C$5:$C$797,C84)&lt;=0.5,3,IF(PERCENTRANK($C$5:$C$797,C84)&lt;=0.75,2,1)))</f>
        <v/>
      </c>
      <c r="G84" s="8">
        <f>IF(PERCENTRANK($D$5:$D$797,D84)&gt;=0.75,4,IF(PERCENTRANK($D$5:$D$797,D84)&gt;=0.5,3,IF(PERCENTRANK($D$5:$D$797,D84)&gt;=0.25,2,1)))</f>
        <v/>
      </c>
      <c r="H84" s="8">
        <f>IF(PERCENTRANK($E$5:$E$797,E84)&gt;=0.75,4,IF(PERCENTRANK($E$5:$E$797,E84)&gt;=0.5,3,IF(PERCENTRANK($E$5:$E$797,E84)&gt;=0.25,2,1)))</f>
        <v/>
      </c>
      <c r="I84" s="8">
        <f>F84+G84+H84</f>
        <v/>
      </c>
      <c r="J84" s="8">
        <f>IF(I84&gt;=10,"Champions",IF(I84&gt;=8,"Loyal Customers",IF(I84&gt;=6,"Potential Loyalists",IF(I84&gt;=4,"At Risk","Lost"))))</f>
        <v/>
      </c>
    </row>
    <row r="85">
      <c r="A85" s="5" t="inlineStr">
        <is>
          <t>SC-20380</t>
        </is>
      </c>
      <c r="B85" s="5" t="inlineStr">
        <is>
          <t>Shahid Collister</t>
        </is>
      </c>
      <c r="C85" s="5" t="n">
        <v>30</v>
      </c>
      <c r="D85" s="5" t="n">
        <v>9</v>
      </c>
      <c r="E85" s="6" t="n">
        <v>5992.54</v>
      </c>
      <c r="F85" s="5">
        <f>IF(PERCENTRANK($C$5:$C$797,C85)&lt;=0.25,4,IF(PERCENTRANK($C$5:$C$797,C85)&lt;=0.5,3,IF(PERCENTRANK($C$5:$C$797,C85)&lt;=0.75,2,1)))</f>
        <v/>
      </c>
      <c r="G85" s="5">
        <f>IF(PERCENTRANK($D$5:$D$797,D85)&gt;=0.75,4,IF(PERCENTRANK($D$5:$D$797,D85)&gt;=0.5,3,IF(PERCENTRANK($D$5:$D$797,D85)&gt;=0.25,2,1)))</f>
        <v/>
      </c>
      <c r="H85" s="5">
        <f>IF(PERCENTRANK($E$5:$E$797,E85)&gt;=0.75,4,IF(PERCENTRANK($E$5:$E$797,E85)&gt;=0.5,3,IF(PERCENTRANK($E$5:$E$797,E85)&gt;=0.25,2,1)))</f>
        <v/>
      </c>
      <c r="I85" s="5">
        <f>F85+G85+H85</f>
        <v/>
      </c>
      <c r="J85" s="5">
        <f>IF(I85&gt;=10,"Champions",IF(I85&gt;=8,"Loyal Customers",IF(I85&gt;=6,"Potential Loyalists",IF(I85&gt;=4,"At Risk","Lost"))))</f>
        <v/>
      </c>
    </row>
    <row r="86">
      <c r="A86" s="8" t="inlineStr">
        <is>
          <t>KH-16690</t>
        </is>
      </c>
      <c r="B86" s="8" t="inlineStr">
        <is>
          <t>Kristen Hastings</t>
        </is>
      </c>
      <c r="C86" s="8" t="n">
        <v>2</v>
      </c>
      <c r="D86" s="8" t="n">
        <v>7</v>
      </c>
      <c r="E86" s="9" t="n">
        <v>5990.8</v>
      </c>
      <c r="F86" s="8">
        <f>IF(PERCENTRANK($C$5:$C$797,C86)&lt;=0.25,4,IF(PERCENTRANK($C$5:$C$797,C86)&lt;=0.5,3,IF(PERCENTRANK($C$5:$C$797,C86)&lt;=0.75,2,1)))</f>
        <v/>
      </c>
      <c r="G86" s="8">
        <f>IF(PERCENTRANK($D$5:$D$797,D86)&gt;=0.75,4,IF(PERCENTRANK($D$5:$D$797,D86)&gt;=0.5,3,IF(PERCENTRANK($D$5:$D$797,D86)&gt;=0.25,2,1)))</f>
        <v/>
      </c>
      <c r="H86" s="8">
        <f>IF(PERCENTRANK($E$5:$E$797,E86)&gt;=0.75,4,IF(PERCENTRANK($E$5:$E$797,E86)&gt;=0.5,3,IF(PERCENTRANK($E$5:$E$797,E86)&gt;=0.25,2,1)))</f>
        <v/>
      </c>
      <c r="I86" s="8">
        <f>F86+G86+H86</f>
        <v/>
      </c>
      <c r="J86" s="8">
        <f>IF(I86&gt;=10,"Champions",IF(I86&gt;=8,"Loyal Customers",IF(I86&gt;=6,"Potential Loyalists",IF(I86&gt;=4,"At Risk","Lost"))))</f>
        <v/>
      </c>
    </row>
    <row r="87">
      <c r="A87" s="5" t="inlineStr">
        <is>
          <t>RM-19675</t>
        </is>
      </c>
      <c r="B87" s="5" t="inlineStr">
        <is>
          <t>Robert Marley</t>
        </is>
      </c>
      <c r="C87" s="5" t="n">
        <v>6</v>
      </c>
      <c r="D87" s="5" t="n">
        <v>5</v>
      </c>
      <c r="E87" s="6" t="n">
        <v>5979.1</v>
      </c>
      <c r="F87" s="5">
        <f>IF(PERCENTRANK($C$5:$C$797,C87)&lt;=0.25,4,IF(PERCENTRANK($C$5:$C$797,C87)&lt;=0.5,3,IF(PERCENTRANK($C$5:$C$797,C87)&lt;=0.75,2,1)))</f>
        <v/>
      </c>
      <c r="G87" s="5">
        <f>IF(PERCENTRANK($D$5:$D$797,D87)&gt;=0.75,4,IF(PERCENTRANK($D$5:$D$797,D87)&gt;=0.5,3,IF(PERCENTRANK($D$5:$D$797,D87)&gt;=0.25,2,1)))</f>
        <v/>
      </c>
      <c r="H87" s="5">
        <f>IF(PERCENTRANK($E$5:$E$797,E87)&gt;=0.75,4,IF(PERCENTRANK($E$5:$E$797,E87)&gt;=0.5,3,IF(PERCENTRANK($E$5:$E$797,E87)&gt;=0.25,2,1)))</f>
        <v/>
      </c>
      <c r="I87" s="5">
        <f>F87+G87+H87</f>
        <v/>
      </c>
      <c r="J87" s="5">
        <f>IF(I87&gt;=10,"Champions",IF(I87&gt;=8,"Loyal Customers",IF(I87&gt;=6,"Potential Loyalists",IF(I87&gt;=4,"At Risk","Lost"))))</f>
        <v/>
      </c>
    </row>
    <row r="88">
      <c r="A88" s="8" t="inlineStr">
        <is>
          <t>KH-16510</t>
        </is>
      </c>
      <c r="B88" s="8" t="inlineStr">
        <is>
          <t>Keith Herrera</t>
        </is>
      </c>
      <c r="C88" s="8" t="n">
        <v>22</v>
      </c>
      <c r="D88" s="8" t="n">
        <v>7</v>
      </c>
      <c r="E88" s="9" t="n">
        <v>5952.86</v>
      </c>
      <c r="F88" s="8">
        <f>IF(PERCENTRANK($C$5:$C$797,C88)&lt;=0.25,4,IF(PERCENTRANK($C$5:$C$797,C88)&lt;=0.5,3,IF(PERCENTRANK($C$5:$C$797,C88)&lt;=0.75,2,1)))</f>
        <v/>
      </c>
      <c r="G88" s="8">
        <f>IF(PERCENTRANK($D$5:$D$797,D88)&gt;=0.75,4,IF(PERCENTRANK($D$5:$D$797,D88)&gt;=0.5,3,IF(PERCENTRANK($D$5:$D$797,D88)&gt;=0.25,2,1)))</f>
        <v/>
      </c>
      <c r="H88" s="8">
        <f>IF(PERCENTRANK($E$5:$E$797,E88)&gt;=0.75,4,IF(PERCENTRANK($E$5:$E$797,E88)&gt;=0.5,3,IF(PERCENTRANK($E$5:$E$797,E88)&gt;=0.25,2,1)))</f>
        <v/>
      </c>
      <c r="I88" s="8">
        <f>F88+G88+H88</f>
        <v/>
      </c>
      <c r="J88" s="8">
        <f>IF(I88&gt;=10,"Champions",IF(I88&gt;=8,"Loyal Customers",IF(I88&gt;=6,"Potential Loyalists",IF(I88&gt;=4,"At Risk","Lost"))))</f>
        <v/>
      </c>
    </row>
    <row r="89">
      <c r="A89" s="5" t="inlineStr">
        <is>
          <t>BF-11170</t>
        </is>
      </c>
      <c r="B89" s="5" t="inlineStr">
        <is>
          <t>Ben Ferrer</t>
        </is>
      </c>
      <c r="C89" s="5" t="n">
        <v>16</v>
      </c>
      <c r="D89" s="5" t="n">
        <v>11</v>
      </c>
      <c r="E89" s="6" t="n">
        <v>5907.97</v>
      </c>
      <c r="F89" s="5">
        <f>IF(PERCENTRANK($C$5:$C$797,C89)&lt;=0.25,4,IF(PERCENTRANK($C$5:$C$797,C89)&lt;=0.5,3,IF(PERCENTRANK($C$5:$C$797,C89)&lt;=0.75,2,1)))</f>
        <v/>
      </c>
      <c r="G89" s="5">
        <f>IF(PERCENTRANK($D$5:$D$797,D89)&gt;=0.75,4,IF(PERCENTRANK($D$5:$D$797,D89)&gt;=0.5,3,IF(PERCENTRANK($D$5:$D$797,D89)&gt;=0.25,2,1)))</f>
        <v/>
      </c>
      <c r="H89" s="5">
        <f>IF(PERCENTRANK($E$5:$E$797,E89)&gt;=0.75,4,IF(PERCENTRANK($E$5:$E$797,E89)&gt;=0.5,3,IF(PERCENTRANK($E$5:$E$797,E89)&gt;=0.25,2,1)))</f>
        <v/>
      </c>
      <c r="I89" s="5">
        <f>F89+G89+H89</f>
        <v/>
      </c>
      <c r="J89" s="5">
        <f>IF(I89&gt;=10,"Champions",IF(I89&gt;=8,"Loyal Customers",IF(I89&gt;=6,"Potential Loyalists",IF(I89&gt;=4,"At Risk","Lost"))))</f>
        <v/>
      </c>
    </row>
    <row r="90">
      <c r="A90" s="8" t="inlineStr">
        <is>
          <t>CP-12340</t>
        </is>
      </c>
      <c r="B90" s="8" t="inlineStr">
        <is>
          <t>Christine Phan</t>
        </is>
      </c>
      <c r="C90" s="8" t="n">
        <v>160</v>
      </c>
      <c r="D90" s="8" t="n">
        <v>8</v>
      </c>
      <c r="E90" s="9" t="n">
        <v>5888.27</v>
      </c>
      <c r="F90" s="8">
        <f>IF(PERCENTRANK($C$5:$C$797,C90)&lt;=0.25,4,IF(PERCENTRANK($C$5:$C$797,C90)&lt;=0.5,3,IF(PERCENTRANK($C$5:$C$797,C90)&lt;=0.75,2,1)))</f>
        <v/>
      </c>
      <c r="G90" s="8">
        <f>IF(PERCENTRANK($D$5:$D$797,D90)&gt;=0.75,4,IF(PERCENTRANK($D$5:$D$797,D90)&gt;=0.5,3,IF(PERCENTRANK($D$5:$D$797,D90)&gt;=0.25,2,1)))</f>
        <v/>
      </c>
      <c r="H90" s="8">
        <f>IF(PERCENTRANK($E$5:$E$797,E90)&gt;=0.75,4,IF(PERCENTRANK($E$5:$E$797,E90)&gt;=0.5,3,IF(PERCENTRANK($E$5:$E$797,E90)&gt;=0.25,2,1)))</f>
        <v/>
      </c>
      <c r="I90" s="8">
        <f>F90+G90+H90</f>
        <v/>
      </c>
      <c r="J90" s="8">
        <f>IF(I90&gt;=10,"Champions",IF(I90&gt;=8,"Loyal Customers",IF(I90&gt;=6,"Potential Loyalists",IF(I90&gt;=4,"At Risk","Lost"))))</f>
        <v/>
      </c>
    </row>
    <row r="91">
      <c r="A91" s="5" t="inlineStr">
        <is>
          <t>BD-11320</t>
        </is>
      </c>
      <c r="B91" s="5" t="inlineStr">
        <is>
          <t>Bill Donatelli</t>
        </is>
      </c>
      <c r="C91" s="5" t="n">
        <v>33</v>
      </c>
      <c r="D91" s="5" t="n">
        <v>12</v>
      </c>
      <c r="E91" s="6" t="n">
        <v>5718.52</v>
      </c>
      <c r="F91" s="5">
        <f>IF(PERCENTRANK($C$5:$C$797,C91)&lt;=0.25,4,IF(PERCENTRANK($C$5:$C$797,C91)&lt;=0.5,3,IF(PERCENTRANK($C$5:$C$797,C91)&lt;=0.75,2,1)))</f>
        <v/>
      </c>
      <c r="G91" s="5">
        <f>IF(PERCENTRANK($D$5:$D$797,D91)&gt;=0.75,4,IF(PERCENTRANK($D$5:$D$797,D91)&gt;=0.5,3,IF(PERCENTRANK($D$5:$D$797,D91)&gt;=0.25,2,1)))</f>
        <v/>
      </c>
      <c r="H91" s="5">
        <f>IF(PERCENTRANK($E$5:$E$797,E91)&gt;=0.75,4,IF(PERCENTRANK($E$5:$E$797,E91)&gt;=0.5,3,IF(PERCENTRANK($E$5:$E$797,E91)&gt;=0.25,2,1)))</f>
        <v/>
      </c>
      <c r="I91" s="5">
        <f>F91+G91+H91</f>
        <v/>
      </c>
      <c r="J91" s="5">
        <f>IF(I91&gt;=10,"Champions",IF(I91&gt;=8,"Loyal Customers",IF(I91&gt;=6,"Potential Loyalists",IF(I91&gt;=4,"At Risk","Lost"))))</f>
        <v/>
      </c>
    </row>
    <row r="92">
      <c r="A92" s="8" t="inlineStr">
        <is>
          <t>CS-12505</t>
        </is>
      </c>
      <c r="B92" s="8" t="inlineStr">
        <is>
          <t>Cindy Stewart</t>
        </is>
      </c>
      <c r="C92" s="8" t="n">
        <v>58</v>
      </c>
      <c r="D92" s="8" t="n">
        <v>6</v>
      </c>
      <c r="E92" s="9" t="n">
        <v>5690.05</v>
      </c>
      <c r="F92" s="8">
        <f>IF(PERCENTRANK($C$5:$C$797,C92)&lt;=0.25,4,IF(PERCENTRANK($C$5:$C$797,C92)&lt;=0.5,3,IF(PERCENTRANK($C$5:$C$797,C92)&lt;=0.75,2,1)))</f>
        <v/>
      </c>
      <c r="G92" s="8">
        <f>IF(PERCENTRANK($D$5:$D$797,D92)&gt;=0.75,4,IF(PERCENTRANK($D$5:$D$797,D92)&gt;=0.5,3,IF(PERCENTRANK($D$5:$D$797,D92)&gt;=0.25,2,1)))</f>
        <v/>
      </c>
      <c r="H92" s="8">
        <f>IF(PERCENTRANK($E$5:$E$797,E92)&gt;=0.75,4,IF(PERCENTRANK($E$5:$E$797,E92)&gt;=0.5,3,IF(PERCENTRANK($E$5:$E$797,E92)&gt;=0.25,2,1)))</f>
        <v/>
      </c>
      <c r="I92" s="8">
        <f>F92+G92+H92</f>
        <v/>
      </c>
      <c r="J92" s="8">
        <f>IF(I92&gt;=10,"Champions",IF(I92&gt;=8,"Loyal Customers",IF(I92&gt;=6,"Potential Loyalists",IF(I92&gt;=4,"At Risk","Lost"))))</f>
        <v/>
      </c>
    </row>
    <row r="93">
      <c r="A93" s="5" t="inlineStr">
        <is>
          <t>AM-10705</t>
        </is>
      </c>
      <c r="B93" s="5" t="inlineStr">
        <is>
          <t>Anne McFarland</t>
        </is>
      </c>
      <c r="C93" s="5" t="n">
        <v>162</v>
      </c>
      <c r="D93" s="5" t="n">
        <v>8</v>
      </c>
      <c r="E93" s="6" t="n">
        <v>5664.02</v>
      </c>
      <c r="F93" s="5">
        <f>IF(PERCENTRANK($C$5:$C$797,C93)&lt;=0.25,4,IF(PERCENTRANK($C$5:$C$797,C93)&lt;=0.5,3,IF(PERCENTRANK($C$5:$C$797,C93)&lt;=0.75,2,1)))</f>
        <v/>
      </c>
      <c r="G93" s="5">
        <f>IF(PERCENTRANK($D$5:$D$797,D93)&gt;=0.75,4,IF(PERCENTRANK($D$5:$D$797,D93)&gt;=0.5,3,IF(PERCENTRANK($D$5:$D$797,D93)&gt;=0.25,2,1)))</f>
        <v/>
      </c>
      <c r="H93" s="5">
        <f>IF(PERCENTRANK($E$5:$E$797,E93)&gt;=0.75,4,IF(PERCENTRANK($E$5:$E$797,E93)&gt;=0.5,3,IF(PERCENTRANK($E$5:$E$797,E93)&gt;=0.25,2,1)))</f>
        <v/>
      </c>
      <c r="I93" s="5">
        <f>F93+G93+H93</f>
        <v/>
      </c>
      <c r="J93" s="5">
        <f>IF(I93&gt;=10,"Champions",IF(I93&gt;=8,"Loyal Customers",IF(I93&gt;=6,"Potential Loyalists",IF(I93&gt;=4,"At Risk","Lost"))))</f>
        <v/>
      </c>
    </row>
    <row r="94">
      <c r="A94" s="8" t="inlineStr">
        <is>
          <t>RB-19795</t>
        </is>
      </c>
      <c r="B94" s="8" t="inlineStr">
        <is>
          <t>Ross Baird</t>
        </is>
      </c>
      <c r="C94" s="8" t="n">
        <v>32</v>
      </c>
      <c r="D94" s="8" t="n">
        <v>8</v>
      </c>
      <c r="E94" s="9" t="n">
        <v>5633.32</v>
      </c>
      <c r="F94" s="8">
        <f>IF(PERCENTRANK($C$5:$C$797,C94)&lt;=0.25,4,IF(PERCENTRANK($C$5:$C$797,C94)&lt;=0.5,3,IF(PERCENTRANK($C$5:$C$797,C94)&lt;=0.75,2,1)))</f>
        <v/>
      </c>
      <c r="G94" s="8">
        <f>IF(PERCENTRANK($D$5:$D$797,D94)&gt;=0.75,4,IF(PERCENTRANK($D$5:$D$797,D94)&gt;=0.5,3,IF(PERCENTRANK($D$5:$D$797,D94)&gt;=0.25,2,1)))</f>
        <v/>
      </c>
      <c r="H94" s="8">
        <f>IF(PERCENTRANK($E$5:$E$797,E94)&gt;=0.75,4,IF(PERCENTRANK($E$5:$E$797,E94)&gt;=0.5,3,IF(PERCENTRANK($E$5:$E$797,E94)&gt;=0.25,2,1)))</f>
        <v/>
      </c>
      <c r="I94" s="8">
        <f>F94+G94+H94</f>
        <v/>
      </c>
      <c r="J94" s="8">
        <f>IF(I94&gt;=10,"Champions",IF(I94&gt;=8,"Loyal Customers",IF(I94&gt;=6,"Potential Loyalists",IF(I94&gt;=4,"At Risk","Lost"))))</f>
        <v/>
      </c>
    </row>
    <row r="95">
      <c r="A95" s="5" t="inlineStr">
        <is>
          <t>KM-16375</t>
        </is>
      </c>
      <c r="B95" s="5" t="inlineStr">
        <is>
          <t>Katherine Murray</t>
        </is>
      </c>
      <c r="C95" s="5" t="n">
        <v>56</v>
      </c>
      <c r="D95" s="5" t="n">
        <v>8</v>
      </c>
      <c r="E95" s="6" t="n">
        <v>5620.19</v>
      </c>
      <c r="F95" s="5">
        <f>IF(PERCENTRANK($C$5:$C$797,C95)&lt;=0.25,4,IF(PERCENTRANK($C$5:$C$797,C95)&lt;=0.5,3,IF(PERCENTRANK($C$5:$C$797,C95)&lt;=0.75,2,1)))</f>
        <v/>
      </c>
      <c r="G95" s="5">
        <f>IF(PERCENTRANK($D$5:$D$797,D95)&gt;=0.75,4,IF(PERCENTRANK($D$5:$D$797,D95)&gt;=0.5,3,IF(PERCENTRANK($D$5:$D$797,D95)&gt;=0.25,2,1)))</f>
        <v/>
      </c>
      <c r="H95" s="5">
        <f>IF(PERCENTRANK($E$5:$E$797,E95)&gt;=0.75,4,IF(PERCENTRANK($E$5:$E$797,E95)&gt;=0.5,3,IF(PERCENTRANK($E$5:$E$797,E95)&gt;=0.25,2,1)))</f>
        <v/>
      </c>
      <c r="I95" s="5">
        <f>F95+G95+H95</f>
        <v/>
      </c>
      <c r="J95" s="5">
        <f>IF(I95&gt;=10,"Champions",IF(I95&gt;=8,"Loyal Customers",IF(I95&gt;=6,"Potential Loyalists",IF(I95&gt;=4,"At Risk","Lost"))))</f>
        <v/>
      </c>
    </row>
    <row r="96">
      <c r="A96" s="8" t="inlineStr">
        <is>
          <t>AA-10315</t>
        </is>
      </c>
      <c r="B96" s="8" t="inlineStr">
        <is>
          <t>Alex Avila</t>
        </is>
      </c>
      <c r="C96" s="8" t="n">
        <v>184</v>
      </c>
      <c r="D96" s="8" t="n">
        <v>5</v>
      </c>
      <c r="E96" s="9" t="n">
        <v>5563.56</v>
      </c>
      <c r="F96" s="8">
        <f>IF(PERCENTRANK($C$5:$C$797,C96)&lt;=0.25,4,IF(PERCENTRANK($C$5:$C$797,C96)&lt;=0.5,3,IF(PERCENTRANK($C$5:$C$797,C96)&lt;=0.75,2,1)))</f>
        <v/>
      </c>
      <c r="G96" s="8">
        <f>IF(PERCENTRANK($D$5:$D$797,D96)&gt;=0.75,4,IF(PERCENTRANK($D$5:$D$797,D96)&gt;=0.5,3,IF(PERCENTRANK($D$5:$D$797,D96)&gt;=0.25,2,1)))</f>
        <v/>
      </c>
      <c r="H96" s="8">
        <f>IF(PERCENTRANK($E$5:$E$797,E96)&gt;=0.75,4,IF(PERCENTRANK($E$5:$E$797,E96)&gt;=0.5,3,IF(PERCENTRANK($E$5:$E$797,E96)&gt;=0.25,2,1)))</f>
        <v/>
      </c>
      <c r="I96" s="8">
        <f>F96+G96+H96</f>
        <v/>
      </c>
      <c r="J96" s="8">
        <f>IF(I96&gt;=10,"Champions",IF(I96&gt;=8,"Loyal Customers",IF(I96&gt;=6,"Potential Loyalists",IF(I96&gt;=4,"At Risk","Lost"))))</f>
        <v/>
      </c>
    </row>
    <row r="97">
      <c r="A97" s="5" t="inlineStr">
        <is>
          <t>SM-20950</t>
        </is>
      </c>
      <c r="B97" s="5" t="inlineStr">
        <is>
          <t>Suzanne McNair</t>
        </is>
      </c>
      <c r="C97" s="5" t="n">
        <v>25</v>
      </c>
      <c r="D97" s="5" t="n">
        <v>12</v>
      </c>
      <c r="E97" s="6" t="n">
        <v>5563.39</v>
      </c>
      <c r="F97" s="5">
        <f>IF(PERCENTRANK($C$5:$C$797,C97)&lt;=0.25,4,IF(PERCENTRANK($C$5:$C$797,C97)&lt;=0.5,3,IF(PERCENTRANK($C$5:$C$797,C97)&lt;=0.75,2,1)))</f>
        <v/>
      </c>
      <c r="G97" s="5">
        <f>IF(PERCENTRANK($D$5:$D$797,D97)&gt;=0.75,4,IF(PERCENTRANK($D$5:$D$797,D97)&gt;=0.5,3,IF(PERCENTRANK($D$5:$D$797,D97)&gt;=0.25,2,1)))</f>
        <v/>
      </c>
      <c r="H97" s="5">
        <f>IF(PERCENTRANK($E$5:$E$797,E97)&gt;=0.75,4,IF(PERCENTRANK($E$5:$E$797,E97)&gt;=0.5,3,IF(PERCENTRANK($E$5:$E$797,E97)&gt;=0.25,2,1)))</f>
        <v/>
      </c>
      <c r="I97" s="5">
        <f>F97+G97+H97</f>
        <v/>
      </c>
      <c r="J97" s="5">
        <f>IF(I97&gt;=10,"Champions",IF(I97&gt;=8,"Loyal Customers",IF(I97&gt;=6,"Potential Loyalists",IF(I97&gt;=4,"At Risk","Lost"))))</f>
        <v/>
      </c>
    </row>
    <row r="98">
      <c r="A98" s="8" t="inlineStr">
        <is>
          <t>NP-18325</t>
        </is>
      </c>
      <c r="B98" s="8" t="inlineStr">
        <is>
          <t>Naresj Patel</t>
        </is>
      </c>
      <c r="C98" s="8" t="n">
        <v>25</v>
      </c>
      <c r="D98" s="8" t="n">
        <v>6</v>
      </c>
      <c r="E98" s="9" t="n">
        <v>5529.62</v>
      </c>
      <c r="F98" s="8">
        <f>IF(PERCENTRANK($C$5:$C$797,C98)&lt;=0.25,4,IF(PERCENTRANK($C$5:$C$797,C98)&lt;=0.5,3,IF(PERCENTRANK($C$5:$C$797,C98)&lt;=0.75,2,1)))</f>
        <v/>
      </c>
      <c r="G98" s="8">
        <f>IF(PERCENTRANK($D$5:$D$797,D98)&gt;=0.75,4,IF(PERCENTRANK($D$5:$D$797,D98)&gt;=0.5,3,IF(PERCENTRANK($D$5:$D$797,D98)&gt;=0.25,2,1)))</f>
        <v/>
      </c>
      <c r="H98" s="8">
        <f>IF(PERCENTRANK($E$5:$E$797,E98)&gt;=0.75,4,IF(PERCENTRANK($E$5:$E$797,E98)&gt;=0.5,3,IF(PERCENTRANK($E$5:$E$797,E98)&gt;=0.25,2,1)))</f>
        <v/>
      </c>
      <c r="I98" s="8">
        <f>F98+G98+H98</f>
        <v/>
      </c>
      <c r="J98" s="8">
        <f>IF(I98&gt;=10,"Champions",IF(I98&gt;=8,"Loyal Customers",IF(I98&gt;=6,"Potential Loyalists",IF(I98&gt;=4,"At Risk","Lost"))))</f>
        <v/>
      </c>
    </row>
    <row r="99">
      <c r="A99" s="5" t="inlineStr">
        <is>
          <t>AC-10450</t>
        </is>
      </c>
      <c r="B99" s="5" t="inlineStr">
        <is>
          <t>Amy Cox</t>
        </is>
      </c>
      <c r="C99" s="5" t="n">
        <v>11</v>
      </c>
      <c r="D99" s="5" t="n">
        <v>7</v>
      </c>
      <c r="E99" s="6" t="n">
        <v>5527.85</v>
      </c>
      <c r="F99" s="5">
        <f>IF(PERCENTRANK($C$5:$C$797,C99)&lt;=0.25,4,IF(PERCENTRANK($C$5:$C$797,C99)&lt;=0.5,3,IF(PERCENTRANK($C$5:$C$797,C99)&lt;=0.75,2,1)))</f>
        <v/>
      </c>
      <c r="G99" s="5">
        <f>IF(PERCENTRANK($D$5:$D$797,D99)&gt;=0.75,4,IF(PERCENTRANK($D$5:$D$797,D99)&gt;=0.5,3,IF(PERCENTRANK($D$5:$D$797,D99)&gt;=0.25,2,1)))</f>
        <v/>
      </c>
      <c r="H99" s="5">
        <f>IF(PERCENTRANK($E$5:$E$797,E99)&gt;=0.75,4,IF(PERCENTRANK($E$5:$E$797,E99)&gt;=0.5,3,IF(PERCENTRANK($E$5:$E$797,E99)&gt;=0.25,2,1)))</f>
        <v/>
      </c>
      <c r="I99" s="5">
        <f>F99+G99+H99</f>
        <v/>
      </c>
      <c r="J99" s="5">
        <f>IF(I99&gt;=10,"Champions",IF(I99&gt;=8,"Loyal Customers",IF(I99&gt;=6,"Potential Loyalists",IF(I99&gt;=4,"At Risk","Lost"))))</f>
        <v/>
      </c>
    </row>
    <row r="100">
      <c r="A100" s="8" t="inlineStr">
        <is>
          <t>MH-18115</t>
        </is>
      </c>
      <c r="B100" s="8" t="inlineStr">
        <is>
          <t>Mick Hernandez</t>
        </is>
      </c>
      <c r="C100" s="8" t="n">
        <v>5</v>
      </c>
      <c r="D100" s="8" t="n">
        <v>9</v>
      </c>
      <c r="E100" s="9" t="n">
        <v>5503.09</v>
      </c>
      <c r="F100" s="8">
        <f>IF(PERCENTRANK($C$5:$C$797,C100)&lt;=0.25,4,IF(PERCENTRANK($C$5:$C$797,C100)&lt;=0.5,3,IF(PERCENTRANK($C$5:$C$797,C100)&lt;=0.75,2,1)))</f>
        <v/>
      </c>
      <c r="G100" s="8">
        <f>IF(PERCENTRANK($D$5:$D$797,D100)&gt;=0.75,4,IF(PERCENTRANK($D$5:$D$797,D100)&gt;=0.5,3,IF(PERCENTRANK($D$5:$D$797,D100)&gt;=0.25,2,1)))</f>
        <v/>
      </c>
      <c r="H100" s="8">
        <f>IF(PERCENTRANK($E$5:$E$797,E100)&gt;=0.75,4,IF(PERCENTRANK($E$5:$E$797,E100)&gt;=0.5,3,IF(PERCENTRANK($E$5:$E$797,E100)&gt;=0.25,2,1)))</f>
        <v/>
      </c>
      <c r="I100" s="8">
        <f>F100+G100+H100</f>
        <v/>
      </c>
      <c r="J100" s="8">
        <f>IF(I100&gt;=10,"Champions",IF(I100&gt;=8,"Loyal Customers",IF(I100&gt;=6,"Potential Loyalists",IF(I100&gt;=4,"At Risk","Lost"))))</f>
        <v/>
      </c>
    </row>
    <row r="101">
      <c r="A101" s="5" t="inlineStr">
        <is>
          <t>DP-13390</t>
        </is>
      </c>
      <c r="B101" s="5" t="inlineStr">
        <is>
          <t>Dennis Pardue</t>
        </is>
      </c>
      <c r="C101" s="5" t="n">
        <v>358</v>
      </c>
      <c r="D101" s="5" t="n">
        <v>9</v>
      </c>
      <c r="E101" s="6" t="n">
        <v>5480.72</v>
      </c>
      <c r="F101" s="5">
        <f>IF(PERCENTRANK($C$5:$C$797,C101)&lt;=0.25,4,IF(PERCENTRANK($C$5:$C$797,C101)&lt;=0.5,3,IF(PERCENTRANK($C$5:$C$797,C101)&lt;=0.75,2,1)))</f>
        <v/>
      </c>
      <c r="G101" s="5">
        <f>IF(PERCENTRANK($D$5:$D$797,D101)&gt;=0.75,4,IF(PERCENTRANK($D$5:$D$797,D101)&gt;=0.5,3,IF(PERCENTRANK($D$5:$D$797,D101)&gt;=0.25,2,1)))</f>
        <v/>
      </c>
      <c r="H101" s="5">
        <f>IF(PERCENTRANK($E$5:$E$797,E101)&gt;=0.75,4,IF(PERCENTRANK($E$5:$E$797,E101)&gt;=0.5,3,IF(PERCENTRANK($E$5:$E$797,E101)&gt;=0.25,2,1)))</f>
        <v/>
      </c>
      <c r="I101" s="5">
        <f>F101+G101+H101</f>
        <v/>
      </c>
      <c r="J101" s="5">
        <f>IF(I101&gt;=10,"Champions",IF(I101&gt;=8,"Loyal Customers",IF(I101&gt;=6,"Potential Loyalists",IF(I101&gt;=4,"At Risk","Lost"))))</f>
        <v/>
      </c>
    </row>
    <row r="102">
      <c r="A102" s="8" t="inlineStr">
        <is>
          <t>EP-13915</t>
        </is>
      </c>
      <c r="B102" s="8" t="inlineStr">
        <is>
          <t>Emily Phan</t>
        </is>
      </c>
      <c r="C102" s="8" t="n">
        <v>12</v>
      </c>
      <c r="D102" s="8" t="n">
        <v>17</v>
      </c>
      <c r="E102" s="9" t="n">
        <v>5478.06</v>
      </c>
      <c r="F102" s="8">
        <f>IF(PERCENTRANK($C$5:$C$797,C102)&lt;=0.25,4,IF(PERCENTRANK($C$5:$C$797,C102)&lt;=0.5,3,IF(PERCENTRANK($C$5:$C$797,C102)&lt;=0.75,2,1)))</f>
        <v/>
      </c>
      <c r="G102" s="8">
        <f>IF(PERCENTRANK($D$5:$D$797,D102)&gt;=0.75,4,IF(PERCENTRANK($D$5:$D$797,D102)&gt;=0.5,3,IF(PERCENTRANK($D$5:$D$797,D102)&gt;=0.25,2,1)))</f>
        <v/>
      </c>
      <c r="H102" s="8">
        <f>IF(PERCENTRANK($E$5:$E$797,E102)&gt;=0.75,4,IF(PERCENTRANK($E$5:$E$797,E102)&gt;=0.5,3,IF(PERCENTRANK($E$5:$E$797,E102)&gt;=0.25,2,1)))</f>
        <v/>
      </c>
      <c r="I102" s="8">
        <f>F102+G102+H102</f>
        <v/>
      </c>
      <c r="J102" s="8">
        <f>IF(I102&gt;=10,"Champions",IF(I102&gt;=8,"Loyal Customers",IF(I102&gt;=6,"Potential Loyalists",IF(I102&gt;=4,"At Risk","Lost"))))</f>
        <v/>
      </c>
    </row>
    <row r="103">
      <c r="A103" s="5" t="inlineStr">
        <is>
          <t>YC-21895</t>
        </is>
      </c>
      <c r="B103" s="5" t="inlineStr">
        <is>
          <t>Yoseph Carroll</t>
        </is>
      </c>
      <c r="C103" s="5" t="n">
        <v>4</v>
      </c>
      <c r="D103" s="5" t="n">
        <v>5</v>
      </c>
      <c r="E103" s="6" t="n">
        <v>5454.35</v>
      </c>
      <c r="F103" s="5">
        <f>IF(PERCENTRANK($C$5:$C$797,C103)&lt;=0.25,4,IF(PERCENTRANK($C$5:$C$797,C103)&lt;=0.5,3,IF(PERCENTRANK($C$5:$C$797,C103)&lt;=0.75,2,1)))</f>
        <v/>
      </c>
      <c r="G103" s="5">
        <f>IF(PERCENTRANK($D$5:$D$797,D103)&gt;=0.75,4,IF(PERCENTRANK($D$5:$D$797,D103)&gt;=0.5,3,IF(PERCENTRANK($D$5:$D$797,D103)&gt;=0.25,2,1)))</f>
        <v/>
      </c>
      <c r="H103" s="5">
        <f>IF(PERCENTRANK($E$5:$E$797,E103)&gt;=0.75,4,IF(PERCENTRANK($E$5:$E$797,E103)&gt;=0.5,3,IF(PERCENTRANK($E$5:$E$797,E103)&gt;=0.25,2,1)))</f>
        <v/>
      </c>
      <c r="I103" s="5">
        <f>F103+G103+H103</f>
        <v/>
      </c>
      <c r="J103" s="5">
        <f>IF(I103&gt;=10,"Champions",IF(I103&gt;=8,"Loyal Customers",IF(I103&gt;=6,"Potential Loyalists",IF(I103&gt;=4,"At Risk","Lost"))))</f>
        <v/>
      </c>
    </row>
    <row r="104">
      <c r="A104" s="8" t="inlineStr">
        <is>
          <t>SP-20620</t>
        </is>
      </c>
      <c r="B104" s="8" t="inlineStr">
        <is>
          <t>Stefania Perrino</t>
        </is>
      </c>
      <c r="C104" s="8" t="n">
        <v>47</v>
      </c>
      <c r="D104" s="8" t="n">
        <v>9</v>
      </c>
      <c r="E104" s="9" t="n">
        <v>5440.32</v>
      </c>
      <c r="F104" s="8">
        <f>IF(PERCENTRANK($C$5:$C$797,C104)&lt;=0.25,4,IF(PERCENTRANK($C$5:$C$797,C104)&lt;=0.5,3,IF(PERCENTRANK($C$5:$C$797,C104)&lt;=0.75,2,1)))</f>
        <v/>
      </c>
      <c r="G104" s="8">
        <f>IF(PERCENTRANK($D$5:$D$797,D104)&gt;=0.75,4,IF(PERCENTRANK($D$5:$D$797,D104)&gt;=0.5,3,IF(PERCENTRANK($D$5:$D$797,D104)&gt;=0.25,2,1)))</f>
        <v/>
      </c>
      <c r="H104" s="8">
        <f>IF(PERCENTRANK($E$5:$E$797,E104)&gt;=0.75,4,IF(PERCENTRANK($E$5:$E$797,E104)&gt;=0.5,3,IF(PERCENTRANK($E$5:$E$797,E104)&gt;=0.25,2,1)))</f>
        <v/>
      </c>
      <c r="I104" s="8">
        <f>F104+G104+H104</f>
        <v/>
      </c>
      <c r="J104" s="8">
        <f>IF(I104&gt;=10,"Champions",IF(I104&gt;=8,"Loyal Customers",IF(I104&gt;=6,"Potential Loyalists",IF(I104&gt;=4,"At Risk","Lost"))))</f>
        <v/>
      </c>
    </row>
    <row r="105">
      <c r="A105" s="5" t="inlineStr">
        <is>
          <t>LW-17215</t>
        </is>
      </c>
      <c r="B105" s="5" t="inlineStr">
        <is>
          <t>Luke Weiss</t>
        </is>
      </c>
      <c r="C105" s="5" t="n">
        <v>21</v>
      </c>
      <c r="D105" s="5" t="n">
        <v>7</v>
      </c>
      <c r="E105" s="6" t="n">
        <v>5420.51</v>
      </c>
      <c r="F105" s="5">
        <f>IF(PERCENTRANK($C$5:$C$797,C105)&lt;=0.25,4,IF(PERCENTRANK($C$5:$C$797,C105)&lt;=0.5,3,IF(PERCENTRANK($C$5:$C$797,C105)&lt;=0.75,2,1)))</f>
        <v/>
      </c>
      <c r="G105" s="5">
        <f>IF(PERCENTRANK($D$5:$D$797,D105)&gt;=0.75,4,IF(PERCENTRANK($D$5:$D$797,D105)&gt;=0.5,3,IF(PERCENTRANK($D$5:$D$797,D105)&gt;=0.25,2,1)))</f>
        <v/>
      </c>
      <c r="H105" s="5">
        <f>IF(PERCENTRANK($E$5:$E$797,E105)&gt;=0.75,4,IF(PERCENTRANK($E$5:$E$797,E105)&gt;=0.5,3,IF(PERCENTRANK($E$5:$E$797,E105)&gt;=0.25,2,1)))</f>
        <v/>
      </c>
      <c r="I105" s="5">
        <f>F105+G105+H105</f>
        <v/>
      </c>
      <c r="J105" s="5">
        <f>IF(I105&gt;=10,"Champions",IF(I105&gt;=8,"Loyal Customers",IF(I105&gt;=6,"Potential Loyalists",IF(I105&gt;=4,"At Risk","Lost"))))</f>
        <v/>
      </c>
    </row>
    <row r="106">
      <c r="A106" s="8" t="inlineStr">
        <is>
          <t>CP-12085</t>
        </is>
      </c>
      <c r="B106" s="8" t="inlineStr">
        <is>
          <t>Cathy Prescott</t>
        </is>
      </c>
      <c r="C106" s="8" t="n">
        <v>82</v>
      </c>
      <c r="D106" s="8" t="n">
        <v>8</v>
      </c>
      <c r="E106" s="9" t="n">
        <v>5402.25</v>
      </c>
      <c r="F106" s="8">
        <f>IF(PERCENTRANK($C$5:$C$797,C106)&lt;=0.25,4,IF(PERCENTRANK($C$5:$C$797,C106)&lt;=0.5,3,IF(PERCENTRANK($C$5:$C$797,C106)&lt;=0.75,2,1)))</f>
        <v/>
      </c>
      <c r="G106" s="8">
        <f>IF(PERCENTRANK($D$5:$D$797,D106)&gt;=0.75,4,IF(PERCENTRANK($D$5:$D$797,D106)&gt;=0.5,3,IF(PERCENTRANK($D$5:$D$797,D106)&gt;=0.25,2,1)))</f>
        <v/>
      </c>
      <c r="H106" s="8">
        <f>IF(PERCENTRANK($E$5:$E$797,E106)&gt;=0.75,4,IF(PERCENTRANK($E$5:$E$797,E106)&gt;=0.5,3,IF(PERCENTRANK($E$5:$E$797,E106)&gt;=0.25,2,1)))</f>
        <v/>
      </c>
      <c r="I106" s="8">
        <f>F106+G106+H106</f>
        <v/>
      </c>
      <c r="J106" s="8">
        <f>IF(I106&gt;=10,"Champions",IF(I106&gt;=8,"Loyal Customers",IF(I106&gt;=6,"Potential Loyalists",IF(I106&gt;=4,"At Risk","Lost"))))</f>
        <v/>
      </c>
    </row>
    <row r="107">
      <c r="A107" s="5" t="inlineStr">
        <is>
          <t>TS-21205</t>
        </is>
      </c>
      <c r="B107" s="5" t="inlineStr">
        <is>
          <t>Thomas Seio</t>
        </is>
      </c>
      <c r="C107" s="5" t="n">
        <v>198</v>
      </c>
      <c r="D107" s="5" t="n">
        <v>7</v>
      </c>
      <c r="E107" s="6" t="n">
        <v>5371.09</v>
      </c>
      <c r="F107" s="5">
        <f>IF(PERCENTRANK($C$5:$C$797,C107)&lt;=0.25,4,IF(PERCENTRANK($C$5:$C$797,C107)&lt;=0.5,3,IF(PERCENTRANK($C$5:$C$797,C107)&lt;=0.75,2,1)))</f>
        <v/>
      </c>
      <c r="G107" s="5">
        <f>IF(PERCENTRANK($D$5:$D$797,D107)&gt;=0.75,4,IF(PERCENTRANK($D$5:$D$797,D107)&gt;=0.5,3,IF(PERCENTRANK($D$5:$D$797,D107)&gt;=0.25,2,1)))</f>
        <v/>
      </c>
      <c r="H107" s="5">
        <f>IF(PERCENTRANK($E$5:$E$797,E107)&gt;=0.75,4,IF(PERCENTRANK($E$5:$E$797,E107)&gt;=0.5,3,IF(PERCENTRANK($E$5:$E$797,E107)&gt;=0.25,2,1)))</f>
        <v/>
      </c>
      <c r="I107" s="5">
        <f>F107+G107+H107</f>
        <v/>
      </c>
      <c r="J107" s="5">
        <f>IF(I107&gt;=10,"Champions",IF(I107&gt;=8,"Loyal Customers",IF(I107&gt;=6,"Potential Loyalists",IF(I107&gt;=4,"At Risk","Lost"))))</f>
        <v/>
      </c>
    </row>
    <row r="108">
      <c r="A108" s="8" t="inlineStr">
        <is>
          <t>TT-21460</t>
        </is>
      </c>
      <c r="B108" s="8" t="inlineStr">
        <is>
          <t>Tonja Turnell</t>
        </is>
      </c>
      <c r="C108" s="8" t="n">
        <v>12</v>
      </c>
      <c r="D108" s="8" t="n">
        <v>7</v>
      </c>
      <c r="E108" s="9" t="n">
        <v>5364.81</v>
      </c>
      <c r="F108" s="8">
        <f>IF(PERCENTRANK($C$5:$C$797,C108)&lt;=0.25,4,IF(PERCENTRANK($C$5:$C$797,C108)&lt;=0.5,3,IF(PERCENTRANK($C$5:$C$797,C108)&lt;=0.75,2,1)))</f>
        <v/>
      </c>
      <c r="G108" s="8">
        <f>IF(PERCENTRANK($D$5:$D$797,D108)&gt;=0.75,4,IF(PERCENTRANK($D$5:$D$797,D108)&gt;=0.5,3,IF(PERCENTRANK($D$5:$D$797,D108)&gt;=0.25,2,1)))</f>
        <v/>
      </c>
      <c r="H108" s="8">
        <f>IF(PERCENTRANK($E$5:$E$797,E108)&gt;=0.75,4,IF(PERCENTRANK($E$5:$E$797,E108)&gt;=0.5,3,IF(PERCENTRANK($E$5:$E$797,E108)&gt;=0.25,2,1)))</f>
        <v/>
      </c>
      <c r="I108" s="8">
        <f>F108+G108+H108</f>
        <v/>
      </c>
      <c r="J108" s="8">
        <f>IF(I108&gt;=10,"Champions",IF(I108&gt;=8,"Loyal Customers",IF(I108&gt;=6,"Potential Loyalists",IF(I108&gt;=4,"At Risk","Lost"))))</f>
        <v/>
      </c>
    </row>
    <row r="109">
      <c r="A109" s="5" t="inlineStr">
        <is>
          <t>MW-18220</t>
        </is>
      </c>
      <c r="B109" s="5" t="inlineStr">
        <is>
          <t>Mitch Webber</t>
        </is>
      </c>
      <c r="C109" s="5" t="n">
        <v>17</v>
      </c>
      <c r="D109" s="5" t="n">
        <v>7</v>
      </c>
      <c r="E109" s="6" t="n">
        <v>5341.9</v>
      </c>
      <c r="F109" s="5">
        <f>IF(PERCENTRANK($C$5:$C$797,C109)&lt;=0.25,4,IF(PERCENTRANK($C$5:$C$797,C109)&lt;=0.5,3,IF(PERCENTRANK($C$5:$C$797,C109)&lt;=0.75,2,1)))</f>
        <v/>
      </c>
      <c r="G109" s="5">
        <f>IF(PERCENTRANK($D$5:$D$797,D109)&gt;=0.75,4,IF(PERCENTRANK($D$5:$D$797,D109)&gt;=0.5,3,IF(PERCENTRANK($D$5:$D$797,D109)&gt;=0.25,2,1)))</f>
        <v/>
      </c>
      <c r="H109" s="5">
        <f>IF(PERCENTRANK($E$5:$E$797,E109)&gt;=0.75,4,IF(PERCENTRANK($E$5:$E$797,E109)&gt;=0.5,3,IF(PERCENTRANK($E$5:$E$797,E109)&gt;=0.25,2,1)))</f>
        <v/>
      </c>
      <c r="I109" s="5">
        <f>F109+G109+H109</f>
        <v/>
      </c>
      <c r="J109" s="5">
        <f>IF(I109&gt;=10,"Champions",IF(I109&gt;=8,"Loyal Customers",IF(I109&gt;=6,"Potential Loyalists",IF(I109&gt;=4,"At Risk","Lost"))))</f>
        <v/>
      </c>
    </row>
    <row r="110">
      <c r="A110" s="8" t="inlineStr">
        <is>
          <t>TP-21415</t>
        </is>
      </c>
      <c r="B110" s="8" t="inlineStr">
        <is>
          <t>Tom Prescott</t>
        </is>
      </c>
      <c r="C110" s="8" t="n">
        <v>104</v>
      </c>
      <c r="D110" s="8" t="n">
        <v>5</v>
      </c>
      <c r="E110" s="9" t="n">
        <v>5329</v>
      </c>
      <c r="F110" s="8">
        <f>IF(PERCENTRANK($C$5:$C$797,C110)&lt;=0.25,4,IF(PERCENTRANK($C$5:$C$797,C110)&lt;=0.5,3,IF(PERCENTRANK($C$5:$C$797,C110)&lt;=0.75,2,1)))</f>
        <v/>
      </c>
      <c r="G110" s="8">
        <f>IF(PERCENTRANK($D$5:$D$797,D110)&gt;=0.75,4,IF(PERCENTRANK($D$5:$D$797,D110)&gt;=0.5,3,IF(PERCENTRANK($D$5:$D$797,D110)&gt;=0.25,2,1)))</f>
        <v/>
      </c>
      <c r="H110" s="8">
        <f>IF(PERCENTRANK($E$5:$E$797,E110)&gt;=0.75,4,IF(PERCENTRANK($E$5:$E$797,E110)&gt;=0.5,3,IF(PERCENTRANK($E$5:$E$797,E110)&gt;=0.25,2,1)))</f>
        <v/>
      </c>
      <c r="I110" s="8">
        <f>F110+G110+H110</f>
        <v/>
      </c>
      <c r="J110" s="8">
        <f>IF(I110&gt;=10,"Champions",IF(I110&gt;=8,"Loyal Customers",IF(I110&gt;=6,"Potential Loyalists",IF(I110&gt;=4,"At Risk","Lost"))))</f>
        <v/>
      </c>
    </row>
    <row r="111">
      <c r="A111" s="5" t="inlineStr">
        <is>
          <t>TW-21025</t>
        </is>
      </c>
      <c r="B111" s="5" t="inlineStr">
        <is>
          <t>Tamara Willingham</t>
        </is>
      </c>
      <c r="C111" s="5" t="n">
        <v>64</v>
      </c>
      <c r="D111" s="5" t="n">
        <v>7</v>
      </c>
      <c r="E111" s="6" t="n">
        <v>5278.83</v>
      </c>
      <c r="F111" s="5">
        <f>IF(PERCENTRANK($C$5:$C$797,C111)&lt;=0.25,4,IF(PERCENTRANK($C$5:$C$797,C111)&lt;=0.5,3,IF(PERCENTRANK($C$5:$C$797,C111)&lt;=0.75,2,1)))</f>
        <v/>
      </c>
      <c r="G111" s="5">
        <f>IF(PERCENTRANK($D$5:$D$797,D111)&gt;=0.75,4,IF(PERCENTRANK($D$5:$D$797,D111)&gt;=0.5,3,IF(PERCENTRANK($D$5:$D$797,D111)&gt;=0.25,2,1)))</f>
        <v/>
      </c>
      <c r="H111" s="5">
        <f>IF(PERCENTRANK($E$5:$E$797,E111)&gt;=0.75,4,IF(PERCENTRANK($E$5:$E$797,E111)&gt;=0.5,3,IF(PERCENTRANK($E$5:$E$797,E111)&gt;=0.25,2,1)))</f>
        <v/>
      </c>
      <c r="I111" s="5">
        <f>F111+G111+H111</f>
        <v/>
      </c>
      <c r="J111" s="5">
        <f>IF(I111&gt;=10,"Champions",IF(I111&gt;=8,"Loyal Customers",IF(I111&gt;=6,"Potential Loyalists",IF(I111&gt;=4,"At Risk","Lost"))))</f>
        <v/>
      </c>
    </row>
    <row r="112">
      <c r="A112" s="8" t="inlineStr">
        <is>
          <t>DW-13480</t>
        </is>
      </c>
      <c r="B112" s="8" t="inlineStr">
        <is>
          <t>Dianna Wilson</t>
        </is>
      </c>
      <c r="C112" s="8" t="n">
        <v>217</v>
      </c>
      <c r="D112" s="8" t="n">
        <v>5</v>
      </c>
      <c r="E112" s="9" t="n">
        <v>5271.63</v>
      </c>
      <c r="F112" s="8">
        <f>IF(PERCENTRANK($C$5:$C$797,C112)&lt;=0.25,4,IF(PERCENTRANK($C$5:$C$797,C112)&lt;=0.5,3,IF(PERCENTRANK($C$5:$C$797,C112)&lt;=0.75,2,1)))</f>
        <v/>
      </c>
      <c r="G112" s="8">
        <f>IF(PERCENTRANK($D$5:$D$797,D112)&gt;=0.75,4,IF(PERCENTRANK($D$5:$D$797,D112)&gt;=0.5,3,IF(PERCENTRANK($D$5:$D$797,D112)&gt;=0.25,2,1)))</f>
        <v/>
      </c>
      <c r="H112" s="8">
        <f>IF(PERCENTRANK($E$5:$E$797,E112)&gt;=0.75,4,IF(PERCENTRANK($E$5:$E$797,E112)&gt;=0.5,3,IF(PERCENTRANK($E$5:$E$797,E112)&gt;=0.25,2,1)))</f>
        <v/>
      </c>
      <c r="I112" s="8">
        <f>F112+G112+H112</f>
        <v/>
      </c>
      <c r="J112" s="8">
        <f>IF(I112&gt;=10,"Champions",IF(I112&gt;=8,"Loyal Customers",IF(I112&gt;=6,"Potential Loyalists",IF(I112&gt;=4,"At Risk","Lost"))))</f>
        <v/>
      </c>
    </row>
    <row r="113">
      <c r="A113" s="5" t="inlineStr">
        <is>
          <t>MW-18235</t>
        </is>
      </c>
      <c r="B113" s="5" t="inlineStr">
        <is>
          <t>Mitch Willingham</t>
        </is>
      </c>
      <c r="C113" s="5" t="n">
        <v>44</v>
      </c>
      <c r="D113" s="5" t="n">
        <v>2</v>
      </c>
      <c r="E113" s="6" t="n">
        <v>5253.88</v>
      </c>
      <c r="F113" s="5">
        <f>IF(PERCENTRANK($C$5:$C$797,C113)&lt;=0.25,4,IF(PERCENTRANK($C$5:$C$797,C113)&lt;=0.5,3,IF(PERCENTRANK($C$5:$C$797,C113)&lt;=0.75,2,1)))</f>
        <v/>
      </c>
      <c r="G113" s="5">
        <f>IF(PERCENTRANK($D$5:$D$797,D113)&gt;=0.75,4,IF(PERCENTRANK($D$5:$D$797,D113)&gt;=0.5,3,IF(PERCENTRANK($D$5:$D$797,D113)&gt;=0.25,2,1)))</f>
        <v/>
      </c>
      <c r="H113" s="5">
        <f>IF(PERCENTRANK($E$5:$E$797,E113)&gt;=0.75,4,IF(PERCENTRANK($E$5:$E$797,E113)&gt;=0.5,3,IF(PERCENTRANK($E$5:$E$797,E113)&gt;=0.25,2,1)))</f>
        <v/>
      </c>
      <c r="I113" s="5">
        <f>F113+G113+H113</f>
        <v/>
      </c>
      <c r="J113" s="5">
        <f>IF(I113&gt;=10,"Champions",IF(I113&gt;=8,"Loyal Customers",IF(I113&gt;=6,"Potential Loyalists",IF(I113&gt;=4,"At Risk","Lost"))))</f>
        <v/>
      </c>
    </row>
    <row r="114">
      <c r="A114" s="8" t="inlineStr">
        <is>
          <t>HR-14830</t>
        </is>
      </c>
      <c r="B114" s="8" t="inlineStr">
        <is>
          <t>Harold Ryan</t>
        </is>
      </c>
      <c r="C114" s="8" t="n">
        <v>159</v>
      </c>
      <c r="D114" s="8" t="n">
        <v>7</v>
      </c>
      <c r="E114" s="9" t="n">
        <v>5248.79</v>
      </c>
      <c r="F114" s="8">
        <f>IF(PERCENTRANK($C$5:$C$797,C114)&lt;=0.25,4,IF(PERCENTRANK($C$5:$C$797,C114)&lt;=0.5,3,IF(PERCENTRANK($C$5:$C$797,C114)&lt;=0.75,2,1)))</f>
        <v/>
      </c>
      <c r="G114" s="8">
        <f>IF(PERCENTRANK($D$5:$D$797,D114)&gt;=0.75,4,IF(PERCENTRANK($D$5:$D$797,D114)&gt;=0.5,3,IF(PERCENTRANK($D$5:$D$797,D114)&gt;=0.25,2,1)))</f>
        <v/>
      </c>
      <c r="H114" s="8">
        <f>IF(PERCENTRANK($E$5:$E$797,E114)&gt;=0.75,4,IF(PERCENTRANK($E$5:$E$797,E114)&gt;=0.5,3,IF(PERCENTRANK($E$5:$E$797,E114)&gt;=0.25,2,1)))</f>
        <v/>
      </c>
      <c r="I114" s="8">
        <f>F114+G114+H114</f>
        <v/>
      </c>
      <c r="J114" s="8">
        <f>IF(I114&gt;=10,"Champions",IF(I114&gt;=8,"Loyal Customers",IF(I114&gt;=6,"Potential Loyalists",IF(I114&gt;=4,"At Risk","Lost"))))</f>
        <v/>
      </c>
    </row>
    <row r="115">
      <c r="A115" s="5" t="inlineStr">
        <is>
          <t>SC-20725</t>
        </is>
      </c>
      <c r="B115" s="5" t="inlineStr">
        <is>
          <t>Steven Cartwright</t>
        </is>
      </c>
      <c r="C115" s="5" t="n">
        <v>187</v>
      </c>
      <c r="D115" s="5" t="n">
        <v>11</v>
      </c>
      <c r="E115" s="6" t="n">
        <v>5226.21</v>
      </c>
      <c r="F115" s="5">
        <f>IF(PERCENTRANK($C$5:$C$797,C115)&lt;=0.25,4,IF(PERCENTRANK($C$5:$C$797,C115)&lt;=0.5,3,IF(PERCENTRANK($C$5:$C$797,C115)&lt;=0.75,2,1)))</f>
        <v/>
      </c>
      <c r="G115" s="5">
        <f>IF(PERCENTRANK($D$5:$D$797,D115)&gt;=0.75,4,IF(PERCENTRANK($D$5:$D$797,D115)&gt;=0.5,3,IF(PERCENTRANK($D$5:$D$797,D115)&gt;=0.25,2,1)))</f>
        <v/>
      </c>
      <c r="H115" s="5">
        <f>IF(PERCENTRANK($E$5:$E$797,E115)&gt;=0.75,4,IF(PERCENTRANK($E$5:$E$797,E115)&gt;=0.5,3,IF(PERCENTRANK($E$5:$E$797,E115)&gt;=0.25,2,1)))</f>
        <v/>
      </c>
      <c r="I115" s="5">
        <f>F115+G115+H115</f>
        <v/>
      </c>
      <c r="J115" s="5">
        <f>IF(I115&gt;=10,"Champions",IF(I115&gt;=8,"Loyal Customers",IF(I115&gt;=6,"Potential Loyalists",IF(I115&gt;=4,"At Risk","Lost"))))</f>
        <v/>
      </c>
    </row>
    <row r="116">
      <c r="A116" s="8" t="inlineStr">
        <is>
          <t>RP-19390</t>
        </is>
      </c>
      <c r="B116" s="8" t="inlineStr">
        <is>
          <t>Resi Pölking</t>
        </is>
      </c>
      <c r="C116" s="8" t="n">
        <v>33</v>
      </c>
      <c r="D116" s="8" t="n">
        <v>12</v>
      </c>
      <c r="E116" s="9" t="n">
        <v>5153.08</v>
      </c>
      <c r="F116" s="8">
        <f>IF(PERCENTRANK($C$5:$C$797,C116)&lt;=0.25,4,IF(PERCENTRANK($C$5:$C$797,C116)&lt;=0.5,3,IF(PERCENTRANK($C$5:$C$797,C116)&lt;=0.75,2,1)))</f>
        <v/>
      </c>
      <c r="G116" s="8">
        <f>IF(PERCENTRANK($D$5:$D$797,D116)&gt;=0.75,4,IF(PERCENTRANK($D$5:$D$797,D116)&gt;=0.5,3,IF(PERCENTRANK($D$5:$D$797,D116)&gt;=0.25,2,1)))</f>
        <v/>
      </c>
      <c r="H116" s="8">
        <f>IF(PERCENTRANK($E$5:$E$797,E116)&gt;=0.75,4,IF(PERCENTRANK($E$5:$E$797,E116)&gt;=0.5,3,IF(PERCENTRANK($E$5:$E$797,E116)&gt;=0.25,2,1)))</f>
        <v/>
      </c>
      <c r="I116" s="8">
        <f>F116+G116+H116</f>
        <v/>
      </c>
      <c r="J116" s="8">
        <f>IF(I116&gt;=10,"Champions",IF(I116&gt;=8,"Loyal Customers",IF(I116&gt;=6,"Potential Loyalists",IF(I116&gt;=4,"At Risk","Lost"))))</f>
        <v/>
      </c>
    </row>
    <row r="117">
      <c r="A117" s="5" t="inlineStr">
        <is>
          <t>LR-16915</t>
        </is>
      </c>
      <c r="B117" s="5" t="inlineStr">
        <is>
          <t>Lena Radford</t>
        </is>
      </c>
      <c r="C117" s="5" t="n">
        <v>26</v>
      </c>
      <c r="D117" s="5" t="n">
        <v>6</v>
      </c>
      <c r="E117" s="6" t="n">
        <v>5142.89</v>
      </c>
      <c r="F117" s="5">
        <f>IF(PERCENTRANK($C$5:$C$797,C117)&lt;=0.25,4,IF(PERCENTRANK($C$5:$C$797,C117)&lt;=0.5,3,IF(PERCENTRANK($C$5:$C$797,C117)&lt;=0.75,2,1)))</f>
        <v/>
      </c>
      <c r="G117" s="5">
        <f>IF(PERCENTRANK($D$5:$D$797,D117)&gt;=0.75,4,IF(PERCENTRANK($D$5:$D$797,D117)&gt;=0.5,3,IF(PERCENTRANK($D$5:$D$797,D117)&gt;=0.25,2,1)))</f>
        <v/>
      </c>
      <c r="H117" s="5">
        <f>IF(PERCENTRANK($E$5:$E$797,E117)&gt;=0.75,4,IF(PERCENTRANK($E$5:$E$797,E117)&gt;=0.5,3,IF(PERCENTRANK($E$5:$E$797,E117)&gt;=0.25,2,1)))</f>
        <v/>
      </c>
      <c r="I117" s="5">
        <f>F117+G117+H117</f>
        <v/>
      </c>
      <c r="J117" s="5">
        <f>IF(I117&gt;=10,"Champions",IF(I117&gt;=8,"Loyal Customers",IF(I117&gt;=6,"Potential Loyalists",IF(I117&gt;=4,"At Risk","Lost"))))</f>
        <v/>
      </c>
    </row>
    <row r="118">
      <c r="A118" s="8" t="inlineStr">
        <is>
          <t>MP-18175</t>
        </is>
      </c>
      <c r="B118" s="8" t="inlineStr">
        <is>
          <t>Mike Pelletier</t>
        </is>
      </c>
      <c r="C118" s="8" t="n">
        <v>16</v>
      </c>
      <c r="D118" s="8" t="n">
        <v>9</v>
      </c>
      <c r="E118" s="9" t="n">
        <v>5087.92</v>
      </c>
      <c r="F118" s="8">
        <f>IF(PERCENTRANK($C$5:$C$797,C118)&lt;=0.25,4,IF(PERCENTRANK($C$5:$C$797,C118)&lt;=0.5,3,IF(PERCENTRANK($C$5:$C$797,C118)&lt;=0.75,2,1)))</f>
        <v/>
      </c>
      <c r="G118" s="8">
        <f>IF(PERCENTRANK($D$5:$D$797,D118)&gt;=0.75,4,IF(PERCENTRANK($D$5:$D$797,D118)&gt;=0.5,3,IF(PERCENTRANK($D$5:$D$797,D118)&gt;=0.25,2,1)))</f>
        <v/>
      </c>
      <c r="H118" s="8">
        <f>IF(PERCENTRANK($E$5:$E$797,E118)&gt;=0.75,4,IF(PERCENTRANK($E$5:$E$797,E118)&gt;=0.5,3,IF(PERCENTRANK($E$5:$E$797,E118)&gt;=0.25,2,1)))</f>
        <v/>
      </c>
      <c r="I118" s="8">
        <f>F118+G118+H118</f>
        <v/>
      </c>
      <c r="J118" s="8">
        <f>IF(I118&gt;=10,"Champions",IF(I118&gt;=8,"Loyal Customers",IF(I118&gt;=6,"Potential Loyalists",IF(I118&gt;=4,"At Risk","Lost"))))</f>
        <v/>
      </c>
    </row>
    <row r="119">
      <c r="A119" s="5" t="inlineStr">
        <is>
          <t>AA-10645</t>
        </is>
      </c>
      <c r="B119" s="5" t="inlineStr">
        <is>
          <t>Anna Andreadi</t>
        </is>
      </c>
      <c r="C119" s="5" t="n">
        <v>55</v>
      </c>
      <c r="D119" s="5" t="n">
        <v>6</v>
      </c>
      <c r="E119" s="6" t="n">
        <v>5086.93</v>
      </c>
      <c r="F119" s="5">
        <f>IF(PERCENTRANK($C$5:$C$797,C119)&lt;=0.25,4,IF(PERCENTRANK($C$5:$C$797,C119)&lt;=0.5,3,IF(PERCENTRANK($C$5:$C$797,C119)&lt;=0.75,2,1)))</f>
        <v/>
      </c>
      <c r="G119" s="5">
        <f>IF(PERCENTRANK($D$5:$D$797,D119)&gt;=0.75,4,IF(PERCENTRANK($D$5:$D$797,D119)&gt;=0.5,3,IF(PERCENTRANK($D$5:$D$797,D119)&gt;=0.25,2,1)))</f>
        <v/>
      </c>
      <c r="H119" s="5">
        <f>IF(PERCENTRANK($E$5:$E$797,E119)&gt;=0.75,4,IF(PERCENTRANK($E$5:$E$797,E119)&gt;=0.5,3,IF(PERCENTRANK($E$5:$E$797,E119)&gt;=0.25,2,1)))</f>
        <v/>
      </c>
      <c r="I119" s="5">
        <f>F119+G119+H119</f>
        <v/>
      </c>
      <c r="J119" s="5">
        <f>IF(I119&gt;=10,"Champions",IF(I119&gt;=8,"Loyal Customers",IF(I119&gt;=6,"Potential Loyalists",IF(I119&gt;=4,"At Risk","Lost"))))</f>
        <v/>
      </c>
    </row>
    <row r="120">
      <c r="A120" s="8" t="inlineStr">
        <is>
          <t>IL-15100</t>
        </is>
      </c>
      <c r="B120" s="8" t="inlineStr">
        <is>
          <t>Ivan Liston</t>
        </is>
      </c>
      <c r="C120" s="8" t="n">
        <v>142</v>
      </c>
      <c r="D120" s="8" t="n">
        <v>7</v>
      </c>
      <c r="E120" s="9" t="n">
        <v>5040.74</v>
      </c>
      <c r="F120" s="8">
        <f>IF(PERCENTRANK($C$5:$C$797,C120)&lt;=0.25,4,IF(PERCENTRANK($C$5:$C$797,C120)&lt;=0.5,3,IF(PERCENTRANK($C$5:$C$797,C120)&lt;=0.75,2,1)))</f>
        <v/>
      </c>
      <c r="G120" s="8">
        <f>IF(PERCENTRANK($D$5:$D$797,D120)&gt;=0.75,4,IF(PERCENTRANK($D$5:$D$797,D120)&gt;=0.5,3,IF(PERCENTRANK($D$5:$D$797,D120)&gt;=0.25,2,1)))</f>
        <v/>
      </c>
      <c r="H120" s="8">
        <f>IF(PERCENTRANK($E$5:$E$797,E120)&gt;=0.75,4,IF(PERCENTRANK($E$5:$E$797,E120)&gt;=0.5,3,IF(PERCENTRANK($E$5:$E$797,E120)&gt;=0.25,2,1)))</f>
        <v/>
      </c>
      <c r="I120" s="8">
        <f>F120+G120+H120</f>
        <v/>
      </c>
      <c r="J120" s="8">
        <f>IF(I120&gt;=10,"Champions",IF(I120&gt;=8,"Loyal Customers",IF(I120&gt;=6,"Potential Loyalists",IF(I120&gt;=4,"At Risk","Lost"))))</f>
        <v/>
      </c>
    </row>
    <row r="121">
      <c r="A121" s="5" t="inlineStr">
        <is>
          <t>KL-16555</t>
        </is>
      </c>
      <c r="B121" s="5" t="inlineStr">
        <is>
          <t>Kelly Lampkin</t>
        </is>
      </c>
      <c r="C121" s="5" t="n">
        <v>16</v>
      </c>
      <c r="D121" s="5" t="n">
        <v>8</v>
      </c>
      <c r="E121" s="6" t="n">
        <v>5016.49</v>
      </c>
      <c r="F121" s="5">
        <f>IF(PERCENTRANK($C$5:$C$797,C121)&lt;=0.25,4,IF(PERCENTRANK($C$5:$C$797,C121)&lt;=0.5,3,IF(PERCENTRANK($C$5:$C$797,C121)&lt;=0.75,2,1)))</f>
        <v/>
      </c>
      <c r="G121" s="5">
        <f>IF(PERCENTRANK($D$5:$D$797,D121)&gt;=0.75,4,IF(PERCENTRANK($D$5:$D$797,D121)&gt;=0.5,3,IF(PERCENTRANK($D$5:$D$797,D121)&gt;=0.25,2,1)))</f>
        <v/>
      </c>
      <c r="H121" s="5">
        <f>IF(PERCENTRANK($E$5:$E$797,E121)&gt;=0.75,4,IF(PERCENTRANK($E$5:$E$797,E121)&gt;=0.5,3,IF(PERCENTRANK($E$5:$E$797,E121)&gt;=0.25,2,1)))</f>
        <v/>
      </c>
      <c r="I121" s="5">
        <f>F121+G121+H121</f>
        <v/>
      </c>
      <c r="J121" s="5">
        <f>IF(I121&gt;=10,"Champions",IF(I121&gt;=8,"Loyal Customers",IF(I121&gt;=6,"Potential Loyalists",IF(I121&gt;=4,"At Risk","Lost"))))</f>
        <v/>
      </c>
    </row>
    <row r="122">
      <c r="A122" s="8" t="inlineStr">
        <is>
          <t>LB-16795</t>
        </is>
      </c>
      <c r="B122" s="8" t="inlineStr">
        <is>
          <t>Laurel Beltran</t>
        </is>
      </c>
      <c r="C122" s="8" t="n">
        <v>152</v>
      </c>
      <c r="D122" s="8" t="n">
        <v>8</v>
      </c>
      <c r="E122" s="9" t="n">
        <v>4985.68</v>
      </c>
      <c r="F122" s="8">
        <f>IF(PERCENTRANK($C$5:$C$797,C122)&lt;=0.25,4,IF(PERCENTRANK($C$5:$C$797,C122)&lt;=0.5,3,IF(PERCENTRANK($C$5:$C$797,C122)&lt;=0.75,2,1)))</f>
        <v/>
      </c>
      <c r="G122" s="8">
        <f>IF(PERCENTRANK($D$5:$D$797,D122)&gt;=0.75,4,IF(PERCENTRANK($D$5:$D$797,D122)&gt;=0.5,3,IF(PERCENTRANK($D$5:$D$797,D122)&gt;=0.25,2,1)))</f>
        <v/>
      </c>
      <c r="H122" s="8">
        <f>IF(PERCENTRANK($E$5:$E$797,E122)&gt;=0.75,4,IF(PERCENTRANK($E$5:$E$797,E122)&gt;=0.5,3,IF(PERCENTRANK($E$5:$E$797,E122)&gt;=0.25,2,1)))</f>
        <v/>
      </c>
      <c r="I122" s="8">
        <f>F122+G122+H122</f>
        <v/>
      </c>
      <c r="J122" s="8">
        <f>IF(I122&gt;=10,"Champions",IF(I122&gt;=8,"Loyal Customers",IF(I122&gt;=6,"Potential Loyalists",IF(I122&gt;=4,"At Risk","Lost"))))</f>
        <v/>
      </c>
    </row>
    <row r="123">
      <c r="A123" s="5" t="inlineStr">
        <is>
          <t>DH-13075</t>
        </is>
      </c>
      <c r="B123" s="5" t="inlineStr">
        <is>
          <t>Dave Hallsten</t>
        </is>
      </c>
      <c r="C123" s="5" t="n">
        <v>277</v>
      </c>
      <c r="D123" s="5" t="n">
        <v>6</v>
      </c>
      <c r="E123" s="6" t="n">
        <v>4932.87</v>
      </c>
      <c r="F123" s="5">
        <f>IF(PERCENTRANK($C$5:$C$797,C123)&lt;=0.25,4,IF(PERCENTRANK($C$5:$C$797,C123)&lt;=0.5,3,IF(PERCENTRANK($C$5:$C$797,C123)&lt;=0.75,2,1)))</f>
        <v/>
      </c>
      <c r="G123" s="5">
        <f>IF(PERCENTRANK($D$5:$D$797,D123)&gt;=0.75,4,IF(PERCENTRANK($D$5:$D$797,D123)&gt;=0.5,3,IF(PERCENTRANK($D$5:$D$797,D123)&gt;=0.25,2,1)))</f>
        <v/>
      </c>
      <c r="H123" s="5">
        <f>IF(PERCENTRANK($E$5:$E$797,E123)&gt;=0.75,4,IF(PERCENTRANK($E$5:$E$797,E123)&gt;=0.5,3,IF(PERCENTRANK($E$5:$E$797,E123)&gt;=0.25,2,1)))</f>
        <v/>
      </c>
      <c r="I123" s="5">
        <f>F123+G123+H123</f>
        <v/>
      </c>
      <c r="J123" s="5">
        <f>IF(I123&gt;=10,"Champions",IF(I123&gt;=8,"Loyal Customers",IF(I123&gt;=6,"Potential Loyalists",IF(I123&gt;=4,"At Risk","Lost"))))</f>
        <v/>
      </c>
    </row>
    <row r="124">
      <c r="A124" s="8" t="inlineStr">
        <is>
          <t>IM-15070</t>
        </is>
      </c>
      <c r="B124" s="8" t="inlineStr">
        <is>
          <t>Irene Maddox</t>
        </is>
      </c>
      <c r="C124" s="8" t="n">
        <v>390</v>
      </c>
      <c r="D124" s="8" t="n">
        <v>7</v>
      </c>
      <c r="E124" s="9" t="n">
        <v>4930.47</v>
      </c>
      <c r="F124" s="8">
        <f>IF(PERCENTRANK($C$5:$C$797,C124)&lt;=0.25,4,IF(PERCENTRANK($C$5:$C$797,C124)&lt;=0.5,3,IF(PERCENTRANK($C$5:$C$797,C124)&lt;=0.75,2,1)))</f>
        <v/>
      </c>
      <c r="G124" s="8">
        <f>IF(PERCENTRANK($D$5:$D$797,D124)&gt;=0.75,4,IF(PERCENTRANK($D$5:$D$797,D124)&gt;=0.5,3,IF(PERCENTRANK($D$5:$D$797,D124)&gt;=0.25,2,1)))</f>
        <v/>
      </c>
      <c r="H124" s="8">
        <f>IF(PERCENTRANK($E$5:$E$797,E124)&gt;=0.75,4,IF(PERCENTRANK($E$5:$E$797,E124)&gt;=0.5,3,IF(PERCENTRANK($E$5:$E$797,E124)&gt;=0.25,2,1)))</f>
        <v/>
      </c>
      <c r="I124" s="8">
        <f>F124+G124+H124</f>
        <v/>
      </c>
      <c r="J124" s="8">
        <f>IF(I124&gt;=10,"Champions",IF(I124&gt;=8,"Loyal Customers",IF(I124&gt;=6,"Potential Loyalists",IF(I124&gt;=4,"At Risk","Lost"))))</f>
        <v/>
      </c>
    </row>
    <row r="125">
      <c r="A125" s="5" t="inlineStr">
        <is>
          <t>TT-21070</t>
        </is>
      </c>
      <c r="B125" s="5" t="inlineStr">
        <is>
          <t>Ted Trevino</t>
        </is>
      </c>
      <c r="C125" s="5" t="n">
        <v>31</v>
      </c>
      <c r="D125" s="5" t="n">
        <v>7</v>
      </c>
      <c r="E125" s="6" t="n">
        <v>4915.6</v>
      </c>
      <c r="F125" s="5">
        <f>IF(PERCENTRANK($C$5:$C$797,C125)&lt;=0.25,4,IF(PERCENTRANK($C$5:$C$797,C125)&lt;=0.5,3,IF(PERCENTRANK($C$5:$C$797,C125)&lt;=0.75,2,1)))</f>
        <v/>
      </c>
      <c r="G125" s="5">
        <f>IF(PERCENTRANK($D$5:$D$797,D125)&gt;=0.75,4,IF(PERCENTRANK($D$5:$D$797,D125)&gt;=0.5,3,IF(PERCENTRANK($D$5:$D$797,D125)&gt;=0.25,2,1)))</f>
        <v/>
      </c>
      <c r="H125" s="5">
        <f>IF(PERCENTRANK($E$5:$E$797,E125)&gt;=0.75,4,IF(PERCENTRANK($E$5:$E$797,E125)&gt;=0.5,3,IF(PERCENTRANK($E$5:$E$797,E125)&gt;=0.25,2,1)))</f>
        <v/>
      </c>
      <c r="I125" s="5">
        <f>F125+G125+H125</f>
        <v/>
      </c>
      <c r="J125" s="5">
        <f>IF(I125&gt;=10,"Champions",IF(I125&gt;=8,"Loyal Customers",IF(I125&gt;=6,"Potential Loyalists",IF(I125&gt;=4,"At Risk","Lost"))))</f>
        <v/>
      </c>
    </row>
    <row r="126">
      <c r="A126" s="8" t="inlineStr">
        <is>
          <t>KM-16720</t>
        </is>
      </c>
      <c r="B126" s="8" t="inlineStr">
        <is>
          <t>Kunst Miller</t>
        </is>
      </c>
      <c r="C126" s="8" t="n">
        <v>28</v>
      </c>
      <c r="D126" s="8" t="n">
        <v>8</v>
      </c>
      <c r="E126" s="9" t="n">
        <v>4909.47</v>
      </c>
      <c r="F126" s="8">
        <f>IF(PERCENTRANK($C$5:$C$797,C126)&lt;=0.25,4,IF(PERCENTRANK($C$5:$C$797,C126)&lt;=0.5,3,IF(PERCENTRANK($C$5:$C$797,C126)&lt;=0.75,2,1)))</f>
        <v/>
      </c>
      <c r="G126" s="8">
        <f>IF(PERCENTRANK($D$5:$D$797,D126)&gt;=0.75,4,IF(PERCENTRANK($D$5:$D$797,D126)&gt;=0.5,3,IF(PERCENTRANK($D$5:$D$797,D126)&gt;=0.25,2,1)))</f>
        <v/>
      </c>
      <c r="H126" s="8">
        <f>IF(PERCENTRANK($E$5:$E$797,E126)&gt;=0.75,4,IF(PERCENTRANK($E$5:$E$797,E126)&gt;=0.5,3,IF(PERCENTRANK($E$5:$E$797,E126)&gt;=0.25,2,1)))</f>
        <v/>
      </c>
      <c r="I126" s="8">
        <f>F126+G126+H126</f>
        <v/>
      </c>
      <c r="J126" s="8">
        <f>IF(I126&gt;=10,"Champions",IF(I126&gt;=8,"Loyal Customers",IF(I126&gt;=6,"Potential Loyalists",IF(I126&gt;=4,"At Risk","Lost"))))</f>
        <v/>
      </c>
    </row>
    <row r="127">
      <c r="A127" s="5" t="inlineStr">
        <is>
          <t>PO-19180</t>
        </is>
      </c>
      <c r="B127" s="5" t="inlineStr">
        <is>
          <t>Philisse Overcash</t>
        </is>
      </c>
      <c r="C127" s="5" t="n">
        <v>160</v>
      </c>
      <c r="D127" s="5" t="n">
        <v>9</v>
      </c>
      <c r="E127" s="6" t="n">
        <v>4893.04</v>
      </c>
      <c r="F127" s="5">
        <f>IF(PERCENTRANK($C$5:$C$797,C127)&lt;=0.25,4,IF(PERCENTRANK($C$5:$C$797,C127)&lt;=0.5,3,IF(PERCENTRANK($C$5:$C$797,C127)&lt;=0.75,2,1)))</f>
        <v/>
      </c>
      <c r="G127" s="5">
        <f>IF(PERCENTRANK($D$5:$D$797,D127)&gt;=0.75,4,IF(PERCENTRANK($D$5:$D$797,D127)&gt;=0.5,3,IF(PERCENTRANK($D$5:$D$797,D127)&gt;=0.25,2,1)))</f>
        <v/>
      </c>
      <c r="H127" s="5">
        <f>IF(PERCENTRANK($E$5:$E$797,E127)&gt;=0.75,4,IF(PERCENTRANK($E$5:$E$797,E127)&gt;=0.5,3,IF(PERCENTRANK($E$5:$E$797,E127)&gt;=0.25,2,1)))</f>
        <v/>
      </c>
      <c r="I127" s="5">
        <f>F127+G127+H127</f>
        <v/>
      </c>
      <c r="J127" s="5">
        <f>IF(I127&gt;=10,"Champions",IF(I127&gt;=8,"Loyal Customers",IF(I127&gt;=6,"Potential Loyalists",IF(I127&gt;=4,"At Risk","Lost"))))</f>
        <v/>
      </c>
    </row>
    <row r="128">
      <c r="A128" s="8" t="inlineStr">
        <is>
          <t>HK-14890</t>
        </is>
      </c>
      <c r="B128" s="8" t="inlineStr">
        <is>
          <t>Heather Kirkland</t>
        </is>
      </c>
      <c r="C128" s="8" t="n">
        <v>151</v>
      </c>
      <c r="D128" s="8" t="n">
        <v>8</v>
      </c>
      <c r="E128" s="9" t="n">
        <v>4877.78</v>
      </c>
      <c r="F128" s="8">
        <f>IF(PERCENTRANK($C$5:$C$797,C128)&lt;=0.25,4,IF(PERCENTRANK($C$5:$C$797,C128)&lt;=0.5,3,IF(PERCENTRANK($C$5:$C$797,C128)&lt;=0.75,2,1)))</f>
        <v/>
      </c>
      <c r="G128" s="8">
        <f>IF(PERCENTRANK($D$5:$D$797,D128)&gt;=0.75,4,IF(PERCENTRANK($D$5:$D$797,D128)&gt;=0.5,3,IF(PERCENTRANK($D$5:$D$797,D128)&gt;=0.25,2,1)))</f>
        <v/>
      </c>
      <c r="H128" s="8">
        <f>IF(PERCENTRANK($E$5:$E$797,E128)&gt;=0.75,4,IF(PERCENTRANK($E$5:$E$797,E128)&gt;=0.5,3,IF(PERCENTRANK($E$5:$E$797,E128)&gt;=0.25,2,1)))</f>
        <v/>
      </c>
      <c r="I128" s="8">
        <f>F128+G128+H128</f>
        <v/>
      </c>
      <c r="J128" s="8">
        <f>IF(I128&gt;=10,"Champions",IF(I128&gt;=8,"Loyal Customers",IF(I128&gt;=6,"Potential Loyalists",IF(I128&gt;=4,"At Risk","Lost"))))</f>
        <v/>
      </c>
    </row>
    <row r="129">
      <c r="A129" s="5" t="inlineStr">
        <is>
          <t>AJ-10780</t>
        </is>
      </c>
      <c r="B129" s="5" t="inlineStr">
        <is>
          <t>Anthony Jacobs</t>
        </is>
      </c>
      <c r="C129" s="5" t="n">
        <v>75</v>
      </c>
      <c r="D129" s="5" t="n">
        <v>7</v>
      </c>
      <c r="E129" s="6" t="n">
        <v>4867.34</v>
      </c>
      <c r="F129" s="5">
        <f>IF(PERCENTRANK($C$5:$C$797,C129)&lt;=0.25,4,IF(PERCENTRANK($C$5:$C$797,C129)&lt;=0.5,3,IF(PERCENTRANK($C$5:$C$797,C129)&lt;=0.75,2,1)))</f>
        <v/>
      </c>
      <c r="G129" s="5">
        <f>IF(PERCENTRANK($D$5:$D$797,D129)&gt;=0.75,4,IF(PERCENTRANK($D$5:$D$797,D129)&gt;=0.5,3,IF(PERCENTRANK($D$5:$D$797,D129)&gt;=0.25,2,1)))</f>
        <v/>
      </c>
      <c r="H129" s="5">
        <f>IF(PERCENTRANK($E$5:$E$797,E129)&gt;=0.75,4,IF(PERCENTRANK($E$5:$E$797,E129)&gt;=0.5,3,IF(PERCENTRANK($E$5:$E$797,E129)&gt;=0.25,2,1)))</f>
        <v/>
      </c>
      <c r="I129" s="5">
        <f>F129+G129+H129</f>
        <v/>
      </c>
      <c r="J129" s="5">
        <f>IF(I129&gt;=10,"Champions",IF(I129&gt;=8,"Loyal Customers",IF(I129&gt;=6,"Potential Loyalists",IF(I129&gt;=4,"At Risk","Lost"))))</f>
        <v/>
      </c>
    </row>
    <row r="130">
      <c r="A130" s="8" t="inlineStr">
        <is>
          <t>JK-15730</t>
        </is>
      </c>
      <c r="B130" s="8" t="inlineStr">
        <is>
          <t>Joe Kamberova</t>
        </is>
      </c>
      <c r="C130" s="8" t="n">
        <v>84</v>
      </c>
      <c r="D130" s="8" t="n">
        <v>10</v>
      </c>
      <c r="E130" s="9" t="n">
        <v>4867.2</v>
      </c>
      <c r="F130" s="8">
        <f>IF(PERCENTRANK($C$5:$C$797,C130)&lt;=0.25,4,IF(PERCENTRANK($C$5:$C$797,C130)&lt;=0.5,3,IF(PERCENTRANK($C$5:$C$797,C130)&lt;=0.75,2,1)))</f>
        <v/>
      </c>
      <c r="G130" s="8">
        <f>IF(PERCENTRANK($D$5:$D$797,D130)&gt;=0.75,4,IF(PERCENTRANK($D$5:$D$797,D130)&gt;=0.5,3,IF(PERCENTRANK($D$5:$D$797,D130)&gt;=0.25,2,1)))</f>
        <v/>
      </c>
      <c r="H130" s="8">
        <f>IF(PERCENTRANK($E$5:$E$797,E130)&gt;=0.75,4,IF(PERCENTRANK($E$5:$E$797,E130)&gt;=0.5,3,IF(PERCENTRANK($E$5:$E$797,E130)&gt;=0.25,2,1)))</f>
        <v/>
      </c>
      <c r="I130" s="8">
        <f>F130+G130+H130</f>
        <v/>
      </c>
      <c r="J130" s="8">
        <f>IF(I130&gt;=10,"Champions",IF(I130&gt;=8,"Loyal Customers",IF(I130&gt;=6,"Potential Loyalists",IF(I130&gt;=4,"At Risk","Lost"))))</f>
        <v/>
      </c>
    </row>
    <row r="131">
      <c r="A131" s="5" t="inlineStr">
        <is>
          <t>AH-10210</t>
        </is>
      </c>
      <c r="B131" s="5" t="inlineStr">
        <is>
          <t>Alan Hwang</t>
        </is>
      </c>
      <c r="C131" s="5" t="n">
        <v>6</v>
      </c>
      <c r="D131" s="5" t="n">
        <v>9</v>
      </c>
      <c r="E131" s="6" t="n">
        <v>4805.34</v>
      </c>
      <c r="F131" s="5">
        <f>IF(PERCENTRANK($C$5:$C$797,C131)&lt;=0.25,4,IF(PERCENTRANK($C$5:$C$797,C131)&lt;=0.5,3,IF(PERCENTRANK($C$5:$C$797,C131)&lt;=0.75,2,1)))</f>
        <v/>
      </c>
      <c r="G131" s="5">
        <f>IF(PERCENTRANK($D$5:$D$797,D131)&gt;=0.75,4,IF(PERCENTRANK($D$5:$D$797,D131)&gt;=0.5,3,IF(PERCENTRANK($D$5:$D$797,D131)&gt;=0.25,2,1)))</f>
        <v/>
      </c>
      <c r="H131" s="5">
        <f>IF(PERCENTRANK($E$5:$E$797,E131)&gt;=0.75,4,IF(PERCENTRANK($E$5:$E$797,E131)&gt;=0.5,3,IF(PERCENTRANK($E$5:$E$797,E131)&gt;=0.25,2,1)))</f>
        <v/>
      </c>
      <c r="I131" s="5">
        <f>F131+G131+H131</f>
        <v/>
      </c>
      <c r="J131" s="5">
        <f>IF(I131&gt;=10,"Champions",IF(I131&gt;=8,"Loyal Customers",IF(I131&gt;=6,"Potential Loyalists",IF(I131&gt;=4,"At Risk","Lost"))))</f>
        <v/>
      </c>
    </row>
    <row r="132">
      <c r="A132" s="8" t="inlineStr">
        <is>
          <t>DK-13225</t>
        </is>
      </c>
      <c r="B132" s="8" t="inlineStr">
        <is>
          <t>Dean Katz</t>
        </is>
      </c>
      <c r="C132" s="8" t="n">
        <v>10</v>
      </c>
      <c r="D132" s="8" t="n">
        <v>9</v>
      </c>
      <c r="E132" s="9" t="n">
        <v>4802.39</v>
      </c>
      <c r="F132" s="8">
        <f>IF(PERCENTRANK($C$5:$C$797,C132)&lt;=0.25,4,IF(PERCENTRANK($C$5:$C$797,C132)&lt;=0.5,3,IF(PERCENTRANK($C$5:$C$797,C132)&lt;=0.75,2,1)))</f>
        <v/>
      </c>
      <c r="G132" s="8">
        <f>IF(PERCENTRANK($D$5:$D$797,D132)&gt;=0.75,4,IF(PERCENTRANK($D$5:$D$797,D132)&gt;=0.5,3,IF(PERCENTRANK($D$5:$D$797,D132)&gt;=0.25,2,1)))</f>
        <v/>
      </c>
      <c r="H132" s="8">
        <f>IF(PERCENTRANK($E$5:$E$797,E132)&gt;=0.75,4,IF(PERCENTRANK($E$5:$E$797,E132)&gt;=0.5,3,IF(PERCENTRANK($E$5:$E$797,E132)&gt;=0.25,2,1)))</f>
        <v/>
      </c>
      <c r="I132" s="8">
        <f>F132+G132+H132</f>
        <v/>
      </c>
      <c r="J132" s="8">
        <f>IF(I132&gt;=10,"Champions",IF(I132&gt;=8,"Loyal Customers",IF(I132&gt;=6,"Potential Loyalists",IF(I132&gt;=4,"At Risk","Lost"))))</f>
        <v/>
      </c>
    </row>
    <row r="133">
      <c r="A133" s="5" t="inlineStr">
        <is>
          <t>RA-19915</t>
        </is>
      </c>
      <c r="B133" s="5" t="inlineStr">
        <is>
          <t>Russell Applegate</t>
        </is>
      </c>
      <c r="C133" s="5" t="n">
        <v>12</v>
      </c>
      <c r="D133" s="5" t="n">
        <v>9</v>
      </c>
      <c r="E133" s="6" t="n">
        <v>4793.54</v>
      </c>
      <c r="F133" s="5">
        <f>IF(PERCENTRANK($C$5:$C$797,C133)&lt;=0.25,4,IF(PERCENTRANK($C$5:$C$797,C133)&lt;=0.5,3,IF(PERCENTRANK($C$5:$C$797,C133)&lt;=0.75,2,1)))</f>
        <v/>
      </c>
      <c r="G133" s="5">
        <f>IF(PERCENTRANK($D$5:$D$797,D133)&gt;=0.75,4,IF(PERCENTRANK($D$5:$D$797,D133)&gt;=0.5,3,IF(PERCENTRANK($D$5:$D$797,D133)&gt;=0.25,2,1)))</f>
        <v/>
      </c>
      <c r="H133" s="5">
        <f>IF(PERCENTRANK($E$5:$E$797,E133)&gt;=0.75,4,IF(PERCENTRANK($E$5:$E$797,E133)&gt;=0.5,3,IF(PERCENTRANK($E$5:$E$797,E133)&gt;=0.25,2,1)))</f>
        <v/>
      </c>
      <c r="I133" s="5">
        <f>F133+G133+H133</f>
        <v/>
      </c>
      <c r="J133" s="5">
        <f>IF(I133&gt;=10,"Champions",IF(I133&gt;=8,"Loyal Customers",IF(I133&gt;=6,"Potential Loyalists",IF(I133&gt;=4,"At Risk","Lost"))))</f>
        <v/>
      </c>
    </row>
    <row r="134">
      <c r="A134" s="8" t="inlineStr">
        <is>
          <t>SA-20830</t>
        </is>
      </c>
      <c r="B134" s="8" t="inlineStr">
        <is>
          <t>Sue Ann Reed</t>
        </is>
      </c>
      <c r="C134" s="8" t="n">
        <v>63</v>
      </c>
      <c r="D134" s="8" t="n">
        <v>10</v>
      </c>
      <c r="E134" s="9" t="n">
        <v>4767.34</v>
      </c>
      <c r="F134" s="8">
        <f>IF(PERCENTRANK($C$5:$C$797,C134)&lt;=0.25,4,IF(PERCENTRANK($C$5:$C$797,C134)&lt;=0.5,3,IF(PERCENTRANK($C$5:$C$797,C134)&lt;=0.75,2,1)))</f>
        <v/>
      </c>
      <c r="G134" s="8">
        <f>IF(PERCENTRANK($D$5:$D$797,D134)&gt;=0.75,4,IF(PERCENTRANK($D$5:$D$797,D134)&gt;=0.5,3,IF(PERCENTRANK($D$5:$D$797,D134)&gt;=0.25,2,1)))</f>
        <v/>
      </c>
      <c r="H134" s="8">
        <f>IF(PERCENTRANK($E$5:$E$797,E134)&gt;=0.75,4,IF(PERCENTRANK($E$5:$E$797,E134)&gt;=0.5,3,IF(PERCENTRANK($E$5:$E$797,E134)&gt;=0.25,2,1)))</f>
        <v/>
      </c>
      <c r="I134" s="8">
        <f>F134+G134+H134</f>
        <v/>
      </c>
      <c r="J134" s="8">
        <f>IF(I134&gt;=10,"Champions",IF(I134&gt;=8,"Loyal Customers",IF(I134&gt;=6,"Potential Loyalists",IF(I134&gt;=4,"At Risk","Lost"))))</f>
        <v/>
      </c>
    </row>
    <row r="135">
      <c r="A135" s="5" t="inlineStr">
        <is>
          <t>JK-15640</t>
        </is>
      </c>
      <c r="B135" s="5" t="inlineStr">
        <is>
          <t>Jim Kriz</t>
        </is>
      </c>
      <c r="C135" s="5" t="n">
        <v>180</v>
      </c>
      <c r="D135" s="5" t="n">
        <v>9</v>
      </c>
      <c r="E135" s="6" t="n">
        <v>4760.43</v>
      </c>
      <c r="F135" s="5">
        <f>IF(PERCENTRANK($C$5:$C$797,C135)&lt;=0.25,4,IF(PERCENTRANK($C$5:$C$797,C135)&lt;=0.5,3,IF(PERCENTRANK($C$5:$C$797,C135)&lt;=0.75,2,1)))</f>
        <v/>
      </c>
      <c r="G135" s="5">
        <f>IF(PERCENTRANK($D$5:$D$797,D135)&gt;=0.75,4,IF(PERCENTRANK($D$5:$D$797,D135)&gt;=0.5,3,IF(PERCENTRANK($D$5:$D$797,D135)&gt;=0.25,2,1)))</f>
        <v/>
      </c>
      <c r="H135" s="5">
        <f>IF(PERCENTRANK($E$5:$E$797,E135)&gt;=0.75,4,IF(PERCENTRANK($E$5:$E$797,E135)&gt;=0.5,3,IF(PERCENTRANK($E$5:$E$797,E135)&gt;=0.25,2,1)))</f>
        <v/>
      </c>
      <c r="I135" s="5">
        <f>F135+G135+H135</f>
        <v/>
      </c>
      <c r="J135" s="5">
        <f>IF(I135&gt;=10,"Champions",IF(I135&gt;=8,"Loyal Customers",IF(I135&gt;=6,"Potential Loyalists",IF(I135&gt;=4,"At Risk","Lost"))))</f>
        <v/>
      </c>
    </row>
    <row r="136">
      <c r="A136" s="8" t="inlineStr">
        <is>
          <t>BW-11110</t>
        </is>
      </c>
      <c r="B136" s="8" t="inlineStr">
        <is>
          <t>Bart Watters</t>
        </is>
      </c>
      <c r="C136" s="8" t="n">
        <v>121</v>
      </c>
      <c r="D136" s="8" t="n">
        <v>8</v>
      </c>
      <c r="E136" s="9" t="n">
        <v>4750.36</v>
      </c>
      <c r="F136" s="8">
        <f>IF(PERCENTRANK($C$5:$C$797,C136)&lt;=0.25,4,IF(PERCENTRANK($C$5:$C$797,C136)&lt;=0.5,3,IF(PERCENTRANK($C$5:$C$797,C136)&lt;=0.75,2,1)))</f>
        <v/>
      </c>
      <c r="G136" s="8">
        <f>IF(PERCENTRANK($D$5:$D$797,D136)&gt;=0.75,4,IF(PERCENTRANK($D$5:$D$797,D136)&gt;=0.5,3,IF(PERCENTRANK($D$5:$D$797,D136)&gt;=0.25,2,1)))</f>
        <v/>
      </c>
      <c r="H136" s="8">
        <f>IF(PERCENTRANK($E$5:$E$797,E136)&gt;=0.75,4,IF(PERCENTRANK($E$5:$E$797,E136)&gt;=0.5,3,IF(PERCENTRANK($E$5:$E$797,E136)&gt;=0.25,2,1)))</f>
        <v/>
      </c>
      <c r="I136" s="8">
        <f>F136+G136+H136</f>
        <v/>
      </c>
      <c r="J136" s="8">
        <f>IF(I136&gt;=10,"Champions",IF(I136&gt;=8,"Loyal Customers",IF(I136&gt;=6,"Potential Loyalists",IF(I136&gt;=4,"At Risk","Lost"))))</f>
        <v/>
      </c>
    </row>
    <row r="137">
      <c r="A137" s="5" t="inlineStr">
        <is>
          <t>TB-21520</t>
        </is>
      </c>
      <c r="B137" s="5" t="inlineStr">
        <is>
          <t>Tracy Blumstein</t>
        </is>
      </c>
      <c r="C137" s="5" t="n">
        <v>107</v>
      </c>
      <c r="D137" s="5" t="n">
        <v>9</v>
      </c>
      <c r="E137" s="6" t="n">
        <v>4737.49</v>
      </c>
      <c r="F137" s="5">
        <f>IF(PERCENTRANK($C$5:$C$797,C137)&lt;=0.25,4,IF(PERCENTRANK($C$5:$C$797,C137)&lt;=0.5,3,IF(PERCENTRANK($C$5:$C$797,C137)&lt;=0.75,2,1)))</f>
        <v/>
      </c>
      <c r="G137" s="5">
        <f>IF(PERCENTRANK($D$5:$D$797,D137)&gt;=0.75,4,IF(PERCENTRANK($D$5:$D$797,D137)&gt;=0.5,3,IF(PERCENTRANK($D$5:$D$797,D137)&gt;=0.25,2,1)))</f>
        <v/>
      </c>
      <c r="H137" s="5">
        <f>IF(PERCENTRANK($E$5:$E$797,E137)&gt;=0.75,4,IF(PERCENTRANK($E$5:$E$797,E137)&gt;=0.5,3,IF(PERCENTRANK($E$5:$E$797,E137)&gt;=0.25,2,1)))</f>
        <v/>
      </c>
      <c r="I137" s="5">
        <f>F137+G137+H137</f>
        <v/>
      </c>
      <c r="J137" s="5">
        <f>IF(I137&gt;=10,"Champions",IF(I137&gt;=8,"Loyal Customers",IF(I137&gt;=6,"Potential Loyalists",IF(I137&gt;=4,"At Risk","Lost"))))</f>
        <v/>
      </c>
    </row>
    <row r="138">
      <c r="A138" s="8" t="inlineStr">
        <is>
          <t>GB-14575</t>
        </is>
      </c>
      <c r="B138" s="8" t="inlineStr">
        <is>
          <t>Giulietta Baptist</t>
        </is>
      </c>
      <c r="C138" s="8" t="n">
        <v>13</v>
      </c>
      <c r="D138" s="8" t="n">
        <v>5</v>
      </c>
      <c r="E138" s="9" t="n">
        <v>4716.29</v>
      </c>
      <c r="F138" s="8">
        <f>IF(PERCENTRANK($C$5:$C$797,C138)&lt;=0.25,4,IF(PERCENTRANK($C$5:$C$797,C138)&lt;=0.5,3,IF(PERCENTRANK($C$5:$C$797,C138)&lt;=0.75,2,1)))</f>
        <v/>
      </c>
      <c r="G138" s="8">
        <f>IF(PERCENTRANK($D$5:$D$797,D138)&gt;=0.75,4,IF(PERCENTRANK($D$5:$D$797,D138)&gt;=0.5,3,IF(PERCENTRANK($D$5:$D$797,D138)&gt;=0.25,2,1)))</f>
        <v/>
      </c>
      <c r="H138" s="8">
        <f>IF(PERCENTRANK($E$5:$E$797,E138)&gt;=0.75,4,IF(PERCENTRANK($E$5:$E$797,E138)&gt;=0.5,3,IF(PERCENTRANK($E$5:$E$797,E138)&gt;=0.25,2,1)))</f>
        <v/>
      </c>
      <c r="I138" s="8">
        <f>F138+G138+H138</f>
        <v/>
      </c>
      <c r="J138" s="8">
        <f>IF(I138&gt;=10,"Champions",IF(I138&gt;=8,"Loyal Customers",IF(I138&gt;=6,"Potential Loyalists",IF(I138&gt;=4,"At Risk","Lost"))))</f>
        <v/>
      </c>
    </row>
    <row r="139">
      <c r="A139" s="5" t="inlineStr">
        <is>
          <t>RB-19465</t>
        </is>
      </c>
      <c r="B139" s="5" t="inlineStr">
        <is>
          <t>Rick Bensley</t>
        </is>
      </c>
      <c r="C139" s="5" t="n">
        <v>9</v>
      </c>
      <c r="D139" s="5" t="n">
        <v>12</v>
      </c>
      <c r="E139" s="6" t="n">
        <v>4715.47</v>
      </c>
      <c r="F139" s="5">
        <f>IF(PERCENTRANK($C$5:$C$797,C139)&lt;=0.25,4,IF(PERCENTRANK($C$5:$C$797,C139)&lt;=0.5,3,IF(PERCENTRANK($C$5:$C$797,C139)&lt;=0.75,2,1)))</f>
        <v/>
      </c>
      <c r="G139" s="5">
        <f>IF(PERCENTRANK($D$5:$D$797,D139)&gt;=0.75,4,IF(PERCENTRANK($D$5:$D$797,D139)&gt;=0.5,3,IF(PERCENTRANK($D$5:$D$797,D139)&gt;=0.25,2,1)))</f>
        <v/>
      </c>
      <c r="H139" s="5">
        <f>IF(PERCENTRANK($E$5:$E$797,E139)&gt;=0.75,4,IF(PERCENTRANK($E$5:$E$797,E139)&gt;=0.5,3,IF(PERCENTRANK($E$5:$E$797,E139)&gt;=0.25,2,1)))</f>
        <v/>
      </c>
      <c r="I139" s="5">
        <f>F139+G139+H139</f>
        <v/>
      </c>
      <c r="J139" s="5">
        <f>IF(I139&gt;=10,"Champions",IF(I139&gt;=8,"Loyal Customers",IF(I139&gt;=6,"Potential Loyalists",IF(I139&gt;=4,"At Risk","Lost"))))</f>
        <v/>
      </c>
    </row>
    <row r="140">
      <c r="A140" s="8" t="inlineStr">
        <is>
          <t>ES-14080</t>
        </is>
      </c>
      <c r="B140" s="8" t="inlineStr">
        <is>
          <t>Erin Smith</t>
        </is>
      </c>
      <c r="C140" s="8" t="n">
        <v>28</v>
      </c>
      <c r="D140" s="8" t="n">
        <v>9</v>
      </c>
      <c r="E140" s="9" t="n">
        <v>4657.92</v>
      </c>
      <c r="F140" s="8">
        <f>IF(PERCENTRANK($C$5:$C$797,C140)&lt;=0.25,4,IF(PERCENTRANK($C$5:$C$797,C140)&lt;=0.5,3,IF(PERCENTRANK($C$5:$C$797,C140)&lt;=0.75,2,1)))</f>
        <v/>
      </c>
      <c r="G140" s="8">
        <f>IF(PERCENTRANK($D$5:$D$797,D140)&gt;=0.75,4,IF(PERCENTRANK($D$5:$D$797,D140)&gt;=0.5,3,IF(PERCENTRANK($D$5:$D$797,D140)&gt;=0.25,2,1)))</f>
        <v/>
      </c>
      <c r="H140" s="8">
        <f>IF(PERCENTRANK($E$5:$E$797,E140)&gt;=0.75,4,IF(PERCENTRANK($E$5:$E$797,E140)&gt;=0.5,3,IF(PERCENTRANK($E$5:$E$797,E140)&gt;=0.25,2,1)))</f>
        <v/>
      </c>
      <c r="I140" s="8">
        <f>F140+G140+H140</f>
        <v/>
      </c>
      <c r="J140" s="8">
        <f>IF(I140&gt;=10,"Champions",IF(I140&gt;=8,"Loyal Customers",IF(I140&gt;=6,"Potential Loyalists",IF(I140&gt;=4,"At Risk","Lost"))))</f>
        <v/>
      </c>
    </row>
    <row r="141">
      <c r="A141" s="5" t="inlineStr">
        <is>
          <t>DB-13270</t>
        </is>
      </c>
      <c r="B141" s="5" t="inlineStr">
        <is>
          <t>Deborah Brumfield</t>
        </is>
      </c>
      <c r="C141" s="5" t="n">
        <v>53</v>
      </c>
      <c r="D141" s="5" t="n">
        <v>8</v>
      </c>
      <c r="E141" s="6" t="n">
        <v>4655.9</v>
      </c>
      <c r="F141" s="5">
        <f>IF(PERCENTRANK($C$5:$C$797,C141)&lt;=0.25,4,IF(PERCENTRANK($C$5:$C$797,C141)&lt;=0.5,3,IF(PERCENTRANK($C$5:$C$797,C141)&lt;=0.75,2,1)))</f>
        <v/>
      </c>
      <c r="G141" s="5">
        <f>IF(PERCENTRANK($D$5:$D$797,D141)&gt;=0.75,4,IF(PERCENTRANK($D$5:$D$797,D141)&gt;=0.5,3,IF(PERCENTRANK($D$5:$D$797,D141)&gt;=0.25,2,1)))</f>
        <v/>
      </c>
      <c r="H141" s="5">
        <f>IF(PERCENTRANK($E$5:$E$797,E141)&gt;=0.75,4,IF(PERCENTRANK($E$5:$E$797,E141)&gt;=0.5,3,IF(PERCENTRANK($E$5:$E$797,E141)&gt;=0.25,2,1)))</f>
        <v/>
      </c>
      <c r="I141" s="5">
        <f>F141+G141+H141</f>
        <v/>
      </c>
      <c r="J141" s="5">
        <f>IF(I141&gt;=10,"Champions",IF(I141&gt;=8,"Loyal Customers",IF(I141&gt;=6,"Potential Loyalists",IF(I141&gt;=4,"At Risk","Lost"))))</f>
        <v/>
      </c>
    </row>
    <row r="142">
      <c r="A142" s="8" t="inlineStr">
        <is>
          <t>KT-16480</t>
        </is>
      </c>
      <c r="B142" s="8" t="inlineStr">
        <is>
          <t>Kean Thornton</t>
        </is>
      </c>
      <c r="C142" s="8" t="n">
        <v>100</v>
      </c>
      <c r="D142" s="8" t="n">
        <v>10</v>
      </c>
      <c r="E142" s="9" t="n">
        <v>4642.09</v>
      </c>
      <c r="F142" s="8">
        <f>IF(PERCENTRANK($C$5:$C$797,C142)&lt;=0.25,4,IF(PERCENTRANK($C$5:$C$797,C142)&lt;=0.5,3,IF(PERCENTRANK($C$5:$C$797,C142)&lt;=0.75,2,1)))</f>
        <v/>
      </c>
      <c r="G142" s="8">
        <f>IF(PERCENTRANK($D$5:$D$797,D142)&gt;=0.75,4,IF(PERCENTRANK($D$5:$D$797,D142)&gt;=0.5,3,IF(PERCENTRANK($D$5:$D$797,D142)&gt;=0.25,2,1)))</f>
        <v/>
      </c>
      <c r="H142" s="8">
        <f>IF(PERCENTRANK($E$5:$E$797,E142)&gt;=0.75,4,IF(PERCENTRANK($E$5:$E$797,E142)&gt;=0.5,3,IF(PERCENTRANK($E$5:$E$797,E142)&gt;=0.25,2,1)))</f>
        <v/>
      </c>
      <c r="I142" s="8">
        <f>F142+G142+H142</f>
        <v/>
      </c>
      <c r="J142" s="8">
        <f>IF(I142&gt;=10,"Champions",IF(I142&gt;=8,"Loyal Customers",IF(I142&gt;=6,"Potential Loyalists",IF(I142&gt;=4,"At Risk","Lost"))))</f>
        <v/>
      </c>
    </row>
    <row r="143">
      <c r="A143" s="5" t="inlineStr">
        <is>
          <t>SC-20050</t>
        </is>
      </c>
      <c r="B143" s="5" t="inlineStr">
        <is>
          <t>Sample Company A</t>
        </is>
      </c>
      <c r="C143" s="5" t="n">
        <v>40</v>
      </c>
      <c r="D143" s="5" t="n">
        <v>9</v>
      </c>
      <c r="E143" s="6" t="n">
        <v>4624.57</v>
      </c>
      <c r="F143" s="5">
        <f>IF(PERCENTRANK($C$5:$C$797,C143)&lt;=0.25,4,IF(PERCENTRANK($C$5:$C$797,C143)&lt;=0.5,3,IF(PERCENTRANK($C$5:$C$797,C143)&lt;=0.75,2,1)))</f>
        <v/>
      </c>
      <c r="G143" s="5">
        <f>IF(PERCENTRANK($D$5:$D$797,D143)&gt;=0.75,4,IF(PERCENTRANK($D$5:$D$797,D143)&gt;=0.5,3,IF(PERCENTRANK($D$5:$D$797,D143)&gt;=0.25,2,1)))</f>
        <v/>
      </c>
      <c r="H143" s="5">
        <f>IF(PERCENTRANK($E$5:$E$797,E143)&gt;=0.75,4,IF(PERCENTRANK($E$5:$E$797,E143)&gt;=0.5,3,IF(PERCENTRANK($E$5:$E$797,E143)&gt;=0.25,2,1)))</f>
        <v/>
      </c>
      <c r="I143" s="5">
        <f>F143+G143+H143</f>
        <v/>
      </c>
      <c r="J143" s="5">
        <f>IF(I143&gt;=10,"Champions",IF(I143&gt;=8,"Loyal Customers",IF(I143&gt;=6,"Potential Loyalists",IF(I143&gt;=4,"At Risk","Lost"))))</f>
        <v/>
      </c>
    </row>
    <row r="144">
      <c r="A144" s="8" t="inlineStr">
        <is>
          <t>EM-14140</t>
        </is>
      </c>
      <c r="B144" s="8" t="inlineStr">
        <is>
          <t>Eugene Moren</t>
        </is>
      </c>
      <c r="C144" s="8" t="n">
        <v>48</v>
      </c>
      <c r="D144" s="8" t="n">
        <v>6</v>
      </c>
      <c r="E144" s="9" t="n">
        <v>4588.44</v>
      </c>
      <c r="F144" s="8">
        <f>IF(PERCENTRANK($C$5:$C$797,C144)&lt;=0.25,4,IF(PERCENTRANK($C$5:$C$797,C144)&lt;=0.5,3,IF(PERCENTRANK($C$5:$C$797,C144)&lt;=0.75,2,1)))</f>
        <v/>
      </c>
      <c r="G144" s="8">
        <f>IF(PERCENTRANK($D$5:$D$797,D144)&gt;=0.75,4,IF(PERCENTRANK($D$5:$D$797,D144)&gt;=0.5,3,IF(PERCENTRANK($D$5:$D$797,D144)&gt;=0.25,2,1)))</f>
        <v/>
      </c>
      <c r="H144" s="8">
        <f>IF(PERCENTRANK($E$5:$E$797,E144)&gt;=0.75,4,IF(PERCENTRANK($E$5:$E$797,E144)&gt;=0.5,3,IF(PERCENTRANK($E$5:$E$797,E144)&gt;=0.25,2,1)))</f>
        <v/>
      </c>
      <c r="I144" s="8">
        <f>F144+G144+H144</f>
        <v/>
      </c>
      <c r="J144" s="8">
        <f>IF(I144&gt;=10,"Champions",IF(I144&gt;=8,"Loyal Customers",IF(I144&gt;=6,"Potential Loyalists",IF(I144&gt;=4,"At Risk","Lost"))))</f>
        <v/>
      </c>
    </row>
    <row r="145">
      <c r="A145" s="5" t="inlineStr">
        <is>
          <t>DB-13060</t>
        </is>
      </c>
      <c r="B145" s="5" t="inlineStr">
        <is>
          <t>Dave Brooks</t>
        </is>
      </c>
      <c r="C145" s="5" t="n">
        <v>16</v>
      </c>
      <c r="D145" s="5" t="n">
        <v>7</v>
      </c>
      <c r="E145" s="6" t="n">
        <v>4531.65</v>
      </c>
      <c r="F145" s="5">
        <f>IF(PERCENTRANK($C$5:$C$797,C145)&lt;=0.25,4,IF(PERCENTRANK($C$5:$C$797,C145)&lt;=0.5,3,IF(PERCENTRANK($C$5:$C$797,C145)&lt;=0.75,2,1)))</f>
        <v/>
      </c>
      <c r="G145" s="5">
        <f>IF(PERCENTRANK($D$5:$D$797,D145)&gt;=0.75,4,IF(PERCENTRANK($D$5:$D$797,D145)&gt;=0.5,3,IF(PERCENTRANK($D$5:$D$797,D145)&gt;=0.25,2,1)))</f>
        <v/>
      </c>
      <c r="H145" s="5">
        <f>IF(PERCENTRANK($E$5:$E$797,E145)&gt;=0.75,4,IF(PERCENTRANK($E$5:$E$797,E145)&gt;=0.5,3,IF(PERCENTRANK($E$5:$E$797,E145)&gt;=0.25,2,1)))</f>
        <v/>
      </c>
      <c r="I145" s="5">
        <f>F145+G145+H145</f>
        <v/>
      </c>
      <c r="J145" s="5">
        <f>IF(I145&gt;=10,"Champions",IF(I145&gt;=8,"Loyal Customers",IF(I145&gt;=6,"Potential Loyalists",IF(I145&gt;=4,"At Risk","Lost"))))</f>
        <v/>
      </c>
    </row>
    <row r="146">
      <c r="A146" s="8" t="inlineStr">
        <is>
          <t>AR-10825</t>
        </is>
      </c>
      <c r="B146" s="8" t="inlineStr">
        <is>
          <t>Anthony Rawles</t>
        </is>
      </c>
      <c r="C146" s="8" t="n">
        <v>58</v>
      </c>
      <c r="D146" s="8" t="n">
        <v>8</v>
      </c>
      <c r="E146" s="9" t="n">
        <v>4523.34</v>
      </c>
      <c r="F146" s="8">
        <f>IF(PERCENTRANK($C$5:$C$797,C146)&lt;=0.25,4,IF(PERCENTRANK($C$5:$C$797,C146)&lt;=0.5,3,IF(PERCENTRANK($C$5:$C$797,C146)&lt;=0.75,2,1)))</f>
        <v/>
      </c>
      <c r="G146" s="8">
        <f>IF(PERCENTRANK($D$5:$D$797,D146)&gt;=0.75,4,IF(PERCENTRANK($D$5:$D$797,D146)&gt;=0.5,3,IF(PERCENTRANK($D$5:$D$797,D146)&gt;=0.25,2,1)))</f>
        <v/>
      </c>
      <c r="H146" s="8">
        <f>IF(PERCENTRANK($E$5:$E$797,E146)&gt;=0.75,4,IF(PERCENTRANK($E$5:$E$797,E146)&gt;=0.5,3,IF(PERCENTRANK($E$5:$E$797,E146)&gt;=0.25,2,1)))</f>
        <v/>
      </c>
      <c r="I146" s="8">
        <f>F146+G146+H146</f>
        <v/>
      </c>
      <c r="J146" s="8">
        <f>IF(I146&gt;=10,"Champions",IF(I146&gt;=8,"Loyal Customers",IF(I146&gt;=6,"Potential Loyalists",IF(I146&gt;=4,"At Risk","Lost"))))</f>
        <v/>
      </c>
    </row>
    <row r="147">
      <c r="A147" s="5" t="inlineStr">
        <is>
          <t>AG-10900</t>
        </is>
      </c>
      <c r="B147" s="5" t="inlineStr">
        <is>
          <t>Arthur Gainer</t>
        </is>
      </c>
      <c r="C147" s="5" t="n">
        <v>96</v>
      </c>
      <c r="D147" s="5" t="n">
        <v>10</v>
      </c>
      <c r="E147" s="6" t="n">
        <v>4510.8</v>
      </c>
      <c r="F147" s="5">
        <f>IF(PERCENTRANK($C$5:$C$797,C147)&lt;=0.25,4,IF(PERCENTRANK($C$5:$C$797,C147)&lt;=0.5,3,IF(PERCENTRANK($C$5:$C$797,C147)&lt;=0.75,2,1)))</f>
        <v/>
      </c>
      <c r="G147" s="5">
        <f>IF(PERCENTRANK($D$5:$D$797,D147)&gt;=0.75,4,IF(PERCENTRANK($D$5:$D$797,D147)&gt;=0.5,3,IF(PERCENTRANK($D$5:$D$797,D147)&gt;=0.25,2,1)))</f>
        <v/>
      </c>
      <c r="H147" s="5">
        <f>IF(PERCENTRANK($E$5:$E$797,E147)&gt;=0.75,4,IF(PERCENTRANK($E$5:$E$797,E147)&gt;=0.5,3,IF(PERCENTRANK($E$5:$E$797,E147)&gt;=0.25,2,1)))</f>
        <v/>
      </c>
      <c r="I147" s="5">
        <f>F147+G147+H147</f>
        <v/>
      </c>
      <c r="J147" s="5">
        <f>IF(I147&gt;=10,"Champions",IF(I147&gt;=8,"Loyal Customers",IF(I147&gt;=6,"Potential Loyalists",IF(I147&gt;=4,"At Risk","Lost"))))</f>
        <v/>
      </c>
    </row>
    <row r="148">
      <c r="A148" s="8" t="inlineStr">
        <is>
          <t>AJ-10795</t>
        </is>
      </c>
      <c r="B148" s="8" t="inlineStr">
        <is>
          <t>Anthony Johnson</t>
        </is>
      </c>
      <c r="C148" s="8" t="n">
        <v>166</v>
      </c>
      <c r="D148" s="8" t="n">
        <v>7</v>
      </c>
      <c r="E148" s="9" t="n">
        <v>4501.39</v>
      </c>
      <c r="F148" s="8">
        <f>IF(PERCENTRANK($C$5:$C$797,C148)&lt;=0.25,4,IF(PERCENTRANK($C$5:$C$797,C148)&lt;=0.5,3,IF(PERCENTRANK($C$5:$C$797,C148)&lt;=0.75,2,1)))</f>
        <v/>
      </c>
      <c r="G148" s="8">
        <f>IF(PERCENTRANK($D$5:$D$797,D148)&gt;=0.75,4,IF(PERCENTRANK($D$5:$D$797,D148)&gt;=0.5,3,IF(PERCENTRANK($D$5:$D$797,D148)&gt;=0.25,2,1)))</f>
        <v/>
      </c>
      <c r="H148" s="8">
        <f>IF(PERCENTRANK($E$5:$E$797,E148)&gt;=0.75,4,IF(PERCENTRANK($E$5:$E$797,E148)&gt;=0.5,3,IF(PERCENTRANK($E$5:$E$797,E148)&gt;=0.25,2,1)))</f>
        <v/>
      </c>
      <c r="I148" s="8">
        <f>F148+G148+H148</f>
        <v/>
      </c>
      <c r="J148" s="8">
        <f>IF(I148&gt;=10,"Champions",IF(I148&gt;=8,"Loyal Customers",IF(I148&gt;=6,"Potential Loyalists",IF(I148&gt;=4,"At Risk","Lost"))))</f>
        <v/>
      </c>
    </row>
    <row r="149">
      <c r="A149" s="5" t="inlineStr">
        <is>
          <t>LC-16930</t>
        </is>
      </c>
      <c r="B149" s="5" t="inlineStr">
        <is>
          <t>Linda Cazamias</t>
        </is>
      </c>
      <c r="C149" s="5" t="n">
        <v>41</v>
      </c>
      <c r="D149" s="5" t="n">
        <v>8</v>
      </c>
      <c r="E149" s="6" t="n">
        <v>4492.95</v>
      </c>
      <c r="F149" s="5">
        <f>IF(PERCENTRANK($C$5:$C$797,C149)&lt;=0.25,4,IF(PERCENTRANK($C$5:$C$797,C149)&lt;=0.5,3,IF(PERCENTRANK($C$5:$C$797,C149)&lt;=0.75,2,1)))</f>
        <v/>
      </c>
      <c r="G149" s="5">
        <f>IF(PERCENTRANK($D$5:$D$797,D149)&gt;=0.75,4,IF(PERCENTRANK($D$5:$D$797,D149)&gt;=0.5,3,IF(PERCENTRANK($D$5:$D$797,D149)&gt;=0.25,2,1)))</f>
        <v/>
      </c>
      <c r="H149" s="5">
        <f>IF(PERCENTRANK($E$5:$E$797,E149)&gt;=0.75,4,IF(PERCENTRANK($E$5:$E$797,E149)&gt;=0.5,3,IF(PERCENTRANK($E$5:$E$797,E149)&gt;=0.25,2,1)))</f>
        <v/>
      </c>
      <c r="I149" s="5">
        <f>F149+G149+H149</f>
        <v/>
      </c>
      <c r="J149" s="5">
        <f>IF(I149&gt;=10,"Champions",IF(I149&gt;=8,"Loyal Customers",IF(I149&gt;=6,"Potential Loyalists",IF(I149&gt;=4,"At Risk","Lost"))))</f>
        <v/>
      </c>
    </row>
    <row r="150">
      <c r="A150" s="8" t="inlineStr">
        <is>
          <t>SC-20770</t>
        </is>
      </c>
      <c r="B150" s="8" t="inlineStr">
        <is>
          <t>Stewart Carmichael</t>
        </is>
      </c>
      <c r="C150" s="8" t="n">
        <v>41</v>
      </c>
      <c r="D150" s="8" t="n">
        <v>7</v>
      </c>
      <c r="E150" s="9" t="n">
        <v>4492.66</v>
      </c>
      <c r="F150" s="8">
        <f>IF(PERCENTRANK($C$5:$C$797,C150)&lt;=0.25,4,IF(PERCENTRANK($C$5:$C$797,C150)&lt;=0.5,3,IF(PERCENTRANK($C$5:$C$797,C150)&lt;=0.75,2,1)))</f>
        <v/>
      </c>
      <c r="G150" s="8">
        <f>IF(PERCENTRANK($D$5:$D$797,D150)&gt;=0.75,4,IF(PERCENTRANK($D$5:$D$797,D150)&gt;=0.5,3,IF(PERCENTRANK($D$5:$D$797,D150)&gt;=0.25,2,1)))</f>
        <v/>
      </c>
      <c r="H150" s="8">
        <f>IF(PERCENTRANK($E$5:$E$797,E150)&gt;=0.75,4,IF(PERCENTRANK($E$5:$E$797,E150)&gt;=0.5,3,IF(PERCENTRANK($E$5:$E$797,E150)&gt;=0.25,2,1)))</f>
        <v/>
      </c>
      <c r="I150" s="8">
        <f>F150+G150+H150</f>
        <v/>
      </c>
      <c r="J150" s="8">
        <f>IF(I150&gt;=10,"Champions",IF(I150&gt;=8,"Loyal Customers",IF(I150&gt;=6,"Potential Loyalists",IF(I150&gt;=4,"At Risk","Lost"))))</f>
        <v/>
      </c>
    </row>
    <row r="151">
      <c r="A151" s="5" t="inlineStr">
        <is>
          <t>TP-21130</t>
        </is>
      </c>
      <c r="B151" s="5" t="inlineStr">
        <is>
          <t>Theone Pippenger</t>
        </is>
      </c>
      <c r="C151" s="5" t="n">
        <v>8</v>
      </c>
      <c r="D151" s="5" t="n">
        <v>9</v>
      </c>
      <c r="E151" s="6" t="n">
        <v>4454.06</v>
      </c>
      <c r="F151" s="5">
        <f>IF(PERCENTRANK($C$5:$C$797,C151)&lt;=0.25,4,IF(PERCENTRANK($C$5:$C$797,C151)&lt;=0.5,3,IF(PERCENTRANK($C$5:$C$797,C151)&lt;=0.75,2,1)))</f>
        <v/>
      </c>
      <c r="G151" s="5">
        <f>IF(PERCENTRANK($D$5:$D$797,D151)&gt;=0.75,4,IF(PERCENTRANK($D$5:$D$797,D151)&gt;=0.5,3,IF(PERCENTRANK($D$5:$D$797,D151)&gt;=0.25,2,1)))</f>
        <v/>
      </c>
      <c r="H151" s="5">
        <f>IF(PERCENTRANK($E$5:$E$797,E151)&gt;=0.75,4,IF(PERCENTRANK($E$5:$E$797,E151)&gt;=0.5,3,IF(PERCENTRANK($E$5:$E$797,E151)&gt;=0.25,2,1)))</f>
        <v/>
      </c>
      <c r="I151" s="5">
        <f>F151+G151+H151</f>
        <v/>
      </c>
      <c r="J151" s="5">
        <f>IF(I151&gt;=10,"Champions",IF(I151&gt;=8,"Loyal Customers",IF(I151&gt;=6,"Potential Loyalists",IF(I151&gt;=4,"At Risk","Lost"))))</f>
        <v/>
      </c>
    </row>
    <row r="152">
      <c r="A152" s="8" t="inlineStr">
        <is>
          <t>MC-17425</t>
        </is>
      </c>
      <c r="B152" s="8" t="inlineStr">
        <is>
          <t>Mark Cousins</t>
        </is>
      </c>
      <c r="C152" s="8" t="n">
        <v>399</v>
      </c>
      <c r="D152" s="8" t="n">
        <v>5</v>
      </c>
      <c r="E152" s="9" t="n">
        <v>4432.14</v>
      </c>
      <c r="F152" s="8">
        <f>IF(PERCENTRANK($C$5:$C$797,C152)&lt;=0.25,4,IF(PERCENTRANK($C$5:$C$797,C152)&lt;=0.5,3,IF(PERCENTRANK($C$5:$C$797,C152)&lt;=0.75,2,1)))</f>
        <v/>
      </c>
      <c r="G152" s="8">
        <f>IF(PERCENTRANK($D$5:$D$797,D152)&gt;=0.75,4,IF(PERCENTRANK($D$5:$D$797,D152)&gt;=0.5,3,IF(PERCENTRANK($D$5:$D$797,D152)&gt;=0.25,2,1)))</f>
        <v/>
      </c>
      <c r="H152" s="8">
        <f>IF(PERCENTRANK($E$5:$E$797,E152)&gt;=0.75,4,IF(PERCENTRANK($E$5:$E$797,E152)&gt;=0.5,3,IF(PERCENTRANK($E$5:$E$797,E152)&gt;=0.25,2,1)))</f>
        <v/>
      </c>
      <c r="I152" s="8">
        <f>F152+G152+H152</f>
        <v/>
      </c>
      <c r="J152" s="8">
        <f>IF(I152&gt;=10,"Champions",IF(I152&gt;=8,"Loyal Customers",IF(I152&gt;=6,"Potential Loyalists",IF(I152&gt;=4,"At Risk","Lost"))))</f>
        <v/>
      </c>
    </row>
    <row r="153">
      <c r="A153" s="5" t="inlineStr">
        <is>
          <t>JK-15205</t>
        </is>
      </c>
      <c r="B153" s="5" t="inlineStr">
        <is>
          <t>Jamie Kunitz</t>
        </is>
      </c>
      <c r="C153" s="5" t="n">
        <v>61</v>
      </c>
      <c r="D153" s="5" t="n">
        <v>5</v>
      </c>
      <c r="E153" s="6" t="n">
        <v>4427.14</v>
      </c>
      <c r="F153" s="5">
        <f>IF(PERCENTRANK($C$5:$C$797,C153)&lt;=0.25,4,IF(PERCENTRANK($C$5:$C$797,C153)&lt;=0.5,3,IF(PERCENTRANK($C$5:$C$797,C153)&lt;=0.75,2,1)))</f>
        <v/>
      </c>
      <c r="G153" s="5">
        <f>IF(PERCENTRANK($D$5:$D$797,D153)&gt;=0.75,4,IF(PERCENTRANK($D$5:$D$797,D153)&gt;=0.5,3,IF(PERCENTRANK($D$5:$D$797,D153)&gt;=0.25,2,1)))</f>
        <v/>
      </c>
      <c r="H153" s="5">
        <f>IF(PERCENTRANK($E$5:$E$797,E153)&gt;=0.75,4,IF(PERCENTRANK($E$5:$E$797,E153)&gt;=0.5,3,IF(PERCENTRANK($E$5:$E$797,E153)&gt;=0.25,2,1)))</f>
        <v/>
      </c>
      <c r="I153" s="5">
        <f>F153+G153+H153</f>
        <v/>
      </c>
      <c r="J153" s="5">
        <f>IF(I153&gt;=10,"Champions",IF(I153&gt;=8,"Loyal Customers",IF(I153&gt;=6,"Potential Loyalists",IF(I153&gt;=4,"At Risk","Lost"))))</f>
        <v/>
      </c>
    </row>
    <row r="154">
      <c r="A154" s="8" t="inlineStr">
        <is>
          <t>KW-16435</t>
        </is>
      </c>
      <c r="B154" s="8" t="inlineStr">
        <is>
          <t>Katrina Willman</t>
        </is>
      </c>
      <c r="C154" s="8" t="n">
        <v>96</v>
      </c>
      <c r="D154" s="8" t="n">
        <v>5</v>
      </c>
      <c r="E154" s="9" t="n">
        <v>4416.52</v>
      </c>
      <c r="F154" s="8">
        <f>IF(PERCENTRANK($C$5:$C$797,C154)&lt;=0.25,4,IF(PERCENTRANK($C$5:$C$797,C154)&lt;=0.5,3,IF(PERCENTRANK($C$5:$C$797,C154)&lt;=0.75,2,1)))</f>
        <v/>
      </c>
      <c r="G154" s="8">
        <f>IF(PERCENTRANK($D$5:$D$797,D154)&gt;=0.75,4,IF(PERCENTRANK($D$5:$D$797,D154)&gt;=0.5,3,IF(PERCENTRANK($D$5:$D$797,D154)&gt;=0.25,2,1)))</f>
        <v/>
      </c>
      <c r="H154" s="8">
        <f>IF(PERCENTRANK($E$5:$E$797,E154)&gt;=0.75,4,IF(PERCENTRANK($E$5:$E$797,E154)&gt;=0.5,3,IF(PERCENTRANK($E$5:$E$797,E154)&gt;=0.25,2,1)))</f>
        <v/>
      </c>
      <c r="I154" s="8">
        <f>F154+G154+H154</f>
        <v/>
      </c>
      <c r="J154" s="8">
        <f>IF(I154&gt;=10,"Champions",IF(I154&gt;=8,"Loyal Customers",IF(I154&gt;=6,"Potential Loyalists",IF(I154&gt;=4,"At Risk","Lost"))))</f>
        <v/>
      </c>
    </row>
    <row r="155">
      <c r="A155" s="5" t="inlineStr">
        <is>
          <t>BD-11500</t>
        </is>
      </c>
      <c r="B155" s="5" t="inlineStr">
        <is>
          <t>Bradley Drucker</t>
        </is>
      </c>
      <c r="C155" s="5" t="n">
        <v>35</v>
      </c>
      <c r="D155" s="5" t="n">
        <v>6</v>
      </c>
      <c r="E155" s="6" t="n">
        <v>4411.24</v>
      </c>
      <c r="F155" s="5">
        <f>IF(PERCENTRANK($C$5:$C$797,C155)&lt;=0.25,4,IF(PERCENTRANK($C$5:$C$797,C155)&lt;=0.5,3,IF(PERCENTRANK($C$5:$C$797,C155)&lt;=0.75,2,1)))</f>
        <v/>
      </c>
      <c r="G155" s="5">
        <f>IF(PERCENTRANK($D$5:$D$797,D155)&gt;=0.75,4,IF(PERCENTRANK($D$5:$D$797,D155)&gt;=0.5,3,IF(PERCENTRANK($D$5:$D$797,D155)&gt;=0.25,2,1)))</f>
        <v/>
      </c>
      <c r="H155" s="5">
        <f>IF(PERCENTRANK($E$5:$E$797,E155)&gt;=0.75,4,IF(PERCENTRANK($E$5:$E$797,E155)&gt;=0.5,3,IF(PERCENTRANK($E$5:$E$797,E155)&gt;=0.25,2,1)))</f>
        <v/>
      </c>
      <c r="I155" s="5">
        <f>F155+G155+H155</f>
        <v/>
      </c>
      <c r="J155" s="5">
        <f>IF(I155&gt;=10,"Champions",IF(I155&gt;=8,"Loyal Customers",IF(I155&gt;=6,"Potential Loyalists",IF(I155&gt;=4,"At Risk","Lost"))))</f>
        <v/>
      </c>
    </row>
    <row r="156">
      <c r="A156" s="8" t="inlineStr">
        <is>
          <t>AI-10855</t>
        </is>
      </c>
      <c r="B156" s="8" t="inlineStr">
        <is>
          <t>Arianne Irving</t>
        </is>
      </c>
      <c r="C156" s="8" t="n">
        <v>13</v>
      </c>
      <c r="D156" s="8" t="n">
        <v>10</v>
      </c>
      <c r="E156" s="9" t="n">
        <v>4375.79</v>
      </c>
      <c r="F156" s="8">
        <f>IF(PERCENTRANK($C$5:$C$797,C156)&lt;=0.25,4,IF(PERCENTRANK($C$5:$C$797,C156)&lt;=0.5,3,IF(PERCENTRANK($C$5:$C$797,C156)&lt;=0.75,2,1)))</f>
        <v/>
      </c>
      <c r="G156" s="8">
        <f>IF(PERCENTRANK($D$5:$D$797,D156)&gt;=0.75,4,IF(PERCENTRANK($D$5:$D$797,D156)&gt;=0.5,3,IF(PERCENTRANK($D$5:$D$797,D156)&gt;=0.25,2,1)))</f>
        <v/>
      </c>
      <c r="H156" s="8">
        <f>IF(PERCENTRANK($E$5:$E$797,E156)&gt;=0.75,4,IF(PERCENTRANK($E$5:$E$797,E156)&gt;=0.5,3,IF(PERCENTRANK($E$5:$E$797,E156)&gt;=0.25,2,1)))</f>
        <v/>
      </c>
      <c r="I156" s="8">
        <f>F156+G156+H156</f>
        <v/>
      </c>
      <c r="J156" s="8">
        <f>IF(I156&gt;=10,"Champions",IF(I156&gt;=8,"Loyal Customers",IF(I156&gt;=6,"Potential Loyalists",IF(I156&gt;=4,"At Risk","Lost"))))</f>
        <v/>
      </c>
    </row>
    <row r="157">
      <c r="A157" s="5" t="inlineStr">
        <is>
          <t>SC-20230</t>
        </is>
      </c>
      <c r="B157" s="5" t="inlineStr">
        <is>
          <t>Scot Coram</t>
        </is>
      </c>
      <c r="C157" s="5" t="n">
        <v>149</v>
      </c>
      <c r="D157" s="5" t="n">
        <v>4</v>
      </c>
      <c r="E157" s="6" t="n">
        <v>4371.96</v>
      </c>
      <c r="F157" s="5">
        <f>IF(PERCENTRANK($C$5:$C$797,C157)&lt;=0.25,4,IF(PERCENTRANK($C$5:$C$797,C157)&lt;=0.5,3,IF(PERCENTRANK($C$5:$C$797,C157)&lt;=0.75,2,1)))</f>
        <v/>
      </c>
      <c r="G157" s="5">
        <f>IF(PERCENTRANK($D$5:$D$797,D157)&gt;=0.75,4,IF(PERCENTRANK($D$5:$D$797,D157)&gt;=0.5,3,IF(PERCENTRANK($D$5:$D$797,D157)&gt;=0.25,2,1)))</f>
        <v/>
      </c>
      <c r="H157" s="5">
        <f>IF(PERCENTRANK($E$5:$E$797,E157)&gt;=0.75,4,IF(PERCENTRANK($E$5:$E$797,E157)&gt;=0.5,3,IF(PERCENTRANK($E$5:$E$797,E157)&gt;=0.25,2,1)))</f>
        <v/>
      </c>
      <c r="I157" s="5">
        <f>F157+G157+H157</f>
        <v/>
      </c>
      <c r="J157" s="5">
        <f>IF(I157&gt;=10,"Champions",IF(I157&gt;=8,"Loyal Customers",IF(I157&gt;=6,"Potential Loyalists",IF(I157&gt;=4,"At Risk","Lost"))))</f>
        <v/>
      </c>
    </row>
    <row r="158">
      <c r="A158" s="8" t="inlineStr">
        <is>
          <t>EB-13840</t>
        </is>
      </c>
      <c r="B158" s="8" t="inlineStr">
        <is>
          <t>Ellis Ballard</t>
        </is>
      </c>
      <c r="C158" s="8" t="n">
        <v>90</v>
      </c>
      <c r="D158" s="8" t="n">
        <v>5</v>
      </c>
      <c r="E158" s="9" t="n">
        <v>4358.13</v>
      </c>
      <c r="F158" s="8">
        <f>IF(PERCENTRANK($C$5:$C$797,C158)&lt;=0.25,4,IF(PERCENTRANK($C$5:$C$797,C158)&lt;=0.5,3,IF(PERCENTRANK($C$5:$C$797,C158)&lt;=0.75,2,1)))</f>
        <v/>
      </c>
      <c r="G158" s="8">
        <f>IF(PERCENTRANK($D$5:$D$797,D158)&gt;=0.75,4,IF(PERCENTRANK($D$5:$D$797,D158)&gt;=0.5,3,IF(PERCENTRANK($D$5:$D$797,D158)&gt;=0.25,2,1)))</f>
        <v/>
      </c>
      <c r="H158" s="8">
        <f>IF(PERCENTRANK($E$5:$E$797,E158)&gt;=0.75,4,IF(PERCENTRANK($E$5:$E$797,E158)&gt;=0.5,3,IF(PERCENTRANK($E$5:$E$797,E158)&gt;=0.25,2,1)))</f>
        <v/>
      </c>
      <c r="I158" s="8">
        <f>F158+G158+H158</f>
        <v/>
      </c>
      <c r="J158" s="8">
        <f>IF(I158&gt;=10,"Champions",IF(I158&gt;=8,"Loyal Customers",IF(I158&gt;=6,"Potential Loyalists",IF(I158&gt;=4,"At Risk","Lost"))))</f>
        <v/>
      </c>
    </row>
    <row r="159">
      <c r="A159" s="5" t="inlineStr">
        <is>
          <t>GZ-14470</t>
        </is>
      </c>
      <c r="B159" s="5" t="inlineStr">
        <is>
          <t>Gary Zandusky</t>
        </is>
      </c>
      <c r="C159" s="5" t="n">
        <v>7</v>
      </c>
      <c r="D159" s="5" t="n">
        <v>9</v>
      </c>
      <c r="E159" s="6" t="n">
        <v>4355.15</v>
      </c>
      <c r="F159" s="5">
        <f>IF(PERCENTRANK($C$5:$C$797,C159)&lt;=0.25,4,IF(PERCENTRANK($C$5:$C$797,C159)&lt;=0.5,3,IF(PERCENTRANK($C$5:$C$797,C159)&lt;=0.75,2,1)))</f>
        <v/>
      </c>
      <c r="G159" s="5">
        <f>IF(PERCENTRANK($D$5:$D$797,D159)&gt;=0.75,4,IF(PERCENTRANK($D$5:$D$797,D159)&gt;=0.5,3,IF(PERCENTRANK($D$5:$D$797,D159)&gt;=0.25,2,1)))</f>
        <v/>
      </c>
      <c r="H159" s="5">
        <f>IF(PERCENTRANK($E$5:$E$797,E159)&gt;=0.75,4,IF(PERCENTRANK($E$5:$E$797,E159)&gt;=0.5,3,IF(PERCENTRANK($E$5:$E$797,E159)&gt;=0.25,2,1)))</f>
        <v/>
      </c>
      <c r="I159" s="5">
        <f>F159+G159+H159</f>
        <v/>
      </c>
      <c r="J159" s="5">
        <f>IF(I159&gt;=10,"Champions",IF(I159&gt;=8,"Loyal Customers",IF(I159&gt;=6,"Potential Loyalists",IF(I159&gt;=4,"At Risk","Lost"))))</f>
        <v/>
      </c>
    </row>
    <row r="160">
      <c r="A160" s="8" t="inlineStr">
        <is>
          <t>SR-20740</t>
        </is>
      </c>
      <c r="B160" s="8" t="inlineStr">
        <is>
          <t>Steven Roelle</t>
        </is>
      </c>
      <c r="C160" s="8" t="n">
        <v>196</v>
      </c>
      <c r="D160" s="8" t="n">
        <v>8</v>
      </c>
      <c r="E160" s="9" t="n">
        <v>4345.89</v>
      </c>
      <c r="F160" s="8">
        <f>IF(PERCENTRANK($C$5:$C$797,C160)&lt;=0.25,4,IF(PERCENTRANK($C$5:$C$797,C160)&lt;=0.5,3,IF(PERCENTRANK($C$5:$C$797,C160)&lt;=0.75,2,1)))</f>
        <v/>
      </c>
      <c r="G160" s="8">
        <f>IF(PERCENTRANK($D$5:$D$797,D160)&gt;=0.75,4,IF(PERCENTRANK($D$5:$D$797,D160)&gt;=0.5,3,IF(PERCENTRANK($D$5:$D$797,D160)&gt;=0.25,2,1)))</f>
        <v/>
      </c>
      <c r="H160" s="8">
        <f>IF(PERCENTRANK($E$5:$E$797,E160)&gt;=0.75,4,IF(PERCENTRANK($E$5:$E$797,E160)&gt;=0.5,3,IF(PERCENTRANK($E$5:$E$797,E160)&gt;=0.25,2,1)))</f>
        <v/>
      </c>
      <c r="I160" s="8">
        <f>F160+G160+H160</f>
        <v/>
      </c>
      <c r="J160" s="8">
        <f>IF(I160&gt;=10,"Champions",IF(I160&gt;=8,"Loyal Customers",IF(I160&gt;=6,"Potential Loyalists",IF(I160&gt;=4,"At Risk","Lost"))))</f>
        <v/>
      </c>
    </row>
    <row r="161">
      <c r="A161" s="5" t="inlineStr">
        <is>
          <t>ND-18370</t>
        </is>
      </c>
      <c r="B161" s="5" t="inlineStr">
        <is>
          <t>Natalie DeCherney</t>
        </is>
      </c>
      <c r="C161" s="5" t="n">
        <v>27</v>
      </c>
      <c r="D161" s="5" t="n">
        <v>9</v>
      </c>
      <c r="E161" s="6" t="n">
        <v>4326.14</v>
      </c>
      <c r="F161" s="5">
        <f>IF(PERCENTRANK($C$5:$C$797,C161)&lt;=0.25,4,IF(PERCENTRANK($C$5:$C$797,C161)&lt;=0.5,3,IF(PERCENTRANK($C$5:$C$797,C161)&lt;=0.75,2,1)))</f>
        <v/>
      </c>
      <c r="G161" s="5">
        <f>IF(PERCENTRANK($D$5:$D$797,D161)&gt;=0.75,4,IF(PERCENTRANK($D$5:$D$797,D161)&gt;=0.5,3,IF(PERCENTRANK($D$5:$D$797,D161)&gt;=0.25,2,1)))</f>
        <v/>
      </c>
      <c r="H161" s="5">
        <f>IF(PERCENTRANK($E$5:$E$797,E161)&gt;=0.75,4,IF(PERCENTRANK($E$5:$E$797,E161)&gt;=0.5,3,IF(PERCENTRANK($E$5:$E$797,E161)&gt;=0.25,2,1)))</f>
        <v/>
      </c>
      <c r="I161" s="5">
        <f>F161+G161+H161</f>
        <v/>
      </c>
      <c r="J161" s="5">
        <f>IF(I161&gt;=10,"Champions",IF(I161&gt;=8,"Loyal Customers",IF(I161&gt;=6,"Potential Loyalists",IF(I161&gt;=4,"At Risk","Lost"))))</f>
        <v/>
      </c>
    </row>
    <row r="162">
      <c r="A162" s="8" t="inlineStr">
        <is>
          <t>MA-17560</t>
        </is>
      </c>
      <c r="B162" s="8" t="inlineStr">
        <is>
          <t>Matt Abelman</t>
        </is>
      </c>
      <c r="C162" s="8" t="n">
        <v>64</v>
      </c>
      <c r="D162" s="8" t="n">
        <v>11</v>
      </c>
      <c r="E162" s="9" t="n">
        <v>4299.16</v>
      </c>
      <c r="F162" s="8">
        <f>IF(PERCENTRANK($C$5:$C$797,C162)&lt;=0.25,4,IF(PERCENTRANK($C$5:$C$797,C162)&lt;=0.5,3,IF(PERCENTRANK($C$5:$C$797,C162)&lt;=0.75,2,1)))</f>
        <v/>
      </c>
      <c r="G162" s="8">
        <f>IF(PERCENTRANK($D$5:$D$797,D162)&gt;=0.75,4,IF(PERCENTRANK($D$5:$D$797,D162)&gt;=0.5,3,IF(PERCENTRANK($D$5:$D$797,D162)&gt;=0.25,2,1)))</f>
        <v/>
      </c>
      <c r="H162" s="8">
        <f>IF(PERCENTRANK($E$5:$E$797,E162)&gt;=0.75,4,IF(PERCENTRANK($E$5:$E$797,E162)&gt;=0.5,3,IF(PERCENTRANK($E$5:$E$797,E162)&gt;=0.25,2,1)))</f>
        <v/>
      </c>
      <c r="I162" s="8">
        <f>F162+G162+H162</f>
        <v/>
      </c>
      <c r="J162" s="8">
        <f>IF(I162&gt;=10,"Champions",IF(I162&gt;=8,"Loyal Customers",IF(I162&gt;=6,"Potential Loyalists",IF(I162&gt;=4,"At Risk","Lost"))))</f>
        <v/>
      </c>
    </row>
    <row r="163">
      <c r="A163" s="5" t="inlineStr">
        <is>
          <t>SP-20860</t>
        </is>
      </c>
      <c r="B163" s="5" t="inlineStr">
        <is>
          <t>Sung Pak</t>
        </is>
      </c>
      <c r="C163" s="5" t="n">
        <v>79</v>
      </c>
      <c r="D163" s="5" t="n">
        <v>10</v>
      </c>
      <c r="E163" s="6" t="n">
        <v>4282.94</v>
      </c>
      <c r="F163" s="5">
        <f>IF(PERCENTRANK($C$5:$C$797,C163)&lt;=0.25,4,IF(PERCENTRANK($C$5:$C$797,C163)&lt;=0.5,3,IF(PERCENTRANK($C$5:$C$797,C163)&lt;=0.75,2,1)))</f>
        <v/>
      </c>
      <c r="G163" s="5">
        <f>IF(PERCENTRANK($D$5:$D$797,D163)&gt;=0.75,4,IF(PERCENTRANK($D$5:$D$797,D163)&gt;=0.5,3,IF(PERCENTRANK($D$5:$D$797,D163)&gt;=0.25,2,1)))</f>
        <v/>
      </c>
      <c r="H163" s="5">
        <f>IF(PERCENTRANK($E$5:$E$797,E163)&gt;=0.75,4,IF(PERCENTRANK($E$5:$E$797,E163)&gt;=0.5,3,IF(PERCENTRANK($E$5:$E$797,E163)&gt;=0.25,2,1)))</f>
        <v/>
      </c>
      <c r="I163" s="5">
        <f>F163+G163+H163</f>
        <v/>
      </c>
      <c r="J163" s="5">
        <f>IF(I163&gt;=10,"Champions",IF(I163&gt;=8,"Loyal Customers",IF(I163&gt;=6,"Potential Loyalists",IF(I163&gt;=4,"At Risk","Lost"))))</f>
        <v/>
      </c>
    </row>
    <row r="164">
      <c r="A164" s="8" t="inlineStr">
        <is>
          <t>DK-12895</t>
        </is>
      </c>
      <c r="B164" s="8" t="inlineStr">
        <is>
          <t>Dana Kaydos</t>
        </is>
      </c>
      <c r="C164" s="8" t="n">
        <v>45</v>
      </c>
      <c r="D164" s="8" t="n">
        <v>5</v>
      </c>
      <c r="E164" s="9" t="n">
        <v>4282.18</v>
      </c>
      <c r="F164" s="8">
        <f>IF(PERCENTRANK($C$5:$C$797,C164)&lt;=0.25,4,IF(PERCENTRANK($C$5:$C$797,C164)&lt;=0.5,3,IF(PERCENTRANK($C$5:$C$797,C164)&lt;=0.75,2,1)))</f>
        <v/>
      </c>
      <c r="G164" s="8">
        <f>IF(PERCENTRANK($D$5:$D$797,D164)&gt;=0.75,4,IF(PERCENTRANK($D$5:$D$797,D164)&gt;=0.5,3,IF(PERCENTRANK($D$5:$D$797,D164)&gt;=0.25,2,1)))</f>
        <v/>
      </c>
      <c r="H164" s="8">
        <f>IF(PERCENTRANK($E$5:$E$797,E164)&gt;=0.75,4,IF(PERCENTRANK($E$5:$E$797,E164)&gt;=0.5,3,IF(PERCENTRANK($E$5:$E$797,E164)&gt;=0.25,2,1)))</f>
        <v/>
      </c>
      <c r="I164" s="8">
        <f>F164+G164+H164</f>
        <v/>
      </c>
      <c r="J164" s="8">
        <f>IF(I164&gt;=10,"Champions",IF(I164&gt;=8,"Loyal Customers",IF(I164&gt;=6,"Potential Loyalists",IF(I164&gt;=4,"At Risk","Lost"))))</f>
        <v/>
      </c>
    </row>
    <row r="165">
      <c r="A165" s="5" t="inlineStr">
        <is>
          <t>RD-19480</t>
        </is>
      </c>
      <c r="B165" s="5" t="inlineStr">
        <is>
          <t>Rick Duston</t>
        </is>
      </c>
      <c r="C165" s="5" t="n">
        <v>72</v>
      </c>
      <c r="D165" s="5" t="n">
        <v>8</v>
      </c>
      <c r="E165" s="6" t="n">
        <v>4272.93</v>
      </c>
      <c r="F165" s="5">
        <f>IF(PERCENTRANK($C$5:$C$797,C165)&lt;=0.25,4,IF(PERCENTRANK($C$5:$C$797,C165)&lt;=0.5,3,IF(PERCENTRANK($C$5:$C$797,C165)&lt;=0.75,2,1)))</f>
        <v/>
      </c>
      <c r="G165" s="5">
        <f>IF(PERCENTRANK($D$5:$D$797,D165)&gt;=0.75,4,IF(PERCENTRANK($D$5:$D$797,D165)&gt;=0.5,3,IF(PERCENTRANK($D$5:$D$797,D165)&gt;=0.25,2,1)))</f>
        <v/>
      </c>
      <c r="H165" s="5">
        <f>IF(PERCENTRANK($E$5:$E$797,E165)&gt;=0.75,4,IF(PERCENTRANK($E$5:$E$797,E165)&gt;=0.5,3,IF(PERCENTRANK($E$5:$E$797,E165)&gt;=0.25,2,1)))</f>
        <v/>
      </c>
      <c r="I165" s="5">
        <f>F165+G165+H165</f>
        <v/>
      </c>
      <c r="J165" s="5">
        <f>IF(I165&gt;=10,"Champions",IF(I165&gt;=8,"Loyal Customers",IF(I165&gt;=6,"Potential Loyalists",IF(I165&gt;=4,"At Risk","Lost"))))</f>
        <v/>
      </c>
    </row>
    <row r="166">
      <c r="A166" s="8" t="inlineStr">
        <is>
          <t>TC-21295</t>
        </is>
      </c>
      <c r="B166" s="8" t="inlineStr">
        <is>
          <t>Toby Carlisle</t>
        </is>
      </c>
      <c r="C166" s="8" t="n">
        <v>27</v>
      </c>
      <c r="D166" s="8" t="n">
        <v>8</v>
      </c>
      <c r="E166" s="9" t="n">
        <v>4266.81</v>
      </c>
      <c r="F166" s="8">
        <f>IF(PERCENTRANK($C$5:$C$797,C166)&lt;=0.25,4,IF(PERCENTRANK($C$5:$C$797,C166)&lt;=0.5,3,IF(PERCENTRANK($C$5:$C$797,C166)&lt;=0.75,2,1)))</f>
        <v/>
      </c>
      <c r="G166" s="8">
        <f>IF(PERCENTRANK($D$5:$D$797,D166)&gt;=0.75,4,IF(PERCENTRANK($D$5:$D$797,D166)&gt;=0.5,3,IF(PERCENTRANK($D$5:$D$797,D166)&gt;=0.25,2,1)))</f>
        <v/>
      </c>
      <c r="H166" s="8">
        <f>IF(PERCENTRANK($E$5:$E$797,E166)&gt;=0.75,4,IF(PERCENTRANK($E$5:$E$797,E166)&gt;=0.5,3,IF(PERCENTRANK($E$5:$E$797,E166)&gt;=0.25,2,1)))</f>
        <v/>
      </c>
      <c r="I166" s="8">
        <f>F166+G166+H166</f>
        <v/>
      </c>
      <c r="J166" s="8">
        <f>IF(I166&gt;=10,"Champions",IF(I166&gt;=8,"Loyal Customers",IF(I166&gt;=6,"Potential Loyalists",IF(I166&gt;=4,"At Risk","Lost"))))</f>
        <v/>
      </c>
    </row>
    <row r="167">
      <c r="A167" s="5" t="inlineStr">
        <is>
          <t>AS-10225</t>
        </is>
      </c>
      <c r="B167" s="5" t="inlineStr">
        <is>
          <t>Alan Schoenberger</t>
        </is>
      </c>
      <c r="C167" s="5" t="n">
        <v>22</v>
      </c>
      <c r="D167" s="5" t="n">
        <v>5</v>
      </c>
      <c r="E167" s="6" t="n">
        <v>4260.78</v>
      </c>
      <c r="F167" s="5">
        <f>IF(PERCENTRANK($C$5:$C$797,C167)&lt;=0.25,4,IF(PERCENTRANK($C$5:$C$797,C167)&lt;=0.5,3,IF(PERCENTRANK($C$5:$C$797,C167)&lt;=0.75,2,1)))</f>
        <v/>
      </c>
      <c r="G167" s="5">
        <f>IF(PERCENTRANK($D$5:$D$797,D167)&gt;=0.75,4,IF(PERCENTRANK($D$5:$D$797,D167)&gt;=0.5,3,IF(PERCENTRANK($D$5:$D$797,D167)&gt;=0.25,2,1)))</f>
        <v/>
      </c>
      <c r="H167" s="5">
        <f>IF(PERCENTRANK($E$5:$E$797,E167)&gt;=0.75,4,IF(PERCENTRANK($E$5:$E$797,E167)&gt;=0.5,3,IF(PERCENTRANK($E$5:$E$797,E167)&gt;=0.25,2,1)))</f>
        <v/>
      </c>
      <c r="I167" s="5">
        <f>F167+G167+H167</f>
        <v/>
      </c>
      <c r="J167" s="5">
        <f>IF(I167&gt;=10,"Champions",IF(I167&gt;=8,"Loyal Customers",IF(I167&gt;=6,"Potential Loyalists",IF(I167&gt;=4,"At Risk","Lost"))))</f>
        <v/>
      </c>
    </row>
    <row r="168">
      <c r="A168" s="8" t="inlineStr">
        <is>
          <t>FH-14275</t>
        </is>
      </c>
      <c r="B168" s="8" t="inlineStr">
        <is>
          <t>Frank Hawley</t>
        </is>
      </c>
      <c r="C168" s="8" t="n">
        <v>37</v>
      </c>
      <c r="D168" s="8" t="n">
        <v>10</v>
      </c>
      <c r="E168" s="9" t="n">
        <v>4256.27</v>
      </c>
      <c r="F168" s="8">
        <f>IF(PERCENTRANK($C$5:$C$797,C168)&lt;=0.25,4,IF(PERCENTRANK($C$5:$C$797,C168)&lt;=0.5,3,IF(PERCENTRANK($C$5:$C$797,C168)&lt;=0.75,2,1)))</f>
        <v/>
      </c>
      <c r="G168" s="8">
        <f>IF(PERCENTRANK($D$5:$D$797,D168)&gt;=0.75,4,IF(PERCENTRANK($D$5:$D$797,D168)&gt;=0.5,3,IF(PERCENTRANK($D$5:$D$797,D168)&gt;=0.25,2,1)))</f>
        <v/>
      </c>
      <c r="H168" s="8">
        <f>IF(PERCENTRANK($E$5:$E$797,E168)&gt;=0.75,4,IF(PERCENTRANK($E$5:$E$797,E168)&gt;=0.5,3,IF(PERCENTRANK($E$5:$E$797,E168)&gt;=0.25,2,1)))</f>
        <v/>
      </c>
      <c r="I168" s="8">
        <f>F168+G168+H168</f>
        <v/>
      </c>
      <c r="J168" s="8">
        <f>IF(I168&gt;=10,"Champions",IF(I168&gt;=8,"Loyal Customers",IF(I168&gt;=6,"Potential Loyalists",IF(I168&gt;=4,"At Risk","Lost"))))</f>
        <v/>
      </c>
    </row>
    <row r="169">
      <c r="A169" s="5" t="inlineStr">
        <is>
          <t>CB-12535</t>
        </is>
      </c>
      <c r="B169" s="5" t="inlineStr">
        <is>
          <t>Claudia Bergmann</t>
        </is>
      </c>
      <c r="C169" s="5" t="n">
        <v>197</v>
      </c>
      <c r="D169" s="5" t="n">
        <v>8</v>
      </c>
      <c r="E169" s="6" t="n">
        <v>4246.46</v>
      </c>
      <c r="F169" s="5">
        <f>IF(PERCENTRANK($C$5:$C$797,C169)&lt;=0.25,4,IF(PERCENTRANK($C$5:$C$797,C169)&lt;=0.5,3,IF(PERCENTRANK($C$5:$C$797,C169)&lt;=0.75,2,1)))</f>
        <v/>
      </c>
      <c r="G169" s="5">
        <f>IF(PERCENTRANK($D$5:$D$797,D169)&gt;=0.75,4,IF(PERCENTRANK($D$5:$D$797,D169)&gt;=0.5,3,IF(PERCENTRANK($D$5:$D$797,D169)&gt;=0.25,2,1)))</f>
        <v/>
      </c>
      <c r="H169" s="5">
        <f>IF(PERCENTRANK($E$5:$E$797,E169)&gt;=0.75,4,IF(PERCENTRANK($E$5:$E$797,E169)&gt;=0.5,3,IF(PERCENTRANK($E$5:$E$797,E169)&gt;=0.25,2,1)))</f>
        <v/>
      </c>
      <c r="I169" s="5">
        <f>F169+G169+H169</f>
        <v/>
      </c>
      <c r="J169" s="5">
        <f>IF(I169&gt;=10,"Champions",IF(I169&gt;=8,"Loyal Customers",IF(I169&gt;=6,"Potential Loyalists",IF(I169&gt;=4,"At Risk","Lost"))))</f>
        <v/>
      </c>
    </row>
    <row r="170">
      <c r="A170" s="8" t="inlineStr">
        <is>
          <t>TH-21550</t>
        </is>
      </c>
      <c r="B170" s="8" t="inlineStr">
        <is>
          <t>Tracy Hopkins</t>
        </is>
      </c>
      <c r="C170" s="8" t="n">
        <v>72</v>
      </c>
      <c r="D170" s="8" t="n">
        <v>7</v>
      </c>
      <c r="E170" s="9" t="n">
        <v>4234.1</v>
      </c>
      <c r="F170" s="8">
        <f>IF(PERCENTRANK($C$5:$C$797,C170)&lt;=0.25,4,IF(PERCENTRANK($C$5:$C$797,C170)&lt;=0.5,3,IF(PERCENTRANK($C$5:$C$797,C170)&lt;=0.75,2,1)))</f>
        <v/>
      </c>
      <c r="G170" s="8">
        <f>IF(PERCENTRANK($D$5:$D$797,D170)&gt;=0.75,4,IF(PERCENTRANK($D$5:$D$797,D170)&gt;=0.5,3,IF(PERCENTRANK($D$5:$D$797,D170)&gt;=0.25,2,1)))</f>
        <v/>
      </c>
      <c r="H170" s="8">
        <f>IF(PERCENTRANK($E$5:$E$797,E170)&gt;=0.75,4,IF(PERCENTRANK($E$5:$E$797,E170)&gt;=0.5,3,IF(PERCENTRANK($E$5:$E$797,E170)&gt;=0.25,2,1)))</f>
        <v/>
      </c>
      <c r="I170" s="8">
        <f>F170+G170+H170</f>
        <v/>
      </c>
      <c r="J170" s="8">
        <f>IF(I170&gt;=10,"Champions",IF(I170&gt;=8,"Loyal Customers",IF(I170&gt;=6,"Potential Loyalists",IF(I170&gt;=4,"At Risk","Lost"))))</f>
        <v/>
      </c>
    </row>
    <row r="171">
      <c r="A171" s="5" t="inlineStr">
        <is>
          <t>BE-11335</t>
        </is>
      </c>
      <c r="B171" s="5" t="inlineStr">
        <is>
          <t>Bill Eplett</t>
        </is>
      </c>
      <c r="C171" s="5" t="n">
        <v>119</v>
      </c>
      <c r="D171" s="5" t="n">
        <v>5</v>
      </c>
      <c r="E171" s="6" t="n">
        <v>4204.68</v>
      </c>
      <c r="F171" s="5">
        <f>IF(PERCENTRANK($C$5:$C$797,C171)&lt;=0.25,4,IF(PERCENTRANK($C$5:$C$797,C171)&lt;=0.5,3,IF(PERCENTRANK($C$5:$C$797,C171)&lt;=0.75,2,1)))</f>
        <v/>
      </c>
      <c r="G171" s="5">
        <f>IF(PERCENTRANK($D$5:$D$797,D171)&gt;=0.75,4,IF(PERCENTRANK($D$5:$D$797,D171)&gt;=0.5,3,IF(PERCENTRANK($D$5:$D$797,D171)&gt;=0.25,2,1)))</f>
        <v/>
      </c>
      <c r="H171" s="5">
        <f>IF(PERCENTRANK($E$5:$E$797,E171)&gt;=0.75,4,IF(PERCENTRANK($E$5:$E$797,E171)&gt;=0.5,3,IF(PERCENTRANK($E$5:$E$797,E171)&gt;=0.25,2,1)))</f>
        <v/>
      </c>
      <c r="I171" s="5">
        <f>F171+G171+H171</f>
        <v/>
      </c>
      <c r="J171" s="5">
        <f>IF(I171&gt;=10,"Champions",IF(I171&gt;=8,"Loyal Customers",IF(I171&gt;=6,"Potential Loyalists",IF(I171&gt;=4,"At Risk","Lost"))))</f>
        <v/>
      </c>
    </row>
    <row r="172">
      <c r="A172" s="8" t="inlineStr">
        <is>
          <t>JF-15565</t>
        </is>
      </c>
      <c r="B172" s="8" t="inlineStr">
        <is>
          <t>Jill Fjeld</t>
        </is>
      </c>
      <c r="C172" s="8" t="n">
        <v>54</v>
      </c>
      <c r="D172" s="8" t="n">
        <v>8</v>
      </c>
      <c r="E172" s="9" t="n">
        <v>4198.33</v>
      </c>
      <c r="F172" s="8">
        <f>IF(PERCENTRANK($C$5:$C$797,C172)&lt;=0.25,4,IF(PERCENTRANK($C$5:$C$797,C172)&lt;=0.5,3,IF(PERCENTRANK($C$5:$C$797,C172)&lt;=0.75,2,1)))</f>
        <v/>
      </c>
      <c r="G172" s="8">
        <f>IF(PERCENTRANK($D$5:$D$797,D172)&gt;=0.75,4,IF(PERCENTRANK($D$5:$D$797,D172)&gt;=0.5,3,IF(PERCENTRANK($D$5:$D$797,D172)&gt;=0.25,2,1)))</f>
        <v/>
      </c>
      <c r="H172" s="8">
        <f>IF(PERCENTRANK($E$5:$E$797,E172)&gt;=0.75,4,IF(PERCENTRANK($E$5:$E$797,E172)&gt;=0.5,3,IF(PERCENTRANK($E$5:$E$797,E172)&gt;=0.25,2,1)))</f>
        <v/>
      </c>
      <c r="I172" s="8">
        <f>F172+G172+H172</f>
        <v/>
      </c>
      <c r="J172" s="8">
        <f>IF(I172&gt;=10,"Champions",IF(I172&gt;=8,"Loyal Customers",IF(I172&gt;=6,"Potential Loyalists",IF(I172&gt;=4,"At Risk","Lost"))))</f>
        <v/>
      </c>
    </row>
    <row r="173">
      <c r="A173" s="5" t="inlineStr">
        <is>
          <t>GH-14425</t>
        </is>
      </c>
      <c r="B173" s="5" t="inlineStr">
        <is>
          <t>Gary Hwang</t>
        </is>
      </c>
      <c r="C173" s="5" t="n">
        <v>50</v>
      </c>
      <c r="D173" s="5" t="n">
        <v>4</v>
      </c>
      <c r="E173" s="6" t="n">
        <v>4172.85</v>
      </c>
      <c r="F173" s="5">
        <f>IF(PERCENTRANK($C$5:$C$797,C173)&lt;=0.25,4,IF(PERCENTRANK($C$5:$C$797,C173)&lt;=0.5,3,IF(PERCENTRANK($C$5:$C$797,C173)&lt;=0.75,2,1)))</f>
        <v/>
      </c>
      <c r="G173" s="5">
        <f>IF(PERCENTRANK($D$5:$D$797,D173)&gt;=0.75,4,IF(PERCENTRANK($D$5:$D$797,D173)&gt;=0.5,3,IF(PERCENTRANK($D$5:$D$797,D173)&gt;=0.25,2,1)))</f>
        <v/>
      </c>
      <c r="H173" s="5">
        <f>IF(PERCENTRANK($E$5:$E$797,E173)&gt;=0.75,4,IF(PERCENTRANK($E$5:$E$797,E173)&gt;=0.5,3,IF(PERCENTRANK($E$5:$E$797,E173)&gt;=0.25,2,1)))</f>
        <v/>
      </c>
      <c r="I173" s="5">
        <f>F173+G173+H173</f>
        <v/>
      </c>
      <c r="J173" s="5">
        <f>IF(I173&gt;=10,"Champions",IF(I173&gt;=8,"Loyal Customers",IF(I173&gt;=6,"Potential Loyalists",IF(I173&gt;=4,"At Risk","Lost"))))</f>
        <v/>
      </c>
    </row>
    <row r="174">
      <c r="A174" s="8" t="inlineStr">
        <is>
          <t>RS-19765</t>
        </is>
      </c>
      <c r="B174" s="8" t="inlineStr">
        <is>
          <t>Roland Schwarz</t>
        </is>
      </c>
      <c r="C174" s="8" t="n">
        <v>36</v>
      </c>
      <c r="D174" s="8" t="n">
        <v>8</v>
      </c>
      <c r="E174" s="9" t="n">
        <v>4159.77</v>
      </c>
      <c r="F174" s="8">
        <f>IF(PERCENTRANK($C$5:$C$797,C174)&lt;=0.25,4,IF(PERCENTRANK($C$5:$C$797,C174)&lt;=0.5,3,IF(PERCENTRANK($C$5:$C$797,C174)&lt;=0.75,2,1)))</f>
        <v/>
      </c>
      <c r="G174" s="8">
        <f>IF(PERCENTRANK($D$5:$D$797,D174)&gt;=0.75,4,IF(PERCENTRANK($D$5:$D$797,D174)&gt;=0.5,3,IF(PERCENTRANK($D$5:$D$797,D174)&gt;=0.25,2,1)))</f>
        <v/>
      </c>
      <c r="H174" s="8">
        <f>IF(PERCENTRANK($E$5:$E$797,E174)&gt;=0.75,4,IF(PERCENTRANK($E$5:$E$797,E174)&gt;=0.5,3,IF(PERCENTRANK($E$5:$E$797,E174)&gt;=0.25,2,1)))</f>
        <v/>
      </c>
      <c r="I174" s="8">
        <f>F174+G174+H174</f>
        <v/>
      </c>
      <c r="J174" s="8">
        <f>IF(I174&gt;=10,"Champions",IF(I174&gt;=8,"Loyal Customers",IF(I174&gt;=6,"Potential Loyalists",IF(I174&gt;=4,"At Risk","Lost"))))</f>
        <v/>
      </c>
    </row>
    <row r="175">
      <c r="A175" s="5" t="inlineStr">
        <is>
          <t>MY-18295</t>
        </is>
      </c>
      <c r="B175" s="5" t="inlineStr">
        <is>
          <t>Muhammed Yedwab</t>
        </is>
      </c>
      <c r="C175" s="5" t="n">
        <v>71</v>
      </c>
      <c r="D175" s="5" t="n">
        <v>11</v>
      </c>
      <c r="E175" s="6" t="n">
        <v>4152.7</v>
      </c>
      <c r="F175" s="5">
        <f>IF(PERCENTRANK($C$5:$C$797,C175)&lt;=0.25,4,IF(PERCENTRANK($C$5:$C$797,C175)&lt;=0.5,3,IF(PERCENTRANK($C$5:$C$797,C175)&lt;=0.75,2,1)))</f>
        <v/>
      </c>
      <c r="G175" s="5">
        <f>IF(PERCENTRANK($D$5:$D$797,D175)&gt;=0.75,4,IF(PERCENTRANK($D$5:$D$797,D175)&gt;=0.5,3,IF(PERCENTRANK($D$5:$D$797,D175)&gt;=0.25,2,1)))</f>
        <v/>
      </c>
      <c r="H175" s="5">
        <f>IF(PERCENTRANK($E$5:$E$797,E175)&gt;=0.75,4,IF(PERCENTRANK($E$5:$E$797,E175)&gt;=0.5,3,IF(PERCENTRANK($E$5:$E$797,E175)&gt;=0.25,2,1)))</f>
        <v/>
      </c>
      <c r="I175" s="5">
        <f>F175+G175+H175</f>
        <v/>
      </c>
      <c r="J175" s="5">
        <f>IF(I175&gt;=10,"Champions",IF(I175&gt;=8,"Loyal Customers",IF(I175&gt;=6,"Potential Loyalists",IF(I175&gt;=4,"At Risk","Lost"))))</f>
        <v/>
      </c>
    </row>
    <row r="176">
      <c r="A176" s="8" t="inlineStr">
        <is>
          <t>PM-19135</t>
        </is>
      </c>
      <c r="B176" s="8" t="inlineStr">
        <is>
          <t>Peter McVee</t>
        </is>
      </c>
      <c r="C176" s="8" t="n">
        <v>51</v>
      </c>
      <c r="D176" s="8" t="n">
        <v>4</v>
      </c>
      <c r="E176" s="9" t="n">
        <v>4115.66</v>
      </c>
      <c r="F176" s="8">
        <f>IF(PERCENTRANK($C$5:$C$797,C176)&lt;=0.25,4,IF(PERCENTRANK($C$5:$C$797,C176)&lt;=0.5,3,IF(PERCENTRANK($C$5:$C$797,C176)&lt;=0.75,2,1)))</f>
        <v/>
      </c>
      <c r="G176" s="8">
        <f>IF(PERCENTRANK($D$5:$D$797,D176)&gt;=0.75,4,IF(PERCENTRANK($D$5:$D$797,D176)&gt;=0.5,3,IF(PERCENTRANK($D$5:$D$797,D176)&gt;=0.25,2,1)))</f>
        <v/>
      </c>
      <c r="H176" s="8">
        <f>IF(PERCENTRANK($E$5:$E$797,E176)&gt;=0.75,4,IF(PERCENTRANK($E$5:$E$797,E176)&gt;=0.5,3,IF(PERCENTRANK($E$5:$E$797,E176)&gt;=0.25,2,1)))</f>
        <v/>
      </c>
      <c r="I176" s="8">
        <f>F176+G176+H176</f>
        <v/>
      </c>
      <c r="J176" s="8">
        <f>IF(I176&gt;=10,"Champions",IF(I176&gt;=8,"Loyal Customers",IF(I176&gt;=6,"Potential Loyalists",IF(I176&gt;=4,"At Risk","Lost"))))</f>
        <v/>
      </c>
    </row>
    <row r="177">
      <c r="A177" s="5" t="inlineStr">
        <is>
          <t>SV-20785</t>
        </is>
      </c>
      <c r="B177" s="5" t="inlineStr">
        <is>
          <t>Stewart Visinsky</t>
        </is>
      </c>
      <c r="C177" s="5" t="n">
        <v>320</v>
      </c>
      <c r="D177" s="5" t="n">
        <v>9</v>
      </c>
      <c r="E177" s="6" t="n">
        <v>4105.31</v>
      </c>
      <c r="F177" s="5">
        <f>IF(PERCENTRANK($C$5:$C$797,C177)&lt;=0.25,4,IF(PERCENTRANK($C$5:$C$797,C177)&lt;=0.5,3,IF(PERCENTRANK($C$5:$C$797,C177)&lt;=0.75,2,1)))</f>
        <v/>
      </c>
      <c r="G177" s="5">
        <f>IF(PERCENTRANK($D$5:$D$797,D177)&gt;=0.75,4,IF(PERCENTRANK($D$5:$D$797,D177)&gt;=0.5,3,IF(PERCENTRANK($D$5:$D$797,D177)&gt;=0.25,2,1)))</f>
        <v/>
      </c>
      <c r="H177" s="5">
        <f>IF(PERCENTRANK($E$5:$E$797,E177)&gt;=0.75,4,IF(PERCENTRANK($E$5:$E$797,E177)&gt;=0.5,3,IF(PERCENTRANK($E$5:$E$797,E177)&gt;=0.25,2,1)))</f>
        <v/>
      </c>
      <c r="I177" s="5">
        <f>F177+G177+H177</f>
        <v/>
      </c>
      <c r="J177" s="5">
        <f>IF(I177&gt;=10,"Champions",IF(I177&gt;=8,"Loyal Customers",IF(I177&gt;=6,"Potential Loyalists",IF(I177&gt;=4,"At Risk","Lost"))))</f>
        <v/>
      </c>
    </row>
    <row r="178">
      <c r="A178" s="8" t="inlineStr">
        <is>
          <t>DM-13345</t>
        </is>
      </c>
      <c r="B178" s="8" t="inlineStr">
        <is>
          <t>Denise Monton</t>
        </is>
      </c>
      <c r="C178" s="8" t="n">
        <v>22</v>
      </c>
      <c r="D178" s="8" t="n">
        <v>8</v>
      </c>
      <c r="E178" s="9" t="n">
        <v>4074.47</v>
      </c>
      <c r="F178" s="8">
        <f>IF(PERCENTRANK($C$5:$C$797,C178)&lt;=0.25,4,IF(PERCENTRANK($C$5:$C$797,C178)&lt;=0.5,3,IF(PERCENTRANK($C$5:$C$797,C178)&lt;=0.75,2,1)))</f>
        <v/>
      </c>
      <c r="G178" s="8">
        <f>IF(PERCENTRANK($D$5:$D$797,D178)&gt;=0.75,4,IF(PERCENTRANK($D$5:$D$797,D178)&gt;=0.5,3,IF(PERCENTRANK($D$5:$D$797,D178)&gt;=0.25,2,1)))</f>
        <v/>
      </c>
      <c r="H178" s="8">
        <f>IF(PERCENTRANK($E$5:$E$797,E178)&gt;=0.75,4,IF(PERCENTRANK($E$5:$E$797,E178)&gt;=0.5,3,IF(PERCENTRANK($E$5:$E$797,E178)&gt;=0.25,2,1)))</f>
        <v/>
      </c>
      <c r="I178" s="8">
        <f>F178+G178+H178</f>
        <v/>
      </c>
      <c r="J178" s="8">
        <f>IF(I178&gt;=10,"Champions",IF(I178&gt;=8,"Loyal Customers",IF(I178&gt;=6,"Potential Loyalists",IF(I178&gt;=4,"At Risk","Lost"))))</f>
        <v/>
      </c>
    </row>
    <row r="179">
      <c r="A179" s="5" t="inlineStr">
        <is>
          <t>FP-14320</t>
        </is>
      </c>
      <c r="B179" s="5" t="inlineStr">
        <is>
          <t>Frank Preis</t>
        </is>
      </c>
      <c r="C179" s="5" t="n">
        <v>23</v>
      </c>
      <c r="D179" s="5" t="n">
        <v>8</v>
      </c>
      <c r="E179" s="6" t="n">
        <v>4046.75</v>
      </c>
      <c r="F179" s="5">
        <f>IF(PERCENTRANK($C$5:$C$797,C179)&lt;=0.25,4,IF(PERCENTRANK($C$5:$C$797,C179)&lt;=0.5,3,IF(PERCENTRANK($C$5:$C$797,C179)&lt;=0.75,2,1)))</f>
        <v/>
      </c>
      <c r="G179" s="5">
        <f>IF(PERCENTRANK($D$5:$D$797,D179)&gt;=0.75,4,IF(PERCENTRANK($D$5:$D$797,D179)&gt;=0.5,3,IF(PERCENTRANK($D$5:$D$797,D179)&gt;=0.25,2,1)))</f>
        <v/>
      </c>
      <c r="H179" s="5">
        <f>IF(PERCENTRANK($E$5:$E$797,E179)&gt;=0.75,4,IF(PERCENTRANK($E$5:$E$797,E179)&gt;=0.5,3,IF(PERCENTRANK($E$5:$E$797,E179)&gt;=0.25,2,1)))</f>
        <v/>
      </c>
      <c r="I179" s="5">
        <f>F179+G179+H179</f>
        <v/>
      </c>
      <c r="J179" s="5">
        <f>IF(I179&gt;=10,"Champions",IF(I179&gt;=8,"Loyal Customers",IF(I179&gt;=6,"Potential Loyalists",IF(I179&gt;=4,"At Risk","Lost"))))</f>
        <v/>
      </c>
    </row>
    <row r="180">
      <c r="A180" s="8" t="inlineStr">
        <is>
          <t>SP-20920</t>
        </is>
      </c>
      <c r="B180" s="8" t="inlineStr">
        <is>
          <t>Susan Pistek</t>
        </is>
      </c>
      <c r="C180" s="8" t="n">
        <v>70</v>
      </c>
      <c r="D180" s="8" t="n">
        <v>6</v>
      </c>
      <c r="E180" s="9" t="n">
        <v>3990.69</v>
      </c>
      <c r="F180" s="8">
        <f>IF(PERCENTRANK($C$5:$C$797,C180)&lt;=0.25,4,IF(PERCENTRANK($C$5:$C$797,C180)&lt;=0.5,3,IF(PERCENTRANK($C$5:$C$797,C180)&lt;=0.75,2,1)))</f>
        <v/>
      </c>
      <c r="G180" s="8">
        <f>IF(PERCENTRANK($D$5:$D$797,D180)&gt;=0.75,4,IF(PERCENTRANK($D$5:$D$797,D180)&gt;=0.5,3,IF(PERCENTRANK($D$5:$D$797,D180)&gt;=0.25,2,1)))</f>
        <v/>
      </c>
      <c r="H180" s="8">
        <f>IF(PERCENTRANK($E$5:$E$797,E180)&gt;=0.75,4,IF(PERCENTRANK($E$5:$E$797,E180)&gt;=0.5,3,IF(PERCENTRANK($E$5:$E$797,E180)&gt;=0.25,2,1)))</f>
        <v/>
      </c>
      <c r="I180" s="8">
        <f>F180+G180+H180</f>
        <v/>
      </c>
      <c r="J180" s="8">
        <f>IF(I180&gt;=10,"Champions",IF(I180&gt;=8,"Loyal Customers",IF(I180&gt;=6,"Potential Loyalists",IF(I180&gt;=4,"At Risk","Lost"))))</f>
        <v/>
      </c>
    </row>
    <row r="181">
      <c r="A181" s="5" t="inlineStr">
        <is>
          <t>CM-12715</t>
        </is>
      </c>
      <c r="B181" s="5" t="inlineStr">
        <is>
          <t>Craig Molinari</t>
        </is>
      </c>
      <c r="C181" s="5" t="n">
        <v>1035</v>
      </c>
      <c r="D181" s="5" t="n">
        <v>4</v>
      </c>
      <c r="E181" s="6" t="n">
        <v>3984.45</v>
      </c>
      <c r="F181" s="5">
        <f>IF(PERCENTRANK($C$5:$C$797,C181)&lt;=0.25,4,IF(PERCENTRANK($C$5:$C$797,C181)&lt;=0.5,3,IF(PERCENTRANK($C$5:$C$797,C181)&lt;=0.75,2,1)))</f>
        <v/>
      </c>
      <c r="G181" s="5">
        <f>IF(PERCENTRANK($D$5:$D$797,D181)&gt;=0.75,4,IF(PERCENTRANK($D$5:$D$797,D181)&gt;=0.5,3,IF(PERCENTRANK($D$5:$D$797,D181)&gt;=0.25,2,1)))</f>
        <v/>
      </c>
      <c r="H181" s="5">
        <f>IF(PERCENTRANK($E$5:$E$797,E181)&gt;=0.75,4,IF(PERCENTRANK($E$5:$E$797,E181)&gt;=0.5,3,IF(PERCENTRANK($E$5:$E$797,E181)&gt;=0.25,2,1)))</f>
        <v/>
      </c>
      <c r="I181" s="5">
        <f>F181+G181+H181</f>
        <v/>
      </c>
      <c r="J181" s="5">
        <f>IF(I181&gt;=10,"Champions",IF(I181&gt;=8,"Loyal Customers",IF(I181&gt;=6,"Potential Loyalists",IF(I181&gt;=4,"At Risk","Lost"))))</f>
        <v/>
      </c>
    </row>
    <row r="182">
      <c r="A182" s="8" t="inlineStr">
        <is>
          <t>MP-17965</t>
        </is>
      </c>
      <c r="B182" s="8" t="inlineStr">
        <is>
          <t>Michael Paige</t>
        </is>
      </c>
      <c r="C182" s="8" t="n">
        <v>72</v>
      </c>
      <c r="D182" s="8" t="n">
        <v>9</v>
      </c>
      <c r="E182" s="9" t="n">
        <v>3983.64</v>
      </c>
      <c r="F182" s="8">
        <f>IF(PERCENTRANK($C$5:$C$797,C182)&lt;=0.25,4,IF(PERCENTRANK($C$5:$C$797,C182)&lt;=0.5,3,IF(PERCENTRANK($C$5:$C$797,C182)&lt;=0.75,2,1)))</f>
        <v/>
      </c>
      <c r="G182" s="8">
        <f>IF(PERCENTRANK($D$5:$D$797,D182)&gt;=0.75,4,IF(PERCENTRANK($D$5:$D$797,D182)&gt;=0.5,3,IF(PERCENTRANK($D$5:$D$797,D182)&gt;=0.25,2,1)))</f>
        <v/>
      </c>
      <c r="H182" s="8">
        <f>IF(PERCENTRANK($E$5:$E$797,E182)&gt;=0.75,4,IF(PERCENTRANK($E$5:$E$797,E182)&gt;=0.5,3,IF(PERCENTRANK($E$5:$E$797,E182)&gt;=0.25,2,1)))</f>
        <v/>
      </c>
      <c r="I182" s="8">
        <f>F182+G182+H182</f>
        <v/>
      </c>
      <c r="J182" s="8">
        <f>IF(I182&gt;=10,"Champions",IF(I182&gt;=8,"Loyal Customers",IF(I182&gt;=6,"Potential Loyalists",IF(I182&gt;=4,"At Risk","Lost"))))</f>
        <v/>
      </c>
    </row>
    <row r="183">
      <c r="A183" s="5" t="inlineStr">
        <is>
          <t>SC-20305</t>
        </is>
      </c>
      <c r="B183" s="5" t="inlineStr">
        <is>
          <t>Sean Christensen</t>
        </is>
      </c>
      <c r="C183" s="5" t="n">
        <v>29</v>
      </c>
      <c r="D183" s="5" t="n">
        <v>7</v>
      </c>
      <c r="E183" s="6" t="n">
        <v>3979.07</v>
      </c>
      <c r="F183" s="5">
        <f>IF(PERCENTRANK($C$5:$C$797,C183)&lt;=0.25,4,IF(PERCENTRANK($C$5:$C$797,C183)&lt;=0.5,3,IF(PERCENTRANK($C$5:$C$797,C183)&lt;=0.75,2,1)))</f>
        <v/>
      </c>
      <c r="G183" s="5">
        <f>IF(PERCENTRANK($D$5:$D$797,D183)&gt;=0.75,4,IF(PERCENTRANK($D$5:$D$797,D183)&gt;=0.5,3,IF(PERCENTRANK($D$5:$D$797,D183)&gt;=0.25,2,1)))</f>
        <v/>
      </c>
      <c r="H183" s="5">
        <f>IF(PERCENTRANK($E$5:$E$797,E183)&gt;=0.75,4,IF(PERCENTRANK($E$5:$E$797,E183)&gt;=0.5,3,IF(PERCENTRANK($E$5:$E$797,E183)&gt;=0.25,2,1)))</f>
        <v/>
      </c>
      <c r="I183" s="5">
        <f>F183+G183+H183</f>
        <v/>
      </c>
      <c r="J183" s="5">
        <f>IF(I183&gt;=10,"Champions",IF(I183&gt;=8,"Loyal Customers",IF(I183&gt;=6,"Potential Loyalists",IF(I183&gt;=4,"At Risk","Lost"))))</f>
        <v/>
      </c>
    </row>
    <row r="184">
      <c r="A184" s="8" t="inlineStr">
        <is>
          <t>SJ-20125</t>
        </is>
      </c>
      <c r="B184" s="8" t="inlineStr">
        <is>
          <t>Sanjit Jacobs</t>
        </is>
      </c>
      <c r="C184" s="8" t="n">
        <v>95</v>
      </c>
      <c r="D184" s="8" t="n">
        <v>12</v>
      </c>
      <c r="E184" s="9" t="n">
        <v>3949.66</v>
      </c>
      <c r="F184" s="8">
        <f>IF(PERCENTRANK($C$5:$C$797,C184)&lt;=0.25,4,IF(PERCENTRANK($C$5:$C$797,C184)&lt;=0.5,3,IF(PERCENTRANK($C$5:$C$797,C184)&lt;=0.75,2,1)))</f>
        <v/>
      </c>
      <c r="G184" s="8">
        <f>IF(PERCENTRANK($D$5:$D$797,D184)&gt;=0.75,4,IF(PERCENTRANK($D$5:$D$797,D184)&gt;=0.5,3,IF(PERCENTRANK($D$5:$D$797,D184)&gt;=0.25,2,1)))</f>
        <v/>
      </c>
      <c r="H184" s="8">
        <f>IF(PERCENTRANK($E$5:$E$797,E184)&gt;=0.75,4,IF(PERCENTRANK($E$5:$E$797,E184)&gt;=0.5,3,IF(PERCENTRANK($E$5:$E$797,E184)&gt;=0.25,2,1)))</f>
        <v/>
      </c>
      <c r="I184" s="8">
        <f>F184+G184+H184</f>
        <v/>
      </c>
      <c r="J184" s="8">
        <f>IF(I184&gt;=10,"Champions",IF(I184&gt;=8,"Loyal Customers",IF(I184&gt;=6,"Potential Loyalists",IF(I184&gt;=4,"At Risk","Lost"))))</f>
        <v/>
      </c>
    </row>
    <row r="185">
      <c r="A185" s="5" t="inlineStr">
        <is>
          <t>LF-17185</t>
        </is>
      </c>
      <c r="B185" s="5" t="inlineStr">
        <is>
          <t>Luke Foster</t>
        </is>
      </c>
      <c r="C185" s="5" t="n">
        <v>22</v>
      </c>
      <c r="D185" s="5" t="n">
        <v>7</v>
      </c>
      <c r="E185" s="6" t="n">
        <v>3930.51</v>
      </c>
      <c r="F185" s="5">
        <f>IF(PERCENTRANK($C$5:$C$797,C185)&lt;=0.25,4,IF(PERCENTRANK($C$5:$C$797,C185)&lt;=0.5,3,IF(PERCENTRANK($C$5:$C$797,C185)&lt;=0.75,2,1)))</f>
        <v/>
      </c>
      <c r="G185" s="5">
        <f>IF(PERCENTRANK($D$5:$D$797,D185)&gt;=0.75,4,IF(PERCENTRANK($D$5:$D$797,D185)&gt;=0.5,3,IF(PERCENTRANK($D$5:$D$797,D185)&gt;=0.25,2,1)))</f>
        <v/>
      </c>
      <c r="H185" s="5">
        <f>IF(PERCENTRANK($E$5:$E$797,E185)&gt;=0.75,4,IF(PERCENTRANK($E$5:$E$797,E185)&gt;=0.5,3,IF(PERCENTRANK($E$5:$E$797,E185)&gt;=0.25,2,1)))</f>
        <v/>
      </c>
      <c r="I185" s="5">
        <f>F185+G185+H185</f>
        <v/>
      </c>
      <c r="J185" s="5">
        <f>IF(I185&gt;=10,"Champions",IF(I185&gt;=8,"Loyal Customers",IF(I185&gt;=6,"Potential Loyalists",IF(I185&gt;=4,"At Risk","Lost"))))</f>
        <v/>
      </c>
    </row>
    <row r="186">
      <c r="A186" s="8" t="inlineStr">
        <is>
          <t>PW-19240</t>
        </is>
      </c>
      <c r="B186" s="8" t="inlineStr">
        <is>
          <t>Pierre Wener</t>
        </is>
      </c>
      <c r="C186" s="8" t="n">
        <v>464</v>
      </c>
      <c r="D186" s="8" t="n">
        <v>7</v>
      </c>
      <c r="E186" s="9" t="n">
        <v>3922.42</v>
      </c>
      <c r="F186" s="8">
        <f>IF(PERCENTRANK($C$5:$C$797,C186)&lt;=0.25,4,IF(PERCENTRANK($C$5:$C$797,C186)&lt;=0.5,3,IF(PERCENTRANK($C$5:$C$797,C186)&lt;=0.75,2,1)))</f>
        <v/>
      </c>
      <c r="G186" s="8">
        <f>IF(PERCENTRANK($D$5:$D$797,D186)&gt;=0.75,4,IF(PERCENTRANK($D$5:$D$797,D186)&gt;=0.5,3,IF(PERCENTRANK($D$5:$D$797,D186)&gt;=0.25,2,1)))</f>
        <v/>
      </c>
      <c r="H186" s="8">
        <f>IF(PERCENTRANK($E$5:$E$797,E186)&gt;=0.75,4,IF(PERCENTRANK($E$5:$E$797,E186)&gt;=0.5,3,IF(PERCENTRANK($E$5:$E$797,E186)&gt;=0.25,2,1)))</f>
        <v/>
      </c>
      <c r="I186" s="8">
        <f>F186+G186+H186</f>
        <v/>
      </c>
      <c r="J186" s="8">
        <f>IF(I186&gt;=10,"Champions",IF(I186&gt;=8,"Loyal Customers",IF(I186&gt;=6,"Potential Loyalists",IF(I186&gt;=4,"At Risk","Lost"))))</f>
        <v/>
      </c>
    </row>
    <row r="187">
      <c r="A187" s="5" t="inlineStr">
        <is>
          <t>GA-14515</t>
        </is>
      </c>
      <c r="B187" s="5" t="inlineStr">
        <is>
          <t>George Ashbrook</t>
        </is>
      </c>
      <c r="C187" s="5" t="n">
        <v>149</v>
      </c>
      <c r="D187" s="5" t="n">
        <v>8</v>
      </c>
      <c r="E187" s="6" t="n">
        <v>3919.78</v>
      </c>
      <c r="F187" s="5">
        <f>IF(PERCENTRANK($C$5:$C$797,C187)&lt;=0.25,4,IF(PERCENTRANK($C$5:$C$797,C187)&lt;=0.5,3,IF(PERCENTRANK($C$5:$C$797,C187)&lt;=0.75,2,1)))</f>
        <v/>
      </c>
      <c r="G187" s="5">
        <f>IF(PERCENTRANK($D$5:$D$797,D187)&gt;=0.75,4,IF(PERCENTRANK($D$5:$D$797,D187)&gt;=0.5,3,IF(PERCENTRANK($D$5:$D$797,D187)&gt;=0.25,2,1)))</f>
        <v/>
      </c>
      <c r="H187" s="5">
        <f>IF(PERCENTRANK($E$5:$E$797,E187)&gt;=0.75,4,IF(PERCENTRANK($E$5:$E$797,E187)&gt;=0.5,3,IF(PERCENTRANK($E$5:$E$797,E187)&gt;=0.25,2,1)))</f>
        <v/>
      </c>
      <c r="I187" s="5">
        <f>F187+G187+H187</f>
        <v/>
      </c>
      <c r="J187" s="5">
        <f>IF(I187&gt;=10,"Champions",IF(I187&gt;=8,"Loyal Customers",IF(I187&gt;=6,"Potential Loyalists",IF(I187&gt;=4,"At Risk","Lost"))))</f>
        <v/>
      </c>
    </row>
    <row r="188">
      <c r="A188" s="8" t="inlineStr">
        <is>
          <t>KH-16630</t>
        </is>
      </c>
      <c r="B188" s="8" t="inlineStr">
        <is>
          <t>Ken Heidel</t>
        </is>
      </c>
      <c r="C188" s="8" t="n">
        <v>58</v>
      </c>
      <c r="D188" s="8" t="n">
        <v>9</v>
      </c>
      <c r="E188" s="9" t="n">
        <v>3918.97</v>
      </c>
      <c r="F188" s="8">
        <f>IF(PERCENTRANK($C$5:$C$797,C188)&lt;=0.25,4,IF(PERCENTRANK($C$5:$C$797,C188)&lt;=0.5,3,IF(PERCENTRANK($C$5:$C$797,C188)&lt;=0.75,2,1)))</f>
        <v/>
      </c>
      <c r="G188" s="8">
        <f>IF(PERCENTRANK($D$5:$D$797,D188)&gt;=0.75,4,IF(PERCENTRANK($D$5:$D$797,D188)&gt;=0.5,3,IF(PERCENTRANK($D$5:$D$797,D188)&gt;=0.25,2,1)))</f>
        <v/>
      </c>
      <c r="H188" s="8">
        <f>IF(PERCENTRANK($E$5:$E$797,E188)&gt;=0.75,4,IF(PERCENTRANK($E$5:$E$797,E188)&gt;=0.5,3,IF(PERCENTRANK($E$5:$E$797,E188)&gt;=0.25,2,1)))</f>
        <v/>
      </c>
      <c r="I188" s="8">
        <f>F188+G188+H188</f>
        <v/>
      </c>
      <c r="J188" s="8">
        <f>IF(I188&gt;=10,"Champions",IF(I188&gt;=8,"Loyal Customers",IF(I188&gt;=6,"Potential Loyalists",IF(I188&gt;=4,"At Risk","Lost"))))</f>
        <v/>
      </c>
    </row>
    <row r="189">
      <c r="A189" s="5" t="inlineStr">
        <is>
          <t>CC-12220</t>
        </is>
      </c>
      <c r="B189" s="5" t="inlineStr">
        <is>
          <t>Chris Cortes</t>
        </is>
      </c>
      <c r="C189" s="5" t="n">
        <v>20</v>
      </c>
      <c r="D189" s="5" t="n">
        <v>12</v>
      </c>
      <c r="E189" s="6" t="n">
        <v>3913.42</v>
      </c>
      <c r="F189" s="5">
        <f>IF(PERCENTRANK($C$5:$C$797,C189)&lt;=0.25,4,IF(PERCENTRANK($C$5:$C$797,C189)&lt;=0.5,3,IF(PERCENTRANK($C$5:$C$797,C189)&lt;=0.75,2,1)))</f>
        <v/>
      </c>
      <c r="G189" s="5">
        <f>IF(PERCENTRANK($D$5:$D$797,D189)&gt;=0.75,4,IF(PERCENTRANK($D$5:$D$797,D189)&gt;=0.5,3,IF(PERCENTRANK($D$5:$D$797,D189)&gt;=0.25,2,1)))</f>
        <v/>
      </c>
      <c r="H189" s="5">
        <f>IF(PERCENTRANK($E$5:$E$797,E189)&gt;=0.75,4,IF(PERCENTRANK($E$5:$E$797,E189)&gt;=0.5,3,IF(PERCENTRANK($E$5:$E$797,E189)&gt;=0.25,2,1)))</f>
        <v/>
      </c>
      <c r="I189" s="5">
        <f>F189+G189+H189</f>
        <v/>
      </c>
      <c r="J189" s="5">
        <f>IF(I189&gt;=10,"Champions",IF(I189&gt;=8,"Loyal Customers",IF(I189&gt;=6,"Potential Loyalists",IF(I189&gt;=4,"At Risk","Lost"))))</f>
        <v/>
      </c>
    </row>
    <row r="190">
      <c r="A190" s="8" t="inlineStr">
        <is>
          <t>DB-13555</t>
        </is>
      </c>
      <c r="B190" s="8" t="inlineStr">
        <is>
          <t>Dorothy Badders</t>
        </is>
      </c>
      <c r="C190" s="8" t="n">
        <v>107</v>
      </c>
      <c r="D190" s="8" t="n">
        <v>7</v>
      </c>
      <c r="E190" s="9" t="n">
        <v>3908.8</v>
      </c>
      <c r="F190" s="8">
        <f>IF(PERCENTRANK($C$5:$C$797,C190)&lt;=0.25,4,IF(PERCENTRANK($C$5:$C$797,C190)&lt;=0.5,3,IF(PERCENTRANK($C$5:$C$797,C190)&lt;=0.75,2,1)))</f>
        <v/>
      </c>
      <c r="G190" s="8">
        <f>IF(PERCENTRANK($D$5:$D$797,D190)&gt;=0.75,4,IF(PERCENTRANK($D$5:$D$797,D190)&gt;=0.5,3,IF(PERCENTRANK($D$5:$D$797,D190)&gt;=0.25,2,1)))</f>
        <v/>
      </c>
      <c r="H190" s="8">
        <f>IF(PERCENTRANK($E$5:$E$797,E190)&gt;=0.75,4,IF(PERCENTRANK($E$5:$E$797,E190)&gt;=0.5,3,IF(PERCENTRANK($E$5:$E$797,E190)&gt;=0.25,2,1)))</f>
        <v/>
      </c>
      <c r="I190" s="8">
        <f>F190+G190+H190</f>
        <v/>
      </c>
      <c r="J190" s="8">
        <f>IF(I190&gt;=10,"Champions",IF(I190&gt;=8,"Loyal Customers",IF(I190&gt;=6,"Potential Loyalists",IF(I190&gt;=4,"At Risk","Lost"))))</f>
        <v/>
      </c>
    </row>
    <row r="191">
      <c r="A191" s="5" t="inlineStr">
        <is>
          <t>NP-18670</t>
        </is>
      </c>
      <c r="B191" s="5" t="inlineStr">
        <is>
          <t>Nora Paige</t>
        </is>
      </c>
      <c r="C191" s="5" t="n">
        <v>58</v>
      </c>
      <c r="D191" s="5" t="n">
        <v>5</v>
      </c>
      <c r="E191" s="6" t="n">
        <v>3908.4</v>
      </c>
      <c r="F191" s="5">
        <f>IF(PERCENTRANK($C$5:$C$797,C191)&lt;=0.25,4,IF(PERCENTRANK($C$5:$C$797,C191)&lt;=0.5,3,IF(PERCENTRANK($C$5:$C$797,C191)&lt;=0.75,2,1)))</f>
        <v/>
      </c>
      <c r="G191" s="5">
        <f>IF(PERCENTRANK($D$5:$D$797,D191)&gt;=0.75,4,IF(PERCENTRANK($D$5:$D$797,D191)&gt;=0.5,3,IF(PERCENTRANK($D$5:$D$797,D191)&gt;=0.25,2,1)))</f>
        <v/>
      </c>
      <c r="H191" s="5">
        <f>IF(PERCENTRANK($E$5:$E$797,E191)&gt;=0.75,4,IF(PERCENTRANK($E$5:$E$797,E191)&gt;=0.5,3,IF(PERCENTRANK($E$5:$E$797,E191)&gt;=0.25,2,1)))</f>
        <v/>
      </c>
      <c r="I191" s="5">
        <f>F191+G191+H191</f>
        <v/>
      </c>
      <c r="J191" s="5">
        <f>IF(I191&gt;=10,"Champions",IF(I191&gt;=8,"Loyal Customers",IF(I191&gt;=6,"Potential Loyalists",IF(I191&gt;=4,"At Risk","Lost"))))</f>
        <v/>
      </c>
    </row>
    <row r="192">
      <c r="A192" s="8" t="inlineStr">
        <is>
          <t>KC-16540</t>
        </is>
      </c>
      <c r="B192" s="8" t="inlineStr">
        <is>
          <t>Kelly Collister</t>
        </is>
      </c>
      <c r="C192" s="8" t="n">
        <v>97</v>
      </c>
      <c r="D192" s="8" t="n">
        <v>4</v>
      </c>
      <c r="E192" s="9" t="n">
        <v>3908.26</v>
      </c>
      <c r="F192" s="8">
        <f>IF(PERCENTRANK($C$5:$C$797,C192)&lt;=0.25,4,IF(PERCENTRANK($C$5:$C$797,C192)&lt;=0.5,3,IF(PERCENTRANK($C$5:$C$797,C192)&lt;=0.75,2,1)))</f>
        <v/>
      </c>
      <c r="G192" s="8">
        <f>IF(PERCENTRANK($D$5:$D$797,D192)&gt;=0.75,4,IF(PERCENTRANK($D$5:$D$797,D192)&gt;=0.5,3,IF(PERCENTRANK($D$5:$D$797,D192)&gt;=0.25,2,1)))</f>
        <v/>
      </c>
      <c r="H192" s="8">
        <f>IF(PERCENTRANK($E$5:$E$797,E192)&gt;=0.75,4,IF(PERCENTRANK($E$5:$E$797,E192)&gt;=0.5,3,IF(PERCENTRANK($E$5:$E$797,E192)&gt;=0.25,2,1)))</f>
        <v/>
      </c>
      <c r="I192" s="8">
        <f>F192+G192+H192</f>
        <v/>
      </c>
      <c r="J192" s="8">
        <f>IF(I192&gt;=10,"Champions",IF(I192&gt;=8,"Loyal Customers",IF(I192&gt;=6,"Potential Loyalists",IF(I192&gt;=4,"At Risk","Lost"))))</f>
        <v/>
      </c>
    </row>
    <row r="193">
      <c r="A193" s="5" t="inlineStr">
        <is>
          <t>FC-14335</t>
        </is>
      </c>
      <c r="B193" s="5" t="inlineStr">
        <is>
          <t>Fred Chung</t>
        </is>
      </c>
      <c r="C193" s="5" t="n">
        <v>184</v>
      </c>
      <c r="D193" s="5" t="n">
        <v>7</v>
      </c>
      <c r="E193" s="6" t="n">
        <v>3889.37</v>
      </c>
      <c r="F193" s="5">
        <f>IF(PERCENTRANK($C$5:$C$797,C193)&lt;=0.25,4,IF(PERCENTRANK($C$5:$C$797,C193)&lt;=0.5,3,IF(PERCENTRANK($C$5:$C$797,C193)&lt;=0.75,2,1)))</f>
        <v/>
      </c>
      <c r="G193" s="5">
        <f>IF(PERCENTRANK($D$5:$D$797,D193)&gt;=0.75,4,IF(PERCENTRANK($D$5:$D$797,D193)&gt;=0.5,3,IF(PERCENTRANK($D$5:$D$797,D193)&gt;=0.25,2,1)))</f>
        <v/>
      </c>
      <c r="H193" s="5">
        <f>IF(PERCENTRANK($E$5:$E$797,E193)&gt;=0.75,4,IF(PERCENTRANK($E$5:$E$797,E193)&gt;=0.5,3,IF(PERCENTRANK($E$5:$E$797,E193)&gt;=0.25,2,1)))</f>
        <v/>
      </c>
      <c r="I193" s="5">
        <f>F193+G193+H193</f>
        <v/>
      </c>
      <c r="J193" s="5">
        <f>IF(I193&gt;=10,"Champions",IF(I193&gt;=8,"Loyal Customers",IF(I193&gt;=6,"Potential Loyalists",IF(I193&gt;=4,"At Risk","Lost"))))</f>
        <v/>
      </c>
    </row>
    <row r="194">
      <c r="A194" s="8" t="inlineStr">
        <is>
          <t>BS-11380</t>
        </is>
      </c>
      <c r="B194" s="8" t="inlineStr">
        <is>
          <t>Bill Stewart</t>
        </is>
      </c>
      <c r="C194" s="8" t="n">
        <v>28</v>
      </c>
      <c r="D194" s="8" t="n">
        <v>5</v>
      </c>
      <c r="E194" s="9" t="n">
        <v>3887.83</v>
      </c>
      <c r="F194" s="8">
        <f>IF(PERCENTRANK($C$5:$C$797,C194)&lt;=0.25,4,IF(PERCENTRANK($C$5:$C$797,C194)&lt;=0.5,3,IF(PERCENTRANK($C$5:$C$797,C194)&lt;=0.75,2,1)))</f>
        <v/>
      </c>
      <c r="G194" s="8">
        <f>IF(PERCENTRANK($D$5:$D$797,D194)&gt;=0.75,4,IF(PERCENTRANK($D$5:$D$797,D194)&gt;=0.5,3,IF(PERCENTRANK($D$5:$D$797,D194)&gt;=0.25,2,1)))</f>
        <v/>
      </c>
      <c r="H194" s="8">
        <f>IF(PERCENTRANK($E$5:$E$797,E194)&gt;=0.75,4,IF(PERCENTRANK($E$5:$E$797,E194)&gt;=0.5,3,IF(PERCENTRANK($E$5:$E$797,E194)&gt;=0.25,2,1)))</f>
        <v/>
      </c>
      <c r="I194" s="8">
        <f>F194+G194+H194</f>
        <v/>
      </c>
      <c r="J194" s="8">
        <f>IF(I194&gt;=10,"Champions",IF(I194&gt;=8,"Loyal Customers",IF(I194&gt;=6,"Potential Loyalists",IF(I194&gt;=4,"At Risk","Lost"))))</f>
        <v/>
      </c>
    </row>
    <row r="195">
      <c r="A195" s="5" t="inlineStr">
        <is>
          <t>JS-15880</t>
        </is>
      </c>
      <c r="B195" s="5" t="inlineStr">
        <is>
          <t>John Stevenson</t>
        </is>
      </c>
      <c r="C195" s="5" t="n">
        <v>534</v>
      </c>
      <c r="D195" s="5" t="n">
        <v>5</v>
      </c>
      <c r="E195" s="6" t="n">
        <v>3868.02</v>
      </c>
      <c r="F195" s="5">
        <f>IF(PERCENTRANK($C$5:$C$797,C195)&lt;=0.25,4,IF(PERCENTRANK($C$5:$C$797,C195)&lt;=0.5,3,IF(PERCENTRANK($C$5:$C$797,C195)&lt;=0.75,2,1)))</f>
        <v/>
      </c>
      <c r="G195" s="5">
        <f>IF(PERCENTRANK($D$5:$D$797,D195)&gt;=0.75,4,IF(PERCENTRANK($D$5:$D$797,D195)&gt;=0.5,3,IF(PERCENTRANK($D$5:$D$797,D195)&gt;=0.25,2,1)))</f>
        <v/>
      </c>
      <c r="H195" s="5">
        <f>IF(PERCENTRANK($E$5:$E$797,E195)&gt;=0.75,4,IF(PERCENTRANK($E$5:$E$797,E195)&gt;=0.5,3,IF(PERCENTRANK($E$5:$E$797,E195)&gt;=0.25,2,1)))</f>
        <v/>
      </c>
      <c r="I195" s="5">
        <f>F195+G195+H195</f>
        <v/>
      </c>
      <c r="J195" s="5">
        <f>IF(I195&gt;=10,"Champions",IF(I195&gt;=8,"Loyal Customers",IF(I195&gt;=6,"Potential Loyalists",IF(I195&gt;=4,"At Risk","Lost"))))</f>
        <v/>
      </c>
    </row>
    <row r="196">
      <c r="A196" s="8" t="inlineStr">
        <is>
          <t>RA-19885</t>
        </is>
      </c>
      <c r="B196" s="8" t="inlineStr">
        <is>
          <t>Ruben Ausman</t>
        </is>
      </c>
      <c r="C196" s="8" t="n">
        <v>43</v>
      </c>
      <c r="D196" s="8" t="n">
        <v>7</v>
      </c>
      <c r="E196" s="9" t="n">
        <v>3832.31</v>
      </c>
      <c r="F196" s="8">
        <f>IF(PERCENTRANK($C$5:$C$797,C196)&lt;=0.25,4,IF(PERCENTRANK($C$5:$C$797,C196)&lt;=0.5,3,IF(PERCENTRANK($C$5:$C$797,C196)&lt;=0.75,2,1)))</f>
        <v/>
      </c>
      <c r="G196" s="8">
        <f>IF(PERCENTRANK($D$5:$D$797,D196)&gt;=0.75,4,IF(PERCENTRANK($D$5:$D$797,D196)&gt;=0.5,3,IF(PERCENTRANK($D$5:$D$797,D196)&gt;=0.25,2,1)))</f>
        <v/>
      </c>
      <c r="H196" s="8">
        <f>IF(PERCENTRANK($E$5:$E$797,E196)&gt;=0.75,4,IF(PERCENTRANK($E$5:$E$797,E196)&gt;=0.5,3,IF(PERCENTRANK($E$5:$E$797,E196)&gt;=0.25,2,1)))</f>
        <v/>
      </c>
      <c r="I196" s="8">
        <f>F196+G196+H196</f>
        <v/>
      </c>
      <c r="J196" s="8">
        <f>IF(I196&gt;=10,"Champions",IF(I196&gt;=8,"Loyal Customers",IF(I196&gt;=6,"Potential Loyalists",IF(I196&gt;=4,"At Risk","Lost"))))</f>
        <v/>
      </c>
    </row>
    <row r="197">
      <c r="A197" s="5" t="inlineStr">
        <is>
          <t>AT-10735</t>
        </is>
      </c>
      <c r="B197" s="5" t="inlineStr">
        <is>
          <t>Annie Thurman</t>
        </is>
      </c>
      <c r="C197" s="5" t="n">
        <v>13</v>
      </c>
      <c r="D197" s="5" t="n">
        <v>10</v>
      </c>
      <c r="E197" s="6" t="n">
        <v>3831.86</v>
      </c>
      <c r="F197" s="5">
        <f>IF(PERCENTRANK($C$5:$C$797,C197)&lt;=0.25,4,IF(PERCENTRANK($C$5:$C$797,C197)&lt;=0.5,3,IF(PERCENTRANK($C$5:$C$797,C197)&lt;=0.75,2,1)))</f>
        <v/>
      </c>
      <c r="G197" s="5">
        <f>IF(PERCENTRANK($D$5:$D$797,D197)&gt;=0.75,4,IF(PERCENTRANK($D$5:$D$797,D197)&gt;=0.5,3,IF(PERCENTRANK($D$5:$D$797,D197)&gt;=0.25,2,1)))</f>
        <v/>
      </c>
      <c r="H197" s="5">
        <f>IF(PERCENTRANK($E$5:$E$797,E197)&gt;=0.75,4,IF(PERCENTRANK($E$5:$E$797,E197)&gt;=0.5,3,IF(PERCENTRANK($E$5:$E$797,E197)&gt;=0.25,2,1)))</f>
        <v/>
      </c>
      <c r="I197" s="5">
        <f>F197+G197+H197</f>
        <v/>
      </c>
      <c r="J197" s="5">
        <f>IF(I197&gt;=10,"Champions",IF(I197&gt;=8,"Loyal Customers",IF(I197&gt;=6,"Potential Loyalists",IF(I197&gt;=4,"At Risk","Lost"))))</f>
        <v/>
      </c>
    </row>
    <row r="198">
      <c r="A198" s="8" t="inlineStr">
        <is>
          <t>OT-18730</t>
        </is>
      </c>
      <c r="B198" s="8" t="inlineStr">
        <is>
          <t>Olvera Toch</t>
        </is>
      </c>
      <c r="C198" s="8" t="n">
        <v>65</v>
      </c>
      <c r="D198" s="8" t="n">
        <v>5</v>
      </c>
      <c r="E198" s="9" t="n">
        <v>3818.62</v>
      </c>
      <c r="F198" s="8">
        <f>IF(PERCENTRANK($C$5:$C$797,C198)&lt;=0.25,4,IF(PERCENTRANK($C$5:$C$797,C198)&lt;=0.5,3,IF(PERCENTRANK($C$5:$C$797,C198)&lt;=0.75,2,1)))</f>
        <v/>
      </c>
      <c r="G198" s="8">
        <f>IF(PERCENTRANK($D$5:$D$797,D198)&gt;=0.75,4,IF(PERCENTRANK($D$5:$D$797,D198)&gt;=0.5,3,IF(PERCENTRANK($D$5:$D$797,D198)&gt;=0.25,2,1)))</f>
        <v/>
      </c>
      <c r="H198" s="8">
        <f>IF(PERCENTRANK($E$5:$E$797,E198)&gt;=0.75,4,IF(PERCENTRANK($E$5:$E$797,E198)&gt;=0.5,3,IF(PERCENTRANK($E$5:$E$797,E198)&gt;=0.25,2,1)))</f>
        <v/>
      </c>
      <c r="I198" s="8">
        <f>F198+G198+H198</f>
        <v/>
      </c>
      <c r="J198" s="8">
        <f>IF(I198&gt;=10,"Champions",IF(I198&gt;=8,"Loyal Customers",IF(I198&gt;=6,"Potential Loyalists",IF(I198&gt;=4,"At Risk","Lost"))))</f>
        <v/>
      </c>
    </row>
    <row r="199">
      <c r="A199" s="5" t="inlineStr">
        <is>
          <t>RO-19780</t>
        </is>
      </c>
      <c r="B199" s="5" t="inlineStr">
        <is>
          <t>Rose O'Brian</t>
        </is>
      </c>
      <c r="C199" s="5" t="n">
        <v>35</v>
      </c>
      <c r="D199" s="5" t="n">
        <v>7</v>
      </c>
      <c r="E199" s="6" t="n">
        <v>3815.48</v>
      </c>
      <c r="F199" s="5">
        <f>IF(PERCENTRANK($C$5:$C$797,C199)&lt;=0.25,4,IF(PERCENTRANK($C$5:$C$797,C199)&lt;=0.5,3,IF(PERCENTRANK($C$5:$C$797,C199)&lt;=0.75,2,1)))</f>
        <v/>
      </c>
      <c r="G199" s="5">
        <f>IF(PERCENTRANK($D$5:$D$797,D199)&gt;=0.75,4,IF(PERCENTRANK($D$5:$D$797,D199)&gt;=0.5,3,IF(PERCENTRANK($D$5:$D$797,D199)&gt;=0.25,2,1)))</f>
        <v/>
      </c>
      <c r="H199" s="5">
        <f>IF(PERCENTRANK($E$5:$E$797,E199)&gt;=0.75,4,IF(PERCENTRANK($E$5:$E$797,E199)&gt;=0.5,3,IF(PERCENTRANK($E$5:$E$797,E199)&gt;=0.25,2,1)))</f>
        <v/>
      </c>
      <c r="I199" s="5">
        <f>F199+G199+H199</f>
        <v/>
      </c>
      <c r="J199" s="5">
        <f>IF(I199&gt;=10,"Champions",IF(I199&gt;=8,"Loyal Customers",IF(I199&gt;=6,"Potential Loyalists",IF(I199&gt;=4,"At Risk","Lost"))))</f>
        <v/>
      </c>
    </row>
    <row r="200">
      <c r="A200" s="8" t="inlineStr">
        <is>
          <t>MC-17845</t>
        </is>
      </c>
      <c r="B200" s="8" t="inlineStr">
        <is>
          <t>Michael Chen</t>
        </is>
      </c>
      <c r="C200" s="8" t="n">
        <v>1</v>
      </c>
      <c r="D200" s="8" t="n">
        <v>7</v>
      </c>
      <c r="E200" s="9" t="n">
        <v>3805.71</v>
      </c>
      <c r="F200" s="8">
        <f>IF(PERCENTRANK($C$5:$C$797,C200)&lt;=0.25,4,IF(PERCENTRANK($C$5:$C$797,C200)&lt;=0.5,3,IF(PERCENTRANK($C$5:$C$797,C200)&lt;=0.75,2,1)))</f>
        <v/>
      </c>
      <c r="G200" s="8">
        <f>IF(PERCENTRANK($D$5:$D$797,D200)&gt;=0.75,4,IF(PERCENTRANK($D$5:$D$797,D200)&gt;=0.5,3,IF(PERCENTRANK($D$5:$D$797,D200)&gt;=0.25,2,1)))</f>
        <v/>
      </c>
      <c r="H200" s="8">
        <f>IF(PERCENTRANK($E$5:$E$797,E200)&gt;=0.75,4,IF(PERCENTRANK($E$5:$E$797,E200)&gt;=0.5,3,IF(PERCENTRANK($E$5:$E$797,E200)&gt;=0.25,2,1)))</f>
        <v/>
      </c>
      <c r="I200" s="8">
        <f>F200+G200+H200</f>
        <v/>
      </c>
      <c r="J200" s="8">
        <f>IF(I200&gt;=10,"Champions",IF(I200&gt;=8,"Loyal Customers",IF(I200&gt;=6,"Potential Loyalists",IF(I200&gt;=4,"At Risk","Lost"))))</f>
        <v/>
      </c>
    </row>
    <row r="201">
      <c r="A201" s="5" t="inlineStr">
        <is>
          <t>MM-17920</t>
        </is>
      </c>
      <c r="B201" s="5" t="inlineStr">
        <is>
          <t>Michael Moore</t>
        </is>
      </c>
      <c r="C201" s="5" t="n">
        <v>7</v>
      </c>
      <c r="D201" s="5" t="n">
        <v>11</v>
      </c>
      <c r="E201" s="6" t="n">
        <v>3794.08</v>
      </c>
      <c r="F201" s="5">
        <f>IF(PERCENTRANK($C$5:$C$797,C201)&lt;=0.25,4,IF(PERCENTRANK($C$5:$C$797,C201)&lt;=0.5,3,IF(PERCENTRANK($C$5:$C$797,C201)&lt;=0.75,2,1)))</f>
        <v/>
      </c>
      <c r="G201" s="5">
        <f>IF(PERCENTRANK($D$5:$D$797,D201)&gt;=0.75,4,IF(PERCENTRANK($D$5:$D$797,D201)&gt;=0.5,3,IF(PERCENTRANK($D$5:$D$797,D201)&gt;=0.25,2,1)))</f>
        <v/>
      </c>
      <c r="H201" s="5">
        <f>IF(PERCENTRANK($E$5:$E$797,E201)&gt;=0.75,4,IF(PERCENTRANK($E$5:$E$797,E201)&gt;=0.5,3,IF(PERCENTRANK($E$5:$E$797,E201)&gt;=0.25,2,1)))</f>
        <v/>
      </c>
      <c r="I201" s="5">
        <f>F201+G201+H201</f>
        <v/>
      </c>
      <c r="J201" s="5">
        <f>IF(I201&gt;=10,"Champions",IF(I201&gt;=8,"Loyal Customers",IF(I201&gt;=6,"Potential Loyalists",IF(I201&gt;=4,"At Risk","Lost"))))</f>
        <v/>
      </c>
    </row>
    <row r="202">
      <c r="A202" s="8" t="inlineStr">
        <is>
          <t>CA-11965</t>
        </is>
      </c>
      <c r="B202" s="8" t="inlineStr">
        <is>
          <t>Carol Adams</t>
        </is>
      </c>
      <c r="C202" s="8" t="n">
        <v>96</v>
      </c>
      <c r="D202" s="8" t="n">
        <v>6</v>
      </c>
      <c r="E202" s="9" t="n">
        <v>3789.72</v>
      </c>
      <c r="F202" s="8">
        <f>IF(PERCENTRANK($C$5:$C$797,C202)&lt;=0.25,4,IF(PERCENTRANK($C$5:$C$797,C202)&lt;=0.5,3,IF(PERCENTRANK($C$5:$C$797,C202)&lt;=0.75,2,1)))</f>
        <v/>
      </c>
      <c r="G202" s="8">
        <f>IF(PERCENTRANK($D$5:$D$797,D202)&gt;=0.75,4,IF(PERCENTRANK($D$5:$D$797,D202)&gt;=0.5,3,IF(PERCENTRANK($D$5:$D$797,D202)&gt;=0.25,2,1)))</f>
        <v/>
      </c>
      <c r="H202" s="8">
        <f>IF(PERCENTRANK($E$5:$E$797,E202)&gt;=0.75,4,IF(PERCENTRANK($E$5:$E$797,E202)&gt;=0.5,3,IF(PERCENTRANK($E$5:$E$797,E202)&gt;=0.25,2,1)))</f>
        <v/>
      </c>
      <c r="I202" s="8">
        <f>F202+G202+H202</f>
        <v/>
      </c>
      <c r="J202" s="8">
        <f>IF(I202&gt;=10,"Champions",IF(I202&gt;=8,"Loyal Customers",IF(I202&gt;=6,"Potential Loyalists",IF(I202&gt;=4,"At Risk","Lost"))))</f>
        <v/>
      </c>
    </row>
    <row r="203">
      <c r="A203" s="5" t="inlineStr">
        <is>
          <t>MG-17650</t>
        </is>
      </c>
      <c r="B203" s="5" t="inlineStr">
        <is>
          <t>Matthew Grinstein</t>
        </is>
      </c>
      <c r="C203" s="5" t="n">
        <v>29</v>
      </c>
      <c r="D203" s="5" t="n">
        <v>7</v>
      </c>
      <c r="E203" s="6" t="n">
        <v>3785.28</v>
      </c>
      <c r="F203" s="5">
        <f>IF(PERCENTRANK($C$5:$C$797,C203)&lt;=0.25,4,IF(PERCENTRANK($C$5:$C$797,C203)&lt;=0.5,3,IF(PERCENTRANK($C$5:$C$797,C203)&lt;=0.75,2,1)))</f>
        <v/>
      </c>
      <c r="G203" s="5">
        <f>IF(PERCENTRANK($D$5:$D$797,D203)&gt;=0.75,4,IF(PERCENTRANK($D$5:$D$797,D203)&gt;=0.5,3,IF(PERCENTRANK($D$5:$D$797,D203)&gt;=0.25,2,1)))</f>
        <v/>
      </c>
      <c r="H203" s="5">
        <f>IF(PERCENTRANK($E$5:$E$797,E203)&gt;=0.75,4,IF(PERCENTRANK($E$5:$E$797,E203)&gt;=0.5,3,IF(PERCENTRANK($E$5:$E$797,E203)&gt;=0.25,2,1)))</f>
        <v/>
      </c>
      <c r="I203" s="5">
        <f>F203+G203+H203</f>
        <v/>
      </c>
      <c r="J203" s="5">
        <f>IF(I203&gt;=10,"Champions",IF(I203&gt;=8,"Loyal Customers",IF(I203&gt;=6,"Potential Loyalists",IF(I203&gt;=4,"At Risk","Lost"))))</f>
        <v/>
      </c>
    </row>
    <row r="204">
      <c r="A204" s="8" t="inlineStr">
        <is>
          <t>MD-17350</t>
        </is>
      </c>
      <c r="B204" s="8" t="inlineStr">
        <is>
          <t>Maribeth Dona</t>
        </is>
      </c>
      <c r="C204" s="8" t="n">
        <v>117</v>
      </c>
      <c r="D204" s="8" t="n">
        <v>7</v>
      </c>
      <c r="E204" s="9" t="n">
        <v>3766.38</v>
      </c>
      <c r="F204" s="8">
        <f>IF(PERCENTRANK($C$5:$C$797,C204)&lt;=0.25,4,IF(PERCENTRANK($C$5:$C$797,C204)&lt;=0.5,3,IF(PERCENTRANK($C$5:$C$797,C204)&lt;=0.75,2,1)))</f>
        <v/>
      </c>
      <c r="G204" s="8">
        <f>IF(PERCENTRANK($D$5:$D$797,D204)&gt;=0.75,4,IF(PERCENTRANK($D$5:$D$797,D204)&gt;=0.5,3,IF(PERCENTRANK($D$5:$D$797,D204)&gt;=0.25,2,1)))</f>
        <v/>
      </c>
      <c r="H204" s="8">
        <f>IF(PERCENTRANK($E$5:$E$797,E204)&gt;=0.75,4,IF(PERCENTRANK($E$5:$E$797,E204)&gt;=0.5,3,IF(PERCENTRANK($E$5:$E$797,E204)&gt;=0.25,2,1)))</f>
        <v/>
      </c>
      <c r="I204" s="8">
        <f>F204+G204+H204</f>
        <v/>
      </c>
      <c r="J204" s="8">
        <f>IF(I204&gt;=10,"Champions",IF(I204&gt;=8,"Loyal Customers",IF(I204&gt;=6,"Potential Loyalists",IF(I204&gt;=4,"At Risk","Lost"))))</f>
        <v/>
      </c>
    </row>
    <row r="205">
      <c r="A205" s="5" t="inlineStr">
        <is>
          <t>JK-15625</t>
        </is>
      </c>
      <c r="B205" s="5" t="inlineStr">
        <is>
          <t>Jim Karlsson</t>
        </is>
      </c>
      <c r="C205" s="5" t="n">
        <v>61</v>
      </c>
      <c r="D205" s="5" t="n">
        <v>7</v>
      </c>
      <c r="E205" s="6" t="n">
        <v>3760.03</v>
      </c>
      <c r="F205" s="5">
        <f>IF(PERCENTRANK($C$5:$C$797,C205)&lt;=0.25,4,IF(PERCENTRANK($C$5:$C$797,C205)&lt;=0.5,3,IF(PERCENTRANK($C$5:$C$797,C205)&lt;=0.75,2,1)))</f>
        <v/>
      </c>
      <c r="G205" s="5">
        <f>IF(PERCENTRANK($D$5:$D$797,D205)&gt;=0.75,4,IF(PERCENTRANK($D$5:$D$797,D205)&gt;=0.5,3,IF(PERCENTRANK($D$5:$D$797,D205)&gt;=0.25,2,1)))</f>
        <v/>
      </c>
      <c r="H205" s="5">
        <f>IF(PERCENTRANK($E$5:$E$797,E205)&gt;=0.75,4,IF(PERCENTRANK($E$5:$E$797,E205)&gt;=0.5,3,IF(PERCENTRANK($E$5:$E$797,E205)&gt;=0.25,2,1)))</f>
        <v/>
      </c>
      <c r="I205" s="5">
        <f>F205+G205+H205</f>
        <v/>
      </c>
      <c r="J205" s="5">
        <f>IF(I205&gt;=10,"Champions",IF(I205&gt;=8,"Loyal Customers",IF(I205&gt;=6,"Potential Loyalists",IF(I205&gt;=4,"At Risk","Lost"))))</f>
        <v/>
      </c>
    </row>
    <row r="206">
      <c r="A206" s="8" t="inlineStr">
        <is>
          <t>JK-16090</t>
        </is>
      </c>
      <c r="B206" s="8" t="inlineStr">
        <is>
          <t>Juliana Krohn</t>
        </is>
      </c>
      <c r="C206" s="8" t="n">
        <v>28</v>
      </c>
      <c r="D206" s="8" t="n">
        <v>3</v>
      </c>
      <c r="E206" s="9" t="n">
        <v>3747.67</v>
      </c>
      <c r="F206" s="8">
        <f>IF(PERCENTRANK($C$5:$C$797,C206)&lt;=0.25,4,IF(PERCENTRANK($C$5:$C$797,C206)&lt;=0.5,3,IF(PERCENTRANK($C$5:$C$797,C206)&lt;=0.75,2,1)))</f>
        <v/>
      </c>
      <c r="G206" s="8">
        <f>IF(PERCENTRANK($D$5:$D$797,D206)&gt;=0.75,4,IF(PERCENTRANK($D$5:$D$797,D206)&gt;=0.5,3,IF(PERCENTRANK($D$5:$D$797,D206)&gt;=0.25,2,1)))</f>
        <v/>
      </c>
      <c r="H206" s="8">
        <f>IF(PERCENTRANK($E$5:$E$797,E206)&gt;=0.75,4,IF(PERCENTRANK($E$5:$E$797,E206)&gt;=0.5,3,IF(PERCENTRANK($E$5:$E$797,E206)&gt;=0.25,2,1)))</f>
        <v/>
      </c>
      <c r="I206" s="8">
        <f>F206+G206+H206</f>
        <v/>
      </c>
      <c r="J206" s="8">
        <f>IF(I206&gt;=10,"Champions",IF(I206&gt;=8,"Loyal Customers",IF(I206&gt;=6,"Potential Loyalists",IF(I206&gt;=4,"At Risk","Lost"))))</f>
        <v/>
      </c>
    </row>
    <row r="207">
      <c r="A207" s="5" t="inlineStr">
        <is>
          <t>FM-14290</t>
        </is>
      </c>
      <c r="B207" s="5" t="inlineStr">
        <is>
          <t>Frank Merwin</t>
        </is>
      </c>
      <c r="C207" s="5" t="n">
        <v>36</v>
      </c>
      <c r="D207" s="5" t="n">
        <v>9</v>
      </c>
      <c r="E207" s="6" t="n">
        <v>3736.2</v>
      </c>
      <c r="F207" s="5">
        <f>IF(PERCENTRANK($C$5:$C$797,C207)&lt;=0.25,4,IF(PERCENTRANK($C$5:$C$797,C207)&lt;=0.5,3,IF(PERCENTRANK($C$5:$C$797,C207)&lt;=0.75,2,1)))</f>
        <v/>
      </c>
      <c r="G207" s="5">
        <f>IF(PERCENTRANK($D$5:$D$797,D207)&gt;=0.75,4,IF(PERCENTRANK($D$5:$D$797,D207)&gt;=0.5,3,IF(PERCENTRANK($D$5:$D$797,D207)&gt;=0.25,2,1)))</f>
        <v/>
      </c>
      <c r="H207" s="5">
        <f>IF(PERCENTRANK($E$5:$E$797,E207)&gt;=0.75,4,IF(PERCENTRANK($E$5:$E$797,E207)&gt;=0.5,3,IF(PERCENTRANK($E$5:$E$797,E207)&gt;=0.25,2,1)))</f>
        <v/>
      </c>
      <c r="I207" s="5">
        <f>F207+G207+H207</f>
        <v/>
      </c>
      <c r="J207" s="5">
        <f>IF(I207&gt;=10,"Champions",IF(I207&gt;=8,"Loyal Customers",IF(I207&gt;=6,"Potential Loyalists",IF(I207&gt;=4,"At Risk","Lost"))))</f>
        <v/>
      </c>
    </row>
    <row r="208">
      <c r="A208" s="8" t="inlineStr">
        <is>
          <t>SC-20260</t>
        </is>
      </c>
      <c r="B208" s="8" t="inlineStr">
        <is>
          <t>Scott Cohen</t>
        </is>
      </c>
      <c r="C208" s="8" t="n">
        <v>187</v>
      </c>
      <c r="D208" s="8" t="n">
        <v>8</v>
      </c>
      <c r="E208" s="9" t="n">
        <v>3729.79</v>
      </c>
      <c r="F208" s="8">
        <f>IF(PERCENTRANK($C$5:$C$797,C208)&lt;=0.25,4,IF(PERCENTRANK($C$5:$C$797,C208)&lt;=0.5,3,IF(PERCENTRANK($C$5:$C$797,C208)&lt;=0.75,2,1)))</f>
        <v/>
      </c>
      <c r="G208" s="8">
        <f>IF(PERCENTRANK($D$5:$D$797,D208)&gt;=0.75,4,IF(PERCENTRANK($D$5:$D$797,D208)&gt;=0.5,3,IF(PERCENTRANK($D$5:$D$797,D208)&gt;=0.25,2,1)))</f>
        <v/>
      </c>
      <c r="H208" s="8">
        <f>IF(PERCENTRANK($E$5:$E$797,E208)&gt;=0.75,4,IF(PERCENTRANK($E$5:$E$797,E208)&gt;=0.5,3,IF(PERCENTRANK($E$5:$E$797,E208)&gt;=0.25,2,1)))</f>
        <v/>
      </c>
      <c r="I208" s="8">
        <f>F208+G208+H208</f>
        <v/>
      </c>
      <c r="J208" s="8">
        <f>IF(I208&gt;=10,"Champions",IF(I208&gt;=8,"Loyal Customers",IF(I208&gt;=6,"Potential Loyalists",IF(I208&gt;=4,"At Risk","Lost"))))</f>
        <v/>
      </c>
    </row>
    <row r="209">
      <c r="A209" s="5" t="inlineStr">
        <is>
          <t>HG-15025</t>
        </is>
      </c>
      <c r="B209" s="5" t="inlineStr">
        <is>
          <t>Hunter Glantz</t>
        </is>
      </c>
      <c r="C209" s="5" t="n">
        <v>6</v>
      </c>
      <c r="D209" s="5" t="n">
        <v>7</v>
      </c>
      <c r="E209" s="6" t="n">
        <v>3690.28</v>
      </c>
      <c r="F209" s="5">
        <f>IF(PERCENTRANK($C$5:$C$797,C209)&lt;=0.25,4,IF(PERCENTRANK($C$5:$C$797,C209)&lt;=0.5,3,IF(PERCENTRANK($C$5:$C$797,C209)&lt;=0.75,2,1)))</f>
        <v/>
      </c>
      <c r="G209" s="5">
        <f>IF(PERCENTRANK($D$5:$D$797,D209)&gt;=0.75,4,IF(PERCENTRANK($D$5:$D$797,D209)&gt;=0.5,3,IF(PERCENTRANK($D$5:$D$797,D209)&gt;=0.25,2,1)))</f>
        <v/>
      </c>
      <c r="H209" s="5">
        <f>IF(PERCENTRANK($E$5:$E$797,E209)&gt;=0.75,4,IF(PERCENTRANK($E$5:$E$797,E209)&gt;=0.5,3,IF(PERCENTRANK($E$5:$E$797,E209)&gt;=0.25,2,1)))</f>
        <v/>
      </c>
      <c r="I209" s="5">
        <f>F209+G209+H209</f>
        <v/>
      </c>
      <c r="J209" s="5">
        <f>IF(I209&gt;=10,"Champions",IF(I209&gt;=8,"Loyal Customers",IF(I209&gt;=6,"Potential Loyalists",IF(I209&gt;=4,"At Risk","Lost"))))</f>
        <v/>
      </c>
    </row>
    <row r="210">
      <c r="A210" s="8" t="inlineStr">
        <is>
          <t>BP-11185</t>
        </is>
      </c>
      <c r="B210" s="8" t="inlineStr">
        <is>
          <t>Ben Peterman</t>
        </is>
      </c>
      <c r="C210" s="8" t="n">
        <v>1</v>
      </c>
      <c r="D210" s="8" t="n">
        <v>9</v>
      </c>
      <c r="E210" s="9" t="n">
        <v>3675.86</v>
      </c>
      <c r="F210" s="8">
        <f>IF(PERCENTRANK($C$5:$C$797,C210)&lt;=0.25,4,IF(PERCENTRANK($C$5:$C$797,C210)&lt;=0.5,3,IF(PERCENTRANK($C$5:$C$797,C210)&lt;=0.75,2,1)))</f>
        <v/>
      </c>
      <c r="G210" s="8">
        <f>IF(PERCENTRANK($D$5:$D$797,D210)&gt;=0.75,4,IF(PERCENTRANK($D$5:$D$797,D210)&gt;=0.5,3,IF(PERCENTRANK($D$5:$D$797,D210)&gt;=0.25,2,1)))</f>
        <v/>
      </c>
      <c r="H210" s="8">
        <f>IF(PERCENTRANK($E$5:$E$797,E210)&gt;=0.75,4,IF(PERCENTRANK($E$5:$E$797,E210)&gt;=0.5,3,IF(PERCENTRANK($E$5:$E$797,E210)&gt;=0.25,2,1)))</f>
        <v/>
      </c>
      <c r="I210" s="8">
        <f>F210+G210+H210</f>
        <v/>
      </c>
      <c r="J210" s="8">
        <f>IF(I210&gt;=10,"Champions",IF(I210&gt;=8,"Loyal Customers",IF(I210&gt;=6,"Potential Loyalists",IF(I210&gt;=4,"At Risk","Lost"))))</f>
        <v/>
      </c>
    </row>
    <row r="211">
      <c r="A211" s="5" t="inlineStr">
        <is>
          <t>LP-17095</t>
        </is>
      </c>
      <c r="B211" s="5" t="inlineStr">
        <is>
          <t>Liz Preis</t>
        </is>
      </c>
      <c r="C211" s="5" t="n">
        <v>9</v>
      </c>
      <c r="D211" s="5" t="n">
        <v>7</v>
      </c>
      <c r="E211" s="6" t="n">
        <v>3653.4</v>
      </c>
      <c r="F211" s="5">
        <f>IF(PERCENTRANK($C$5:$C$797,C211)&lt;=0.25,4,IF(PERCENTRANK($C$5:$C$797,C211)&lt;=0.5,3,IF(PERCENTRANK($C$5:$C$797,C211)&lt;=0.75,2,1)))</f>
        <v/>
      </c>
      <c r="G211" s="5">
        <f>IF(PERCENTRANK($D$5:$D$797,D211)&gt;=0.75,4,IF(PERCENTRANK($D$5:$D$797,D211)&gt;=0.5,3,IF(PERCENTRANK($D$5:$D$797,D211)&gt;=0.25,2,1)))</f>
        <v/>
      </c>
      <c r="H211" s="5">
        <f>IF(PERCENTRANK($E$5:$E$797,E211)&gt;=0.75,4,IF(PERCENTRANK($E$5:$E$797,E211)&gt;=0.5,3,IF(PERCENTRANK($E$5:$E$797,E211)&gt;=0.25,2,1)))</f>
        <v/>
      </c>
      <c r="I211" s="5">
        <f>F211+G211+H211</f>
        <v/>
      </c>
      <c r="J211" s="5">
        <f>IF(I211&gt;=10,"Champions",IF(I211&gt;=8,"Loyal Customers",IF(I211&gt;=6,"Potential Loyalists",IF(I211&gt;=4,"At Risk","Lost"))))</f>
        <v/>
      </c>
    </row>
    <row r="212">
      <c r="A212" s="8" t="inlineStr">
        <is>
          <t>CS-12400</t>
        </is>
      </c>
      <c r="B212" s="8" t="inlineStr">
        <is>
          <t>Christopher Schild</t>
        </is>
      </c>
      <c r="C212" s="8" t="n">
        <v>2</v>
      </c>
      <c r="D212" s="8" t="n">
        <v>9</v>
      </c>
      <c r="E212" s="9" t="n">
        <v>3651.86</v>
      </c>
      <c r="F212" s="8">
        <f>IF(PERCENTRANK($C$5:$C$797,C212)&lt;=0.25,4,IF(PERCENTRANK($C$5:$C$797,C212)&lt;=0.5,3,IF(PERCENTRANK($C$5:$C$797,C212)&lt;=0.75,2,1)))</f>
        <v/>
      </c>
      <c r="G212" s="8">
        <f>IF(PERCENTRANK($D$5:$D$797,D212)&gt;=0.75,4,IF(PERCENTRANK($D$5:$D$797,D212)&gt;=0.5,3,IF(PERCENTRANK($D$5:$D$797,D212)&gt;=0.25,2,1)))</f>
        <v/>
      </c>
      <c r="H212" s="8">
        <f>IF(PERCENTRANK($E$5:$E$797,E212)&gt;=0.75,4,IF(PERCENTRANK($E$5:$E$797,E212)&gt;=0.5,3,IF(PERCENTRANK($E$5:$E$797,E212)&gt;=0.25,2,1)))</f>
        <v/>
      </c>
      <c r="I212" s="8">
        <f>F212+G212+H212</f>
        <v/>
      </c>
      <c r="J212" s="8">
        <f>IF(I212&gt;=10,"Champions",IF(I212&gt;=8,"Loyal Customers",IF(I212&gt;=6,"Potential Loyalists",IF(I212&gt;=4,"At Risk","Lost"))))</f>
        <v/>
      </c>
    </row>
    <row r="213">
      <c r="A213" s="5" t="inlineStr">
        <is>
          <t>EB-13705</t>
        </is>
      </c>
      <c r="B213" s="5" t="inlineStr">
        <is>
          <t>Ed Braxton</t>
        </is>
      </c>
      <c r="C213" s="5" t="n">
        <v>48</v>
      </c>
      <c r="D213" s="5" t="n">
        <v>9</v>
      </c>
      <c r="E213" s="6" t="n">
        <v>3644.98</v>
      </c>
      <c r="F213" s="5">
        <f>IF(PERCENTRANK($C$5:$C$797,C213)&lt;=0.25,4,IF(PERCENTRANK($C$5:$C$797,C213)&lt;=0.5,3,IF(PERCENTRANK($C$5:$C$797,C213)&lt;=0.75,2,1)))</f>
        <v/>
      </c>
      <c r="G213" s="5">
        <f>IF(PERCENTRANK($D$5:$D$797,D213)&gt;=0.75,4,IF(PERCENTRANK($D$5:$D$797,D213)&gt;=0.5,3,IF(PERCENTRANK($D$5:$D$797,D213)&gt;=0.25,2,1)))</f>
        <v/>
      </c>
      <c r="H213" s="5">
        <f>IF(PERCENTRANK($E$5:$E$797,E213)&gt;=0.75,4,IF(PERCENTRANK($E$5:$E$797,E213)&gt;=0.5,3,IF(PERCENTRANK($E$5:$E$797,E213)&gt;=0.25,2,1)))</f>
        <v/>
      </c>
      <c r="I213" s="5">
        <f>F213+G213+H213</f>
        <v/>
      </c>
      <c r="J213" s="5">
        <f>IF(I213&gt;=10,"Champions",IF(I213&gt;=8,"Loyal Customers",IF(I213&gt;=6,"Potential Loyalists",IF(I213&gt;=4,"At Risk","Lost"))))</f>
        <v/>
      </c>
    </row>
    <row r="214">
      <c r="A214" s="8" t="inlineStr">
        <is>
          <t>JP-15520</t>
        </is>
      </c>
      <c r="B214" s="8" t="inlineStr">
        <is>
          <t>Jeremy Pistek</t>
        </is>
      </c>
      <c r="C214" s="8" t="n">
        <v>8</v>
      </c>
      <c r="D214" s="8" t="n">
        <v>7</v>
      </c>
      <c r="E214" s="9" t="n">
        <v>3635.59</v>
      </c>
      <c r="F214" s="8">
        <f>IF(PERCENTRANK($C$5:$C$797,C214)&lt;=0.25,4,IF(PERCENTRANK($C$5:$C$797,C214)&lt;=0.5,3,IF(PERCENTRANK($C$5:$C$797,C214)&lt;=0.75,2,1)))</f>
        <v/>
      </c>
      <c r="G214" s="8">
        <f>IF(PERCENTRANK($D$5:$D$797,D214)&gt;=0.75,4,IF(PERCENTRANK($D$5:$D$797,D214)&gt;=0.5,3,IF(PERCENTRANK($D$5:$D$797,D214)&gt;=0.25,2,1)))</f>
        <v/>
      </c>
      <c r="H214" s="8">
        <f>IF(PERCENTRANK($E$5:$E$797,E214)&gt;=0.75,4,IF(PERCENTRANK($E$5:$E$797,E214)&gt;=0.5,3,IF(PERCENTRANK($E$5:$E$797,E214)&gt;=0.25,2,1)))</f>
        <v/>
      </c>
      <c r="I214" s="8">
        <f>F214+G214+H214</f>
        <v/>
      </c>
      <c r="J214" s="8">
        <f>IF(I214&gt;=10,"Champions",IF(I214&gt;=8,"Loyal Customers",IF(I214&gt;=6,"Potential Loyalists",IF(I214&gt;=4,"At Risk","Lost"))))</f>
        <v/>
      </c>
    </row>
    <row r="215">
      <c r="A215" s="5" t="inlineStr">
        <is>
          <t>SZ-20035</t>
        </is>
      </c>
      <c r="B215" s="5" t="inlineStr">
        <is>
          <t>Sam Zeldin</t>
        </is>
      </c>
      <c r="C215" s="5" t="n">
        <v>35</v>
      </c>
      <c r="D215" s="5" t="n">
        <v>11</v>
      </c>
      <c r="E215" s="6" t="n">
        <v>3625.33</v>
      </c>
      <c r="F215" s="5">
        <f>IF(PERCENTRANK($C$5:$C$797,C215)&lt;=0.25,4,IF(PERCENTRANK($C$5:$C$797,C215)&lt;=0.5,3,IF(PERCENTRANK($C$5:$C$797,C215)&lt;=0.75,2,1)))</f>
        <v/>
      </c>
      <c r="G215" s="5">
        <f>IF(PERCENTRANK($D$5:$D$797,D215)&gt;=0.75,4,IF(PERCENTRANK($D$5:$D$797,D215)&gt;=0.5,3,IF(PERCENTRANK($D$5:$D$797,D215)&gt;=0.25,2,1)))</f>
        <v/>
      </c>
      <c r="H215" s="5">
        <f>IF(PERCENTRANK($E$5:$E$797,E215)&gt;=0.75,4,IF(PERCENTRANK($E$5:$E$797,E215)&gt;=0.5,3,IF(PERCENTRANK($E$5:$E$797,E215)&gt;=0.25,2,1)))</f>
        <v/>
      </c>
      <c r="I215" s="5">
        <f>F215+G215+H215</f>
        <v/>
      </c>
      <c r="J215" s="5">
        <f>IF(I215&gt;=10,"Champions",IF(I215&gt;=8,"Loyal Customers",IF(I215&gt;=6,"Potential Loyalists",IF(I215&gt;=4,"At Risk","Lost"))))</f>
        <v/>
      </c>
    </row>
    <row r="216">
      <c r="A216" s="8" t="inlineStr">
        <is>
          <t>RH-19495</t>
        </is>
      </c>
      <c r="B216" s="8" t="inlineStr">
        <is>
          <t>Rick Hansen</t>
        </is>
      </c>
      <c r="C216" s="8" t="n">
        <v>32</v>
      </c>
      <c r="D216" s="8" t="n">
        <v>5</v>
      </c>
      <c r="E216" s="9" t="n">
        <v>3621.38</v>
      </c>
      <c r="F216" s="8">
        <f>IF(PERCENTRANK($C$5:$C$797,C216)&lt;=0.25,4,IF(PERCENTRANK($C$5:$C$797,C216)&lt;=0.5,3,IF(PERCENTRANK($C$5:$C$797,C216)&lt;=0.75,2,1)))</f>
        <v/>
      </c>
      <c r="G216" s="8">
        <f>IF(PERCENTRANK($D$5:$D$797,D216)&gt;=0.75,4,IF(PERCENTRANK($D$5:$D$797,D216)&gt;=0.5,3,IF(PERCENTRANK($D$5:$D$797,D216)&gt;=0.25,2,1)))</f>
        <v/>
      </c>
      <c r="H216" s="8">
        <f>IF(PERCENTRANK($E$5:$E$797,E216)&gt;=0.75,4,IF(PERCENTRANK($E$5:$E$797,E216)&gt;=0.5,3,IF(PERCENTRANK($E$5:$E$797,E216)&gt;=0.25,2,1)))</f>
        <v/>
      </c>
      <c r="I216" s="8">
        <f>F216+G216+H216</f>
        <v/>
      </c>
      <c r="J216" s="8">
        <f>IF(I216&gt;=10,"Champions",IF(I216&gt;=8,"Loyal Customers",IF(I216&gt;=6,"Potential Loyalists",IF(I216&gt;=4,"At Risk","Lost"))))</f>
        <v/>
      </c>
    </row>
    <row r="217">
      <c r="A217" s="5" t="inlineStr">
        <is>
          <t>TB-21175</t>
        </is>
      </c>
      <c r="B217" s="5" t="inlineStr">
        <is>
          <t>Thomas Boland</t>
        </is>
      </c>
      <c r="C217" s="5" t="n">
        <v>58</v>
      </c>
      <c r="D217" s="5" t="n">
        <v>4</v>
      </c>
      <c r="E217" s="6" t="n">
        <v>3589.3</v>
      </c>
      <c r="F217" s="5">
        <f>IF(PERCENTRANK($C$5:$C$797,C217)&lt;=0.25,4,IF(PERCENTRANK($C$5:$C$797,C217)&lt;=0.5,3,IF(PERCENTRANK($C$5:$C$797,C217)&lt;=0.75,2,1)))</f>
        <v/>
      </c>
      <c r="G217" s="5">
        <f>IF(PERCENTRANK($D$5:$D$797,D217)&gt;=0.75,4,IF(PERCENTRANK($D$5:$D$797,D217)&gt;=0.5,3,IF(PERCENTRANK($D$5:$D$797,D217)&gt;=0.25,2,1)))</f>
        <v/>
      </c>
      <c r="H217" s="5">
        <f>IF(PERCENTRANK($E$5:$E$797,E217)&gt;=0.75,4,IF(PERCENTRANK($E$5:$E$797,E217)&gt;=0.5,3,IF(PERCENTRANK($E$5:$E$797,E217)&gt;=0.25,2,1)))</f>
        <v/>
      </c>
      <c r="I217" s="5">
        <f>F217+G217+H217</f>
        <v/>
      </c>
      <c r="J217" s="5">
        <f>IF(I217&gt;=10,"Champions",IF(I217&gt;=8,"Loyal Customers",IF(I217&gt;=6,"Potential Loyalists",IF(I217&gt;=4,"At Risk","Lost"))))</f>
        <v/>
      </c>
    </row>
    <row r="218">
      <c r="A218" s="8" t="inlineStr">
        <is>
          <t>GM-14440</t>
        </is>
      </c>
      <c r="B218" s="8" t="inlineStr">
        <is>
          <t>Gary McGarr</t>
        </is>
      </c>
      <c r="C218" s="8" t="n">
        <v>83</v>
      </c>
      <c r="D218" s="8" t="n">
        <v>7</v>
      </c>
      <c r="E218" s="9" t="n">
        <v>3582.82</v>
      </c>
      <c r="F218" s="8">
        <f>IF(PERCENTRANK($C$5:$C$797,C218)&lt;=0.25,4,IF(PERCENTRANK($C$5:$C$797,C218)&lt;=0.5,3,IF(PERCENTRANK($C$5:$C$797,C218)&lt;=0.75,2,1)))</f>
        <v/>
      </c>
      <c r="G218" s="8">
        <f>IF(PERCENTRANK($D$5:$D$797,D218)&gt;=0.75,4,IF(PERCENTRANK($D$5:$D$797,D218)&gt;=0.5,3,IF(PERCENTRANK($D$5:$D$797,D218)&gt;=0.25,2,1)))</f>
        <v/>
      </c>
      <c r="H218" s="8">
        <f>IF(PERCENTRANK($E$5:$E$797,E218)&gt;=0.75,4,IF(PERCENTRANK($E$5:$E$797,E218)&gt;=0.5,3,IF(PERCENTRANK($E$5:$E$797,E218)&gt;=0.25,2,1)))</f>
        <v/>
      </c>
      <c r="I218" s="8">
        <f>F218+G218+H218</f>
        <v/>
      </c>
      <c r="J218" s="8">
        <f>IF(I218&gt;=10,"Champions",IF(I218&gt;=8,"Loyal Customers",IF(I218&gt;=6,"Potential Loyalists",IF(I218&gt;=4,"At Risk","Lost"))))</f>
        <v/>
      </c>
    </row>
    <row r="219">
      <c r="A219" s="5" t="inlineStr">
        <is>
          <t>DL-13495</t>
        </is>
      </c>
      <c r="B219" s="5" t="inlineStr">
        <is>
          <t>Dionis Lloyd</t>
        </is>
      </c>
      <c r="C219" s="5" t="n">
        <v>76</v>
      </c>
      <c r="D219" s="5" t="n">
        <v>8</v>
      </c>
      <c r="E219" s="6" t="n">
        <v>3539.32</v>
      </c>
      <c r="F219" s="5">
        <f>IF(PERCENTRANK($C$5:$C$797,C219)&lt;=0.25,4,IF(PERCENTRANK($C$5:$C$797,C219)&lt;=0.5,3,IF(PERCENTRANK($C$5:$C$797,C219)&lt;=0.75,2,1)))</f>
        <v/>
      </c>
      <c r="G219" s="5">
        <f>IF(PERCENTRANK($D$5:$D$797,D219)&gt;=0.75,4,IF(PERCENTRANK($D$5:$D$797,D219)&gt;=0.5,3,IF(PERCENTRANK($D$5:$D$797,D219)&gt;=0.25,2,1)))</f>
        <v/>
      </c>
      <c r="H219" s="5">
        <f>IF(PERCENTRANK($E$5:$E$797,E219)&gt;=0.75,4,IF(PERCENTRANK($E$5:$E$797,E219)&gt;=0.5,3,IF(PERCENTRANK($E$5:$E$797,E219)&gt;=0.25,2,1)))</f>
        <v/>
      </c>
      <c r="I219" s="5">
        <f>F219+G219+H219</f>
        <v/>
      </c>
      <c r="J219" s="5">
        <f>IF(I219&gt;=10,"Champions",IF(I219&gt;=8,"Loyal Customers",IF(I219&gt;=6,"Potential Loyalists",IF(I219&gt;=4,"At Risk","Lost"))))</f>
        <v/>
      </c>
    </row>
    <row r="220">
      <c r="A220" s="8" t="inlineStr">
        <is>
          <t>ES-14020</t>
        </is>
      </c>
      <c r="B220" s="8" t="inlineStr">
        <is>
          <t>Erica Smith</t>
        </is>
      </c>
      <c r="C220" s="8" t="n">
        <v>40</v>
      </c>
      <c r="D220" s="8" t="n">
        <v>5</v>
      </c>
      <c r="E220" s="9" t="n">
        <v>3510.46</v>
      </c>
      <c r="F220" s="8">
        <f>IF(PERCENTRANK($C$5:$C$797,C220)&lt;=0.25,4,IF(PERCENTRANK($C$5:$C$797,C220)&lt;=0.5,3,IF(PERCENTRANK($C$5:$C$797,C220)&lt;=0.75,2,1)))</f>
        <v/>
      </c>
      <c r="G220" s="8">
        <f>IF(PERCENTRANK($D$5:$D$797,D220)&gt;=0.75,4,IF(PERCENTRANK($D$5:$D$797,D220)&gt;=0.5,3,IF(PERCENTRANK($D$5:$D$797,D220)&gt;=0.25,2,1)))</f>
        <v/>
      </c>
      <c r="H220" s="8">
        <f>IF(PERCENTRANK($E$5:$E$797,E220)&gt;=0.75,4,IF(PERCENTRANK($E$5:$E$797,E220)&gt;=0.5,3,IF(PERCENTRANK($E$5:$E$797,E220)&gt;=0.25,2,1)))</f>
        <v/>
      </c>
      <c r="I220" s="8">
        <f>F220+G220+H220</f>
        <v/>
      </c>
      <c r="J220" s="8">
        <f>IF(I220&gt;=10,"Champions",IF(I220&gt;=8,"Loyal Customers",IF(I220&gt;=6,"Potential Loyalists",IF(I220&gt;=4,"At Risk","Lost"))))</f>
        <v/>
      </c>
    </row>
    <row r="221">
      <c r="A221" s="5" t="inlineStr">
        <is>
          <t>RW-19690</t>
        </is>
      </c>
      <c r="B221" s="5" t="inlineStr">
        <is>
          <t>Robert Waldorf</t>
        </is>
      </c>
      <c r="C221" s="5" t="n">
        <v>79</v>
      </c>
      <c r="D221" s="5" t="n">
        <v>5</v>
      </c>
      <c r="E221" s="6" t="n">
        <v>3495.65</v>
      </c>
      <c r="F221" s="5">
        <f>IF(PERCENTRANK($C$5:$C$797,C221)&lt;=0.25,4,IF(PERCENTRANK($C$5:$C$797,C221)&lt;=0.5,3,IF(PERCENTRANK($C$5:$C$797,C221)&lt;=0.75,2,1)))</f>
        <v/>
      </c>
      <c r="G221" s="5">
        <f>IF(PERCENTRANK($D$5:$D$797,D221)&gt;=0.75,4,IF(PERCENTRANK($D$5:$D$797,D221)&gt;=0.5,3,IF(PERCENTRANK($D$5:$D$797,D221)&gt;=0.25,2,1)))</f>
        <v/>
      </c>
      <c r="H221" s="5">
        <f>IF(PERCENTRANK($E$5:$E$797,E221)&gt;=0.75,4,IF(PERCENTRANK($E$5:$E$797,E221)&gt;=0.5,3,IF(PERCENTRANK($E$5:$E$797,E221)&gt;=0.25,2,1)))</f>
        <v/>
      </c>
      <c r="I221" s="5">
        <f>F221+G221+H221</f>
        <v/>
      </c>
      <c r="J221" s="5">
        <f>IF(I221&gt;=10,"Champions",IF(I221&gt;=8,"Loyal Customers",IF(I221&gt;=6,"Potential Loyalists",IF(I221&gt;=4,"At Risk","Lost"))))</f>
        <v/>
      </c>
    </row>
    <row r="222">
      <c r="A222" s="8" t="inlineStr">
        <is>
          <t>AG-10675</t>
        </is>
      </c>
      <c r="B222" s="8" t="inlineStr">
        <is>
          <t>Anna Gayman</t>
        </is>
      </c>
      <c r="C222" s="8" t="n">
        <v>97</v>
      </c>
      <c r="D222" s="8" t="n">
        <v>7</v>
      </c>
      <c r="E222" s="9" t="n">
        <v>3489.04</v>
      </c>
      <c r="F222" s="8">
        <f>IF(PERCENTRANK($C$5:$C$797,C222)&lt;=0.25,4,IF(PERCENTRANK($C$5:$C$797,C222)&lt;=0.5,3,IF(PERCENTRANK($C$5:$C$797,C222)&lt;=0.75,2,1)))</f>
        <v/>
      </c>
      <c r="G222" s="8">
        <f>IF(PERCENTRANK($D$5:$D$797,D222)&gt;=0.75,4,IF(PERCENTRANK($D$5:$D$797,D222)&gt;=0.5,3,IF(PERCENTRANK($D$5:$D$797,D222)&gt;=0.25,2,1)))</f>
        <v/>
      </c>
      <c r="H222" s="8">
        <f>IF(PERCENTRANK($E$5:$E$797,E222)&gt;=0.75,4,IF(PERCENTRANK($E$5:$E$797,E222)&gt;=0.5,3,IF(PERCENTRANK($E$5:$E$797,E222)&gt;=0.25,2,1)))</f>
        <v/>
      </c>
      <c r="I222" s="8">
        <f>F222+G222+H222</f>
        <v/>
      </c>
      <c r="J222" s="8">
        <f>IF(I222&gt;=10,"Champions",IF(I222&gt;=8,"Loyal Customers",IF(I222&gt;=6,"Potential Loyalists",IF(I222&gt;=4,"At Risk","Lost"))))</f>
        <v/>
      </c>
    </row>
    <row r="223">
      <c r="A223" s="5" t="inlineStr">
        <is>
          <t>ED-13885</t>
        </is>
      </c>
      <c r="B223" s="5" t="inlineStr">
        <is>
          <t>Emily Ducich</t>
        </is>
      </c>
      <c r="C223" s="5" t="n">
        <v>135</v>
      </c>
      <c r="D223" s="5" t="n">
        <v>8</v>
      </c>
      <c r="E223" s="6" t="n">
        <v>3484.92</v>
      </c>
      <c r="F223" s="5">
        <f>IF(PERCENTRANK($C$5:$C$797,C223)&lt;=0.25,4,IF(PERCENTRANK($C$5:$C$797,C223)&lt;=0.5,3,IF(PERCENTRANK($C$5:$C$797,C223)&lt;=0.75,2,1)))</f>
        <v/>
      </c>
      <c r="G223" s="5">
        <f>IF(PERCENTRANK($D$5:$D$797,D223)&gt;=0.75,4,IF(PERCENTRANK($D$5:$D$797,D223)&gt;=0.5,3,IF(PERCENTRANK($D$5:$D$797,D223)&gt;=0.25,2,1)))</f>
        <v/>
      </c>
      <c r="H223" s="5">
        <f>IF(PERCENTRANK($E$5:$E$797,E223)&gt;=0.75,4,IF(PERCENTRANK($E$5:$E$797,E223)&gt;=0.5,3,IF(PERCENTRANK($E$5:$E$797,E223)&gt;=0.25,2,1)))</f>
        <v/>
      </c>
      <c r="I223" s="5">
        <f>F223+G223+H223</f>
        <v/>
      </c>
      <c r="J223" s="5">
        <f>IF(I223&gt;=10,"Champions",IF(I223&gt;=8,"Loyal Customers",IF(I223&gt;=6,"Potential Loyalists",IF(I223&gt;=4,"At Risk","Lost"))))</f>
        <v/>
      </c>
    </row>
    <row r="224">
      <c r="A224" s="8" t="inlineStr">
        <is>
          <t>PW-19030</t>
        </is>
      </c>
      <c r="B224" s="8" t="inlineStr">
        <is>
          <t>Pauline Webber</t>
        </is>
      </c>
      <c r="C224" s="8" t="n">
        <v>46</v>
      </c>
      <c r="D224" s="8" t="n">
        <v>10</v>
      </c>
      <c r="E224" s="9" t="n">
        <v>3454.92</v>
      </c>
      <c r="F224" s="8">
        <f>IF(PERCENTRANK($C$5:$C$797,C224)&lt;=0.25,4,IF(PERCENTRANK($C$5:$C$797,C224)&lt;=0.5,3,IF(PERCENTRANK($C$5:$C$797,C224)&lt;=0.75,2,1)))</f>
        <v/>
      </c>
      <c r="G224" s="8">
        <f>IF(PERCENTRANK($D$5:$D$797,D224)&gt;=0.75,4,IF(PERCENTRANK($D$5:$D$797,D224)&gt;=0.5,3,IF(PERCENTRANK($D$5:$D$797,D224)&gt;=0.25,2,1)))</f>
        <v/>
      </c>
      <c r="H224" s="8">
        <f>IF(PERCENTRANK($E$5:$E$797,E224)&gt;=0.75,4,IF(PERCENTRANK($E$5:$E$797,E224)&gt;=0.5,3,IF(PERCENTRANK($E$5:$E$797,E224)&gt;=0.25,2,1)))</f>
        <v/>
      </c>
      <c r="I224" s="8">
        <f>F224+G224+H224</f>
        <v/>
      </c>
      <c r="J224" s="8">
        <f>IF(I224&gt;=10,"Champions",IF(I224&gt;=8,"Loyal Customers",IF(I224&gt;=6,"Potential Loyalists",IF(I224&gt;=4,"At Risk","Lost"))))</f>
        <v/>
      </c>
    </row>
    <row r="225">
      <c r="A225" s="5" t="inlineStr">
        <is>
          <t>SF-20200</t>
        </is>
      </c>
      <c r="B225" s="5" t="inlineStr">
        <is>
          <t>Sarah Foster</t>
        </is>
      </c>
      <c r="C225" s="5" t="n">
        <v>59</v>
      </c>
      <c r="D225" s="5" t="n">
        <v>9</v>
      </c>
      <c r="E225" s="6" t="n">
        <v>3422.79</v>
      </c>
      <c r="F225" s="5">
        <f>IF(PERCENTRANK($C$5:$C$797,C225)&lt;=0.25,4,IF(PERCENTRANK($C$5:$C$797,C225)&lt;=0.5,3,IF(PERCENTRANK($C$5:$C$797,C225)&lt;=0.75,2,1)))</f>
        <v/>
      </c>
      <c r="G225" s="5">
        <f>IF(PERCENTRANK($D$5:$D$797,D225)&gt;=0.75,4,IF(PERCENTRANK($D$5:$D$797,D225)&gt;=0.5,3,IF(PERCENTRANK($D$5:$D$797,D225)&gt;=0.25,2,1)))</f>
        <v/>
      </c>
      <c r="H225" s="5">
        <f>IF(PERCENTRANK($E$5:$E$797,E225)&gt;=0.75,4,IF(PERCENTRANK($E$5:$E$797,E225)&gt;=0.5,3,IF(PERCENTRANK($E$5:$E$797,E225)&gt;=0.25,2,1)))</f>
        <v/>
      </c>
      <c r="I225" s="5">
        <f>F225+G225+H225</f>
        <v/>
      </c>
      <c r="J225" s="5">
        <f>IF(I225&gt;=10,"Champions",IF(I225&gt;=8,"Loyal Customers",IF(I225&gt;=6,"Potential Loyalists",IF(I225&gt;=4,"At Risk","Lost"))))</f>
        <v/>
      </c>
    </row>
    <row r="226">
      <c r="A226" s="8" t="inlineStr">
        <is>
          <t>FC-14245</t>
        </is>
      </c>
      <c r="B226" s="8" t="inlineStr">
        <is>
          <t>Frank Carlisle</t>
        </is>
      </c>
      <c r="C226" s="8" t="n">
        <v>70</v>
      </c>
      <c r="D226" s="8" t="n">
        <v>7</v>
      </c>
      <c r="E226" s="9" t="n">
        <v>3418.74</v>
      </c>
      <c r="F226" s="8">
        <f>IF(PERCENTRANK($C$5:$C$797,C226)&lt;=0.25,4,IF(PERCENTRANK($C$5:$C$797,C226)&lt;=0.5,3,IF(PERCENTRANK($C$5:$C$797,C226)&lt;=0.75,2,1)))</f>
        <v/>
      </c>
      <c r="G226" s="8">
        <f>IF(PERCENTRANK($D$5:$D$797,D226)&gt;=0.75,4,IF(PERCENTRANK($D$5:$D$797,D226)&gt;=0.5,3,IF(PERCENTRANK($D$5:$D$797,D226)&gt;=0.25,2,1)))</f>
        <v/>
      </c>
      <c r="H226" s="8">
        <f>IF(PERCENTRANK($E$5:$E$797,E226)&gt;=0.75,4,IF(PERCENTRANK($E$5:$E$797,E226)&gt;=0.5,3,IF(PERCENTRANK($E$5:$E$797,E226)&gt;=0.25,2,1)))</f>
        <v/>
      </c>
      <c r="I226" s="8">
        <f>F226+G226+H226</f>
        <v/>
      </c>
      <c r="J226" s="8">
        <f>IF(I226&gt;=10,"Champions",IF(I226&gt;=8,"Loyal Customers",IF(I226&gt;=6,"Potential Loyalists",IF(I226&gt;=4,"At Risk","Lost"))))</f>
        <v/>
      </c>
    </row>
    <row r="227">
      <c r="A227" s="5" t="inlineStr">
        <is>
          <t>SH-19975</t>
        </is>
      </c>
      <c r="B227" s="5" t="inlineStr">
        <is>
          <t>Sally Hughsby</t>
        </is>
      </c>
      <c r="C227" s="5" t="n">
        <v>29</v>
      </c>
      <c r="D227" s="5" t="n">
        <v>13</v>
      </c>
      <c r="E227" s="6" t="n">
        <v>3406.84</v>
      </c>
      <c r="F227" s="5">
        <f>IF(PERCENTRANK($C$5:$C$797,C227)&lt;=0.25,4,IF(PERCENTRANK($C$5:$C$797,C227)&lt;=0.5,3,IF(PERCENTRANK($C$5:$C$797,C227)&lt;=0.75,2,1)))</f>
        <v/>
      </c>
      <c r="G227" s="5">
        <f>IF(PERCENTRANK($D$5:$D$797,D227)&gt;=0.75,4,IF(PERCENTRANK($D$5:$D$797,D227)&gt;=0.5,3,IF(PERCENTRANK($D$5:$D$797,D227)&gt;=0.25,2,1)))</f>
        <v/>
      </c>
      <c r="H227" s="5">
        <f>IF(PERCENTRANK($E$5:$E$797,E227)&gt;=0.75,4,IF(PERCENTRANK($E$5:$E$797,E227)&gt;=0.5,3,IF(PERCENTRANK($E$5:$E$797,E227)&gt;=0.25,2,1)))</f>
        <v/>
      </c>
      <c r="I227" s="5">
        <f>F227+G227+H227</f>
        <v/>
      </c>
      <c r="J227" s="5">
        <f>IF(I227&gt;=10,"Champions",IF(I227&gt;=8,"Loyal Customers",IF(I227&gt;=6,"Potential Loyalists",IF(I227&gt;=4,"At Risk","Lost"))))</f>
        <v/>
      </c>
    </row>
    <row r="228">
      <c r="A228" s="8" t="inlineStr">
        <is>
          <t>SG-20080</t>
        </is>
      </c>
      <c r="B228" s="8" t="inlineStr">
        <is>
          <t>Sandra Glassco</t>
        </is>
      </c>
      <c r="C228" s="8" t="n">
        <v>8</v>
      </c>
      <c r="D228" s="8" t="n">
        <v>3</v>
      </c>
      <c r="E228" s="9" t="n">
        <v>3406.58</v>
      </c>
      <c r="F228" s="8">
        <f>IF(PERCENTRANK($C$5:$C$797,C228)&lt;=0.25,4,IF(PERCENTRANK($C$5:$C$797,C228)&lt;=0.5,3,IF(PERCENTRANK($C$5:$C$797,C228)&lt;=0.75,2,1)))</f>
        <v/>
      </c>
      <c r="G228" s="8">
        <f>IF(PERCENTRANK($D$5:$D$797,D228)&gt;=0.75,4,IF(PERCENTRANK($D$5:$D$797,D228)&gt;=0.5,3,IF(PERCENTRANK($D$5:$D$797,D228)&gt;=0.25,2,1)))</f>
        <v/>
      </c>
      <c r="H228" s="8">
        <f>IF(PERCENTRANK($E$5:$E$797,E228)&gt;=0.75,4,IF(PERCENTRANK($E$5:$E$797,E228)&gt;=0.5,3,IF(PERCENTRANK($E$5:$E$797,E228)&gt;=0.25,2,1)))</f>
        <v/>
      </c>
      <c r="I228" s="8">
        <f>F228+G228+H228</f>
        <v/>
      </c>
      <c r="J228" s="8">
        <f>IF(I228&gt;=10,"Champions",IF(I228&gt;=8,"Loyal Customers",IF(I228&gt;=6,"Potential Loyalists",IF(I228&gt;=4,"At Risk","Lost"))))</f>
        <v/>
      </c>
    </row>
    <row r="229">
      <c r="A229" s="5" t="inlineStr">
        <is>
          <t>TS-21655</t>
        </is>
      </c>
      <c r="B229" s="5" t="inlineStr">
        <is>
          <t>Trudy Schmidt</t>
        </is>
      </c>
      <c r="C229" s="5" t="n">
        <v>238</v>
      </c>
      <c r="D229" s="5" t="n">
        <v>5</v>
      </c>
      <c r="E229" s="6" t="n">
        <v>3368.09</v>
      </c>
      <c r="F229" s="5">
        <f>IF(PERCENTRANK($C$5:$C$797,C229)&lt;=0.25,4,IF(PERCENTRANK($C$5:$C$797,C229)&lt;=0.5,3,IF(PERCENTRANK($C$5:$C$797,C229)&lt;=0.75,2,1)))</f>
        <v/>
      </c>
      <c r="G229" s="5">
        <f>IF(PERCENTRANK($D$5:$D$797,D229)&gt;=0.75,4,IF(PERCENTRANK($D$5:$D$797,D229)&gt;=0.5,3,IF(PERCENTRANK($D$5:$D$797,D229)&gt;=0.25,2,1)))</f>
        <v/>
      </c>
      <c r="H229" s="5">
        <f>IF(PERCENTRANK($E$5:$E$797,E229)&gt;=0.75,4,IF(PERCENTRANK($E$5:$E$797,E229)&gt;=0.5,3,IF(PERCENTRANK($E$5:$E$797,E229)&gt;=0.25,2,1)))</f>
        <v/>
      </c>
      <c r="I229" s="5">
        <f>F229+G229+H229</f>
        <v/>
      </c>
      <c r="J229" s="5">
        <f>IF(I229&gt;=10,"Champions",IF(I229&gt;=8,"Loyal Customers",IF(I229&gt;=6,"Potential Loyalists",IF(I229&gt;=4,"At Risk","Lost"))))</f>
        <v/>
      </c>
    </row>
    <row r="230">
      <c r="A230" s="8" t="inlineStr">
        <is>
          <t>SC-20020</t>
        </is>
      </c>
      <c r="B230" s="8" t="inlineStr">
        <is>
          <t>Sam Craven</t>
        </is>
      </c>
      <c r="C230" s="8" t="n">
        <v>781</v>
      </c>
      <c r="D230" s="8" t="n">
        <v>5</v>
      </c>
      <c r="E230" s="9" t="n">
        <v>3362.96</v>
      </c>
      <c r="F230" s="8">
        <f>IF(PERCENTRANK($C$5:$C$797,C230)&lt;=0.25,4,IF(PERCENTRANK($C$5:$C$797,C230)&lt;=0.5,3,IF(PERCENTRANK($C$5:$C$797,C230)&lt;=0.75,2,1)))</f>
        <v/>
      </c>
      <c r="G230" s="8">
        <f>IF(PERCENTRANK($D$5:$D$797,D230)&gt;=0.75,4,IF(PERCENTRANK($D$5:$D$797,D230)&gt;=0.5,3,IF(PERCENTRANK($D$5:$D$797,D230)&gt;=0.25,2,1)))</f>
        <v/>
      </c>
      <c r="H230" s="8">
        <f>IF(PERCENTRANK($E$5:$E$797,E230)&gt;=0.75,4,IF(PERCENTRANK($E$5:$E$797,E230)&gt;=0.5,3,IF(PERCENTRANK($E$5:$E$797,E230)&gt;=0.25,2,1)))</f>
        <v/>
      </c>
      <c r="I230" s="8">
        <f>F230+G230+H230</f>
        <v/>
      </c>
      <c r="J230" s="8">
        <f>IF(I230&gt;=10,"Champions",IF(I230&gt;=8,"Loyal Customers",IF(I230&gt;=6,"Potential Loyalists",IF(I230&gt;=4,"At Risk","Lost"))))</f>
        <v/>
      </c>
    </row>
    <row r="231">
      <c r="A231" s="5" t="inlineStr">
        <is>
          <t>VP-21760</t>
        </is>
      </c>
      <c r="B231" s="5" t="inlineStr">
        <is>
          <t>Victoria Pisteka</t>
        </is>
      </c>
      <c r="C231" s="5" t="n">
        <v>75</v>
      </c>
      <c r="D231" s="5" t="n">
        <v>7</v>
      </c>
      <c r="E231" s="6" t="n">
        <v>3360.53</v>
      </c>
      <c r="F231" s="5">
        <f>IF(PERCENTRANK($C$5:$C$797,C231)&lt;=0.25,4,IF(PERCENTRANK($C$5:$C$797,C231)&lt;=0.5,3,IF(PERCENTRANK($C$5:$C$797,C231)&lt;=0.75,2,1)))</f>
        <v/>
      </c>
      <c r="G231" s="5">
        <f>IF(PERCENTRANK($D$5:$D$797,D231)&gt;=0.75,4,IF(PERCENTRANK($D$5:$D$797,D231)&gt;=0.5,3,IF(PERCENTRANK($D$5:$D$797,D231)&gt;=0.25,2,1)))</f>
        <v/>
      </c>
      <c r="H231" s="5">
        <f>IF(PERCENTRANK($E$5:$E$797,E231)&gt;=0.75,4,IF(PERCENTRANK($E$5:$E$797,E231)&gt;=0.5,3,IF(PERCENTRANK($E$5:$E$797,E231)&gt;=0.25,2,1)))</f>
        <v/>
      </c>
      <c r="I231" s="5">
        <f>F231+G231+H231</f>
        <v/>
      </c>
      <c r="J231" s="5">
        <f>IF(I231&gt;=10,"Champions",IF(I231&gt;=8,"Loyal Customers",IF(I231&gt;=6,"Potential Loyalists",IF(I231&gt;=4,"At Risk","Lost"))))</f>
        <v/>
      </c>
    </row>
    <row r="232">
      <c r="A232" s="8" t="inlineStr">
        <is>
          <t>DJ-13630</t>
        </is>
      </c>
      <c r="B232" s="8" t="inlineStr">
        <is>
          <t>Doug Jacobs</t>
        </is>
      </c>
      <c r="C232" s="8" t="n">
        <v>12</v>
      </c>
      <c r="D232" s="8" t="n">
        <v>3</v>
      </c>
      <c r="E232" s="9" t="n">
        <v>3356.4</v>
      </c>
      <c r="F232" s="8">
        <f>IF(PERCENTRANK($C$5:$C$797,C232)&lt;=0.25,4,IF(PERCENTRANK($C$5:$C$797,C232)&lt;=0.5,3,IF(PERCENTRANK($C$5:$C$797,C232)&lt;=0.75,2,1)))</f>
        <v/>
      </c>
      <c r="G232" s="8">
        <f>IF(PERCENTRANK($D$5:$D$797,D232)&gt;=0.75,4,IF(PERCENTRANK($D$5:$D$797,D232)&gt;=0.5,3,IF(PERCENTRANK($D$5:$D$797,D232)&gt;=0.25,2,1)))</f>
        <v/>
      </c>
      <c r="H232" s="8">
        <f>IF(PERCENTRANK($E$5:$E$797,E232)&gt;=0.75,4,IF(PERCENTRANK($E$5:$E$797,E232)&gt;=0.5,3,IF(PERCENTRANK($E$5:$E$797,E232)&gt;=0.25,2,1)))</f>
        <v/>
      </c>
      <c r="I232" s="8">
        <f>F232+G232+H232</f>
        <v/>
      </c>
      <c r="J232" s="8">
        <f>IF(I232&gt;=10,"Champions",IF(I232&gt;=8,"Loyal Customers",IF(I232&gt;=6,"Potential Loyalists",IF(I232&gt;=4,"At Risk","Lost"))))</f>
        <v/>
      </c>
    </row>
    <row r="233">
      <c r="A233" s="5" t="inlineStr">
        <is>
          <t>DV-13465</t>
        </is>
      </c>
      <c r="B233" s="5" t="inlineStr">
        <is>
          <t>Dianna Vittorini</t>
        </is>
      </c>
      <c r="C233" s="5" t="n">
        <v>29</v>
      </c>
      <c r="D233" s="5" t="n">
        <v>6</v>
      </c>
      <c r="E233" s="6" t="n">
        <v>3341.59</v>
      </c>
      <c r="F233" s="5">
        <f>IF(PERCENTRANK($C$5:$C$797,C233)&lt;=0.25,4,IF(PERCENTRANK($C$5:$C$797,C233)&lt;=0.5,3,IF(PERCENTRANK($C$5:$C$797,C233)&lt;=0.75,2,1)))</f>
        <v/>
      </c>
      <c r="G233" s="5">
        <f>IF(PERCENTRANK($D$5:$D$797,D233)&gt;=0.75,4,IF(PERCENTRANK($D$5:$D$797,D233)&gt;=0.5,3,IF(PERCENTRANK($D$5:$D$797,D233)&gt;=0.25,2,1)))</f>
        <v/>
      </c>
      <c r="H233" s="5">
        <f>IF(PERCENTRANK($E$5:$E$797,E233)&gt;=0.75,4,IF(PERCENTRANK($E$5:$E$797,E233)&gt;=0.5,3,IF(PERCENTRANK($E$5:$E$797,E233)&gt;=0.25,2,1)))</f>
        <v/>
      </c>
      <c r="I233" s="5">
        <f>F233+G233+H233</f>
        <v/>
      </c>
      <c r="J233" s="5">
        <f>IF(I233&gt;=10,"Champions",IF(I233&gt;=8,"Loyal Customers",IF(I233&gt;=6,"Potential Loyalists",IF(I233&gt;=4,"At Risk","Lost"))))</f>
        <v/>
      </c>
    </row>
    <row r="234">
      <c r="A234" s="8" t="inlineStr">
        <is>
          <t>SF-20965</t>
        </is>
      </c>
      <c r="B234" s="8" t="inlineStr">
        <is>
          <t>Sylvia Foulston</t>
        </is>
      </c>
      <c r="C234" s="8" t="n">
        <v>48</v>
      </c>
      <c r="D234" s="8" t="n">
        <v>9</v>
      </c>
      <c r="E234" s="9" t="n">
        <v>3336.53</v>
      </c>
      <c r="F234" s="8">
        <f>IF(PERCENTRANK($C$5:$C$797,C234)&lt;=0.25,4,IF(PERCENTRANK($C$5:$C$797,C234)&lt;=0.5,3,IF(PERCENTRANK($C$5:$C$797,C234)&lt;=0.75,2,1)))</f>
        <v/>
      </c>
      <c r="G234" s="8">
        <f>IF(PERCENTRANK($D$5:$D$797,D234)&gt;=0.75,4,IF(PERCENTRANK($D$5:$D$797,D234)&gt;=0.5,3,IF(PERCENTRANK($D$5:$D$797,D234)&gt;=0.25,2,1)))</f>
        <v/>
      </c>
      <c r="H234" s="8">
        <f>IF(PERCENTRANK($E$5:$E$797,E234)&gt;=0.75,4,IF(PERCENTRANK($E$5:$E$797,E234)&gt;=0.5,3,IF(PERCENTRANK($E$5:$E$797,E234)&gt;=0.25,2,1)))</f>
        <v/>
      </c>
      <c r="I234" s="8">
        <f>F234+G234+H234</f>
        <v/>
      </c>
      <c r="J234" s="8">
        <f>IF(I234&gt;=10,"Champions",IF(I234&gt;=8,"Loyal Customers",IF(I234&gt;=6,"Potential Loyalists",IF(I234&gt;=4,"At Risk","Lost"))))</f>
        <v/>
      </c>
    </row>
    <row r="235">
      <c r="A235" s="5" t="inlineStr">
        <is>
          <t>DC-12850</t>
        </is>
      </c>
      <c r="B235" s="5" t="inlineStr">
        <is>
          <t>Dan Campbell</t>
        </is>
      </c>
      <c r="C235" s="5" t="n">
        <v>37</v>
      </c>
      <c r="D235" s="5" t="n">
        <v>9</v>
      </c>
      <c r="E235" s="6" t="n">
        <v>3336.17</v>
      </c>
      <c r="F235" s="5">
        <f>IF(PERCENTRANK($C$5:$C$797,C235)&lt;=0.25,4,IF(PERCENTRANK($C$5:$C$797,C235)&lt;=0.5,3,IF(PERCENTRANK($C$5:$C$797,C235)&lt;=0.75,2,1)))</f>
        <v/>
      </c>
      <c r="G235" s="5">
        <f>IF(PERCENTRANK($D$5:$D$797,D235)&gt;=0.75,4,IF(PERCENTRANK($D$5:$D$797,D235)&gt;=0.5,3,IF(PERCENTRANK($D$5:$D$797,D235)&gt;=0.25,2,1)))</f>
        <v/>
      </c>
      <c r="H235" s="5">
        <f>IF(PERCENTRANK($E$5:$E$797,E235)&gt;=0.75,4,IF(PERCENTRANK($E$5:$E$797,E235)&gt;=0.5,3,IF(PERCENTRANK($E$5:$E$797,E235)&gt;=0.25,2,1)))</f>
        <v/>
      </c>
      <c r="I235" s="5">
        <f>F235+G235+H235</f>
        <v/>
      </c>
      <c r="J235" s="5">
        <f>IF(I235&gt;=10,"Champions",IF(I235&gt;=8,"Loyal Customers",IF(I235&gt;=6,"Potential Loyalists",IF(I235&gt;=4,"At Risk","Lost"))))</f>
        <v/>
      </c>
    </row>
    <row r="236">
      <c r="A236" s="8" t="inlineStr">
        <is>
          <t>AP-10915</t>
        </is>
      </c>
      <c r="B236" s="8" t="inlineStr">
        <is>
          <t>Arthur Prichep</t>
        </is>
      </c>
      <c r="C236" s="8" t="n">
        <v>98</v>
      </c>
      <c r="D236" s="8" t="n">
        <v>10</v>
      </c>
      <c r="E236" s="9" t="n">
        <v>3323.56</v>
      </c>
      <c r="F236" s="8">
        <f>IF(PERCENTRANK($C$5:$C$797,C236)&lt;=0.25,4,IF(PERCENTRANK($C$5:$C$797,C236)&lt;=0.5,3,IF(PERCENTRANK($C$5:$C$797,C236)&lt;=0.75,2,1)))</f>
        <v/>
      </c>
      <c r="G236" s="8">
        <f>IF(PERCENTRANK($D$5:$D$797,D236)&gt;=0.75,4,IF(PERCENTRANK($D$5:$D$797,D236)&gt;=0.5,3,IF(PERCENTRANK($D$5:$D$797,D236)&gt;=0.25,2,1)))</f>
        <v/>
      </c>
      <c r="H236" s="8">
        <f>IF(PERCENTRANK($E$5:$E$797,E236)&gt;=0.75,4,IF(PERCENTRANK($E$5:$E$797,E236)&gt;=0.5,3,IF(PERCENTRANK($E$5:$E$797,E236)&gt;=0.25,2,1)))</f>
        <v/>
      </c>
      <c r="I236" s="8">
        <f>F236+G236+H236</f>
        <v/>
      </c>
      <c r="J236" s="8">
        <f>IF(I236&gt;=10,"Champions",IF(I236&gt;=8,"Loyal Customers",IF(I236&gt;=6,"Potential Loyalists",IF(I236&gt;=4,"At Risk","Lost"))))</f>
        <v/>
      </c>
    </row>
    <row r="237">
      <c r="A237" s="5" t="inlineStr">
        <is>
          <t>DK-13375</t>
        </is>
      </c>
      <c r="B237" s="5" t="inlineStr">
        <is>
          <t>Dennis Kane</t>
        </is>
      </c>
      <c r="C237" s="5" t="n">
        <v>19</v>
      </c>
      <c r="D237" s="5" t="n">
        <v>8</v>
      </c>
      <c r="E237" s="6" t="n">
        <v>3318.49</v>
      </c>
      <c r="F237" s="5">
        <f>IF(PERCENTRANK($C$5:$C$797,C237)&lt;=0.25,4,IF(PERCENTRANK($C$5:$C$797,C237)&lt;=0.5,3,IF(PERCENTRANK($C$5:$C$797,C237)&lt;=0.75,2,1)))</f>
        <v/>
      </c>
      <c r="G237" s="5">
        <f>IF(PERCENTRANK($D$5:$D$797,D237)&gt;=0.75,4,IF(PERCENTRANK($D$5:$D$797,D237)&gt;=0.5,3,IF(PERCENTRANK($D$5:$D$797,D237)&gt;=0.25,2,1)))</f>
        <v/>
      </c>
      <c r="H237" s="5">
        <f>IF(PERCENTRANK($E$5:$E$797,E237)&gt;=0.75,4,IF(PERCENTRANK($E$5:$E$797,E237)&gt;=0.5,3,IF(PERCENTRANK($E$5:$E$797,E237)&gt;=0.25,2,1)))</f>
        <v/>
      </c>
      <c r="I237" s="5">
        <f>F237+G237+H237</f>
        <v/>
      </c>
      <c r="J237" s="5">
        <f>IF(I237&gt;=10,"Champions",IF(I237&gt;=8,"Loyal Customers",IF(I237&gt;=6,"Potential Loyalists",IF(I237&gt;=4,"At Risk","Lost"))))</f>
        <v/>
      </c>
    </row>
    <row r="238">
      <c r="A238" s="8" t="inlineStr">
        <is>
          <t>KH-16330</t>
        </is>
      </c>
      <c r="B238" s="8" t="inlineStr">
        <is>
          <t>Katharine Harms</t>
        </is>
      </c>
      <c r="C238" s="8" t="n">
        <v>40</v>
      </c>
      <c r="D238" s="8" t="n">
        <v>8</v>
      </c>
      <c r="E238" s="9" t="n">
        <v>3312.86</v>
      </c>
      <c r="F238" s="8">
        <f>IF(PERCENTRANK($C$5:$C$797,C238)&lt;=0.25,4,IF(PERCENTRANK($C$5:$C$797,C238)&lt;=0.5,3,IF(PERCENTRANK($C$5:$C$797,C238)&lt;=0.75,2,1)))</f>
        <v/>
      </c>
      <c r="G238" s="8">
        <f>IF(PERCENTRANK($D$5:$D$797,D238)&gt;=0.75,4,IF(PERCENTRANK($D$5:$D$797,D238)&gt;=0.5,3,IF(PERCENTRANK($D$5:$D$797,D238)&gt;=0.25,2,1)))</f>
        <v/>
      </c>
      <c r="H238" s="8">
        <f>IF(PERCENTRANK($E$5:$E$797,E238)&gt;=0.75,4,IF(PERCENTRANK($E$5:$E$797,E238)&gt;=0.5,3,IF(PERCENTRANK($E$5:$E$797,E238)&gt;=0.25,2,1)))</f>
        <v/>
      </c>
      <c r="I238" s="8">
        <f>F238+G238+H238</f>
        <v/>
      </c>
      <c r="J238" s="8">
        <f>IF(I238&gt;=10,"Champions",IF(I238&gt;=8,"Loyal Customers",IF(I238&gt;=6,"Potential Loyalists",IF(I238&gt;=4,"At Risk","Lost"))))</f>
        <v/>
      </c>
    </row>
    <row r="239">
      <c r="A239" s="5" t="inlineStr">
        <is>
          <t>RF-19345</t>
        </is>
      </c>
      <c r="B239" s="5" t="inlineStr">
        <is>
          <t>Randy Ferguson</t>
        </is>
      </c>
      <c r="C239" s="5" t="n">
        <v>390</v>
      </c>
      <c r="D239" s="5" t="n">
        <v>8</v>
      </c>
      <c r="E239" s="6" t="n">
        <v>3309.15</v>
      </c>
      <c r="F239" s="5">
        <f>IF(PERCENTRANK($C$5:$C$797,C239)&lt;=0.25,4,IF(PERCENTRANK($C$5:$C$797,C239)&lt;=0.5,3,IF(PERCENTRANK($C$5:$C$797,C239)&lt;=0.75,2,1)))</f>
        <v/>
      </c>
      <c r="G239" s="5">
        <f>IF(PERCENTRANK($D$5:$D$797,D239)&gt;=0.75,4,IF(PERCENTRANK($D$5:$D$797,D239)&gt;=0.5,3,IF(PERCENTRANK($D$5:$D$797,D239)&gt;=0.25,2,1)))</f>
        <v/>
      </c>
      <c r="H239" s="5">
        <f>IF(PERCENTRANK($E$5:$E$797,E239)&gt;=0.75,4,IF(PERCENTRANK($E$5:$E$797,E239)&gt;=0.5,3,IF(PERCENTRANK($E$5:$E$797,E239)&gt;=0.25,2,1)))</f>
        <v/>
      </c>
      <c r="I239" s="5">
        <f>F239+G239+H239</f>
        <v/>
      </c>
      <c r="J239" s="5">
        <f>IF(I239&gt;=10,"Champions",IF(I239&gt;=8,"Loyal Customers",IF(I239&gt;=6,"Potential Loyalists",IF(I239&gt;=4,"At Risk","Lost"))))</f>
        <v/>
      </c>
    </row>
    <row r="240">
      <c r="A240" s="8" t="inlineStr">
        <is>
          <t>RR-19525</t>
        </is>
      </c>
      <c r="B240" s="8" t="inlineStr">
        <is>
          <t>Rick Reed</t>
        </is>
      </c>
      <c r="C240" s="8" t="n">
        <v>170</v>
      </c>
      <c r="D240" s="8" t="n">
        <v>6</v>
      </c>
      <c r="E240" s="9" t="n">
        <v>3302.26</v>
      </c>
      <c r="F240" s="8">
        <f>IF(PERCENTRANK($C$5:$C$797,C240)&lt;=0.25,4,IF(PERCENTRANK($C$5:$C$797,C240)&lt;=0.5,3,IF(PERCENTRANK($C$5:$C$797,C240)&lt;=0.75,2,1)))</f>
        <v/>
      </c>
      <c r="G240" s="8">
        <f>IF(PERCENTRANK($D$5:$D$797,D240)&gt;=0.75,4,IF(PERCENTRANK($D$5:$D$797,D240)&gt;=0.5,3,IF(PERCENTRANK($D$5:$D$797,D240)&gt;=0.25,2,1)))</f>
        <v/>
      </c>
      <c r="H240" s="8">
        <f>IF(PERCENTRANK($E$5:$E$797,E240)&gt;=0.75,4,IF(PERCENTRANK($E$5:$E$797,E240)&gt;=0.5,3,IF(PERCENTRANK($E$5:$E$797,E240)&gt;=0.25,2,1)))</f>
        <v/>
      </c>
      <c r="I240" s="8">
        <f>F240+G240+H240</f>
        <v/>
      </c>
      <c r="J240" s="8">
        <f>IF(I240&gt;=10,"Champions",IF(I240&gt;=8,"Loyal Customers",IF(I240&gt;=6,"Potential Loyalists",IF(I240&gt;=4,"At Risk","Lost"))))</f>
        <v/>
      </c>
    </row>
    <row r="241">
      <c r="A241" s="5" t="inlineStr">
        <is>
          <t>BD-11605</t>
        </is>
      </c>
      <c r="B241" s="5" t="inlineStr">
        <is>
          <t>Brian Dahlen</t>
        </is>
      </c>
      <c r="C241" s="5" t="n">
        <v>97</v>
      </c>
      <c r="D241" s="5" t="n">
        <v>7</v>
      </c>
      <c r="E241" s="6" t="n">
        <v>3288.47</v>
      </c>
      <c r="F241" s="5">
        <f>IF(PERCENTRANK($C$5:$C$797,C241)&lt;=0.25,4,IF(PERCENTRANK($C$5:$C$797,C241)&lt;=0.5,3,IF(PERCENTRANK($C$5:$C$797,C241)&lt;=0.75,2,1)))</f>
        <v/>
      </c>
      <c r="G241" s="5">
        <f>IF(PERCENTRANK($D$5:$D$797,D241)&gt;=0.75,4,IF(PERCENTRANK($D$5:$D$797,D241)&gt;=0.5,3,IF(PERCENTRANK($D$5:$D$797,D241)&gt;=0.25,2,1)))</f>
        <v/>
      </c>
      <c r="H241" s="5">
        <f>IF(PERCENTRANK($E$5:$E$797,E241)&gt;=0.75,4,IF(PERCENTRANK($E$5:$E$797,E241)&gt;=0.5,3,IF(PERCENTRANK($E$5:$E$797,E241)&gt;=0.25,2,1)))</f>
        <v/>
      </c>
      <c r="I241" s="5">
        <f>F241+G241+H241</f>
        <v/>
      </c>
      <c r="J241" s="5">
        <f>IF(I241&gt;=10,"Champions",IF(I241&gt;=8,"Loyal Customers",IF(I241&gt;=6,"Potential Loyalists",IF(I241&gt;=4,"At Risk","Lost"))))</f>
        <v/>
      </c>
    </row>
    <row r="242">
      <c r="A242" s="8" t="inlineStr">
        <is>
          <t>BS-11665</t>
        </is>
      </c>
      <c r="B242" s="8" t="inlineStr">
        <is>
          <t>Brian Stugart</t>
        </is>
      </c>
      <c r="C242" s="8" t="n">
        <v>582</v>
      </c>
      <c r="D242" s="8" t="n">
        <v>3</v>
      </c>
      <c r="E242" s="9" t="n">
        <v>3288.11</v>
      </c>
      <c r="F242" s="8">
        <f>IF(PERCENTRANK($C$5:$C$797,C242)&lt;=0.25,4,IF(PERCENTRANK($C$5:$C$797,C242)&lt;=0.5,3,IF(PERCENTRANK($C$5:$C$797,C242)&lt;=0.75,2,1)))</f>
        <v/>
      </c>
      <c r="G242" s="8">
        <f>IF(PERCENTRANK($D$5:$D$797,D242)&gt;=0.75,4,IF(PERCENTRANK($D$5:$D$797,D242)&gt;=0.5,3,IF(PERCENTRANK($D$5:$D$797,D242)&gt;=0.25,2,1)))</f>
        <v/>
      </c>
      <c r="H242" s="8">
        <f>IF(PERCENTRANK($E$5:$E$797,E242)&gt;=0.75,4,IF(PERCENTRANK($E$5:$E$797,E242)&gt;=0.5,3,IF(PERCENTRANK($E$5:$E$797,E242)&gt;=0.25,2,1)))</f>
        <v/>
      </c>
      <c r="I242" s="8">
        <f>F242+G242+H242</f>
        <v/>
      </c>
      <c r="J242" s="8">
        <f>IF(I242&gt;=10,"Champions",IF(I242&gt;=8,"Loyal Customers",IF(I242&gt;=6,"Potential Loyalists",IF(I242&gt;=4,"At Risk","Lost"))))</f>
        <v/>
      </c>
    </row>
    <row r="243">
      <c r="A243" s="5" t="inlineStr">
        <is>
          <t>RW-19630</t>
        </is>
      </c>
      <c r="B243" s="5" t="inlineStr">
        <is>
          <t>Rob Williams</t>
        </is>
      </c>
      <c r="C243" s="5" t="n">
        <v>89</v>
      </c>
      <c r="D243" s="5" t="n">
        <v>9</v>
      </c>
      <c r="E243" s="6" t="n">
        <v>3279.75</v>
      </c>
      <c r="F243" s="5">
        <f>IF(PERCENTRANK($C$5:$C$797,C243)&lt;=0.25,4,IF(PERCENTRANK($C$5:$C$797,C243)&lt;=0.5,3,IF(PERCENTRANK($C$5:$C$797,C243)&lt;=0.75,2,1)))</f>
        <v/>
      </c>
      <c r="G243" s="5">
        <f>IF(PERCENTRANK($D$5:$D$797,D243)&gt;=0.75,4,IF(PERCENTRANK($D$5:$D$797,D243)&gt;=0.5,3,IF(PERCENTRANK($D$5:$D$797,D243)&gt;=0.25,2,1)))</f>
        <v/>
      </c>
      <c r="H243" s="5">
        <f>IF(PERCENTRANK($E$5:$E$797,E243)&gt;=0.75,4,IF(PERCENTRANK($E$5:$E$797,E243)&gt;=0.5,3,IF(PERCENTRANK($E$5:$E$797,E243)&gt;=0.25,2,1)))</f>
        <v/>
      </c>
      <c r="I243" s="5">
        <f>F243+G243+H243</f>
        <v/>
      </c>
      <c r="J243" s="5">
        <f>IF(I243&gt;=10,"Champions",IF(I243&gt;=8,"Loyal Customers",IF(I243&gt;=6,"Potential Loyalists",IF(I243&gt;=4,"At Risk","Lost"))))</f>
        <v/>
      </c>
    </row>
    <row r="244">
      <c r="A244" s="8" t="inlineStr">
        <is>
          <t>DL-12925</t>
        </is>
      </c>
      <c r="B244" s="8" t="inlineStr">
        <is>
          <t>Daniel Lacy</t>
        </is>
      </c>
      <c r="C244" s="8" t="n">
        <v>57</v>
      </c>
      <c r="D244" s="8" t="n">
        <v>6</v>
      </c>
      <c r="E244" s="9" t="n">
        <v>3272.2</v>
      </c>
      <c r="F244" s="8">
        <f>IF(PERCENTRANK($C$5:$C$797,C244)&lt;=0.25,4,IF(PERCENTRANK($C$5:$C$797,C244)&lt;=0.5,3,IF(PERCENTRANK($C$5:$C$797,C244)&lt;=0.75,2,1)))</f>
        <v/>
      </c>
      <c r="G244" s="8">
        <f>IF(PERCENTRANK($D$5:$D$797,D244)&gt;=0.75,4,IF(PERCENTRANK($D$5:$D$797,D244)&gt;=0.5,3,IF(PERCENTRANK($D$5:$D$797,D244)&gt;=0.25,2,1)))</f>
        <v/>
      </c>
      <c r="H244" s="8">
        <f>IF(PERCENTRANK($E$5:$E$797,E244)&gt;=0.75,4,IF(PERCENTRANK($E$5:$E$797,E244)&gt;=0.5,3,IF(PERCENTRANK($E$5:$E$797,E244)&gt;=0.25,2,1)))</f>
        <v/>
      </c>
      <c r="I244" s="8">
        <f>F244+G244+H244</f>
        <v/>
      </c>
      <c r="J244" s="8">
        <f>IF(I244&gt;=10,"Champions",IF(I244&gt;=8,"Loyal Customers",IF(I244&gt;=6,"Potential Loyalists",IF(I244&gt;=4,"At Risk","Lost"))))</f>
        <v/>
      </c>
    </row>
    <row r="245">
      <c r="A245" s="5" t="inlineStr">
        <is>
          <t>DK-12835</t>
        </is>
      </c>
      <c r="B245" s="5" t="inlineStr">
        <is>
          <t>Damala Kotsonis</t>
        </is>
      </c>
      <c r="C245" s="5" t="n">
        <v>21</v>
      </c>
      <c r="D245" s="5" t="n">
        <v>12</v>
      </c>
      <c r="E245" s="6" t="n">
        <v>3256.48</v>
      </c>
      <c r="F245" s="5">
        <f>IF(PERCENTRANK($C$5:$C$797,C245)&lt;=0.25,4,IF(PERCENTRANK($C$5:$C$797,C245)&lt;=0.5,3,IF(PERCENTRANK($C$5:$C$797,C245)&lt;=0.75,2,1)))</f>
        <v/>
      </c>
      <c r="G245" s="5">
        <f>IF(PERCENTRANK($D$5:$D$797,D245)&gt;=0.75,4,IF(PERCENTRANK($D$5:$D$797,D245)&gt;=0.5,3,IF(PERCENTRANK($D$5:$D$797,D245)&gt;=0.25,2,1)))</f>
        <v/>
      </c>
      <c r="H245" s="5">
        <f>IF(PERCENTRANK($E$5:$E$797,E245)&gt;=0.75,4,IF(PERCENTRANK($E$5:$E$797,E245)&gt;=0.5,3,IF(PERCENTRANK($E$5:$E$797,E245)&gt;=0.25,2,1)))</f>
        <v/>
      </c>
      <c r="I245" s="5">
        <f>F245+G245+H245</f>
        <v/>
      </c>
      <c r="J245" s="5">
        <f>IF(I245&gt;=10,"Champions",IF(I245&gt;=8,"Loyal Customers",IF(I245&gt;=6,"Potential Loyalists",IF(I245&gt;=4,"At Risk","Lost"))))</f>
        <v/>
      </c>
    </row>
    <row r="246">
      <c r="A246" s="8" t="inlineStr">
        <is>
          <t>AS-10090</t>
        </is>
      </c>
      <c r="B246" s="8" t="inlineStr">
        <is>
          <t>Adam Shillingsburg</t>
        </is>
      </c>
      <c r="C246" s="8" t="n">
        <v>28</v>
      </c>
      <c r="D246" s="8" t="n">
        <v>9</v>
      </c>
      <c r="E246" s="9" t="n">
        <v>3255.31</v>
      </c>
      <c r="F246" s="8">
        <f>IF(PERCENTRANK($C$5:$C$797,C246)&lt;=0.25,4,IF(PERCENTRANK($C$5:$C$797,C246)&lt;=0.5,3,IF(PERCENTRANK($C$5:$C$797,C246)&lt;=0.75,2,1)))</f>
        <v/>
      </c>
      <c r="G246" s="8">
        <f>IF(PERCENTRANK($D$5:$D$797,D246)&gt;=0.75,4,IF(PERCENTRANK($D$5:$D$797,D246)&gt;=0.5,3,IF(PERCENTRANK($D$5:$D$797,D246)&gt;=0.25,2,1)))</f>
        <v/>
      </c>
      <c r="H246" s="8">
        <f>IF(PERCENTRANK($E$5:$E$797,E246)&gt;=0.75,4,IF(PERCENTRANK($E$5:$E$797,E246)&gt;=0.5,3,IF(PERCENTRANK($E$5:$E$797,E246)&gt;=0.25,2,1)))</f>
        <v/>
      </c>
      <c r="I246" s="8">
        <f>F246+G246+H246</f>
        <v/>
      </c>
      <c r="J246" s="8">
        <f>IF(I246&gt;=10,"Champions",IF(I246&gt;=8,"Loyal Customers",IF(I246&gt;=6,"Potential Loyalists",IF(I246&gt;=4,"At Risk","Lost"))))</f>
        <v/>
      </c>
    </row>
    <row r="247">
      <c r="A247" s="5" t="inlineStr">
        <is>
          <t>JO-15145</t>
        </is>
      </c>
      <c r="B247" s="5" t="inlineStr">
        <is>
          <t>Jack O'Briant</t>
        </is>
      </c>
      <c r="C247" s="5" t="n">
        <v>57</v>
      </c>
      <c r="D247" s="5" t="n">
        <v>9</v>
      </c>
      <c r="E247" s="6" t="n">
        <v>3254.95</v>
      </c>
      <c r="F247" s="5">
        <f>IF(PERCENTRANK($C$5:$C$797,C247)&lt;=0.25,4,IF(PERCENTRANK($C$5:$C$797,C247)&lt;=0.5,3,IF(PERCENTRANK($C$5:$C$797,C247)&lt;=0.75,2,1)))</f>
        <v/>
      </c>
      <c r="G247" s="5">
        <f>IF(PERCENTRANK($D$5:$D$797,D247)&gt;=0.75,4,IF(PERCENTRANK($D$5:$D$797,D247)&gt;=0.5,3,IF(PERCENTRANK($D$5:$D$797,D247)&gt;=0.25,2,1)))</f>
        <v/>
      </c>
      <c r="H247" s="5">
        <f>IF(PERCENTRANK($E$5:$E$797,E247)&gt;=0.75,4,IF(PERCENTRANK($E$5:$E$797,E247)&gt;=0.5,3,IF(PERCENTRANK($E$5:$E$797,E247)&gt;=0.25,2,1)))</f>
        <v/>
      </c>
      <c r="I247" s="5">
        <f>F247+G247+H247</f>
        <v/>
      </c>
      <c r="J247" s="5">
        <f>IF(I247&gt;=10,"Champions",IF(I247&gt;=8,"Loyal Customers",IF(I247&gt;=6,"Potential Loyalists",IF(I247&gt;=4,"At Risk","Lost"))))</f>
        <v/>
      </c>
    </row>
    <row r="248">
      <c r="A248" s="8" t="inlineStr">
        <is>
          <t>AH-10075</t>
        </is>
      </c>
      <c r="B248" s="8" t="inlineStr">
        <is>
          <t>Adam Hart</t>
        </is>
      </c>
      <c r="C248" s="8" t="n">
        <v>34</v>
      </c>
      <c r="D248" s="8" t="n">
        <v>10</v>
      </c>
      <c r="E248" s="9" t="n">
        <v>3250.34</v>
      </c>
      <c r="F248" s="8">
        <f>IF(PERCENTRANK($C$5:$C$797,C248)&lt;=0.25,4,IF(PERCENTRANK($C$5:$C$797,C248)&lt;=0.5,3,IF(PERCENTRANK($C$5:$C$797,C248)&lt;=0.75,2,1)))</f>
        <v/>
      </c>
      <c r="G248" s="8">
        <f>IF(PERCENTRANK($D$5:$D$797,D248)&gt;=0.75,4,IF(PERCENTRANK($D$5:$D$797,D248)&gt;=0.5,3,IF(PERCENTRANK($D$5:$D$797,D248)&gt;=0.25,2,1)))</f>
        <v/>
      </c>
      <c r="H248" s="8">
        <f>IF(PERCENTRANK($E$5:$E$797,E248)&gt;=0.75,4,IF(PERCENTRANK($E$5:$E$797,E248)&gt;=0.5,3,IF(PERCENTRANK($E$5:$E$797,E248)&gt;=0.25,2,1)))</f>
        <v/>
      </c>
      <c r="I248" s="8">
        <f>F248+G248+H248</f>
        <v/>
      </c>
      <c r="J248" s="8">
        <f>IF(I248&gt;=10,"Champions",IF(I248&gt;=8,"Loyal Customers",IF(I248&gt;=6,"Potential Loyalists",IF(I248&gt;=4,"At Risk","Lost"))))</f>
        <v/>
      </c>
    </row>
    <row r="249">
      <c r="A249" s="5" t="inlineStr">
        <is>
          <t>HG-14965</t>
        </is>
      </c>
      <c r="B249" s="5" t="inlineStr">
        <is>
          <t>Henry Goldwyn</t>
        </is>
      </c>
      <c r="C249" s="5" t="n">
        <v>23</v>
      </c>
      <c r="D249" s="5" t="n">
        <v>12</v>
      </c>
      <c r="E249" s="6" t="n">
        <v>3247.64</v>
      </c>
      <c r="F249" s="5">
        <f>IF(PERCENTRANK($C$5:$C$797,C249)&lt;=0.25,4,IF(PERCENTRANK($C$5:$C$797,C249)&lt;=0.5,3,IF(PERCENTRANK($C$5:$C$797,C249)&lt;=0.75,2,1)))</f>
        <v/>
      </c>
      <c r="G249" s="5">
        <f>IF(PERCENTRANK($D$5:$D$797,D249)&gt;=0.75,4,IF(PERCENTRANK($D$5:$D$797,D249)&gt;=0.5,3,IF(PERCENTRANK($D$5:$D$797,D249)&gt;=0.25,2,1)))</f>
        <v/>
      </c>
      <c r="H249" s="5">
        <f>IF(PERCENTRANK($E$5:$E$797,E249)&gt;=0.75,4,IF(PERCENTRANK($E$5:$E$797,E249)&gt;=0.5,3,IF(PERCENTRANK($E$5:$E$797,E249)&gt;=0.25,2,1)))</f>
        <v/>
      </c>
      <c r="I249" s="5">
        <f>F249+G249+H249</f>
        <v/>
      </c>
      <c r="J249" s="5">
        <f>IF(I249&gt;=10,"Champions",IF(I249&gt;=8,"Loyal Customers",IF(I249&gt;=6,"Potential Loyalists",IF(I249&gt;=4,"At Risk","Lost"))))</f>
        <v/>
      </c>
    </row>
    <row r="250">
      <c r="A250" s="8" t="inlineStr">
        <is>
          <t>LC-16960</t>
        </is>
      </c>
      <c r="B250" s="8" t="inlineStr">
        <is>
          <t>Lindsay Castell</t>
        </is>
      </c>
      <c r="C250" s="8" t="n">
        <v>436</v>
      </c>
      <c r="D250" s="8" t="n">
        <v>4</v>
      </c>
      <c r="E250" s="9" t="n">
        <v>3246.63</v>
      </c>
      <c r="F250" s="8">
        <f>IF(PERCENTRANK($C$5:$C$797,C250)&lt;=0.25,4,IF(PERCENTRANK($C$5:$C$797,C250)&lt;=0.5,3,IF(PERCENTRANK($C$5:$C$797,C250)&lt;=0.75,2,1)))</f>
        <v/>
      </c>
      <c r="G250" s="8">
        <f>IF(PERCENTRANK($D$5:$D$797,D250)&gt;=0.75,4,IF(PERCENTRANK($D$5:$D$797,D250)&gt;=0.5,3,IF(PERCENTRANK($D$5:$D$797,D250)&gt;=0.25,2,1)))</f>
        <v/>
      </c>
      <c r="H250" s="8">
        <f>IF(PERCENTRANK($E$5:$E$797,E250)&gt;=0.75,4,IF(PERCENTRANK($E$5:$E$797,E250)&gt;=0.5,3,IF(PERCENTRANK($E$5:$E$797,E250)&gt;=0.25,2,1)))</f>
        <v/>
      </c>
      <c r="I250" s="8">
        <f>F250+G250+H250</f>
        <v/>
      </c>
      <c r="J250" s="8">
        <f>IF(I250&gt;=10,"Champions",IF(I250&gt;=8,"Loyal Customers",IF(I250&gt;=6,"Potential Loyalists",IF(I250&gt;=4,"At Risk","Lost"))))</f>
        <v/>
      </c>
    </row>
    <row r="251">
      <c r="A251" s="5" t="inlineStr">
        <is>
          <t>CT-11995</t>
        </is>
      </c>
      <c r="B251" s="5" t="inlineStr">
        <is>
          <t>Carol Triggs</t>
        </is>
      </c>
      <c r="C251" s="5" t="n">
        <v>96</v>
      </c>
      <c r="D251" s="5" t="n">
        <v>8</v>
      </c>
      <c r="E251" s="6" t="n">
        <v>3241.9</v>
      </c>
      <c r="F251" s="5">
        <f>IF(PERCENTRANK($C$5:$C$797,C251)&lt;=0.25,4,IF(PERCENTRANK($C$5:$C$797,C251)&lt;=0.5,3,IF(PERCENTRANK($C$5:$C$797,C251)&lt;=0.75,2,1)))</f>
        <v/>
      </c>
      <c r="G251" s="5">
        <f>IF(PERCENTRANK($D$5:$D$797,D251)&gt;=0.75,4,IF(PERCENTRANK($D$5:$D$797,D251)&gt;=0.5,3,IF(PERCENTRANK($D$5:$D$797,D251)&gt;=0.25,2,1)))</f>
        <v/>
      </c>
      <c r="H251" s="5">
        <f>IF(PERCENTRANK($E$5:$E$797,E251)&gt;=0.75,4,IF(PERCENTRANK($E$5:$E$797,E251)&gt;=0.5,3,IF(PERCENTRANK($E$5:$E$797,E251)&gt;=0.25,2,1)))</f>
        <v/>
      </c>
      <c r="I251" s="5">
        <f>F251+G251+H251</f>
        <v/>
      </c>
      <c r="J251" s="5">
        <f>IF(I251&gt;=10,"Champions",IF(I251&gt;=8,"Loyal Customers",IF(I251&gt;=6,"Potential Loyalists",IF(I251&gt;=4,"At Risk","Lost"))))</f>
        <v/>
      </c>
    </row>
    <row r="252">
      <c r="A252" s="8" t="inlineStr">
        <is>
          <t>EB-13750</t>
        </is>
      </c>
      <c r="B252" s="8" t="inlineStr">
        <is>
          <t>Edward Becker</t>
        </is>
      </c>
      <c r="C252" s="8" t="n">
        <v>35</v>
      </c>
      <c r="D252" s="8" t="n">
        <v>10</v>
      </c>
      <c r="E252" s="9" t="n">
        <v>3236.31</v>
      </c>
      <c r="F252" s="8">
        <f>IF(PERCENTRANK($C$5:$C$797,C252)&lt;=0.25,4,IF(PERCENTRANK($C$5:$C$797,C252)&lt;=0.5,3,IF(PERCENTRANK($C$5:$C$797,C252)&lt;=0.75,2,1)))</f>
        <v/>
      </c>
      <c r="G252" s="8">
        <f>IF(PERCENTRANK($D$5:$D$797,D252)&gt;=0.75,4,IF(PERCENTRANK($D$5:$D$797,D252)&gt;=0.5,3,IF(PERCENTRANK($D$5:$D$797,D252)&gt;=0.25,2,1)))</f>
        <v/>
      </c>
      <c r="H252" s="8">
        <f>IF(PERCENTRANK($E$5:$E$797,E252)&gt;=0.75,4,IF(PERCENTRANK($E$5:$E$797,E252)&gt;=0.5,3,IF(PERCENTRANK($E$5:$E$797,E252)&gt;=0.25,2,1)))</f>
        <v/>
      </c>
      <c r="I252" s="8">
        <f>F252+G252+H252</f>
        <v/>
      </c>
      <c r="J252" s="8">
        <f>IF(I252&gt;=10,"Champions",IF(I252&gt;=8,"Loyal Customers",IF(I252&gt;=6,"Potential Loyalists",IF(I252&gt;=4,"At Risk","Lost"))))</f>
        <v/>
      </c>
    </row>
    <row r="253">
      <c r="A253" s="5" t="inlineStr">
        <is>
          <t>SR-20425</t>
        </is>
      </c>
      <c r="B253" s="5" t="inlineStr">
        <is>
          <t>Sharelle Roach</t>
        </is>
      </c>
      <c r="C253" s="5" t="n">
        <v>8</v>
      </c>
      <c r="D253" s="5" t="n">
        <v>5</v>
      </c>
      <c r="E253" s="6" t="n">
        <v>3233.48</v>
      </c>
      <c r="F253" s="5">
        <f>IF(PERCENTRANK($C$5:$C$797,C253)&lt;=0.25,4,IF(PERCENTRANK($C$5:$C$797,C253)&lt;=0.5,3,IF(PERCENTRANK($C$5:$C$797,C253)&lt;=0.75,2,1)))</f>
        <v/>
      </c>
      <c r="G253" s="5">
        <f>IF(PERCENTRANK($D$5:$D$797,D253)&gt;=0.75,4,IF(PERCENTRANK($D$5:$D$797,D253)&gt;=0.5,3,IF(PERCENTRANK($D$5:$D$797,D253)&gt;=0.25,2,1)))</f>
        <v/>
      </c>
      <c r="H253" s="5">
        <f>IF(PERCENTRANK($E$5:$E$797,E253)&gt;=0.75,4,IF(PERCENTRANK($E$5:$E$797,E253)&gt;=0.5,3,IF(PERCENTRANK($E$5:$E$797,E253)&gt;=0.25,2,1)))</f>
        <v/>
      </c>
      <c r="I253" s="5">
        <f>F253+G253+H253</f>
        <v/>
      </c>
      <c r="J253" s="5">
        <f>IF(I253&gt;=10,"Champions",IF(I253&gt;=8,"Loyal Customers",IF(I253&gt;=6,"Potential Loyalists",IF(I253&gt;=4,"At Risk","Lost"))))</f>
        <v/>
      </c>
    </row>
    <row r="254">
      <c r="A254" s="8" t="inlineStr">
        <is>
          <t>LW-16990</t>
        </is>
      </c>
      <c r="B254" s="8" t="inlineStr">
        <is>
          <t>Lindsay Williams</t>
        </is>
      </c>
      <c r="C254" s="8" t="n">
        <v>33</v>
      </c>
      <c r="D254" s="8" t="n">
        <v>6</v>
      </c>
      <c r="E254" s="9" t="n">
        <v>3230.31</v>
      </c>
      <c r="F254" s="8">
        <f>IF(PERCENTRANK($C$5:$C$797,C254)&lt;=0.25,4,IF(PERCENTRANK($C$5:$C$797,C254)&lt;=0.5,3,IF(PERCENTRANK($C$5:$C$797,C254)&lt;=0.75,2,1)))</f>
        <v/>
      </c>
      <c r="G254" s="8">
        <f>IF(PERCENTRANK($D$5:$D$797,D254)&gt;=0.75,4,IF(PERCENTRANK($D$5:$D$797,D254)&gt;=0.5,3,IF(PERCENTRANK($D$5:$D$797,D254)&gt;=0.25,2,1)))</f>
        <v/>
      </c>
      <c r="H254" s="8">
        <f>IF(PERCENTRANK($E$5:$E$797,E254)&gt;=0.75,4,IF(PERCENTRANK($E$5:$E$797,E254)&gt;=0.5,3,IF(PERCENTRANK($E$5:$E$797,E254)&gt;=0.25,2,1)))</f>
        <v/>
      </c>
      <c r="I254" s="8">
        <f>F254+G254+H254</f>
        <v/>
      </c>
      <c r="J254" s="8">
        <f>IF(I254&gt;=10,"Champions",IF(I254&gt;=8,"Loyal Customers",IF(I254&gt;=6,"Potential Loyalists",IF(I254&gt;=4,"At Risk","Lost"))))</f>
        <v/>
      </c>
    </row>
    <row r="255">
      <c r="A255" s="5" t="inlineStr">
        <is>
          <t>RS-19420</t>
        </is>
      </c>
      <c r="B255" s="5" t="inlineStr">
        <is>
          <t>Ricardo Sperren</t>
        </is>
      </c>
      <c r="C255" s="5" t="n">
        <v>76</v>
      </c>
      <c r="D255" s="5" t="n">
        <v>5</v>
      </c>
      <c r="E255" s="6" t="n">
        <v>3221.29</v>
      </c>
      <c r="F255" s="5">
        <f>IF(PERCENTRANK($C$5:$C$797,C255)&lt;=0.25,4,IF(PERCENTRANK($C$5:$C$797,C255)&lt;=0.5,3,IF(PERCENTRANK($C$5:$C$797,C255)&lt;=0.75,2,1)))</f>
        <v/>
      </c>
      <c r="G255" s="5">
        <f>IF(PERCENTRANK($D$5:$D$797,D255)&gt;=0.75,4,IF(PERCENTRANK($D$5:$D$797,D255)&gt;=0.5,3,IF(PERCENTRANK($D$5:$D$797,D255)&gt;=0.25,2,1)))</f>
        <v/>
      </c>
      <c r="H255" s="5">
        <f>IF(PERCENTRANK($E$5:$E$797,E255)&gt;=0.75,4,IF(PERCENTRANK($E$5:$E$797,E255)&gt;=0.5,3,IF(PERCENTRANK($E$5:$E$797,E255)&gt;=0.25,2,1)))</f>
        <v/>
      </c>
      <c r="I255" s="5">
        <f>F255+G255+H255</f>
        <v/>
      </c>
      <c r="J255" s="5">
        <f>IF(I255&gt;=10,"Champions",IF(I255&gt;=8,"Loyal Customers",IF(I255&gt;=6,"Potential Loyalists",IF(I255&gt;=4,"At Risk","Lost"))))</f>
        <v/>
      </c>
    </row>
    <row r="256">
      <c r="A256" s="8" t="inlineStr">
        <is>
          <t>AS-10285</t>
        </is>
      </c>
      <c r="B256" s="8" t="inlineStr">
        <is>
          <t>Alejandro Savely</t>
        </is>
      </c>
      <c r="C256" s="8" t="n">
        <v>19</v>
      </c>
      <c r="D256" s="8" t="n">
        <v>6</v>
      </c>
      <c r="E256" s="9" t="n">
        <v>3214.24</v>
      </c>
      <c r="F256" s="8">
        <f>IF(PERCENTRANK($C$5:$C$797,C256)&lt;=0.25,4,IF(PERCENTRANK($C$5:$C$797,C256)&lt;=0.5,3,IF(PERCENTRANK($C$5:$C$797,C256)&lt;=0.75,2,1)))</f>
        <v/>
      </c>
      <c r="G256" s="8">
        <f>IF(PERCENTRANK($D$5:$D$797,D256)&gt;=0.75,4,IF(PERCENTRANK($D$5:$D$797,D256)&gt;=0.5,3,IF(PERCENTRANK($D$5:$D$797,D256)&gt;=0.25,2,1)))</f>
        <v/>
      </c>
      <c r="H256" s="8">
        <f>IF(PERCENTRANK($E$5:$E$797,E256)&gt;=0.75,4,IF(PERCENTRANK($E$5:$E$797,E256)&gt;=0.5,3,IF(PERCENTRANK($E$5:$E$797,E256)&gt;=0.25,2,1)))</f>
        <v/>
      </c>
      <c r="I256" s="8">
        <f>F256+G256+H256</f>
        <v/>
      </c>
      <c r="J256" s="8">
        <f>IF(I256&gt;=10,"Champions",IF(I256&gt;=8,"Loyal Customers",IF(I256&gt;=6,"Potential Loyalists",IF(I256&gt;=4,"At Risk","Lost"))))</f>
        <v/>
      </c>
    </row>
    <row r="257">
      <c r="A257" s="5" t="inlineStr">
        <is>
          <t>MP-17470</t>
        </is>
      </c>
      <c r="B257" s="5" t="inlineStr">
        <is>
          <t>Mark Packer</t>
        </is>
      </c>
      <c r="C257" s="5" t="n">
        <v>719</v>
      </c>
      <c r="D257" s="5" t="n">
        <v>7</v>
      </c>
      <c r="E257" s="6" t="n">
        <v>3206.13</v>
      </c>
      <c r="F257" s="5">
        <f>IF(PERCENTRANK($C$5:$C$797,C257)&lt;=0.25,4,IF(PERCENTRANK($C$5:$C$797,C257)&lt;=0.5,3,IF(PERCENTRANK($C$5:$C$797,C257)&lt;=0.75,2,1)))</f>
        <v/>
      </c>
      <c r="G257" s="5">
        <f>IF(PERCENTRANK($D$5:$D$797,D257)&gt;=0.75,4,IF(PERCENTRANK($D$5:$D$797,D257)&gt;=0.5,3,IF(PERCENTRANK($D$5:$D$797,D257)&gt;=0.25,2,1)))</f>
        <v/>
      </c>
      <c r="H257" s="5">
        <f>IF(PERCENTRANK($E$5:$E$797,E257)&gt;=0.75,4,IF(PERCENTRANK($E$5:$E$797,E257)&gt;=0.5,3,IF(PERCENTRANK($E$5:$E$797,E257)&gt;=0.25,2,1)))</f>
        <v/>
      </c>
      <c r="I257" s="5">
        <f>F257+G257+H257</f>
        <v/>
      </c>
      <c r="J257" s="5">
        <f>IF(I257&gt;=10,"Champions",IF(I257&gt;=8,"Loyal Customers",IF(I257&gt;=6,"Potential Loyalists",IF(I257&gt;=4,"At Risk","Lost"))))</f>
        <v/>
      </c>
    </row>
    <row r="258">
      <c r="A258" s="8" t="inlineStr">
        <is>
          <t>CS-12355</t>
        </is>
      </c>
      <c r="B258" s="8" t="inlineStr">
        <is>
          <t>Christine Sundaresam</t>
        </is>
      </c>
      <c r="C258" s="8" t="n">
        <v>6</v>
      </c>
      <c r="D258" s="8" t="n">
        <v>11</v>
      </c>
      <c r="E258" s="9" t="n">
        <v>3202.16</v>
      </c>
      <c r="F258" s="8">
        <f>IF(PERCENTRANK($C$5:$C$797,C258)&lt;=0.25,4,IF(PERCENTRANK($C$5:$C$797,C258)&lt;=0.5,3,IF(PERCENTRANK($C$5:$C$797,C258)&lt;=0.75,2,1)))</f>
        <v/>
      </c>
      <c r="G258" s="8">
        <f>IF(PERCENTRANK($D$5:$D$797,D258)&gt;=0.75,4,IF(PERCENTRANK($D$5:$D$797,D258)&gt;=0.5,3,IF(PERCENTRANK($D$5:$D$797,D258)&gt;=0.25,2,1)))</f>
        <v/>
      </c>
      <c r="H258" s="8">
        <f>IF(PERCENTRANK($E$5:$E$797,E258)&gt;=0.75,4,IF(PERCENTRANK($E$5:$E$797,E258)&gt;=0.5,3,IF(PERCENTRANK($E$5:$E$797,E258)&gt;=0.25,2,1)))</f>
        <v/>
      </c>
      <c r="I258" s="8">
        <f>F258+G258+H258</f>
        <v/>
      </c>
      <c r="J258" s="8">
        <f>IF(I258&gt;=10,"Champions",IF(I258&gt;=8,"Loyal Customers",IF(I258&gt;=6,"Potential Loyalists",IF(I258&gt;=4,"At Risk","Lost"))))</f>
        <v/>
      </c>
    </row>
    <row r="259">
      <c r="A259" s="5" t="inlineStr">
        <is>
          <t>BT-11680</t>
        </is>
      </c>
      <c r="B259" s="5" t="inlineStr">
        <is>
          <t>Brian Thompson</t>
        </is>
      </c>
      <c r="C259" s="5" t="n">
        <v>20</v>
      </c>
      <c r="D259" s="5" t="n">
        <v>7</v>
      </c>
      <c r="E259" s="6" t="n">
        <v>3196.75</v>
      </c>
      <c r="F259" s="5">
        <f>IF(PERCENTRANK($C$5:$C$797,C259)&lt;=0.25,4,IF(PERCENTRANK($C$5:$C$797,C259)&lt;=0.5,3,IF(PERCENTRANK($C$5:$C$797,C259)&lt;=0.75,2,1)))</f>
        <v/>
      </c>
      <c r="G259" s="5">
        <f>IF(PERCENTRANK($D$5:$D$797,D259)&gt;=0.75,4,IF(PERCENTRANK($D$5:$D$797,D259)&gt;=0.5,3,IF(PERCENTRANK($D$5:$D$797,D259)&gt;=0.25,2,1)))</f>
        <v/>
      </c>
      <c r="H259" s="5">
        <f>IF(PERCENTRANK($E$5:$E$797,E259)&gt;=0.75,4,IF(PERCENTRANK($E$5:$E$797,E259)&gt;=0.5,3,IF(PERCENTRANK($E$5:$E$797,E259)&gt;=0.25,2,1)))</f>
        <v/>
      </c>
      <c r="I259" s="5">
        <f>F259+G259+H259</f>
        <v/>
      </c>
      <c r="J259" s="5">
        <f>IF(I259&gt;=10,"Champions",IF(I259&gt;=8,"Loyal Customers",IF(I259&gt;=6,"Potential Loyalists",IF(I259&gt;=4,"At Risk","Lost"))))</f>
        <v/>
      </c>
    </row>
    <row r="260">
      <c r="A260" s="8" t="inlineStr">
        <is>
          <t>DG-13300</t>
        </is>
      </c>
      <c r="B260" s="8" t="inlineStr">
        <is>
          <t>Deirdre Greer</t>
        </is>
      </c>
      <c r="C260" s="8" t="n">
        <v>32</v>
      </c>
      <c r="D260" s="8" t="n">
        <v>5</v>
      </c>
      <c r="E260" s="9" t="n">
        <v>3195.82</v>
      </c>
      <c r="F260" s="8">
        <f>IF(PERCENTRANK($C$5:$C$797,C260)&lt;=0.25,4,IF(PERCENTRANK($C$5:$C$797,C260)&lt;=0.5,3,IF(PERCENTRANK($C$5:$C$797,C260)&lt;=0.75,2,1)))</f>
        <v/>
      </c>
      <c r="G260" s="8">
        <f>IF(PERCENTRANK($D$5:$D$797,D260)&gt;=0.75,4,IF(PERCENTRANK($D$5:$D$797,D260)&gt;=0.5,3,IF(PERCENTRANK($D$5:$D$797,D260)&gt;=0.25,2,1)))</f>
        <v/>
      </c>
      <c r="H260" s="8">
        <f>IF(PERCENTRANK($E$5:$E$797,E260)&gt;=0.75,4,IF(PERCENTRANK($E$5:$E$797,E260)&gt;=0.5,3,IF(PERCENTRANK($E$5:$E$797,E260)&gt;=0.25,2,1)))</f>
        <v/>
      </c>
      <c r="I260" s="8">
        <f>F260+G260+H260</f>
        <v/>
      </c>
      <c r="J260" s="8">
        <f>IF(I260&gt;=10,"Champions",IF(I260&gt;=8,"Loyal Customers",IF(I260&gt;=6,"Potential Loyalists",IF(I260&gt;=4,"At Risk","Lost"))))</f>
        <v/>
      </c>
    </row>
    <row r="261">
      <c r="A261" s="5" t="inlineStr">
        <is>
          <t>JL-15505</t>
        </is>
      </c>
      <c r="B261" s="5" t="inlineStr">
        <is>
          <t>Jeremy Lonsdale</t>
        </is>
      </c>
      <c r="C261" s="5" t="n">
        <v>49</v>
      </c>
      <c r="D261" s="5" t="n">
        <v>6</v>
      </c>
      <c r="E261" s="6" t="n">
        <v>3173.87</v>
      </c>
      <c r="F261" s="5">
        <f>IF(PERCENTRANK($C$5:$C$797,C261)&lt;=0.25,4,IF(PERCENTRANK($C$5:$C$797,C261)&lt;=0.5,3,IF(PERCENTRANK($C$5:$C$797,C261)&lt;=0.75,2,1)))</f>
        <v/>
      </c>
      <c r="G261" s="5">
        <f>IF(PERCENTRANK($D$5:$D$797,D261)&gt;=0.75,4,IF(PERCENTRANK($D$5:$D$797,D261)&gt;=0.5,3,IF(PERCENTRANK($D$5:$D$797,D261)&gt;=0.25,2,1)))</f>
        <v/>
      </c>
      <c r="H261" s="5">
        <f>IF(PERCENTRANK($E$5:$E$797,E261)&gt;=0.75,4,IF(PERCENTRANK($E$5:$E$797,E261)&gt;=0.5,3,IF(PERCENTRANK($E$5:$E$797,E261)&gt;=0.25,2,1)))</f>
        <v/>
      </c>
      <c r="I261" s="5">
        <f>F261+G261+H261</f>
        <v/>
      </c>
      <c r="J261" s="5">
        <f>IF(I261&gt;=10,"Champions",IF(I261&gt;=8,"Loyal Customers",IF(I261&gt;=6,"Potential Loyalists",IF(I261&gt;=4,"At Risk","Lost"))))</f>
        <v/>
      </c>
    </row>
    <row r="262">
      <c r="A262" s="8" t="inlineStr">
        <is>
          <t>GM-14680</t>
        </is>
      </c>
      <c r="B262" s="8" t="inlineStr">
        <is>
          <t>Greg Matthias</t>
        </is>
      </c>
      <c r="C262" s="8" t="n">
        <v>152</v>
      </c>
      <c r="D262" s="8" t="n">
        <v>6</v>
      </c>
      <c r="E262" s="9" t="n">
        <v>3163.63</v>
      </c>
      <c r="F262" s="8">
        <f>IF(PERCENTRANK($C$5:$C$797,C262)&lt;=0.25,4,IF(PERCENTRANK($C$5:$C$797,C262)&lt;=0.5,3,IF(PERCENTRANK($C$5:$C$797,C262)&lt;=0.75,2,1)))</f>
        <v/>
      </c>
      <c r="G262" s="8">
        <f>IF(PERCENTRANK($D$5:$D$797,D262)&gt;=0.75,4,IF(PERCENTRANK($D$5:$D$797,D262)&gt;=0.5,3,IF(PERCENTRANK($D$5:$D$797,D262)&gt;=0.25,2,1)))</f>
        <v/>
      </c>
      <c r="H262" s="8">
        <f>IF(PERCENTRANK($E$5:$E$797,E262)&gt;=0.75,4,IF(PERCENTRANK($E$5:$E$797,E262)&gt;=0.5,3,IF(PERCENTRANK($E$5:$E$797,E262)&gt;=0.25,2,1)))</f>
        <v/>
      </c>
      <c r="I262" s="8">
        <f>F262+G262+H262</f>
        <v/>
      </c>
      <c r="J262" s="8">
        <f>IF(I262&gt;=10,"Champions",IF(I262&gt;=8,"Loyal Customers",IF(I262&gt;=6,"Potential Loyalists",IF(I262&gt;=4,"At Risk","Lost"))))</f>
        <v/>
      </c>
    </row>
    <row r="263">
      <c r="A263" s="5" t="inlineStr">
        <is>
          <t>JM-15250</t>
        </is>
      </c>
      <c r="B263" s="5" t="inlineStr">
        <is>
          <t>Janet Martin</t>
        </is>
      </c>
      <c r="C263" s="5" t="n">
        <v>37</v>
      </c>
      <c r="D263" s="5" t="n">
        <v>6</v>
      </c>
      <c r="E263" s="6" t="n">
        <v>3159.12</v>
      </c>
      <c r="F263" s="5">
        <f>IF(PERCENTRANK($C$5:$C$797,C263)&lt;=0.25,4,IF(PERCENTRANK($C$5:$C$797,C263)&lt;=0.5,3,IF(PERCENTRANK($C$5:$C$797,C263)&lt;=0.75,2,1)))</f>
        <v/>
      </c>
      <c r="G263" s="5">
        <f>IF(PERCENTRANK($D$5:$D$797,D263)&gt;=0.75,4,IF(PERCENTRANK($D$5:$D$797,D263)&gt;=0.5,3,IF(PERCENTRANK($D$5:$D$797,D263)&gt;=0.25,2,1)))</f>
        <v/>
      </c>
      <c r="H263" s="5">
        <f>IF(PERCENTRANK($E$5:$E$797,E263)&gt;=0.75,4,IF(PERCENTRANK($E$5:$E$797,E263)&gt;=0.5,3,IF(PERCENTRANK($E$5:$E$797,E263)&gt;=0.25,2,1)))</f>
        <v/>
      </c>
      <c r="I263" s="5">
        <f>F263+G263+H263</f>
        <v/>
      </c>
      <c r="J263" s="5">
        <f>IF(I263&gt;=10,"Champions",IF(I263&gt;=8,"Loyal Customers",IF(I263&gt;=6,"Potential Loyalists",IF(I263&gt;=4,"At Risk","Lost"))))</f>
        <v/>
      </c>
    </row>
    <row r="264">
      <c r="A264" s="8" t="inlineStr">
        <is>
          <t>CK-12205</t>
        </is>
      </c>
      <c r="B264" s="8" t="inlineStr">
        <is>
          <t>Chloris Kastensmidt</t>
        </is>
      </c>
      <c r="C264" s="8" t="n">
        <v>39</v>
      </c>
      <c r="D264" s="8" t="n">
        <v>13</v>
      </c>
      <c r="E264" s="9" t="n">
        <v>3154.86</v>
      </c>
      <c r="F264" s="8">
        <f>IF(PERCENTRANK($C$5:$C$797,C264)&lt;=0.25,4,IF(PERCENTRANK($C$5:$C$797,C264)&lt;=0.5,3,IF(PERCENTRANK($C$5:$C$797,C264)&lt;=0.75,2,1)))</f>
        <v/>
      </c>
      <c r="G264" s="8">
        <f>IF(PERCENTRANK($D$5:$D$797,D264)&gt;=0.75,4,IF(PERCENTRANK($D$5:$D$797,D264)&gt;=0.5,3,IF(PERCENTRANK($D$5:$D$797,D264)&gt;=0.25,2,1)))</f>
        <v/>
      </c>
      <c r="H264" s="8">
        <f>IF(PERCENTRANK($E$5:$E$797,E264)&gt;=0.75,4,IF(PERCENTRANK($E$5:$E$797,E264)&gt;=0.5,3,IF(PERCENTRANK($E$5:$E$797,E264)&gt;=0.25,2,1)))</f>
        <v/>
      </c>
      <c r="I264" s="8">
        <f>F264+G264+H264</f>
        <v/>
      </c>
      <c r="J264" s="8">
        <f>IF(I264&gt;=10,"Champions",IF(I264&gt;=8,"Loyal Customers",IF(I264&gt;=6,"Potential Loyalists",IF(I264&gt;=4,"At Risk","Lost"))))</f>
        <v/>
      </c>
    </row>
    <row r="265">
      <c r="A265" s="5" t="inlineStr">
        <is>
          <t>KB-16240</t>
        </is>
      </c>
      <c r="B265" s="5" t="inlineStr">
        <is>
          <t>Karen Bern</t>
        </is>
      </c>
      <c r="C265" s="5" t="n">
        <v>4</v>
      </c>
      <c r="D265" s="5" t="n">
        <v>7</v>
      </c>
      <c r="E265" s="6" t="n">
        <v>3152.62</v>
      </c>
      <c r="F265" s="5">
        <f>IF(PERCENTRANK($C$5:$C$797,C265)&lt;=0.25,4,IF(PERCENTRANK($C$5:$C$797,C265)&lt;=0.5,3,IF(PERCENTRANK($C$5:$C$797,C265)&lt;=0.75,2,1)))</f>
        <v/>
      </c>
      <c r="G265" s="5">
        <f>IF(PERCENTRANK($D$5:$D$797,D265)&gt;=0.75,4,IF(PERCENTRANK($D$5:$D$797,D265)&gt;=0.5,3,IF(PERCENTRANK($D$5:$D$797,D265)&gt;=0.25,2,1)))</f>
        <v/>
      </c>
      <c r="H265" s="5">
        <f>IF(PERCENTRANK($E$5:$E$797,E265)&gt;=0.75,4,IF(PERCENTRANK($E$5:$E$797,E265)&gt;=0.5,3,IF(PERCENTRANK($E$5:$E$797,E265)&gt;=0.25,2,1)))</f>
        <v/>
      </c>
      <c r="I265" s="5">
        <f>F265+G265+H265</f>
        <v/>
      </c>
      <c r="J265" s="5">
        <f>IF(I265&gt;=10,"Champions",IF(I265&gt;=8,"Loyal Customers",IF(I265&gt;=6,"Potential Loyalists",IF(I265&gt;=4,"At Risk","Lost"))))</f>
        <v/>
      </c>
    </row>
    <row r="266">
      <c r="A266" s="8" t="inlineStr">
        <is>
          <t>MS-17770</t>
        </is>
      </c>
      <c r="B266" s="8" t="inlineStr">
        <is>
          <t>Maxwell Schwartz</t>
        </is>
      </c>
      <c r="C266" s="8" t="n">
        <v>121</v>
      </c>
      <c r="D266" s="8" t="n">
        <v>9</v>
      </c>
      <c r="E266" s="9" t="n">
        <v>3144.68</v>
      </c>
      <c r="F266" s="8">
        <f>IF(PERCENTRANK($C$5:$C$797,C266)&lt;=0.25,4,IF(PERCENTRANK($C$5:$C$797,C266)&lt;=0.5,3,IF(PERCENTRANK($C$5:$C$797,C266)&lt;=0.75,2,1)))</f>
        <v/>
      </c>
      <c r="G266" s="8">
        <f>IF(PERCENTRANK($D$5:$D$797,D266)&gt;=0.75,4,IF(PERCENTRANK($D$5:$D$797,D266)&gt;=0.5,3,IF(PERCENTRANK($D$5:$D$797,D266)&gt;=0.25,2,1)))</f>
        <v/>
      </c>
      <c r="H266" s="8">
        <f>IF(PERCENTRANK($E$5:$E$797,E266)&gt;=0.75,4,IF(PERCENTRANK($E$5:$E$797,E266)&gt;=0.5,3,IF(PERCENTRANK($E$5:$E$797,E266)&gt;=0.25,2,1)))</f>
        <v/>
      </c>
      <c r="I266" s="8">
        <f>F266+G266+H266</f>
        <v/>
      </c>
      <c r="J266" s="8">
        <f>IF(I266&gt;=10,"Champions",IF(I266&gt;=8,"Loyal Customers",IF(I266&gt;=6,"Potential Loyalists",IF(I266&gt;=4,"At Risk","Lost"))))</f>
        <v/>
      </c>
    </row>
    <row r="267">
      <c r="A267" s="5" t="inlineStr">
        <is>
          <t>RD-19900</t>
        </is>
      </c>
      <c r="B267" s="5" t="inlineStr">
        <is>
          <t>Ruben Dartt</t>
        </is>
      </c>
      <c r="C267" s="5" t="n">
        <v>114</v>
      </c>
      <c r="D267" s="5" t="n">
        <v>9</v>
      </c>
      <c r="E267" s="6" t="n">
        <v>3133.92</v>
      </c>
      <c r="F267" s="5">
        <f>IF(PERCENTRANK($C$5:$C$797,C267)&lt;=0.25,4,IF(PERCENTRANK($C$5:$C$797,C267)&lt;=0.5,3,IF(PERCENTRANK($C$5:$C$797,C267)&lt;=0.75,2,1)))</f>
        <v/>
      </c>
      <c r="G267" s="5">
        <f>IF(PERCENTRANK($D$5:$D$797,D267)&gt;=0.75,4,IF(PERCENTRANK($D$5:$D$797,D267)&gt;=0.5,3,IF(PERCENTRANK($D$5:$D$797,D267)&gt;=0.25,2,1)))</f>
        <v/>
      </c>
      <c r="H267" s="5">
        <f>IF(PERCENTRANK($E$5:$E$797,E267)&gt;=0.75,4,IF(PERCENTRANK($E$5:$E$797,E267)&gt;=0.5,3,IF(PERCENTRANK($E$5:$E$797,E267)&gt;=0.25,2,1)))</f>
        <v/>
      </c>
      <c r="I267" s="5">
        <f>F267+G267+H267</f>
        <v/>
      </c>
      <c r="J267" s="5">
        <f>IF(I267&gt;=10,"Champions",IF(I267&gt;=8,"Loyal Customers",IF(I267&gt;=6,"Potential Loyalists",IF(I267&gt;=4,"At Risk","Lost"))))</f>
        <v/>
      </c>
    </row>
    <row r="268">
      <c r="A268" s="8" t="inlineStr">
        <is>
          <t>TN-21040</t>
        </is>
      </c>
      <c r="B268" s="8" t="inlineStr">
        <is>
          <t>Tanja Norvell</t>
        </is>
      </c>
      <c r="C268" s="8" t="n">
        <v>90</v>
      </c>
      <c r="D268" s="8" t="n">
        <v>7</v>
      </c>
      <c r="E268" s="9" t="n">
        <v>3130.22</v>
      </c>
      <c r="F268" s="8">
        <f>IF(PERCENTRANK($C$5:$C$797,C268)&lt;=0.25,4,IF(PERCENTRANK($C$5:$C$797,C268)&lt;=0.5,3,IF(PERCENTRANK($C$5:$C$797,C268)&lt;=0.75,2,1)))</f>
        <v/>
      </c>
      <c r="G268" s="8">
        <f>IF(PERCENTRANK($D$5:$D$797,D268)&gt;=0.75,4,IF(PERCENTRANK($D$5:$D$797,D268)&gt;=0.5,3,IF(PERCENTRANK($D$5:$D$797,D268)&gt;=0.25,2,1)))</f>
        <v/>
      </c>
      <c r="H268" s="8">
        <f>IF(PERCENTRANK($E$5:$E$797,E268)&gt;=0.75,4,IF(PERCENTRANK($E$5:$E$797,E268)&gt;=0.5,3,IF(PERCENTRANK($E$5:$E$797,E268)&gt;=0.25,2,1)))</f>
        <v/>
      </c>
      <c r="I268" s="8">
        <f>F268+G268+H268</f>
        <v/>
      </c>
      <c r="J268" s="8">
        <f>IF(I268&gt;=10,"Champions",IF(I268&gt;=8,"Loyal Customers",IF(I268&gt;=6,"Potential Loyalists",IF(I268&gt;=4,"At Risk","Lost"))))</f>
        <v/>
      </c>
    </row>
    <row r="269">
      <c r="A269" s="5" t="inlineStr">
        <is>
          <t>SN-20710</t>
        </is>
      </c>
      <c r="B269" s="5" t="inlineStr">
        <is>
          <t>Steve Nguyen</t>
        </is>
      </c>
      <c r="C269" s="5" t="n">
        <v>79</v>
      </c>
      <c r="D269" s="5" t="n">
        <v>7</v>
      </c>
      <c r="E269" s="6" t="n">
        <v>3127.96</v>
      </c>
      <c r="F269" s="5">
        <f>IF(PERCENTRANK($C$5:$C$797,C269)&lt;=0.25,4,IF(PERCENTRANK($C$5:$C$797,C269)&lt;=0.5,3,IF(PERCENTRANK($C$5:$C$797,C269)&lt;=0.75,2,1)))</f>
        <v/>
      </c>
      <c r="G269" s="5">
        <f>IF(PERCENTRANK($D$5:$D$797,D269)&gt;=0.75,4,IF(PERCENTRANK($D$5:$D$797,D269)&gt;=0.5,3,IF(PERCENTRANK($D$5:$D$797,D269)&gt;=0.25,2,1)))</f>
        <v/>
      </c>
      <c r="H269" s="5">
        <f>IF(PERCENTRANK($E$5:$E$797,E269)&gt;=0.75,4,IF(PERCENTRANK($E$5:$E$797,E269)&gt;=0.5,3,IF(PERCENTRANK($E$5:$E$797,E269)&gt;=0.25,2,1)))</f>
        <v/>
      </c>
      <c r="I269" s="5">
        <f>F269+G269+H269</f>
        <v/>
      </c>
      <c r="J269" s="5">
        <f>IF(I269&gt;=10,"Champions",IF(I269&gt;=8,"Loyal Customers",IF(I269&gt;=6,"Potential Loyalists",IF(I269&gt;=4,"At Risk","Lost"))))</f>
        <v/>
      </c>
    </row>
    <row r="270">
      <c r="A270" s="8" t="inlineStr">
        <is>
          <t>SG-20605</t>
        </is>
      </c>
      <c r="B270" s="8" t="inlineStr">
        <is>
          <t>Speros Goranitis</t>
        </is>
      </c>
      <c r="C270" s="8" t="n">
        <v>108</v>
      </c>
      <c r="D270" s="8" t="n">
        <v>6</v>
      </c>
      <c r="E270" s="9" t="n">
        <v>3124.83</v>
      </c>
      <c r="F270" s="8">
        <f>IF(PERCENTRANK($C$5:$C$797,C270)&lt;=0.25,4,IF(PERCENTRANK($C$5:$C$797,C270)&lt;=0.5,3,IF(PERCENTRANK($C$5:$C$797,C270)&lt;=0.75,2,1)))</f>
        <v/>
      </c>
      <c r="G270" s="8">
        <f>IF(PERCENTRANK($D$5:$D$797,D270)&gt;=0.75,4,IF(PERCENTRANK($D$5:$D$797,D270)&gt;=0.5,3,IF(PERCENTRANK($D$5:$D$797,D270)&gt;=0.25,2,1)))</f>
        <v/>
      </c>
      <c r="H270" s="8">
        <f>IF(PERCENTRANK($E$5:$E$797,E270)&gt;=0.75,4,IF(PERCENTRANK($E$5:$E$797,E270)&gt;=0.5,3,IF(PERCENTRANK($E$5:$E$797,E270)&gt;=0.25,2,1)))</f>
        <v/>
      </c>
      <c r="I270" s="8">
        <f>F270+G270+H270</f>
        <v/>
      </c>
      <c r="J270" s="8">
        <f>IF(I270&gt;=10,"Champions",IF(I270&gt;=8,"Loyal Customers",IF(I270&gt;=6,"Potential Loyalists",IF(I270&gt;=4,"At Risk","Lost"))))</f>
        <v/>
      </c>
    </row>
    <row r="271">
      <c r="A271" s="5" t="inlineStr">
        <is>
          <t>KH-16360</t>
        </is>
      </c>
      <c r="B271" s="5" t="inlineStr">
        <is>
          <t>Katherine Hughes</t>
        </is>
      </c>
      <c r="C271" s="5" t="n">
        <v>1</v>
      </c>
      <c r="D271" s="5" t="n">
        <v>6</v>
      </c>
      <c r="E271" s="6" t="n">
        <v>3100.61</v>
      </c>
      <c r="F271" s="5">
        <f>IF(PERCENTRANK($C$5:$C$797,C271)&lt;=0.25,4,IF(PERCENTRANK($C$5:$C$797,C271)&lt;=0.5,3,IF(PERCENTRANK($C$5:$C$797,C271)&lt;=0.75,2,1)))</f>
        <v/>
      </c>
      <c r="G271" s="5">
        <f>IF(PERCENTRANK($D$5:$D$797,D271)&gt;=0.75,4,IF(PERCENTRANK($D$5:$D$797,D271)&gt;=0.5,3,IF(PERCENTRANK($D$5:$D$797,D271)&gt;=0.25,2,1)))</f>
        <v/>
      </c>
      <c r="H271" s="5">
        <f>IF(PERCENTRANK($E$5:$E$797,E271)&gt;=0.75,4,IF(PERCENTRANK($E$5:$E$797,E271)&gt;=0.5,3,IF(PERCENTRANK($E$5:$E$797,E271)&gt;=0.25,2,1)))</f>
        <v/>
      </c>
      <c r="I271" s="5">
        <f>F271+G271+H271</f>
        <v/>
      </c>
      <c r="J271" s="5">
        <f>IF(I271&gt;=10,"Champions",IF(I271&gt;=8,"Loyal Customers",IF(I271&gt;=6,"Potential Loyalists",IF(I271&gt;=4,"At Risk","Lost"))))</f>
        <v/>
      </c>
    </row>
    <row r="272">
      <c r="A272" s="8" t="inlineStr">
        <is>
          <t>PG-18820</t>
        </is>
      </c>
      <c r="B272" s="8" t="inlineStr">
        <is>
          <t>Patrick Gardner</t>
        </is>
      </c>
      <c r="C272" s="8" t="n">
        <v>36</v>
      </c>
      <c r="D272" s="8" t="n">
        <v>13</v>
      </c>
      <c r="E272" s="9" t="n">
        <v>3086.91</v>
      </c>
      <c r="F272" s="8">
        <f>IF(PERCENTRANK($C$5:$C$797,C272)&lt;=0.25,4,IF(PERCENTRANK($C$5:$C$797,C272)&lt;=0.5,3,IF(PERCENTRANK($C$5:$C$797,C272)&lt;=0.75,2,1)))</f>
        <v/>
      </c>
      <c r="G272" s="8">
        <f>IF(PERCENTRANK($D$5:$D$797,D272)&gt;=0.75,4,IF(PERCENTRANK($D$5:$D$797,D272)&gt;=0.5,3,IF(PERCENTRANK($D$5:$D$797,D272)&gt;=0.25,2,1)))</f>
        <v/>
      </c>
      <c r="H272" s="8">
        <f>IF(PERCENTRANK($E$5:$E$797,E272)&gt;=0.75,4,IF(PERCENTRANK($E$5:$E$797,E272)&gt;=0.5,3,IF(PERCENTRANK($E$5:$E$797,E272)&gt;=0.25,2,1)))</f>
        <v/>
      </c>
      <c r="I272" s="8">
        <f>F272+G272+H272</f>
        <v/>
      </c>
      <c r="J272" s="8">
        <f>IF(I272&gt;=10,"Champions",IF(I272&gt;=8,"Loyal Customers",IF(I272&gt;=6,"Potential Loyalists",IF(I272&gt;=4,"At Risk","Lost"))))</f>
        <v/>
      </c>
    </row>
    <row r="273">
      <c r="A273" s="5" t="inlineStr">
        <is>
          <t>EH-14125</t>
        </is>
      </c>
      <c r="B273" s="5" t="inlineStr">
        <is>
          <t>Eugene Hildebrand</t>
        </is>
      </c>
      <c r="C273" s="5" t="n">
        <v>152</v>
      </c>
      <c r="D273" s="5" t="n">
        <v>10</v>
      </c>
      <c r="E273" s="6" t="n">
        <v>3082.65</v>
      </c>
      <c r="F273" s="5">
        <f>IF(PERCENTRANK($C$5:$C$797,C273)&lt;=0.25,4,IF(PERCENTRANK($C$5:$C$797,C273)&lt;=0.5,3,IF(PERCENTRANK($C$5:$C$797,C273)&lt;=0.75,2,1)))</f>
        <v/>
      </c>
      <c r="G273" s="5">
        <f>IF(PERCENTRANK($D$5:$D$797,D273)&gt;=0.75,4,IF(PERCENTRANK($D$5:$D$797,D273)&gt;=0.5,3,IF(PERCENTRANK($D$5:$D$797,D273)&gt;=0.25,2,1)))</f>
        <v/>
      </c>
      <c r="H273" s="5">
        <f>IF(PERCENTRANK($E$5:$E$797,E273)&gt;=0.75,4,IF(PERCENTRANK($E$5:$E$797,E273)&gt;=0.5,3,IF(PERCENTRANK($E$5:$E$797,E273)&gt;=0.25,2,1)))</f>
        <v/>
      </c>
      <c r="I273" s="5">
        <f>F273+G273+H273</f>
        <v/>
      </c>
      <c r="J273" s="5">
        <f>IF(I273&gt;=10,"Champions",IF(I273&gt;=8,"Loyal Customers",IF(I273&gt;=6,"Potential Loyalists",IF(I273&gt;=4,"At Risk","Lost"))))</f>
        <v/>
      </c>
    </row>
    <row r="274">
      <c r="A274" s="8" t="inlineStr">
        <is>
          <t>GM-14455</t>
        </is>
      </c>
      <c r="B274" s="8" t="inlineStr">
        <is>
          <t>Gary Mitchum</t>
        </is>
      </c>
      <c r="C274" s="8" t="n">
        <v>16</v>
      </c>
      <c r="D274" s="8" t="n">
        <v>6</v>
      </c>
      <c r="E274" s="9" t="n">
        <v>3078.62</v>
      </c>
      <c r="F274" s="8">
        <f>IF(PERCENTRANK($C$5:$C$797,C274)&lt;=0.25,4,IF(PERCENTRANK($C$5:$C$797,C274)&lt;=0.5,3,IF(PERCENTRANK($C$5:$C$797,C274)&lt;=0.75,2,1)))</f>
        <v/>
      </c>
      <c r="G274" s="8">
        <f>IF(PERCENTRANK($D$5:$D$797,D274)&gt;=0.75,4,IF(PERCENTRANK($D$5:$D$797,D274)&gt;=0.5,3,IF(PERCENTRANK($D$5:$D$797,D274)&gt;=0.25,2,1)))</f>
        <v/>
      </c>
      <c r="H274" s="8">
        <f>IF(PERCENTRANK($E$5:$E$797,E274)&gt;=0.75,4,IF(PERCENTRANK($E$5:$E$797,E274)&gt;=0.5,3,IF(PERCENTRANK($E$5:$E$797,E274)&gt;=0.25,2,1)))</f>
        <v/>
      </c>
      <c r="I274" s="8">
        <f>F274+G274+H274</f>
        <v/>
      </c>
      <c r="J274" s="8">
        <f>IF(I274&gt;=10,"Champions",IF(I274&gt;=8,"Loyal Customers",IF(I274&gt;=6,"Potential Loyalists",IF(I274&gt;=4,"At Risk","Lost"))))</f>
        <v/>
      </c>
    </row>
    <row r="275">
      <c r="A275" s="5" t="inlineStr">
        <is>
          <t>EB-14110</t>
        </is>
      </c>
      <c r="B275" s="5" t="inlineStr">
        <is>
          <t>Eugene Barchas</t>
        </is>
      </c>
      <c r="C275" s="5" t="n">
        <v>113</v>
      </c>
      <c r="D275" s="5" t="n">
        <v>6</v>
      </c>
      <c r="E275" s="6" t="n">
        <v>3071.13</v>
      </c>
      <c r="F275" s="5">
        <f>IF(PERCENTRANK($C$5:$C$797,C275)&lt;=0.25,4,IF(PERCENTRANK($C$5:$C$797,C275)&lt;=0.5,3,IF(PERCENTRANK($C$5:$C$797,C275)&lt;=0.75,2,1)))</f>
        <v/>
      </c>
      <c r="G275" s="5">
        <f>IF(PERCENTRANK($D$5:$D$797,D275)&gt;=0.75,4,IF(PERCENTRANK($D$5:$D$797,D275)&gt;=0.5,3,IF(PERCENTRANK($D$5:$D$797,D275)&gt;=0.25,2,1)))</f>
        <v/>
      </c>
      <c r="H275" s="5">
        <f>IF(PERCENTRANK($E$5:$E$797,E275)&gt;=0.75,4,IF(PERCENTRANK($E$5:$E$797,E275)&gt;=0.5,3,IF(PERCENTRANK($E$5:$E$797,E275)&gt;=0.25,2,1)))</f>
        <v/>
      </c>
      <c r="I275" s="5">
        <f>F275+G275+H275</f>
        <v/>
      </c>
      <c r="J275" s="5">
        <f>IF(I275&gt;=10,"Champions",IF(I275&gt;=8,"Loyal Customers",IF(I275&gt;=6,"Potential Loyalists",IF(I275&gt;=4,"At Risk","Lost"))))</f>
        <v/>
      </c>
    </row>
    <row r="276">
      <c r="A276" s="8" t="inlineStr">
        <is>
          <t>MG-18145</t>
        </is>
      </c>
      <c r="B276" s="8" t="inlineStr">
        <is>
          <t>Mike Gockenbach</t>
        </is>
      </c>
      <c r="C276" s="8" t="n">
        <v>84</v>
      </c>
      <c r="D276" s="8" t="n">
        <v>4</v>
      </c>
      <c r="E276" s="9" t="n">
        <v>3061.54</v>
      </c>
      <c r="F276" s="8">
        <f>IF(PERCENTRANK($C$5:$C$797,C276)&lt;=0.25,4,IF(PERCENTRANK($C$5:$C$797,C276)&lt;=0.5,3,IF(PERCENTRANK($C$5:$C$797,C276)&lt;=0.75,2,1)))</f>
        <v/>
      </c>
      <c r="G276" s="8">
        <f>IF(PERCENTRANK($D$5:$D$797,D276)&gt;=0.75,4,IF(PERCENTRANK($D$5:$D$797,D276)&gt;=0.5,3,IF(PERCENTRANK($D$5:$D$797,D276)&gt;=0.25,2,1)))</f>
        <v/>
      </c>
      <c r="H276" s="8">
        <f>IF(PERCENTRANK($E$5:$E$797,E276)&gt;=0.75,4,IF(PERCENTRANK($E$5:$E$797,E276)&gt;=0.5,3,IF(PERCENTRANK($E$5:$E$797,E276)&gt;=0.25,2,1)))</f>
        <v/>
      </c>
      <c r="I276" s="8">
        <f>F276+G276+H276</f>
        <v/>
      </c>
      <c r="J276" s="8">
        <f>IF(I276&gt;=10,"Champions",IF(I276&gt;=8,"Loyal Customers",IF(I276&gt;=6,"Potential Loyalists",IF(I276&gt;=4,"At Risk","Lost"))))</f>
        <v/>
      </c>
    </row>
    <row r="277">
      <c r="A277" s="5" t="inlineStr">
        <is>
          <t>TG-21310</t>
        </is>
      </c>
      <c r="B277" s="5" t="inlineStr">
        <is>
          <t>Toby Gnade</t>
        </is>
      </c>
      <c r="C277" s="5" t="n">
        <v>337</v>
      </c>
      <c r="D277" s="5" t="n">
        <v>5</v>
      </c>
      <c r="E277" s="6" t="n">
        <v>3058.37</v>
      </c>
      <c r="F277" s="5">
        <f>IF(PERCENTRANK($C$5:$C$797,C277)&lt;=0.25,4,IF(PERCENTRANK($C$5:$C$797,C277)&lt;=0.5,3,IF(PERCENTRANK($C$5:$C$797,C277)&lt;=0.75,2,1)))</f>
        <v/>
      </c>
      <c r="G277" s="5">
        <f>IF(PERCENTRANK($D$5:$D$797,D277)&gt;=0.75,4,IF(PERCENTRANK($D$5:$D$797,D277)&gt;=0.5,3,IF(PERCENTRANK($D$5:$D$797,D277)&gt;=0.25,2,1)))</f>
        <v/>
      </c>
      <c r="H277" s="5">
        <f>IF(PERCENTRANK($E$5:$E$797,E277)&gt;=0.75,4,IF(PERCENTRANK($E$5:$E$797,E277)&gt;=0.5,3,IF(PERCENTRANK($E$5:$E$797,E277)&gt;=0.25,2,1)))</f>
        <v/>
      </c>
      <c r="I277" s="5">
        <f>F277+G277+H277</f>
        <v/>
      </c>
      <c r="J277" s="5">
        <f>IF(I277&gt;=10,"Champions",IF(I277&gt;=8,"Loyal Customers",IF(I277&gt;=6,"Potential Loyalists",IF(I277&gt;=4,"At Risk","Lost"))))</f>
        <v/>
      </c>
    </row>
    <row r="278">
      <c r="A278" s="8" t="inlineStr">
        <is>
          <t>KT-16465</t>
        </is>
      </c>
      <c r="B278" s="8" t="inlineStr">
        <is>
          <t>Kean Takahito</t>
        </is>
      </c>
      <c r="C278" s="8" t="n">
        <v>391</v>
      </c>
      <c r="D278" s="8" t="n">
        <v>7</v>
      </c>
      <c r="E278" s="9" t="n">
        <v>3057.1</v>
      </c>
      <c r="F278" s="8">
        <f>IF(PERCENTRANK($C$5:$C$797,C278)&lt;=0.25,4,IF(PERCENTRANK($C$5:$C$797,C278)&lt;=0.5,3,IF(PERCENTRANK($C$5:$C$797,C278)&lt;=0.75,2,1)))</f>
        <v/>
      </c>
      <c r="G278" s="8">
        <f>IF(PERCENTRANK($D$5:$D$797,D278)&gt;=0.75,4,IF(PERCENTRANK($D$5:$D$797,D278)&gt;=0.5,3,IF(PERCENTRANK($D$5:$D$797,D278)&gt;=0.25,2,1)))</f>
        <v/>
      </c>
      <c r="H278" s="8">
        <f>IF(PERCENTRANK($E$5:$E$797,E278)&gt;=0.75,4,IF(PERCENTRANK($E$5:$E$797,E278)&gt;=0.5,3,IF(PERCENTRANK($E$5:$E$797,E278)&gt;=0.25,2,1)))</f>
        <v/>
      </c>
      <c r="I278" s="8">
        <f>F278+G278+H278</f>
        <v/>
      </c>
      <c r="J278" s="8">
        <f>IF(I278&gt;=10,"Champions",IF(I278&gt;=8,"Loyal Customers",IF(I278&gt;=6,"Potential Loyalists",IF(I278&gt;=4,"At Risk","Lost"))))</f>
        <v/>
      </c>
    </row>
    <row r="279">
      <c r="A279" s="5" t="inlineStr">
        <is>
          <t>SS-20410</t>
        </is>
      </c>
      <c r="B279" s="5" t="inlineStr">
        <is>
          <t>Shahid Shariari</t>
        </is>
      </c>
      <c r="C279" s="5" t="n">
        <v>110</v>
      </c>
      <c r="D279" s="5" t="n">
        <v>6</v>
      </c>
      <c r="E279" s="6" t="n">
        <v>3056.81</v>
      </c>
      <c r="F279" s="5">
        <f>IF(PERCENTRANK($C$5:$C$797,C279)&lt;=0.25,4,IF(PERCENTRANK($C$5:$C$797,C279)&lt;=0.5,3,IF(PERCENTRANK($C$5:$C$797,C279)&lt;=0.75,2,1)))</f>
        <v/>
      </c>
      <c r="G279" s="5">
        <f>IF(PERCENTRANK($D$5:$D$797,D279)&gt;=0.75,4,IF(PERCENTRANK($D$5:$D$797,D279)&gt;=0.5,3,IF(PERCENTRANK($D$5:$D$797,D279)&gt;=0.25,2,1)))</f>
        <v/>
      </c>
      <c r="H279" s="5">
        <f>IF(PERCENTRANK($E$5:$E$797,E279)&gt;=0.75,4,IF(PERCENTRANK($E$5:$E$797,E279)&gt;=0.5,3,IF(PERCENTRANK($E$5:$E$797,E279)&gt;=0.25,2,1)))</f>
        <v/>
      </c>
      <c r="I279" s="5">
        <f>F279+G279+H279</f>
        <v/>
      </c>
      <c r="J279" s="5">
        <f>IF(I279&gt;=10,"Champions",IF(I279&gt;=8,"Loyal Customers",IF(I279&gt;=6,"Potential Loyalists",IF(I279&gt;=4,"At Risk","Lost"))))</f>
        <v/>
      </c>
    </row>
    <row r="280">
      <c r="A280" s="8" t="inlineStr">
        <is>
          <t>SL-20155</t>
        </is>
      </c>
      <c r="B280" s="8" t="inlineStr">
        <is>
          <t>Sara Luxemburg</t>
        </is>
      </c>
      <c r="C280" s="8" t="n">
        <v>70</v>
      </c>
      <c r="D280" s="8" t="n">
        <v>7</v>
      </c>
      <c r="E280" s="9" t="n">
        <v>3053.01</v>
      </c>
      <c r="F280" s="8">
        <f>IF(PERCENTRANK($C$5:$C$797,C280)&lt;=0.25,4,IF(PERCENTRANK($C$5:$C$797,C280)&lt;=0.5,3,IF(PERCENTRANK($C$5:$C$797,C280)&lt;=0.75,2,1)))</f>
        <v/>
      </c>
      <c r="G280" s="8">
        <f>IF(PERCENTRANK($D$5:$D$797,D280)&gt;=0.75,4,IF(PERCENTRANK($D$5:$D$797,D280)&gt;=0.5,3,IF(PERCENTRANK($D$5:$D$797,D280)&gt;=0.25,2,1)))</f>
        <v/>
      </c>
      <c r="H280" s="8">
        <f>IF(PERCENTRANK($E$5:$E$797,E280)&gt;=0.75,4,IF(PERCENTRANK($E$5:$E$797,E280)&gt;=0.5,3,IF(PERCENTRANK($E$5:$E$797,E280)&gt;=0.25,2,1)))</f>
        <v/>
      </c>
      <c r="I280" s="8">
        <f>F280+G280+H280</f>
        <v/>
      </c>
      <c r="J280" s="8">
        <f>IF(I280&gt;=10,"Champions",IF(I280&gt;=8,"Loyal Customers",IF(I280&gt;=6,"Potential Loyalists",IF(I280&gt;=4,"At Risk","Lost"))))</f>
        <v/>
      </c>
    </row>
    <row r="281">
      <c r="A281" s="5" t="inlineStr">
        <is>
          <t>AS-10045</t>
        </is>
      </c>
      <c r="B281" s="5" t="inlineStr">
        <is>
          <t>Aaron Smayling</t>
        </is>
      </c>
      <c r="C281" s="5" t="n">
        <v>88</v>
      </c>
      <c r="D281" s="5" t="n">
        <v>7</v>
      </c>
      <c r="E281" s="6" t="n">
        <v>3050.69</v>
      </c>
      <c r="F281" s="5">
        <f>IF(PERCENTRANK($C$5:$C$797,C281)&lt;=0.25,4,IF(PERCENTRANK($C$5:$C$797,C281)&lt;=0.5,3,IF(PERCENTRANK($C$5:$C$797,C281)&lt;=0.75,2,1)))</f>
        <v/>
      </c>
      <c r="G281" s="5">
        <f>IF(PERCENTRANK($D$5:$D$797,D281)&gt;=0.75,4,IF(PERCENTRANK($D$5:$D$797,D281)&gt;=0.5,3,IF(PERCENTRANK($D$5:$D$797,D281)&gt;=0.25,2,1)))</f>
        <v/>
      </c>
      <c r="H281" s="5">
        <f>IF(PERCENTRANK($E$5:$E$797,E281)&gt;=0.75,4,IF(PERCENTRANK($E$5:$E$797,E281)&gt;=0.5,3,IF(PERCENTRANK($E$5:$E$797,E281)&gt;=0.25,2,1)))</f>
        <v/>
      </c>
      <c r="I281" s="5">
        <f>F281+G281+H281</f>
        <v/>
      </c>
      <c r="J281" s="5">
        <f>IF(I281&gt;=10,"Champions",IF(I281&gt;=8,"Loyal Customers",IF(I281&gt;=6,"Potential Loyalists",IF(I281&gt;=4,"At Risk","Lost"))))</f>
        <v/>
      </c>
    </row>
    <row r="282">
      <c r="A282" s="8" t="inlineStr">
        <is>
          <t>CA-12775</t>
        </is>
      </c>
      <c r="B282" s="8" t="inlineStr">
        <is>
          <t>Cynthia Arntzen</t>
        </is>
      </c>
      <c r="C282" s="8" t="n">
        <v>120</v>
      </c>
      <c r="D282" s="8" t="n">
        <v>7</v>
      </c>
      <c r="E282" s="9" t="n">
        <v>3041.57</v>
      </c>
      <c r="F282" s="8">
        <f>IF(PERCENTRANK($C$5:$C$797,C282)&lt;=0.25,4,IF(PERCENTRANK($C$5:$C$797,C282)&lt;=0.5,3,IF(PERCENTRANK($C$5:$C$797,C282)&lt;=0.75,2,1)))</f>
        <v/>
      </c>
      <c r="G282" s="8">
        <f>IF(PERCENTRANK($D$5:$D$797,D282)&gt;=0.75,4,IF(PERCENTRANK($D$5:$D$797,D282)&gt;=0.5,3,IF(PERCENTRANK($D$5:$D$797,D282)&gt;=0.25,2,1)))</f>
        <v/>
      </c>
      <c r="H282" s="8">
        <f>IF(PERCENTRANK($E$5:$E$797,E282)&gt;=0.75,4,IF(PERCENTRANK($E$5:$E$797,E282)&gt;=0.5,3,IF(PERCENTRANK($E$5:$E$797,E282)&gt;=0.25,2,1)))</f>
        <v/>
      </c>
      <c r="I282" s="8">
        <f>F282+G282+H282</f>
        <v/>
      </c>
      <c r="J282" s="8">
        <f>IF(I282&gt;=10,"Champions",IF(I282&gt;=8,"Loyal Customers",IF(I282&gt;=6,"Potential Loyalists",IF(I282&gt;=4,"At Risk","Lost"))))</f>
        <v/>
      </c>
    </row>
    <row r="283">
      <c r="A283" s="5" t="inlineStr">
        <is>
          <t>CS-11950</t>
        </is>
      </c>
      <c r="B283" s="5" t="inlineStr">
        <is>
          <t>Carlos Soltero</t>
        </is>
      </c>
      <c r="C283" s="5" t="n">
        <v>25</v>
      </c>
      <c r="D283" s="5" t="n">
        <v>11</v>
      </c>
      <c r="E283" s="6" t="n">
        <v>3036.55</v>
      </c>
      <c r="F283" s="5">
        <f>IF(PERCENTRANK($C$5:$C$797,C283)&lt;=0.25,4,IF(PERCENTRANK($C$5:$C$797,C283)&lt;=0.5,3,IF(PERCENTRANK($C$5:$C$797,C283)&lt;=0.75,2,1)))</f>
        <v/>
      </c>
      <c r="G283" s="5">
        <f>IF(PERCENTRANK($D$5:$D$797,D283)&gt;=0.75,4,IF(PERCENTRANK($D$5:$D$797,D283)&gt;=0.5,3,IF(PERCENTRANK($D$5:$D$797,D283)&gt;=0.25,2,1)))</f>
        <v/>
      </c>
      <c r="H283" s="5">
        <f>IF(PERCENTRANK($E$5:$E$797,E283)&gt;=0.75,4,IF(PERCENTRANK($E$5:$E$797,E283)&gt;=0.5,3,IF(PERCENTRANK($E$5:$E$797,E283)&gt;=0.25,2,1)))</f>
        <v/>
      </c>
      <c r="I283" s="5">
        <f>F283+G283+H283</f>
        <v/>
      </c>
      <c r="J283" s="5">
        <f>IF(I283&gt;=10,"Champions",IF(I283&gt;=8,"Loyal Customers",IF(I283&gt;=6,"Potential Loyalists",IF(I283&gt;=4,"At Risk","Lost"))))</f>
        <v/>
      </c>
    </row>
    <row r="284">
      <c r="A284" s="8" t="inlineStr">
        <is>
          <t>LS-16975</t>
        </is>
      </c>
      <c r="B284" s="8" t="inlineStr">
        <is>
          <t>Lindsay Shagiari</t>
        </is>
      </c>
      <c r="C284" s="8" t="n">
        <v>20</v>
      </c>
      <c r="D284" s="8" t="n">
        <v>9</v>
      </c>
      <c r="E284" s="9" t="n">
        <v>2988.67</v>
      </c>
      <c r="F284" s="8">
        <f>IF(PERCENTRANK($C$5:$C$797,C284)&lt;=0.25,4,IF(PERCENTRANK($C$5:$C$797,C284)&lt;=0.5,3,IF(PERCENTRANK($C$5:$C$797,C284)&lt;=0.75,2,1)))</f>
        <v/>
      </c>
      <c r="G284" s="8">
        <f>IF(PERCENTRANK($D$5:$D$797,D284)&gt;=0.75,4,IF(PERCENTRANK($D$5:$D$797,D284)&gt;=0.5,3,IF(PERCENTRANK($D$5:$D$797,D284)&gt;=0.25,2,1)))</f>
        <v/>
      </c>
      <c r="H284" s="8">
        <f>IF(PERCENTRANK($E$5:$E$797,E284)&gt;=0.75,4,IF(PERCENTRANK($E$5:$E$797,E284)&gt;=0.5,3,IF(PERCENTRANK($E$5:$E$797,E284)&gt;=0.25,2,1)))</f>
        <v/>
      </c>
      <c r="I284" s="8">
        <f>F284+G284+H284</f>
        <v/>
      </c>
      <c r="J284" s="8">
        <f>IF(I284&gt;=10,"Champions",IF(I284&gt;=8,"Loyal Customers",IF(I284&gt;=6,"Potential Loyalists",IF(I284&gt;=4,"At Risk","Lost"))))</f>
        <v/>
      </c>
    </row>
    <row r="285">
      <c r="A285" s="5" t="inlineStr">
        <is>
          <t>MH-18025</t>
        </is>
      </c>
      <c r="B285" s="5" t="inlineStr">
        <is>
          <t>Michelle Huthwaite</t>
        </is>
      </c>
      <c r="C285" s="5" t="n">
        <v>49</v>
      </c>
      <c r="D285" s="5" t="n">
        <v>5</v>
      </c>
      <c r="E285" s="6" t="n">
        <v>2984.95</v>
      </c>
      <c r="F285" s="5">
        <f>IF(PERCENTRANK($C$5:$C$797,C285)&lt;=0.25,4,IF(PERCENTRANK($C$5:$C$797,C285)&lt;=0.5,3,IF(PERCENTRANK($C$5:$C$797,C285)&lt;=0.75,2,1)))</f>
        <v/>
      </c>
      <c r="G285" s="5">
        <f>IF(PERCENTRANK($D$5:$D$797,D285)&gt;=0.75,4,IF(PERCENTRANK($D$5:$D$797,D285)&gt;=0.5,3,IF(PERCENTRANK($D$5:$D$797,D285)&gt;=0.25,2,1)))</f>
        <v/>
      </c>
      <c r="H285" s="5">
        <f>IF(PERCENTRANK($E$5:$E$797,E285)&gt;=0.75,4,IF(PERCENTRANK($E$5:$E$797,E285)&gt;=0.5,3,IF(PERCENTRANK($E$5:$E$797,E285)&gt;=0.25,2,1)))</f>
        <v/>
      </c>
      <c r="I285" s="5">
        <f>F285+G285+H285</f>
        <v/>
      </c>
      <c r="J285" s="5">
        <f>IF(I285&gt;=10,"Champions",IF(I285&gt;=8,"Loyal Customers",IF(I285&gt;=6,"Potential Loyalists",IF(I285&gt;=4,"At Risk","Lost"))))</f>
        <v/>
      </c>
    </row>
    <row r="286">
      <c r="A286" s="8" t="inlineStr">
        <is>
          <t>FA-14230</t>
        </is>
      </c>
      <c r="B286" s="8" t="inlineStr">
        <is>
          <t>Frank Atkinson</t>
        </is>
      </c>
      <c r="C286" s="8" t="n">
        <v>97</v>
      </c>
      <c r="D286" s="8" t="n">
        <v>7</v>
      </c>
      <c r="E286" s="9" t="n">
        <v>2984.05</v>
      </c>
      <c r="F286" s="8">
        <f>IF(PERCENTRANK($C$5:$C$797,C286)&lt;=0.25,4,IF(PERCENTRANK($C$5:$C$797,C286)&lt;=0.5,3,IF(PERCENTRANK($C$5:$C$797,C286)&lt;=0.75,2,1)))</f>
        <v/>
      </c>
      <c r="G286" s="8">
        <f>IF(PERCENTRANK($D$5:$D$797,D286)&gt;=0.75,4,IF(PERCENTRANK($D$5:$D$797,D286)&gt;=0.5,3,IF(PERCENTRANK($D$5:$D$797,D286)&gt;=0.25,2,1)))</f>
        <v/>
      </c>
      <c r="H286" s="8">
        <f>IF(PERCENTRANK($E$5:$E$797,E286)&gt;=0.75,4,IF(PERCENTRANK($E$5:$E$797,E286)&gt;=0.5,3,IF(PERCENTRANK($E$5:$E$797,E286)&gt;=0.25,2,1)))</f>
        <v/>
      </c>
      <c r="I286" s="8">
        <f>F286+G286+H286</f>
        <v/>
      </c>
      <c r="J286" s="8">
        <f>IF(I286&gt;=10,"Champions",IF(I286&gt;=8,"Loyal Customers",IF(I286&gt;=6,"Potential Loyalists",IF(I286&gt;=4,"At Risk","Lost"))))</f>
        <v/>
      </c>
    </row>
    <row r="287">
      <c r="A287" s="5" t="inlineStr">
        <is>
          <t>DB-13120</t>
        </is>
      </c>
      <c r="B287" s="5" t="inlineStr">
        <is>
          <t>David Bremer</t>
        </is>
      </c>
      <c r="C287" s="5" t="n">
        <v>48</v>
      </c>
      <c r="D287" s="5" t="n">
        <v>7</v>
      </c>
      <c r="E287" s="6" t="n">
        <v>2973.09</v>
      </c>
      <c r="F287" s="5">
        <f>IF(PERCENTRANK($C$5:$C$797,C287)&lt;=0.25,4,IF(PERCENTRANK($C$5:$C$797,C287)&lt;=0.5,3,IF(PERCENTRANK($C$5:$C$797,C287)&lt;=0.75,2,1)))</f>
        <v/>
      </c>
      <c r="G287" s="5">
        <f>IF(PERCENTRANK($D$5:$D$797,D287)&gt;=0.75,4,IF(PERCENTRANK($D$5:$D$797,D287)&gt;=0.5,3,IF(PERCENTRANK($D$5:$D$797,D287)&gt;=0.25,2,1)))</f>
        <v/>
      </c>
      <c r="H287" s="5">
        <f>IF(PERCENTRANK($E$5:$E$797,E287)&gt;=0.75,4,IF(PERCENTRANK($E$5:$E$797,E287)&gt;=0.5,3,IF(PERCENTRANK($E$5:$E$797,E287)&gt;=0.25,2,1)))</f>
        <v/>
      </c>
      <c r="I287" s="5">
        <f>F287+G287+H287</f>
        <v/>
      </c>
      <c r="J287" s="5">
        <f>IF(I287&gt;=10,"Champions",IF(I287&gt;=8,"Loyal Customers",IF(I287&gt;=6,"Potential Loyalists",IF(I287&gt;=4,"At Risk","Lost"))))</f>
        <v/>
      </c>
    </row>
    <row r="288">
      <c r="A288" s="8" t="inlineStr">
        <is>
          <t>NS-18640</t>
        </is>
      </c>
      <c r="B288" s="8" t="inlineStr">
        <is>
          <t>Noel Staavos</t>
        </is>
      </c>
      <c r="C288" s="8" t="n">
        <v>174</v>
      </c>
      <c r="D288" s="8" t="n">
        <v>13</v>
      </c>
      <c r="E288" s="9" t="n">
        <v>2964.82</v>
      </c>
      <c r="F288" s="8">
        <f>IF(PERCENTRANK($C$5:$C$797,C288)&lt;=0.25,4,IF(PERCENTRANK($C$5:$C$797,C288)&lt;=0.5,3,IF(PERCENTRANK($C$5:$C$797,C288)&lt;=0.75,2,1)))</f>
        <v/>
      </c>
      <c r="G288" s="8">
        <f>IF(PERCENTRANK($D$5:$D$797,D288)&gt;=0.75,4,IF(PERCENTRANK($D$5:$D$797,D288)&gt;=0.5,3,IF(PERCENTRANK($D$5:$D$797,D288)&gt;=0.25,2,1)))</f>
        <v/>
      </c>
      <c r="H288" s="8">
        <f>IF(PERCENTRANK($E$5:$E$797,E288)&gt;=0.75,4,IF(PERCENTRANK($E$5:$E$797,E288)&gt;=0.5,3,IF(PERCENTRANK($E$5:$E$797,E288)&gt;=0.25,2,1)))</f>
        <v/>
      </c>
      <c r="I288" s="8">
        <f>F288+G288+H288</f>
        <v/>
      </c>
      <c r="J288" s="8">
        <f>IF(I288&gt;=10,"Champions",IF(I288&gt;=8,"Loyal Customers",IF(I288&gt;=6,"Potential Loyalists",IF(I288&gt;=4,"At Risk","Lost"))))</f>
        <v/>
      </c>
    </row>
    <row r="289">
      <c r="A289" s="5" t="inlineStr">
        <is>
          <t>TM-21010</t>
        </is>
      </c>
      <c r="B289" s="5" t="inlineStr">
        <is>
          <t>Tamara Manning</t>
        </is>
      </c>
      <c r="C289" s="5" t="n">
        <v>103</v>
      </c>
      <c r="D289" s="5" t="n">
        <v>8</v>
      </c>
      <c r="E289" s="6" t="n">
        <v>2955.23</v>
      </c>
      <c r="F289" s="5">
        <f>IF(PERCENTRANK($C$5:$C$797,C289)&lt;=0.25,4,IF(PERCENTRANK($C$5:$C$797,C289)&lt;=0.5,3,IF(PERCENTRANK($C$5:$C$797,C289)&lt;=0.75,2,1)))</f>
        <v/>
      </c>
      <c r="G289" s="5">
        <f>IF(PERCENTRANK($D$5:$D$797,D289)&gt;=0.75,4,IF(PERCENTRANK($D$5:$D$797,D289)&gt;=0.5,3,IF(PERCENTRANK($D$5:$D$797,D289)&gt;=0.25,2,1)))</f>
        <v/>
      </c>
      <c r="H289" s="5">
        <f>IF(PERCENTRANK($E$5:$E$797,E289)&gt;=0.75,4,IF(PERCENTRANK($E$5:$E$797,E289)&gt;=0.5,3,IF(PERCENTRANK($E$5:$E$797,E289)&gt;=0.25,2,1)))</f>
        <v/>
      </c>
      <c r="I289" s="5">
        <f>F289+G289+H289</f>
        <v/>
      </c>
      <c r="J289" s="5">
        <f>IF(I289&gt;=10,"Champions",IF(I289&gt;=8,"Loyal Customers",IF(I289&gt;=6,"Potential Loyalists",IF(I289&gt;=4,"At Risk","Lost"))))</f>
        <v/>
      </c>
    </row>
    <row r="290">
      <c r="A290" s="8" t="inlineStr">
        <is>
          <t>CK-12325</t>
        </is>
      </c>
      <c r="B290" s="8" t="inlineStr">
        <is>
          <t>Christine Kargatis</t>
        </is>
      </c>
      <c r="C290" s="8" t="n">
        <v>120</v>
      </c>
      <c r="D290" s="8" t="n">
        <v>5</v>
      </c>
      <c r="E290" s="9" t="n">
        <v>2945.32</v>
      </c>
      <c r="F290" s="8">
        <f>IF(PERCENTRANK($C$5:$C$797,C290)&lt;=0.25,4,IF(PERCENTRANK($C$5:$C$797,C290)&lt;=0.5,3,IF(PERCENTRANK($C$5:$C$797,C290)&lt;=0.75,2,1)))</f>
        <v/>
      </c>
      <c r="G290" s="8">
        <f>IF(PERCENTRANK($D$5:$D$797,D290)&gt;=0.75,4,IF(PERCENTRANK($D$5:$D$797,D290)&gt;=0.5,3,IF(PERCENTRANK($D$5:$D$797,D290)&gt;=0.25,2,1)))</f>
        <v/>
      </c>
      <c r="H290" s="8">
        <f>IF(PERCENTRANK($E$5:$E$797,E290)&gt;=0.75,4,IF(PERCENTRANK($E$5:$E$797,E290)&gt;=0.5,3,IF(PERCENTRANK($E$5:$E$797,E290)&gt;=0.25,2,1)))</f>
        <v/>
      </c>
      <c r="I290" s="8">
        <f>F290+G290+H290</f>
        <v/>
      </c>
      <c r="J290" s="8">
        <f>IF(I290&gt;=10,"Champions",IF(I290&gt;=8,"Loyal Customers",IF(I290&gt;=6,"Potential Loyalists",IF(I290&gt;=4,"At Risk","Lost"))))</f>
        <v/>
      </c>
    </row>
    <row r="291">
      <c r="A291" s="5" t="inlineStr">
        <is>
          <t>TH-21115</t>
        </is>
      </c>
      <c r="B291" s="5" t="inlineStr">
        <is>
          <t>Thea Hudgings</t>
        </is>
      </c>
      <c r="C291" s="5" t="n">
        <v>58</v>
      </c>
      <c r="D291" s="5" t="n">
        <v>4</v>
      </c>
      <c r="E291" s="6" t="n">
        <v>2942.77</v>
      </c>
      <c r="F291" s="5">
        <f>IF(PERCENTRANK($C$5:$C$797,C291)&lt;=0.25,4,IF(PERCENTRANK($C$5:$C$797,C291)&lt;=0.5,3,IF(PERCENTRANK($C$5:$C$797,C291)&lt;=0.75,2,1)))</f>
        <v/>
      </c>
      <c r="G291" s="5">
        <f>IF(PERCENTRANK($D$5:$D$797,D291)&gt;=0.75,4,IF(PERCENTRANK($D$5:$D$797,D291)&gt;=0.5,3,IF(PERCENTRANK($D$5:$D$797,D291)&gt;=0.25,2,1)))</f>
        <v/>
      </c>
      <c r="H291" s="5">
        <f>IF(PERCENTRANK($E$5:$E$797,E291)&gt;=0.75,4,IF(PERCENTRANK($E$5:$E$797,E291)&gt;=0.5,3,IF(PERCENTRANK($E$5:$E$797,E291)&gt;=0.25,2,1)))</f>
        <v/>
      </c>
      <c r="I291" s="5">
        <f>F291+G291+H291</f>
        <v/>
      </c>
      <c r="J291" s="5">
        <f>IF(I291&gt;=10,"Champions",IF(I291&gt;=8,"Loyal Customers",IF(I291&gt;=6,"Potential Loyalists",IF(I291&gt;=4,"At Risk","Lost"))))</f>
        <v/>
      </c>
    </row>
    <row r="292">
      <c r="A292" s="8" t="inlineStr">
        <is>
          <t>LT-17110</t>
        </is>
      </c>
      <c r="B292" s="8" t="inlineStr">
        <is>
          <t>Liz Thompson</t>
        </is>
      </c>
      <c r="C292" s="8" t="n">
        <v>34</v>
      </c>
      <c r="D292" s="8" t="n">
        <v>8</v>
      </c>
      <c r="E292" s="9" t="n">
        <v>2936.25</v>
      </c>
      <c r="F292" s="8">
        <f>IF(PERCENTRANK($C$5:$C$797,C292)&lt;=0.25,4,IF(PERCENTRANK($C$5:$C$797,C292)&lt;=0.5,3,IF(PERCENTRANK($C$5:$C$797,C292)&lt;=0.75,2,1)))</f>
        <v/>
      </c>
      <c r="G292" s="8">
        <f>IF(PERCENTRANK($D$5:$D$797,D292)&gt;=0.75,4,IF(PERCENTRANK($D$5:$D$797,D292)&gt;=0.5,3,IF(PERCENTRANK($D$5:$D$797,D292)&gt;=0.25,2,1)))</f>
        <v/>
      </c>
      <c r="H292" s="8">
        <f>IF(PERCENTRANK($E$5:$E$797,E292)&gt;=0.75,4,IF(PERCENTRANK($E$5:$E$797,E292)&gt;=0.5,3,IF(PERCENTRANK($E$5:$E$797,E292)&gt;=0.25,2,1)))</f>
        <v/>
      </c>
      <c r="I292" s="8">
        <f>F292+G292+H292</f>
        <v/>
      </c>
      <c r="J292" s="8">
        <f>IF(I292&gt;=10,"Champions",IF(I292&gt;=8,"Loyal Customers",IF(I292&gt;=6,"Potential Loyalists",IF(I292&gt;=4,"At Risk","Lost"))))</f>
        <v/>
      </c>
    </row>
    <row r="293">
      <c r="A293" s="5" t="inlineStr">
        <is>
          <t>BC-11125</t>
        </is>
      </c>
      <c r="B293" s="5" t="inlineStr">
        <is>
          <t>Becky Castell</t>
        </is>
      </c>
      <c r="C293" s="5" t="n">
        <v>202</v>
      </c>
      <c r="D293" s="5" t="n">
        <v>9</v>
      </c>
      <c r="E293" s="6" t="n">
        <v>2933.68</v>
      </c>
      <c r="F293" s="5">
        <f>IF(PERCENTRANK($C$5:$C$797,C293)&lt;=0.25,4,IF(PERCENTRANK($C$5:$C$797,C293)&lt;=0.5,3,IF(PERCENTRANK($C$5:$C$797,C293)&lt;=0.75,2,1)))</f>
        <v/>
      </c>
      <c r="G293" s="5">
        <f>IF(PERCENTRANK($D$5:$D$797,D293)&gt;=0.75,4,IF(PERCENTRANK($D$5:$D$797,D293)&gt;=0.5,3,IF(PERCENTRANK($D$5:$D$797,D293)&gt;=0.25,2,1)))</f>
        <v/>
      </c>
      <c r="H293" s="5">
        <f>IF(PERCENTRANK($E$5:$E$797,E293)&gt;=0.75,4,IF(PERCENTRANK($E$5:$E$797,E293)&gt;=0.5,3,IF(PERCENTRANK($E$5:$E$797,E293)&gt;=0.25,2,1)))</f>
        <v/>
      </c>
      <c r="I293" s="5">
        <f>F293+G293+H293</f>
        <v/>
      </c>
      <c r="J293" s="5">
        <f>IF(I293&gt;=10,"Champions",IF(I293&gt;=8,"Loyal Customers",IF(I293&gt;=6,"Potential Loyalists",IF(I293&gt;=4,"At Risk","Lost"))))</f>
        <v/>
      </c>
    </row>
    <row r="294">
      <c r="A294" s="8" t="inlineStr">
        <is>
          <t>JK-16120</t>
        </is>
      </c>
      <c r="B294" s="8" t="inlineStr">
        <is>
          <t>Julie Kriz</t>
        </is>
      </c>
      <c r="C294" s="8" t="n">
        <v>117</v>
      </c>
      <c r="D294" s="8" t="n">
        <v>10</v>
      </c>
      <c r="E294" s="9" t="n">
        <v>2932.48</v>
      </c>
      <c r="F294" s="8">
        <f>IF(PERCENTRANK($C$5:$C$797,C294)&lt;=0.25,4,IF(PERCENTRANK($C$5:$C$797,C294)&lt;=0.5,3,IF(PERCENTRANK($C$5:$C$797,C294)&lt;=0.75,2,1)))</f>
        <v/>
      </c>
      <c r="G294" s="8">
        <f>IF(PERCENTRANK($D$5:$D$797,D294)&gt;=0.75,4,IF(PERCENTRANK($D$5:$D$797,D294)&gt;=0.5,3,IF(PERCENTRANK($D$5:$D$797,D294)&gt;=0.25,2,1)))</f>
        <v/>
      </c>
      <c r="H294" s="8">
        <f>IF(PERCENTRANK($E$5:$E$797,E294)&gt;=0.75,4,IF(PERCENTRANK($E$5:$E$797,E294)&gt;=0.5,3,IF(PERCENTRANK($E$5:$E$797,E294)&gt;=0.25,2,1)))</f>
        <v/>
      </c>
      <c r="I294" s="8">
        <f>F294+G294+H294</f>
        <v/>
      </c>
      <c r="J294" s="8">
        <f>IF(I294&gt;=10,"Champions",IF(I294&gt;=8,"Loyal Customers",IF(I294&gt;=6,"Potential Loyalists",IF(I294&gt;=4,"At Risk","Lost"))))</f>
        <v/>
      </c>
    </row>
    <row r="295">
      <c r="A295" s="5" t="inlineStr">
        <is>
          <t>SW-20455</t>
        </is>
      </c>
      <c r="B295" s="5" t="inlineStr">
        <is>
          <t>Shaun Weien</t>
        </is>
      </c>
      <c r="C295" s="5" t="n">
        <v>162</v>
      </c>
      <c r="D295" s="5" t="n">
        <v>7</v>
      </c>
      <c r="E295" s="6" t="n">
        <v>2921.54</v>
      </c>
      <c r="F295" s="5">
        <f>IF(PERCENTRANK($C$5:$C$797,C295)&lt;=0.25,4,IF(PERCENTRANK($C$5:$C$797,C295)&lt;=0.5,3,IF(PERCENTRANK($C$5:$C$797,C295)&lt;=0.75,2,1)))</f>
        <v/>
      </c>
      <c r="G295" s="5">
        <f>IF(PERCENTRANK($D$5:$D$797,D295)&gt;=0.75,4,IF(PERCENTRANK($D$5:$D$797,D295)&gt;=0.5,3,IF(PERCENTRANK($D$5:$D$797,D295)&gt;=0.25,2,1)))</f>
        <v/>
      </c>
      <c r="H295" s="5">
        <f>IF(PERCENTRANK($E$5:$E$797,E295)&gt;=0.75,4,IF(PERCENTRANK($E$5:$E$797,E295)&gt;=0.5,3,IF(PERCENTRANK($E$5:$E$797,E295)&gt;=0.25,2,1)))</f>
        <v/>
      </c>
      <c r="I295" s="5">
        <f>F295+G295+H295</f>
        <v/>
      </c>
      <c r="J295" s="5">
        <f>IF(I295&gt;=10,"Champions",IF(I295&gt;=8,"Loyal Customers",IF(I295&gt;=6,"Potential Loyalists",IF(I295&gt;=4,"At Risk","Lost"))))</f>
        <v/>
      </c>
    </row>
    <row r="296">
      <c r="A296" s="8" t="inlineStr">
        <is>
          <t>ML-17410</t>
        </is>
      </c>
      <c r="B296" s="8" t="inlineStr">
        <is>
          <t>Maris LaWare</t>
        </is>
      </c>
      <c r="C296" s="8" t="n">
        <v>54</v>
      </c>
      <c r="D296" s="8" t="n">
        <v>6</v>
      </c>
      <c r="E296" s="9" t="n">
        <v>2921.5</v>
      </c>
      <c r="F296" s="8">
        <f>IF(PERCENTRANK($C$5:$C$797,C296)&lt;=0.25,4,IF(PERCENTRANK($C$5:$C$797,C296)&lt;=0.5,3,IF(PERCENTRANK($C$5:$C$797,C296)&lt;=0.75,2,1)))</f>
        <v/>
      </c>
      <c r="G296" s="8">
        <f>IF(PERCENTRANK($D$5:$D$797,D296)&gt;=0.75,4,IF(PERCENTRANK($D$5:$D$797,D296)&gt;=0.5,3,IF(PERCENTRANK($D$5:$D$797,D296)&gt;=0.25,2,1)))</f>
        <v/>
      </c>
      <c r="H296" s="8">
        <f>IF(PERCENTRANK($E$5:$E$797,E296)&gt;=0.75,4,IF(PERCENTRANK($E$5:$E$797,E296)&gt;=0.5,3,IF(PERCENTRANK($E$5:$E$797,E296)&gt;=0.25,2,1)))</f>
        <v/>
      </c>
      <c r="I296" s="8">
        <f>F296+G296+H296</f>
        <v/>
      </c>
      <c r="J296" s="8">
        <f>IF(I296&gt;=10,"Champions",IF(I296&gt;=8,"Loyal Customers",IF(I296&gt;=6,"Potential Loyalists",IF(I296&gt;=4,"At Risk","Lost"))))</f>
        <v/>
      </c>
    </row>
    <row r="297">
      <c r="A297" s="5" t="inlineStr">
        <is>
          <t>RD-19585</t>
        </is>
      </c>
      <c r="B297" s="5" t="inlineStr">
        <is>
          <t>Rob Dowd</t>
        </is>
      </c>
      <c r="C297" s="5" t="n">
        <v>180</v>
      </c>
      <c r="D297" s="5" t="n">
        <v>10</v>
      </c>
      <c r="E297" s="6" t="n">
        <v>2912.89</v>
      </c>
      <c r="F297" s="5">
        <f>IF(PERCENTRANK($C$5:$C$797,C297)&lt;=0.25,4,IF(PERCENTRANK($C$5:$C$797,C297)&lt;=0.5,3,IF(PERCENTRANK($C$5:$C$797,C297)&lt;=0.75,2,1)))</f>
        <v/>
      </c>
      <c r="G297" s="5">
        <f>IF(PERCENTRANK($D$5:$D$797,D297)&gt;=0.75,4,IF(PERCENTRANK($D$5:$D$797,D297)&gt;=0.5,3,IF(PERCENTRANK($D$5:$D$797,D297)&gt;=0.25,2,1)))</f>
        <v/>
      </c>
      <c r="H297" s="5">
        <f>IF(PERCENTRANK($E$5:$E$797,E297)&gt;=0.75,4,IF(PERCENTRANK($E$5:$E$797,E297)&gt;=0.5,3,IF(PERCENTRANK($E$5:$E$797,E297)&gt;=0.25,2,1)))</f>
        <v/>
      </c>
      <c r="I297" s="5">
        <f>F297+G297+H297</f>
        <v/>
      </c>
      <c r="J297" s="5">
        <f>IF(I297&gt;=10,"Champions",IF(I297&gt;=8,"Loyal Customers",IF(I297&gt;=6,"Potential Loyalists",IF(I297&gt;=4,"At Risk","Lost"))))</f>
        <v/>
      </c>
    </row>
    <row r="298">
      <c r="A298" s="8" t="inlineStr">
        <is>
          <t>CY-12745</t>
        </is>
      </c>
      <c r="B298" s="8" t="inlineStr">
        <is>
          <t>Craig Yedwab</t>
        </is>
      </c>
      <c r="C298" s="8" t="n">
        <v>60</v>
      </c>
      <c r="D298" s="8" t="n">
        <v>8</v>
      </c>
      <c r="E298" s="9" t="n">
        <v>2900.03</v>
      </c>
      <c r="F298" s="8">
        <f>IF(PERCENTRANK($C$5:$C$797,C298)&lt;=0.25,4,IF(PERCENTRANK($C$5:$C$797,C298)&lt;=0.5,3,IF(PERCENTRANK($C$5:$C$797,C298)&lt;=0.75,2,1)))</f>
        <v/>
      </c>
      <c r="G298" s="8">
        <f>IF(PERCENTRANK($D$5:$D$797,D298)&gt;=0.75,4,IF(PERCENTRANK($D$5:$D$797,D298)&gt;=0.5,3,IF(PERCENTRANK($D$5:$D$797,D298)&gt;=0.25,2,1)))</f>
        <v/>
      </c>
      <c r="H298" s="8">
        <f>IF(PERCENTRANK($E$5:$E$797,E298)&gt;=0.75,4,IF(PERCENTRANK($E$5:$E$797,E298)&gt;=0.5,3,IF(PERCENTRANK($E$5:$E$797,E298)&gt;=0.25,2,1)))</f>
        <v/>
      </c>
      <c r="I298" s="8">
        <f>F298+G298+H298</f>
        <v/>
      </c>
      <c r="J298" s="8">
        <f>IF(I298&gt;=10,"Champions",IF(I298&gt;=8,"Loyal Customers",IF(I298&gt;=6,"Potential Loyalists",IF(I298&gt;=4,"At Risk","Lost"))))</f>
        <v/>
      </c>
    </row>
    <row r="299">
      <c r="A299" s="5" t="inlineStr">
        <is>
          <t>ND-18460</t>
        </is>
      </c>
      <c r="B299" s="5" t="inlineStr">
        <is>
          <t>Neil Ducich</t>
        </is>
      </c>
      <c r="C299" s="5" t="n">
        <v>183</v>
      </c>
      <c r="D299" s="5" t="n">
        <v>6</v>
      </c>
      <c r="E299" s="6" t="n">
        <v>2893.45</v>
      </c>
      <c r="F299" s="5">
        <f>IF(PERCENTRANK($C$5:$C$797,C299)&lt;=0.25,4,IF(PERCENTRANK($C$5:$C$797,C299)&lt;=0.5,3,IF(PERCENTRANK($C$5:$C$797,C299)&lt;=0.75,2,1)))</f>
        <v/>
      </c>
      <c r="G299" s="5">
        <f>IF(PERCENTRANK($D$5:$D$797,D299)&gt;=0.75,4,IF(PERCENTRANK($D$5:$D$797,D299)&gt;=0.5,3,IF(PERCENTRANK($D$5:$D$797,D299)&gt;=0.25,2,1)))</f>
        <v/>
      </c>
      <c r="H299" s="5">
        <f>IF(PERCENTRANK($E$5:$E$797,E299)&gt;=0.75,4,IF(PERCENTRANK($E$5:$E$797,E299)&gt;=0.5,3,IF(PERCENTRANK($E$5:$E$797,E299)&gt;=0.25,2,1)))</f>
        <v/>
      </c>
      <c r="I299" s="5">
        <f>F299+G299+H299</f>
        <v/>
      </c>
      <c r="J299" s="5">
        <f>IF(I299&gt;=10,"Champions",IF(I299&gt;=8,"Loyal Customers",IF(I299&gt;=6,"Potential Loyalists",IF(I299&gt;=4,"At Risk","Lost"))))</f>
        <v/>
      </c>
    </row>
    <row r="300">
      <c r="A300" s="8" t="inlineStr">
        <is>
          <t>MT-17815</t>
        </is>
      </c>
      <c r="B300" s="8" t="inlineStr">
        <is>
          <t>Meg Tillman</t>
        </is>
      </c>
      <c r="C300" s="8" t="n">
        <v>49</v>
      </c>
      <c r="D300" s="8" t="n">
        <v>6</v>
      </c>
      <c r="E300" s="9" t="n">
        <v>2890.14</v>
      </c>
      <c r="F300" s="8">
        <f>IF(PERCENTRANK($C$5:$C$797,C300)&lt;=0.25,4,IF(PERCENTRANK($C$5:$C$797,C300)&lt;=0.5,3,IF(PERCENTRANK($C$5:$C$797,C300)&lt;=0.75,2,1)))</f>
        <v/>
      </c>
      <c r="G300" s="8">
        <f>IF(PERCENTRANK($D$5:$D$797,D300)&gt;=0.75,4,IF(PERCENTRANK($D$5:$D$797,D300)&gt;=0.5,3,IF(PERCENTRANK($D$5:$D$797,D300)&gt;=0.25,2,1)))</f>
        <v/>
      </c>
      <c r="H300" s="8">
        <f>IF(PERCENTRANK($E$5:$E$797,E300)&gt;=0.75,4,IF(PERCENTRANK($E$5:$E$797,E300)&gt;=0.5,3,IF(PERCENTRANK($E$5:$E$797,E300)&gt;=0.25,2,1)))</f>
        <v/>
      </c>
      <c r="I300" s="8">
        <f>F300+G300+H300</f>
        <v/>
      </c>
      <c r="J300" s="8">
        <f>IF(I300&gt;=10,"Champions",IF(I300&gt;=8,"Loyal Customers",IF(I300&gt;=6,"Potential Loyalists",IF(I300&gt;=4,"At Risk","Lost"))))</f>
        <v/>
      </c>
    </row>
    <row r="301">
      <c r="A301" s="5" t="inlineStr">
        <is>
          <t>BF-11020</t>
        </is>
      </c>
      <c r="B301" s="5" t="inlineStr">
        <is>
          <t>Barry Französisch</t>
        </is>
      </c>
      <c r="C301" s="5" t="n">
        <v>74</v>
      </c>
      <c r="D301" s="5" t="n">
        <v>8</v>
      </c>
      <c r="E301" s="6" t="n">
        <v>2888.51</v>
      </c>
      <c r="F301" s="5">
        <f>IF(PERCENTRANK($C$5:$C$797,C301)&lt;=0.25,4,IF(PERCENTRANK($C$5:$C$797,C301)&lt;=0.5,3,IF(PERCENTRANK($C$5:$C$797,C301)&lt;=0.75,2,1)))</f>
        <v/>
      </c>
      <c r="G301" s="5">
        <f>IF(PERCENTRANK($D$5:$D$797,D301)&gt;=0.75,4,IF(PERCENTRANK($D$5:$D$797,D301)&gt;=0.5,3,IF(PERCENTRANK($D$5:$D$797,D301)&gt;=0.25,2,1)))</f>
        <v/>
      </c>
      <c r="H301" s="5">
        <f>IF(PERCENTRANK($E$5:$E$797,E301)&gt;=0.75,4,IF(PERCENTRANK($E$5:$E$797,E301)&gt;=0.5,3,IF(PERCENTRANK($E$5:$E$797,E301)&gt;=0.25,2,1)))</f>
        <v/>
      </c>
      <c r="I301" s="5">
        <f>F301+G301+H301</f>
        <v/>
      </c>
      <c r="J301" s="5">
        <f>IF(I301&gt;=10,"Champions",IF(I301&gt;=8,"Loyal Customers",IF(I301&gt;=6,"Potential Loyalists",IF(I301&gt;=4,"At Risk","Lost"))))</f>
        <v/>
      </c>
    </row>
    <row r="302">
      <c r="A302" s="8" t="inlineStr">
        <is>
          <t>DS-13180</t>
        </is>
      </c>
      <c r="B302" s="8" t="inlineStr">
        <is>
          <t>David Smith</t>
        </is>
      </c>
      <c r="C302" s="8" t="n">
        <v>23</v>
      </c>
      <c r="D302" s="8" t="n">
        <v>9</v>
      </c>
      <c r="E302" s="9" t="n">
        <v>2881.81</v>
      </c>
      <c r="F302" s="8">
        <f>IF(PERCENTRANK($C$5:$C$797,C302)&lt;=0.25,4,IF(PERCENTRANK($C$5:$C$797,C302)&lt;=0.5,3,IF(PERCENTRANK($C$5:$C$797,C302)&lt;=0.75,2,1)))</f>
        <v/>
      </c>
      <c r="G302" s="8">
        <f>IF(PERCENTRANK($D$5:$D$797,D302)&gt;=0.75,4,IF(PERCENTRANK($D$5:$D$797,D302)&gt;=0.5,3,IF(PERCENTRANK($D$5:$D$797,D302)&gt;=0.25,2,1)))</f>
        <v/>
      </c>
      <c r="H302" s="8">
        <f>IF(PERCENTRANK($E$5:$E$797,E302)&gt;=0.75,4,IF(PERCENTRANK($E$5:$E$797,E302)&gt;=0.5,3,IF(PERCENTRANK($E$5:$E$797,E302)&gt;=0.25,2,1)))</f>
        <v/>
      </c>
      <c r="I302" s="8">
        <f>F302+G302+H302</f>
        <v/>
      </c>
      <c r="J302" s="8">
        <f>IF(I302&gt;=10,"Champions",IF(I302&gt;=8,"Loyal Customers",IF(I302&gt;=6,"Potential Loyalists",IF(I302&gt;=4,"At Risk","Lost"))))</f>
        <v/>
      </c>
    </row>
    <row r="303">
      <c r="A303" s="5" t="inlineStr">
        <is>
          <t>PV-18985</t>
        </is>
      </c>
      <c r="B303" s="5" t="inlineStr">
        <is>
          <t>Paul Van Hugh</t>
        </is>
      </c>
      <c r="C303" s="5" t="n">
        <v>89</v>
      </c>
      <c r="D303" s="5" t="n">
        <v>5</v>
      </c>
      <c r="E303" s="6" t="n">
        <v>2876.05</v>
      </c>
      <c r="F303" s="5">
        <f>IF(PERCENTRANK($C$5:$C$797,C303)&lt;=0.25,4,IF(PERCENTRANK($C$5:$C$797,C303)&lt;=0.5,3,IF(PERCENTRANK($C$5:$C$797,C303)&lt;=0.75,2,1)))</f>
        <v/>
      </c>
      <c r="G303" s="5">
        <f>IF(PERCENTRANK($D$5:$D$797,D303)&gt;=0.75,4,IF(PERCENTRANK($D$5:$D$797,D303)&gt;=0.5,3,IF(PERCENTRANK($D$5:$D$797,D303)&gt;=0.25,2,1)))</f>
        <v/>
      </c>
      <c r="H303" s="5">
        <f>IF(PERCENTRANK($E$5:$E$797,E303)&gt;=0.75,4,IF(PERCENTRANK($E$5:$E$797,E303)&gt;=0.5,3,IF(PERCENTRANK($E$5:$E$797,E303)&gt;=0.25,2,1)))</f>
        <v/>
      </c>
      <c r="I303" s="5">
        <f>F303+G303+H303</f>
        <v/>
      </c>
      <c r="J303" s="5">
        <f>IF(I303&gt;=10,"Champions",IF(I303&gt;=8,"Loyal Customers",IF(I303&gt;=6,"Potential Loyalists",IF(I303&gt;=4,"At Risk","Lost"))))</f>
        <v/>
      </c>
    </row>
    <row r="304">
      <c r="A304" s="8" t="inlineStr">
        <is>
          <t>IM-15055</t>
        </is>
      </c>
      <c r="B304" s="8" t="inlineStr">
        <is>
          <t>Ionia McGrath</t>
        </is>
      </c>
      <c r="C304" s="8" t="n">
        <v>409</v>
      </c>
      <c r="D304" s="8" t="n">
        <v>3</v>
      </c>
      <c r="E304" s="9" t="n">
        <v>2872.63</v>
      </c>
      <c r="F304" s="8">
        <f>IF(PERCENTRANK($C$5:$C$797,C304)&lt;=0.25,4,IF(PERCENTRANK($C$5:$C$797,C304)&lt;=0.5,3,IF(PERCENTRANK($C$5:$C$797,C304)&lt;=0.75,2,1)))</f>
        <v/>
      </c>
      <c r="G304" s="8">
        <f>IF(PERCENTRANK($D$5:$D$797,D304)&gt;=0.75,4,IF(PERCENTRANK($D$5:$D$797,D304)&gt;=0.5,3,IF(PERCENTRANK($D$5:$D$797,D304)&gt;=0.25,2,1)))</f>
        <v/>
      </c>
      <c r="H304" s="8">
        <f>IF(PERCENTRANK($E$5:$E$797,E304)&gt;=0.75,4,IF(PERCENTRANK($E$5:$E$797,E304)&gt;=0.5,3,IF(PERCENTRANK($E$5:$E$797,E304)&gt;=0.25,2,1)))</f>
        <v/>
      </c>
      <c r="I304" s="8">
        <f>F304+G304+H304</f>
        <v/>
      </c>
      <c r="J304" s="8">
        <f>IF(I304&gt;=10,"Champions",IF(I304&gt;=8,"Loyal Customers",IF(I304&gt;=6,"Potential Loyalists",IF(I304&gt;=4,"At Risk","Lost"))))</f>
        <v/>
      </c>
    </row>
    <row r="305">
      <c r="A305" s="5" t="inlineStr">
        <is>
          <t>CC-12430</t>
        </is>
      </c>
      <c r="B305" s="5" t="inlineStr">
        <is>
          <t>Chuck Clark</t>
        </is>
      </c>
      <c r="C305" s="5" t="n">
        <v>0</v>
      </c>
      <c r="D305" s="5" t="n">
        <v>10</v>
      </c>
      <c r="E305" s="6" t="n">
        <v>2870.05</v>
      </c>
      <c r="F305" s="5">
        <f>IF(PERCENTRANK($C$5:$C$797,C305)&lt;=0.25,4,IF(PERCENTRANK($C$5:$C$797,C305)&lt;=0.5,3,IF(PERCENTRANK($C$5:$C$797,C305)&lt;=0.75,2,1)))</f>
        <v/>
      </c>
      <c r="G305" s="5">
        <f>IF(PERCENTRANK($D$5:$D$797,D305)&gt;=0.75,4,IF(PERCENTRANK($D$5:$D$797,D305)&gt;=0.5,3,IF(PERCENTRANK($D$5:$D$797,D305)&gt;=0.25,2,1)))</f>
        <v/>
      </c>
      <c r="H305" s="5">
        <f>IF(PERCENTRANK($E$5:$E$797,E305)&gt;=0.75,4,IF(PERCENTRANK($E$5:$E$797,E305)&gt;=0.5,3,IF(PERCENTRANK($E$5:$E$797,E305)&gt;=0.25,2,1)))</f>
        <v/>
      </c>
      <c r="I305" s="5">
        <f>F305+G305+H305</f>
        <v/>
      </c>
      <c r="J305" s="5">
        <f>IF(I305&gt;=10,"Champions",IF(I305&gt;=8,"Loyal Customers",IF(I305&gt;=6,"Potential Loyalists",IF(I305&gt;=4,"At Risk","Lost"))))</f>
        <v/>
      </c>
    </row>
    <row r="306">
      <c r="A306" s="8" t="inlineStr">
        <is>
          <t>CC-12685</t>
        </is>
      </c>
      <c r="B306" s="8" t="inlineStr">
        <is>
          <t>Craig Carroll</t>
        </is>
      </c>
      <c r="C306" s="8" t="n">
        <v>799</v>
      </c>
      <c r="D306" s="8" t="n">
        <v>4</v>
      </c>
      <c r="E306" s="9" t="n">
        <v>2854.12</v>
      </c>
      <c r="F306" s="8">
        <f>IF(PERCENTRANK($C$5:$C$797,C306)&lt;=0.25,4,IF(PERCENTRANK($C$5:$C$797,C306)&lt;=0.5,3,IF(PERCENTRANK($C$5:$C$797,C306)&lt;=0.75,2,1)))</f>
        <v/>
      </c>
      <c r="G306" s="8">
        <f>IF(PERCENTRANK($D$5:$D$797,D306)&gt;=0.75,4,IF(PERCENTRANK($D$5:$D$797,D306)&gt;=0.5,3,IF(PERCENTRANK($D$5:$D$797,D306)&gt;=0.25,2,1)))</f>
        <v/>
      </c>
      <c r="H306" s="8">
        <f>IF(PERCENTRANK($E$5:$E$797,E306)&gt;=0.75,4,IF(PERCENTRANK($E$5:$E$797,E306)&gt;=0.5,3,IF(PERCENTRANK($E$5:$E$797,E306)&gt;=0.25,2,1)))</f>
        <v/>
      </c>
      <c r="I306" s="8">
        <f>F306+G306+H306</f>
        <v/>
      </c>
      <c r="J306" s="8">
        <f>IF(I306&gt;=10,"Champions",IF(I306&gt;=8,"Loyal Customers",IF(I306&gt;=6,"Potential Loyalists",IF(I306&gt;=4,"At Risk","Lost"))))</f>
        <v/>
      </c>
    </row>
    <row r="307">
      <c r="A307" s="5" t="inlineStr">
        <is>
          <t>AW-10930</t>
        </is>
      </c>
      <c r="B307" s="5" t="inlineStr">
        <is>
          <t>Arthur Wiediger</t>
        </is>
      </c>
      <c r="C307" s="5" t="n">
        <v>46</v>
      </c>
      <c r="D307" s="5" t="n">
        <v>7</v>
      </c>
      <c r="E307" s="6" t="n">
        <v>2852.97</v>
      </c>
      <c r="F307" s="5">
        <f>IF(PERCENTRANK($C$5:$C$797,C307)&lt;=0.25,4,IF(PERCENTRANK($C$5:$C$797,C307)&lt;=0.5,3,IF(PERCENTRANK($C$5:$C$797,C307)&lt;=0.75,2,1)))</f>
        <v/>
      </c>
      <c r="G307" s="5">
        <f>IF(PERCENTRANK($D$5:$D$797,D307)&gt;=0.75,4,IF(PERCENTRANK($D$5:$D$797,D307)&gt;=0.5,3,IF(PERCENTRANK($D$5:$D$797,D307)&gt;=0.25,2,1)))</f>
        <v/>
      </c>
      <c r="H307" s="5">
        <f>IF(PERCENTRANK($E$5:$E$797,E307)&gt;=0.75,4,IF(PERCENTRANK($E$5:$E$797,E307)&gt;=0.5,3,IF(PERCENTRANK($E$5:$E$797,E307)&gt;=0.25,2,1)))</f>
        <v/>
      </c>
      <c r="I307" s="5">
        <f>F307+G307+H307</f>
        <v/>
      </c>
      <c r="J307" s="5">
        <f>IF(I307&gt;=10,"Champions",IF(I307&gt;=8,"Loyal Customers",IF(I307&gt;=6,"Potential Loyalists",IF(I307&gt;=4,"At Risk","Lost"))))</f>
        <v/>
      </c>
    </row>
    <row r="308">
      <c r="A308" s="8" t="inlineStr">
        <is>
          <t>EA-14035</t>
        </is>
      </c>
      <c r="B308" s="8" t="inlineStr">
        <is>
          <t>Erin Ashbrook</t>
        </is>
      </c>
      <c r="C308" s="8" t="n">
        <v>152</v>
      </c>
      <c r="D308" s="8" t="n">
        <v>13</v>
      </c>
      <c r="E308" s="9" t="n">
        <v>2846.7</v>
      </c>
      <c r="F308" s="8">
        <f>IF(PERCENTRANK($C$5:$C$797,C308)&lt;=0.25,4,IF(PERCENTRANK($C$5:$C$797,C308)&lt;=0.5,3,IF(PERCENTRANK($C$5:$C$797,C308)&lt;=0.75,2,1)))</f>
        <v/>
      </c>
      <c r="G308" s="8">
        <f>IF(PERCENTRANK($D$5:$D$797,D308)&gt;=0.75,4,IF(PERCENTRANK($D$5:$D$797,D308)&gt;=0.5,3,IF(PERCENTRANK($D$5:$D$797,D308)&gt;=0.25,2,1)))</f>
        <v/>
      </c>
      <c r="H308" s="8">
        <f>IF(PERCENTRANK($E$5:$E$797,E308)&gt;=0.75,4,IF(PERCENTRANK($E$5:$E$797,E308)&gt;=0.5,3,IF(PERCENTRANK($E$5:$E$797,E308)&gt;=0.25,2,1)))</f>
        <v/>
      </c>
      <c r="I308" s="8">
        <f>F308+G308+H308</f>
        <v/>
      </c>
      <c r="J308" s="8">
        <f>IF(I308&gt;=10,"Champions",IF(I308&gt;=8,"Loyal Customers",IF(I308&gt;=6,"Potential Loyalists",IF(I308&gt;=4,"At Risk","Lost"))))</f>
        <v/>
      </c>
    </row>
    <row r="309">
      <c r="A309" s="5" t="inlineStr">
        <is>
          <t>LS-16945</t>
        </is>
      </c>
      <c r="B309" s="5" t="inlineStr">
        <is>
          <t>Linda Southworth</t>
        </is>
      </c>
      <c r="C309" s="5" t="n">
        <v>178</v>
      </c>
      <c r="D309" s="5" t="n">
        <v>6</v>
      </c>
      <c r="E309" s="6" t="n">
        <v>2845.27</v>
      </c>
      <c r="F309" s="5">
        <f>IF(PERCENTRANK($C$5:$C$797,C309)&lt;=0.25,4,IF(PERCENTRANK($C$5:$C$797,C309)&lt;=0.5,3,IF(PERCENTRANK($C$5:$C$797,C309)&lt;=0.75,2,1)))</f>
        <v/>
      </c>
      <c r="G309" s="5">
        <f>IF(PERCENTRANK($D$5:$D$797,D309)&gt;=0.75,4,IF(PERCENTRANK($D$5:$D$797,D309)&gt;=0.5,3,IF(PERCENTRANK($D$5:$D$797,D309)&gt;=0.25,2,1)))</f>
        <v/>
      </c>
      <c r="H309" s="5">
        <f>IF(PERCENTRANK($E$5:$E$797,E309)&gt;=0.75,4,IF(PERCENTRANK($E$5:$E$797,E309)&gt;=0.5,3,IF(PERCENTRANK($E$5:$E$797,E309)&gt;=0.25,2,1)))</f>
        <v/>
      </c>
      <c r="I309" s="5">
        <f>F309+G309+H309</f>
        <v/>
      </c>
      <c r="J309" s="5">
        <f>IF(I309&gt;=10,"Champions",IF(I309&gt;=8,"Loyal Customers",IF(I309&gt;=6,"Potential Loyalists",IF(I309&gt;=4,"At Risk","Lost"))))</f>
        <v/>
      </c>
    </row>
    <row r="310">
      <c r="A310" s="8" t="inlineStr">
        <is>
          <t>DB-12970</t>
        </is>
      </c>
      <c r="B310" s="8" t="inlineStr">
        <is>
          <t>Darren Budd</t>
        </is>
      </c>
      <c r="C310" s="8" t="n">
        <v>241</v>
      </c>
      <c r="D310" s="8" t="n">
        <v>5</v>
      </c>
      <c r="E310" s="9" t="n">
        <v>2839.23</v>
      </c>
      <c r="F310" s="8">
        <f>IF(PERCENTRANK($C$5:$C$797,C310)&lt;=0.25,4,IF(PERCENTRANK($C$5:$C$797,C310)&lt;=0.5,3,IF(PERCENTRANK($C$5:$C$797,C310)&lt;=0.75,2,1)))</f>
        <v/>
      </c>
      <c r="G310" s="8">
        <f>IF(PERCENTRANK($D$5:$D$797,D310)&gt;=0.75,4,IF(PERCENTRANK($D$5:$D$797,D310)&gt;=0.5,3,IF(PERCENTRANK($D$5:$D$797,D310)&gt;=0.25,2,1)))</f>
        <v/>
      </c>
      <c r="H310" s="8">
        <f>IF(PERCENTRANK($E$5:$E$797,E310)&gt;=0.75,4,IF(PERCENTRANK($E$5:$E$797,E310)&gt;=0.5,3,IF(PERCENTRANK($E$5:$E$797,E310)&gt;=0.25,2,1)))</f>
        <v/>
      </c>
      <c r="I310" s="8">
        <f>F310+G310+H310</f>
        <v/>
      </c>
      <c r="J310" s="8">
        <f>IF(I310&gt;=10,"Champions",IF(I310&gt;=8,"Loyal Customers",IF(I310&gt;=6,"Potential Loyalists",IF(I310&gt;=4,"At Risk","Lost"))))</f>
        <v/>
      </c>
    </row>
    <row r="311">
      <c r="A311" s="5" t="inlineStr">
        <is>
          <t>JM-16195</t>
        </is>
      </c>
      <c r="B311" s="5" t="inlineStr">
        <is>
          <t>Justin MacKendrick</t>
        </is>
      </c>
      <c r="C311" s="5" t="n">
        <v>57</v>
      </c>
      <c r="D311" s="5" t="n">
        <v>10</v>
      </c>
      <c r="E311" s="6" t="n">
        <v>2833.93</v>
      </c>
      <c r="F311" s="5">
        <f>IF(PERCENTRANK($C$5:$C$797,C311)&lt;=0.25,4,IF(PERCENTRANK($C$5:$C$797,C311)&lt;=0.5,3,IF(PERCENTRANK($C$5:$C$797,C311)&lt;=0.75,2,1)))</f>
        <v/>
      </c>
      <c r="G311" s="5">
        <f>IF(PERCENTRANK($D$5:$D$797,D311)&gt;=0.75,4,IF(PERCENTRANK($D$5:$D$797,D311)&gt;=0.5,3,IF(PERCENTRANK($D$5:$D$797,D311)&gt;=0.25,2,1)))</f>
        <v/>
      </c>
      <c r="H311" s="5">
        <f>IF(PERCENTRANK($E$5:$E$797,E311)&gt;=0.75,4,IF(PERCENTRANK($E$5:$E$797,E311)&gt;=0.5,3,IF(PERCENTRANK($E$5:$E$797,E311)&gt;=0.25,2,1)))</f>
        <v/>
      </c>
      <c r="I311" s="5">
        <f>F311+G311+H311</f>
        <v/>
      </c>
      <c r="J311" s="5">
        <f>IF(I311&gt;=10,"Champions",IF(I311&gt;=8,"Loyal Customers",IF(I311&gt;=6,"Potential Loyalists",IF(I311&gt;=4,"At Risk","Lost"))))</f>
        <v/>
      </c>
    </row>
    <row r="312">
      <c r="A312" s="8" t="inlineStr">
        <is>
          <t>CV-12295</t>
        </is>
      </c>
      <c r="B312" s="8" t="inlineStr">
        <is>
          <t>Christina VanderZanden</t>
        </is>
      </c>
      <c r="C312" s="8" t="n">
        <v>254</v>
      </c>
      <c r="D312" s="8" t="n">
        <v>5</v>
      </c>
      <c r="E312" s="9" t="n">
        <v>2830.63</v>
      </c>
      <c r="F312" s="8">
        <f>IF(PERCENTRANK($C$5:$C$797,C312)&lt;=0.25,4,IF(PERCENTRANK($C$5:$C$797,C312)&lt;=0.5,3,IF(PERCENTRANK($C$5:$C$797,C312)&lt;=0.75,2,1)))</f>
        <v/>
      </c>
      <c r="G312" s="8">
        <f>IF(PERCENTRANK($D$5:$D$797,D312)&gt;=0.75,4,IF(PERCENTRANK($D$5:$D$797,D312)&gt;=0.5,3,IF(PERCENTRANK($D$5:$D$797,D312)&gt;=0.25,2,1)))</f>
        <v/>
      </c>
      <c r="H312" s="8">
        <f>IF(PERCENTRANK($E$5:$E$797,E312)&gt;=0.75,4,IF(PERCENTRANK($E$5:$E$797,E312)&gt;=0.5,3,IF(PERCENTRANK($E$5:$E$797,E312)&gt;=0.25,2,1)))</f>
        <v/>
      </c>
      <c r="I312" s="8">
        <f>F312+G312+H312</f>
        <v/>
      </c>
      <c r="J312" s="8">
        <f>IF(I312&gt;=10,"Champions",IF(I312&gt;=8,"Loyal Customers",IF(I312&gt;=6,"Potential Loyalists",IF(I312&gt;=4,"At Risk","Lost"))))</f>
        <v/>
      </c>
    </row>
    <row r="313">
      <c r="A313" s="5" t="inlineStr">
        <is>
          <t>TS-21610</t>
        </is>
      </c>
      <c r="B313" s="5" t="inlineStr">
        <is>
          <t>Troy Staebel</t>
        </is>
      </c>
      <c r="C313" s="5" t="n">
        <v>55</v>
      </c>
      <c r="D313" s="5" t="n">
        <v>7</v>
      </c>
      <c r="E313" s="6" t="n">
        <v>2820.42</v>
      </c>
      <c r="F313" s="5">
        <f>IF(PERCENTRANK($C$5:$C$797,C313)&lt;=0.25,4,IF(PERCENTRANK($C$5:$C$797,C313)&lt;=0.5,3,IF(PERCENTRANK($C$5:$C$797,C313)&lt;=0.75,2,1)))</f>
        <v/>
      </c>
      <c r="G313" s="5">
        <f>IF(PERCENTRANK($D$5:$D$797,D313)&gt;=0.75,4,IF(PERCENTRANK($D$5:$D$797,D313)&gt;=0.5,3,IF(PERCENTRANK($D$5:$D$797,D313)&gt;=0.25,2,1)))</f>
        <v/>
      </c>
      <c r="H313" s="5">
        <f>IF(PERCENTRANK($E$5:$E$797,E313)&gt;=0.75,4,IF(PERCENTRANK($E$5:$E$797,E313)&gt;=0.5,3,IF(PERCENTRANK($E$5:$E$797,E313)&gt;=0.25,2,1)))</f>
        <v/>
      </c>
      <c r="I313" s="5">
        <f>F313+G313+H313</f>
        <v/>
      </c>
      <c r="J313" s="5">
        <f>IF(I313&gt;=10,"Champions",IF(I313&gt;=8,"Loyal Customers",IF(I313&gt;=6,"Potential Loyalists",IF(I313&gt;=4,"At Risk","Lost"))))</f>
        <v/>
      </c>
    </row>
    <row r="314">
      <c r="A314" s="8" t="inlineStr">
        <is>
          <t>GH-14410</t>
        </is>
      </c>
      <c r="B314" s="8" t="inlineStr">
        <is>
          <t>Gary Hansen</t>
        </is>
      </c>
      <c r="C314" s="8" t="n">
        <v>75</v>
      </c>
      <c r="D314" s="8" t="n">
        <v>9</v>
      </c>
      <c r="E314" s="9" t="n">
        <v>2819.47</v>
      </c>
      <c r="F314" s="8">
        <f>IF(PERCENTRANK($C$5:$C$797,C314)&lt;=0.25,4,IF(PERCENTRANK($C$5:$C$797,C314)&lt;=0.5,3,IF(PERCENTRANK($C$5:$C$797,C314)&lt;=0.75,2,1)))</f>
        <v/>
      </c>
      <c r="G314" s="8">
        <f>IF(PERCENTRANK($D$5:$D$797,D314)&gt;=0.75,4,IF(PERCENTRANK($D$5:$D$797,D314)&gt;=0.5,3,IF(PERCENTRANK($D$5:$D$797,D314)&gt;=0.25,2,1)))</f>
        <v/>
      </c>
      <c r="H314" s="8">
        <f>IF(PERCENTRANK($E$5:$E$797,E314)&gt;=0.75,4,IF(PERCENTRANK($E$5:$E$797,E314)&gt;=0.5,3,IF(PERCENTRANK($E$5:$E$797,E314)&gt;=0.25,2,1)))</f>
        <v/>
      </c>
      <c r="I314" s="8">
        <f>F314+G314+H314</f>
        <v/>
      </c>
      <c r="J314" s="8">
        <f>IF(I314&gt;=10,"Champions",IF(I314&gt;=8,"Loyal Customers",IF(I314&gt;=6,"Potential Loyalists",IF(I314&gt;=4,"At Risk","Lost"))))</f>
        <v/>
      </c>
    </row>
    <row r="315">
      <c r="A315" s="5" t="inlineStr">
        <is>
          <t>BG-11035</t>
        </is>
      </c>
      <c r="B315" s="5" t="inlineStr">
        <is>
          <t>Barry Gonzalez</t>
        </is>
      </c>
      <c r="C315" s="5" t="n">
        <v>28</v>
      </c>
      <c r="D315" s="5" t="n">
        <v>8</v>
      </c>
      <c r="E315" s="6" t="n">
        <v>2798.95</v>
      </c>
      <c r="F315" s="5">
        <f>IF(PERCENTRANK($C$5:$C$797,C315)&lt;=0.25,4,IF(PERCENTRANK($C$5:$C$797,C315)&lt;=0.5,3,IF(PERCENTRANK($C$5:$C$797,C315)&lt;=0.75,2,1)))</f>
        <v/>
      </c>
      <c r="G315" s="5">
        <f>IF(PERCENTRANK($D$5:$D$797,D315)&gt;=0.75,4,IF(PERCENTRANK($D$5:$D$797,D315)&gt;=0.5,3,IF(PERCENTRANK($D$5:$D$797,D315)&gt;=0.25,2,1)))</f>
        <v/>
      </c>
      <c r="H315" s="5">
        <f>IF(PERCENTRANK($E$5:$E$797,E315)&gt;=0.75,4,IF(PERCENTRANK($E$5:$E$797,E315)&gt;=0.5,3,IF(PERCENTRANK($E$5:$E$797,E315)&gt;=0.25,2,1)))</f>
        <v/>
      </c>
      <c r="I315" s="5">
        <f>F315+G315+H315</f>
        <v/>
      </c>
      <c r="J315" s="5">
        <f>IF(I315&gt;=10,"Champions",IF(I315&gt;=8,"Loyal Customers",IF(I315&gt;=6,"Potential Loyalists",IF(I315&gt;=4,"At Risk","Lost"))))</f>
        <v/>
      </c>
    </row>
    <row r="316">
      <c r="A316" s="8" t="inlineStr">
        <is>
          <t>TB-21625</t>
        </is>
      </c>
      <c r="B316" s="8" t="inlineStr">
        <is>
          <t>Trudy Brown</t>
        </is>
      </c>
      <c r="C316" s="8" t="n">
        <v>30</v>
      </c>
      <c r="D316" s="8" t="n">
        <v>9</v>
      </c>
      <c r="E316" s="9" t="n">
        <v>2797.67</v>
      </c>
      <c r="F316" s="8">
        <f>IF(PERCENTRANK($C$5:$C$797,C316)&lt;=0.25,4,IF(PERCENTRANK($C$5:$C$797,C316)&lt;=0.5,3,IF(PERCENTRANK($C$5:$C$797,C316)&lt;=0.75,2,1)))</f>
        <v/>
      </c>
      <c r="G316" s="8">
        <f>IF(PERCENTRANK($D$5:$D$797,D316)&gt;=0.75,4,IF(PERCENTRANK($D$5:$D$797,D316)&gt;=0.5,3,IF(PERCENTRANK($D$5:$D$797,D316)&gt;=0.25,2,1)))</f>
        <v/>
      </c>
      <c r="H316" s="8">
        <f>IF(PERCENTRANK($E$5:$E$797,E316)&gt;=0.75,4,IF(PERCENTRANK($E$5:$E$797,E316)&gt;=0.5,3,IF(PERCENTRANK($E$5:$E$797,E316)&gt;=0.25,2,1)))</f>
        <v/>
      </c>
      <c r="I316" s="8">
        <f>F316+G316+H316</f>
        <v/>
      </c>
      <c r="J316" s="8">
        <f>IF(I316&gt;=10,"Champions",IF(I316&gt;=8,"Loyal Customers",IF(I316&gt;=6,"Potential Loyalists",IF(I316&gt;=4,"At Risk","Lost"))))</f>
        <v/>
      </c>
    </row>
    <row r="317">
      <c r="A317" s="5" t="inlineStr">
        <is>
          <t>RD-19660</t>
        </is>
      </c>
      <c r="B317" s="5" t="inlineStr">
        <is>
          <t>Robert Dilbeck</t>
        </is>
      </c>
      <c r="C317" s="5" t="n">
        <v>114</v>
      </c>
      <c r="D317" s="5" t="n">
        <v>5</v>
      </c>
      <c r="E317" s="6" t="n">
        <v>2786.63</v>
      </c>
      <c r="F317" s="5">
        <f>IF(PERCENTRANK($C$5:$C$797,C317)&lt;=0.25,4,IF(PERCENTRANK($C$5:$C$797,C317)&lt;=0.5,3,IF(PERCENTRANK($C$5:$C$797,C317)&lt;=0.75,2,1)))</f>
        <v/>
      </c>
      <c r="G317" s="5">
        <f>IF(PERCENTRANK($D$5:$D$797,D317)&gt;=0.75,4,IF(PERCENTRANK($D$5:$D$797,D317)&gt;=0.5,3,IF(PERCENTRANK($D$5:$D$797,D317)&gt;=0.25,2,1)))</f>
        <v/>
      </c>
      <c r="H317" s="5">
        <f>IF(PERCENTRANK($E$5:$E$797,E317)&gt;=0.75,4,IF(PERCENTRANK($E$5:$E$797,E317)&gt;=0.5,3,IF(PERCENTRANK($E$5:$E$797,E317)&gt;=0.25,2,1)))</f>
        <v/>
      </c>
      <c r="I317" s="5">
        <f>F317+G317+H317</f>
        <v/>
      </c>
      <c r="J317" s="5">
        <f>IF(I317&gt;=10,"Champions",IF(I317&gt;=8,"Loyal Customers",IF(I317&gt;=6,"Potential Loyalists",IF(I317&gt;=4,"At Risk","Lost"))))</f>
        <v/>
      </c>
    </row>
    <row r="318">
      <c r="A318" s="8" t="inlineStr">
        <is>
          <t>JC-15775</t>
        </is>
      </c>
      <c r="B318" s="8" t="inlineStr">
        <is>
          <t>John Castell</t>
        </is>
      </c>
      <c r="C318" s="8" t="n">
        <v>158</v>
      </c>
      <c r="D318" s="8" t="n">
        <v>9</v>
      </c>
      <c r="E318" s="9" t="n">
        <v>2772.05</v>
      </c>
      <c r="F318" s="8">
        <f>IF(PERCENTRANK($C$5:$C$797,C318)&lt;=0.25,4,IF(PERCENTRANK($C$5:$C$797,C318)&lt;=0.5,3,IF(PERCENTRANK($C$5:$C$797,C318)&lt;=0.75,2,1)))</f>
        <v/>
      </c>
      <c r="G318" s="8">
        <f>IF(PERCENTRANK($D$5:$D$797,D318)&gt;=0.75,4,IF(PERCENTRANK($D$5:$D$797,D318)&gt;=0.5,3,IF(PERCENTRANK($D$5:$D$797,D318)&gt;=0.25,2,1)))</f>
        <v/>
      </c>
      <c r="H318" s="8">
        <f>IF(PERCENTRANK($E$5:$E$797,E318)&gt;=0.75,4,IF(PERCENTRANK($E$5:$E$797,E318)&gt;=0.5,3,IF(PERCENTRANK($E$5:$E$797,E318)&gt;=0.25,2,1)))</f>
        <v/>
      </c>
      <c r="I318" s="8">
        <f>F318+G318+H318</f>
        <v/>
      </c>
      <c r="J318" s="8">
        <f>IF(I318&gt;=10,"Champions",IF(I318&gt;=8,"Loyal Customers",IF(I318&gt;=6,"Potential Loyalists",IF(I318&gt;=4,"At Risk","Lost"))))</f>
        <v/>
      </c>
    </row>
    <row r="319">
      <c r="A319" s="5" t="inlineStr">
        <is>
          <t>PF-19165</t>
        </is>
      </c>
      <c r="B319" s="5" t="inlineStr">
        <is>
          <t>Philip Fox</t>
        </is>
      </c>
      <c r="C319" s="5" t="n">
        <v>196</v>
      </c>
      <c r="D319" s="5" t="n">
        <v>6</v>
      </c>
      <c r="E319" s="6" t="n">
        <v>2770</v>
      </c>
      <c r="F319" s="5">
        <f>IF(PERCENTRANK($C$5:$C$797,C319)&lt;=0.25,4,IF(PERCENTRANK($C$5:$C$797,C319)&lt;=0.5,3,IF(PERCENTRANK($C$5:$C$797,C319)&lt;=0.75,2,1)))</f>
        <v/>
      </c>
      <c r="G319" s="5">
        <f>IF(PERCENTRANK($D$5:$D$797,D319)&gt;=0.75,4,IF(PERCENTRANK($D$5:$D$797,D319)&gt;=0.5,3,IF(PERCENTRANK($D$5:$D$797,D319)&gt;=0.25,2,1)))</f>
        <v/>
      </c>
      <c r="H319" s="5">
        <f>IF(PERCENTRANK($E$5:$E$797,E319)&gt;=0.75,4,IF(PERCENTRANK($E$5:$E$797,E319)&gt;=0.5,3,IF(PERCENTRANK($E$5:$E$797,E319)&gt;=0.25,2,1)))</f>
        <v/>
      </c>
      <c r="I319" s="5">
        <f>F319+G319+H319</f>
        <v/>
      </c>
      <c r="J319" s="5">
        <f>IF(I319&gt;=10,"Champions",IF(I319&gt;=8,"Loyal Customers",IF(I319&gt;=6,"Potential Loyalists",IF(I319&gt;=4,"At Risk","Lost"))))</f>
        <v/>
      </c>
    </row>
    <row r="320">
      <c r="A320" s="8" t="inlineStr">
        <is>
          <t>EB-13870</t>
        </is>
      </c>
      <c r="B320" s="8" t="inlineStr">
        <is>
          <t>Emily Burns</t>
        </is>
      </c>
      <c r="C320" s="8" t="n">
        <v>100</v>
      </c>
      <c r="D320" s="8" t="n">
        <v>10</v>
      </c>
      <c r="E320" s="9" t="n">
        <v>2767.22</v>
      </c>
      <c r="F320" s="8">
        <f>IF(PERCENTRANK($C$5:$C$797,C320)&lt;=0.25,4,IF(PERCENTRANK($C$5:$C$797,C320)&lt;=0.5,3,IF(PERCENTRANK($C$5:$C$797,C320)&lt;=0.75,2,1)))</f>
        <v/>
      </c>
      <c r="G320" s="8">
        <f>IF(PERCENTRANK($D$5:$D$797,D320)&gt;=0.75,4,IF(PERCENTRANK($D$5:$D$797,D320)&gt;=0.5,3,IF(PERCENTRANK($D$5:$D$797,D320)&gt;=0.25,2,1)))</f>
        <v/>
      </c>
      <c r="H320" s="8">
        <f>IF(PERCENTRANK($E$5:$E$797,E320)&gt;=0.75,4,IF(PERCENTRANK($E$5:$E$797,E320)&gt;=0.5,3,IF(PERCENTRANK($E$5:$E$797,E320)&gt;=0.25,2,1)))</f>
        <v/>
      </c>
      <c r="I320" s="8">
        <f>F320+G320+H320</f>
        <v/>
      </c>
      <c r="J320" s="8">
        <f>IF(I320&gt;=10,"Champions",IF(I320&gt;=8,"Loyal Customers",IF(I320&gt;=6,"Potential Loyalists",IF(I320&gt;=4,"At Risk","Lost"))))</f>
        <v/>
      </c>
    </row>
    <row r="321">
      <c r="A321" s="5" t="inlineStr">
        <is>
          <t>CS-12250</t>
        </is>
      </c>
      <c r="B321" s="5" t="inlineStr">
        <is>
          <t>Chris Selesnick</t>
        </is>
      </c>
      <c r="C321" s="5" t="n">
        <v>26</v>
      </c>
      <c r="D321" s="5" t="n">
        <v>12</v>
      </c>
      <c r="E321" s="6" t="n">
        <v>2754.22</v>
      </c>
      <c r="F321" s="5">
        <f>IF(PERCENTRANK($C$5:$C$797,C321)&lt;=0.25,4,IF(PERCENTRANK($C$5:$C$797,C321)&lt;=0.5,3,IF(PERCENTRANK($C$5:$C$797,C321)&lt;=0.75,2,1)))</f>
        <v/>
      </c>
      <c r="G321" s="5">
        <f>IF(PERCENTRANK($D$5:$D$797,D321)&gt;=0.75,4,IF(PERCENTRANK($D$5:$D$797,D321)&gt;=0.5,3,IF(PERCENTRANK($D$5:$D$797,D321)&gt;=0.25,2,1)))</f>
        <v/>
      </c>
      <c r="H321" s="5">
        <f>IF(PERCENTRANK($E$5:$E$797,E321)&gt;=0.75,4,IF(PERCENTRANK($E$5:$E$797,E321)&gt;=0.5,3,IF(PERCENTRANK($E$5:$E$797,E321)&gt;=0.25,2,1)))</f>
        <v/>
      </c>
      <c r="I321" s="5">
        <f>F321+G321+H321</f>
        <v/>
      </c>
      <c r="J321" s="5">
        <f>IF(I321&gt;=10,"Champions",IF(I321&gt;=8,"Loyal Customers",IF(I321&gt;=6,"Potential Loyalists",IF(I321&gt;=4,"At Risk","Lost"))))</f>
        <v/>
      </c>
    </row>
    <row r="322">
      <c r="A322" s="8" t="inlineStr">
        <is>
          <t>MM-18055</t>
        </is>
      </c>
      <c r="B322" s="8" t="inlineStr">
        <is>
          <t>Michelle Moray</t>
        </is>
      </c>
      <c r="C322" s="8" t="n">
        <v>61</v>
      </c>
      <c r="D322" s="8" t="n">
        <v>8</v>
      </c>
      <c r="E322" s="9" t="n">
        <v>2749.88</v>
      </c>
      <c r="F322" s="8">
        <f>IF(PERCENTRANK($C$5:$C$797,C322)&lt;=0.25,4,IF(PERCENTRANK($C$5:$C$797,C322)&lt;=0.5,3,IF(PERCENTRANK($C$5:$C$797,C322)&lt;=0.75,2,1)))</f>
        <v/>
      </c>
      <c r="G322" s="8">
        <f>IF(PERCENTRANK($D$5:$D$797,D322)&gt;=0.75,4,IF(PERCENTRANK($D$5:$D$797,D322)&gt;=0.5,3,IF(PERCENTRANK($D$5:$D$797,D322)&gt;=0.25,2,1)))</f>
        <v/>
      </c>
      <c r="H322" s="8">
        <f>IF(PERCENTRANK($E$5:$E$797,E322)&gt;=0.75,4,IF(PERCENTRANK($E$5:$E$797,E322)&gt;=0.5,3,IF(PERCENTRANK($E$5:$E$797,E322)&gt;=0.25,2,1)))</f>
        <v/>
      </c>
      <c r="I322" s="8">
        <f>F322+G322+H322</f>
        <v/>
      </c>
      <c r="J322" s="8">
        <f>IF(I322&gt;=10,"Champions",IF(I322&gt;=8,"Loyal Customers",IF(I322&gt;=6,"Potential Loyalists",IF(I322&gt;=4,"At Risk","Lost"))))</f>
        <v/>
      </c>
    </row>
    <row r="323">
      <c r="A323" s="5" t="inlineStr">
        <is>
          <t>KB-16585</t>
        </is>
      </c>
      <c r="B323" s="5" t="inlineStr">
        <is>
          <t>Ken Black</t>
        </is>
      </c>
      <c r="C323" s="5" t="n">
        <v>230</v>
      </c>
      <c r="D323" s="5" t="n">
        <v>12</v>
      </c>
      <c r="E323" s="6" t="n">
        <v>2744.74</v>
      </c>
      <c r="F323" s="5">
        <f>IF(PERCENTRANK($C$5:$C$797,C323)&lt;=0.25,4,IF(PERCENTRANK($C$5:$C$797,C323)&lt;=0.5,3,IF(PERCENTRANK($C$5:$C$797,C323)&lt;=0.75,2,1)))</f>
        <v/>
      </c>
      <c r="G323" s="5">
        <f>IF(PERCENTRANK($D$5:$D$797,D323)&gt;=0.75,4,IF(PERCENTRANK($D$5:$D$797,D323)&gt;=0.5,3,IF(PERCENTRANK($D$5:$D$797,D323)&gt;=0.25,2,1)))</f>
        <v/>
      </c>
      <c r="H323" s="5">
        <f>IF(PERCENTRANK($E$5:$E$797,E323)&gt;=0.75,4,IF(PERCENTRANK($E$5:$E$797,E323)&gt;=0.5,3,IF(PERCENTRANK($E$5:$E$797,E323)&gt;=0.25,2,1)))</f>
        <v/>
      </c>
      <c r="I323" s="5">
        <f>F323+G323+H323</f>
        <v/>
      </c>
      <c r="J323" s="5">
        <f>IF(I323&gt;=10,"Champions",IF(I323&gt;=8,"Loyal Customers",IF(I323&gt;=6,"Potential Loyalists",IF(I323&gt;=4,"At Risk","Lost"))))</f>
        <v/>
      </c>
    </row>
    <row r="324">
      <c r="A324" s="8" t="inlineStr">
        <is>
          <t>LL-16840</t>
        </is>
      </c>
      <c r="B324" s="8" t="inlineStr">
        <is>
          <t>Lauren Leatherbury</t>
        </is>
      </c>
      <c r="C324" s="8" t="n">
        <v>249</v>
      </c>
      <c r="D324" s="8" t="n">
        <v>6</v>
      </c>
      <c r="E324" s="9" t="n">
        <v>2741.2</v>
      </c>
      <c r="F324" s="8">
        <f>IF(PERCENTRANK($C$5:$C$797,C324)&lt;=0.25,4,IF(PERCENTRANK($C$5:$C$797,C324)&lt;=0.5,3,IF(PERCENTRANK($C$5:$C$797,C324)&lt;=0.75,2,1)))</f>
        <v/>
      </c>
      <c r="G324" s="8">
        <f>IF(PERCENTRANK($D$5:$D$797,D324)&gt;=0.75,4,IF(PERCENTRANK($D$5:$D$797,D324)&gt;=0.5,3,IF(PERCENTRANK($D$5:$D$797,D324)&gt;=0.25,2,1)))</f>
        <v/>
      </c>
      <c r="H324" s="8">
        <f>IF(PERCENTRANK($E$5:$E$797,E324)&gt;=0.75,4,IF(PERCENTRANK($E$5:$E$797,E324)&gt;=0.5,3,IF(PERCENTRANK($E$5:$E$797,E324)&gt;=0.25,2,1)))</f>
        <v/>
      </c>
      <c r="I324" s="8">
        <f>F324+G324+H324</f>
        <v/>
      </c>
      <c r="J324" s="8">
        <f>IF(I324&gt;=10,"Champions",IF(I324&gt;=8,"Loyal Customers",IF(I324&gt;=6,"Potential Loyalists",IF(I324&gt;=4,"At Risk","Lost"))))</f>
        <v/>
      </c>
    </row>
    <row r="325">
      <c r="A325" s="5" t="inlineStr">
        <is>
          <t>MC-17275</t>
        </is>
      </c>
      <c r="B325" s="5" t="inlineStr">
        <is>
          <t>Marc Crier</t>
        </is>
      </c>
      <c r="C325" s="5" t="n">
        <v>76</v>
      </c>
      <c r="D325" s="5" t="n">
        <v>8</v>
      </c>
      <c r="E325" s="6" t="n">
        <v>2725.98</v>
      </c>
      <c r="F325" s="5">
        <f>IF(PERCENTRANK($C$5:$C$797,C325)&lt;=0.25,4,IF(PERCENTRANK($C$5:$C$797,C325)&lt;=0.5,3,IF(PERCENTRANK($C$5:$C$797,C325)&lt;=0.75,2,1)))</f>
        <v/>
      </c>
      <c r="G325" s="5">
        <f>IF(PERCENTRANK($D$5:$D$797,D325)&gt;=0.75,4,IF(PERCENTRANK($D$5:$D$797,D325)&gt;=0.5,3,IF(PERCENTRANK($D$5:$D$797,D325)&gt;=0.25,2,1)))</f>
        <v/>
      </c>
      <c r="H325" s="5">
        <f>IF(PERCENTRANK($E$5:$E$797,E325)&gt;=0.75,4,IF(PERCENTRANK($E$5:$E$797,E325)&gt;=0.5,3,IF(PERCENTRANK($E$5:$E$797,E325)&gt;=0.25,2,1)))</f>
        <v/>
      </c>
      <c r="I325" s="5">
        <f>F325+G325+H325</f>
        <v/>
      </c>
      <c r="J325" s="5">
        <f>IF(I325&gt;=10,"Champions",IF(I325&gt;=8,"Loyal Customers",IF(I325&gt;=6,"Potential Loyalists",IF(I325&gt;=4,"At Risk","Lost"))))</f>
        <v/>
      </c>
    </row>
    <row r="326">
      <c r="A326" s="8" t="inlineStr">
        <is>
          <t>JL-15850</t>
        </is>
      </c>
      <c r="B326" s="8" t="inlineStr">
        <is>
          <t>John Lucas</t>
        </is>
      </c>
      <c r="C326" s="8" t="n">
        <v>614</v>
      </c>
      <c r="D326" s="8" t="n">
        <v>6</v>
      </c>
      <c r="E326" s="9" t="n">
        <v>2725.26</v>
      </c>
      <c r="F326" s="8">
        <f>IF(PERCENTRANK($C$5:$C$797,C326)&lt;=0.25,4,IF(PERCENTRANK($C$5:$C$797,C326)&lt;=0.5,3,IF(PERCENTRANK($C$5:$C$797,C326)&lt;=0.75,2,1)))</f>
        <v/>
      </c>
      <c r="G326" s="8">
        <f>IF(PERCENTRANK($D$5:$D$797,D326)&gt;=0.75,4,IF(PERCENTRANK($D$5:$D$797,D326)&gt;=0.5,3,IF(PERCENTRANK($D$5:$D$797,D326)&gt;=0.25,2,1)))</f>
        <v/>
      </c>
      <c r="H326" s="8">
        <f>IF(PERCENTRANK($E$5:$E$797,E326)&gt;=0.75,4,IF(PERCENTRANK($E$5:$E$797,E326)&gt;=0.5,3,IF(PERCENTRANK($E$5:$E$797,E326)&gt;=0.25,2,1)))</f>
        <v/>
      </c>
      <c r="I326" s="8">
        <f>F326+G326+H326</f>
        <v/>
      </c>
      <c r="J326" s="8">
        <f>IF(I326&gt;=10,"Champions",IF(I326&gt;=8,"Loyal Customers",IF(I326&gt;=6,"Potential Loyalists",IF(I326&gt;=4,"At Risk","Lost"))))</f>
        <v/>
      </c>
    </row>
    <row r="327">
      <c r="A327" s="5" t="inlineStr">
        <is>
          <t>ML-17395</t>
        </is>
      </c>
      <c r="B327" s="5" t="inlineStr">
        <is>
          <t>Marina Lichtenstein</t>
        </is>
      </c>
      <c r="C327" s="5" t="n">
        <v>69</v>
      </c>
      <c r="D327" s="5" t="n">
        <v>9</v>
      </c>
      <c r="E327" s="6" t="n">
        <v>2722.84</v>
      </c>
      <c r="F327" s="5">
        <f>IF(PERCENTRANK($C$5:$C$797,C327)&lt;=0.25,4,IF(PERCENTRANK($C$5:$C$797,C327)&lt;=0.5,3,IF(PERCENTRANK($C$5:$C$797,C327)&lt;=0.75,2,1)))</f>
        <v/>
      </c>
      <c r="G327" s="5">
        <f>IF(PERCENTRANK($D$5:$D$797,D327)&gt;=0.75,4,IF(PERCENTRANK($D$5:$D$797,D327)&gt;=0.5,3,IF(PERCENTRANK($D$5:$D$797,D327)&gt;=0.25,2,1)))</f>
        <v/>
      </c>
      <c r="H327" s="5">
        <f>IF(PERCENTRANK($E$5:$E$797,E327)&gt;=0.75,4,IF(PERCENTRANK($E$5:$E$797,E327)&gt;=0.5,3,IF(PERCENTRANK($E$5:$E$797,E327)&gt;=0.25,2,1)))</f>
        <v/>
      </c>
      <c r="I327" s="5">
        <f>F327+G327+H327</f>
        <v/>
      </c>
      <c r="J327" s="5">
        <f>IF(I327&gt;=10,"Champions",IF(I327&gt;=8,"Loyal Customers",IF(I327&gt;=6,"Potential Loyalists",IF(I327&gt;=4,"At Risk","Lost"))))</f>
        <v/>
      </c>
    </row>
    <row r="328">
      <c r="A328" s="8" t="inlineStr">
        <is>
          <t>JK-15370</t>
        </is>
      </c>
      <c r="B328" s="8" t="inlineStr">
        <is>
          <t>Jay Kimmel</t>
        </is>
      </c>
      <c r="C328" s="8" t="n">
        <v>44</v>
      </c>
      <c r="D328" s="8" t="n">
        <v>8</v>
      </c>
      <c r="E328" s="9" t="n">
        <v>2709.63</v>
      </c>
      <c r="F328" s="8">
        <f>IF(PERCENTRANK($C$5:$C$797,C328)&lt;=0.25,4,IF(PERCENTRANK($C$5:$C$797,C328)&lt;=0.5,3,IF(PERCENTRANK($C$5:$C$797,C328)&lt;=0.75,2,1)))</f>
        <v/>
      </c>
      <c r="G328" s="8">
        <f>IF(PERCENTRANK($D$5:$D$797,D328)&gt;=0.75,4,IF(PERCENTRANK($D$5:$D$797,D328)&gt;=0.5,3,IF(PERCENTRANK($D$5:$D$797,D328)&gt;=0.25,2,1)))</f>
        <v/>
      </c>
      <c r="H328" s="8">
        <f>IF(PERCENTRANK($E$5:$E$797,E328)&gt;=0.75,4,IF(PERCENTRANK($E$5:$E$797,E328)&gt;=0.5,3,IF(PERCENTRANK($E$5:$E$797,E328)&gt;=0.25,2,1)))</f>
        <v/>
      </c>
      <c r="I328" s="8">
        <f>F328+G328+H328</f>
        <v/>
      </c>
      <c r="J328" s="8">
        <f>IF(I328&gt;=10,"Champions",IF(I328&gt;=8,"Loyal Customers",IF(I328&gt;=6,"Potential Loyalists",IF(I328&gt;=4,"At Risk","Lost"))))</f>
        <v/>
      </c>
    </row>
    <row r="329">
      <c r="A329" s="5" t="inlineStr">
        <is>
          <t>JE-16165</t>
        </is>
      </c>
      <c r="B329" s="5" t="inlineStr">
        <is>
          <t>Justin Ellison</t>
        </is>
      </c>
      <c r="C329" s="5" t="n">
        <v>20</v>
      </c>
      <c r="D329" s="5" t="n">
        <v>3</v>
      </c>
      <c r="E329" s="6" t="n">
        <v>2697.25</v>
      </c>
      <c r="F329" s="5">
        <f>IF(PERCENTRANK($C$5:$C$797,C329)&lt;=0.25,4,IF(PERCENTRANK($C$5:$C$797,C329)&lt;=0.5,3,IF(PERCENTRANK($C$5:$C$797,C329)&lt;=0.75,2,1)))</f>
        <v/>
      </c>
      <c r="G329" s="5">
        <f>IF(PERCENTRANK($D$5:$D$797,D329)&gt;=0.75,4,IF(PERCENTRANK($D$5:$D$797,D329)&gt;=0.5,3,IF(PERCENTRANK($D$5:$D$797,D329)&gt;=0.25,2,1)))</f>
        <v/>
      </c>
      <c r="H329" s="5">
        <f>IF(PERCENTRANK($E$5:$E$797,E329)&gt;=0.75,4,IF(PERCENTRANK($E$5:$E$797,E329)&gt;=0.5,3,IF(PERCENTRANK($E$5:$E$797,E329)&gt;=0.25,2,1)))</f>
        <v/>
      </c>
      <c r="I329" s="5">
        <f>F329+G329+H329</f>
        <v/>
      </c>
      <c r="J329" s="5">
        <f>IF(I329&gt;=10,"Champions",IF(I329&gt;=8,"Loyal Customers",IF(I329&gt;=6,"Potential Loyalists",IF(I329&gt;=4,"At Risk","Lost"))))</f>
        <v/>
      </c>
    </row>
    <row r="330">
      <c r="A330" s="8" t="inlineStr">
        <is>
          <t>BT-11530</t>
        </is>
      </c>
      <c r="B330" s="8" t="inlineStr">
        <is>
          <t>Bradley Talbott</t>
        </is>
      </c>
      <c r="C330" s="8" t="n">
        <v>91</v>
      </c>
      <c r="D330" s="8" t="n">
        <v>5</v>
      </c>
      <c r="E330" s="9" t="n">
        <v>2684.49</v>
      </c>
      <c r="F330" s="8">
        <f>IF(PERCENTRANK($C$5:$C$797,C330)&lt;=0.25,4,IF(PERCENTRANK($C$5:$C$797,C330)&lt;=0.5,3,IF(PERCENTRANK($C$5:$C$797,C330)&lt;=0.75,2,1)))</f>
        <v/>
      </c>
      <c r="G330" s="8">
        <f>IF(PERCENTRANK($D$5:$D$797,D330)&gt;=0.75,4,IF(PERCENTRANK($D$5:$D$797,D330)&gt;=0.5,3,IF(PERCENTRANK($D$5:$D$797,D330)&gt;=0.25,2,1)))</f>
        <v/>
      </c>
      <c r="H330" s="8">
        <f>IF(PERCENTRANK($E$5:$E$797,E330)&gt;=0.75,4,IF(PERCENTRANK($E$5:$E$797,E330)&gt;=0.5,3,IF(PERCENTRANK($E$5:$E$797,E330)&gt;=0.25,2,1)))</f>
        <v/>
      </c>
      <c r="I330" s="8">
        <f>F330+G330+H330</f>
        <v/>
      </c>
      <c r="J330" s="8">
        <f>IF(I330&gt;=10,"Champions",IF(I330&gt;=8,"Loyal Customers",IF(I330&gt;=6,"Potential Loyalists",IF(I330&gt;=4,"At Risk","Lost"))))</f>
        <v/>
      </c>
    </row>
    <row r="331">
      <c r="A331" s="5" t="inlineStr">
        <is>
          <t>BO-11350</t>
        </is>
      </c>
      <c r="B331" s="5" t="inlineStr">
        <is>
          <t>Bill Overfelt</t>
        </is>
      </c>
      <c r="C331" s="5" t="n">
        <v>137</v>
      </c>
      <c r="D331" s="5" t="n">
        <v>5</v>
      </c>
      <c r="E331" s="6" t="n">
        <v>2682.73</v>
      </c>
      <c r="F331" s="5">
        <f>IF(PERCENTRANK($C$5:$C$797,C331)&lt;=0.25,4,IF(PERCENTRANK($C$5:$C$797,C331)&lt;=0.5,3,IF(PERCENTRANK($C$5:$C$797,C331)&lt;=0.75,2,1)))</f>
        <v/>
      </c>
      <c r="G331" s="5">
        <f>IF(PERCENTRANK($D$5:$D$797,D331)&gt;=0.75,4,IF(PERCENTRANK($D$5:$D$797,D331)&gt;=0.5,3,IF(PERCENTRANK($D$5:$D$797,D331)&gt;=0.25,2,1)))</f>
        <v/>
      </c>
      <c r="H331" s="5">
        <f>IF(PERCENTRANK($E$5:$E$797,E331)&gt;=0.75,4,IF(PERCENTRANK($E$5:$E$797,E331)&gt;=0.5,3,IF(PERCENTRANK($E$5:$E$797,E331)&gt;=0.25,2,1)))</f>
        <v/>
      </c>
      <c r="I331" s="5">
        <f>F331+G331+H331</f>
        <v/>
      </c>
      <c r="J331" s="5">
        <f>IF(I331&gt;=10,"Champions",IF(I331&gt;=8,"Loyal Customers",IF(I331&gt;=6,"Potential Loyalists",IF(I331&gt;=4,"At Risk","Lost"))))</f>
        <v/>
      </c>
    </row>
    <row r="332">
      <c r="A332" s="8" t="inlineStr">
        <is>
          <t>FO-14305</t>
        </is>
      </c>
      <c r="B332" s="8" t="inlineStr">
        <is>
          <t>Frank Olsen</t>
        </is>
      </c>
      <c r="C332" s="8" t="n">
        <v>38</v>
      </c>
      <c r="D332" s="8" t="n">
        <v>10</v>
      </c>
      <c r="E332" s="9" t="n">
        <v>2678.44</v>
      </c>
      <c r="F332" s="8">
        <f>IF(PERCENTRANK($C$5:$C$797,C332)&lt;=0.25,4,IF(PERCENTRANK($C$5:$C$797,C332)&lt;=0.5,3,IF(PERCENTRANK($C$5:$C$797,C332)&lt;=0.75,2,1)))</f>
        <v/>
      </c>
      <c r="G332" s="8">
        <f>IF(PERCENTRANK($D$5:$D$797,D332)&gt;=0.75,4,IF(PERCENTRANK($D$5:$D$797,D332)&gt;=0.5,3,IF(PERCENTRANK($D$5:$D$797,D332)&gt;=0.25,2,1)))</f>
        <v/>
      </c>
      <c r="H332" s="8">
        <f>IF(PERCENTRANK($E$5:$E$797,E332)&gt;=0.75,4,IF(PERCENTRANK($E$5:$E$797,E332)&gt;=0.5,3,IF(PERCENTRANK($E$5:$E$797,E332)&gt;=0.25,2,1)))</f>
        <v/>
      </c>
      <c r="I332" s="8">
        <f>F332+G332+H332</f>
        <v/>
      </c>
      <c r="J332" s="8">
        <f>IF(I332&gt;=10,"Champions",IF(I332&gt;=8,"Loyal Customers",IF(I332&gt;=6,"Potential Loyalists",IF(I332&gt;=4,"At Risk","Lost"))))</f>
        <v/>
      </c>
    </row>
    <row r="333">
      <c r="A333" s="5" t="inlineStr">
        <is>
          <t>NH-18610</t>
        </is>
      </c>
      <c r="B333" s="5" t="inlineStr">
        <is>
          <t>Nicole Hansen</t>
        </is>
      </c>
      <c r="C333" s="5" t="n">
        <v>189</v>
      </c>
      <c r="D333" s="5" t="n">
        <v>7</v>
      </c>
      <c r="E333" s="6" t="n">
        <v>2673.29</v>
      </c>
      <c r="F333" s="5">
        <f>IF(PERCENTRANK($C$5:$C$797,C333)&lt;=0.25,4,IF(PERCENTRANK($C$5:$C$797,C333)&lt;=0.5,3,IF(PERCENTRANK($C$5:$C$797,C333)&lt;=0.75,2,1)))</f>
        <v/>
      </c>
      <c r="G333" s="5">
        <f>IF(PERCENTRANK($D$5:$D$797,D333)&gt;=0.75,4,IF(PERCENTRANK($D$5:$D$797,D333)&gt;=0.5,3,IF(PERCENTRANK($D$5:$D$797,D333)&gt;=0.25,2,1)))</f>
        <v/>
      </c>
      <c r="H333" s="5">
        <f>IF(PERCENTRANK($E$5:$E$797,E333)&gt;=0.75,4,IF(PERCENTRANK($E$5:$E$797,E333)&gt;=0.5,3,IF(PERCENTRANK($E$5:$E$797,E333)&gt;=0.25,2,1)))</f>
        <v/>
      </c>
      <c r="I333" s="5">
        <f>F333+G333+H333</f>
        <v/>
      </c>
      <c r="J333" s="5">
        <f>IF(I333&gt;=10,"Champions",IF(I333&gt;=8,"Loyal Customers",IF(I333&gt;=6,"Potential Loyalists",IF(I333&gt;=4,"At Risk","Lost"))))</f>
        <v/>
      </c>
    </row>
    <row r="334">
      <c r="A334" s="8" t="inlineStr">
        <is>
          <t>RB-19435</t>
        </is>
      </c>
      <c r="B334" s="8" t="inlineStr">
        <is>
          <t>Richard Bierner</t>
        </is>
      </c>
      <c r="C334" s="8" t="n">
        <v>19</v>
      </c>
      <c r="D334" s="8" t="n">
        <v>8</v>
      </c>
      <c r="E334" s="9" t="n">
        <v>2663.09</v>
      </c>
      <c r="F334" s="8">
        <f>IF(PERCENTRANK($C$5:$C$797,C334)&lt;=0.25,4,IF(PERCENTRANK($C$5:$C$797,C334)&lt;=0.5,3,IF(PERCENTRANK($C$5:$C$797,C334)&lt;=0.75,2,1)))</f>
        <v/>
      </c>
      <c r="G334" s="8">
        <f>IF(PERCENTRANK($D$5:$D$797,D334)&gt;=0.75,4,IF(PERCENTRANK($D$5:$D$797,D334)&gt;=0.5,3,IF(PERCENTRANK($D$5:$D$797,D334)&gt;=0.25,2,1)))</f>
        <v/>
      </c>
      <c r="H334" s="8">
        <f>IF(PERCENTRANK($E$5:$E$797,E334)&gt;=0.75,4,IF(PERCENTRANK($E$5:$E$797,E334)&gt;=0.5,3,IF(PERCENTRANK($E$5:$E$797,E334)&gt;=0.25,2,1)))</f>
        <v/>
      </c>
      <c r="I334" s="8">
        <f>F334+G334+H334</f>
        <v/>
      </c>
      <c r="J334" s="8">
        <f>IF(I334&gt;=10,"Champions",IF(I334&gt;=8,"Loyal Customers",IF(I334&gt;=6,"Potential Loyalists",IF(I334&gt;=4,"At Risk","Lost"))))</f>
        <v/>
      </c>
    </row>
    <row r="335">
      <c r="A335" s="5" t="inlineStr">
        <is>
          <t>EJ-14155</t>
        </is>
      </c>
      <c r="B335" s="5" t="inlineStr">
        <is>
          <t>Eva Jacobs</t>
        </is>
      </c>
      <c r="C335" s="5" t="n">
        <v>57</v>
      </c>
      <c r="D335" s="5" t="n">
        <v>5</v>
      </c>
      <c r="E335" s="6" t="n">
        <v>2656.69</v>
      </c>
      <c r="F335" s="5">
        <f>IF(PERCENTRANK($C$5:$C$797,C335)&lt;=0.25,4,IF(PERCENTRANK($C$5:$C$797,C335)&lt;=0.5,3,IF(PERCENTRANK($C$5:$C$797,C335)&lt;=0.75,2,1)))</f>
        <v/>
      </c>
      <c r="G335" s="5">
        <f>IF(PERCENTRANK($D$5:$D$797,D335)&gt;=0.75,4,IF(PERCENTRANK($D$5:$D$797,D335)&gt;=0.5,3,IF(PERCENTRANK($D$5:$D$797,D335)&gt;=0.25,2,1)))</f>
        <v/>
      </c>
      <c r="H335" s="5">
        <f>IF(PERCENTRANK($E$5:$E$797,E335)&gt;=0.75,4,IF(PERCENTRANK($E$5:$E$797,E335)&gt;=0.5,3,IF(PERCENTRANK($E$5:$E$797,E335)&gt;=0.25,2,1)))</f>
        <v/>
      </c>
      <c r="I335" s="5">
        <f>F335+G335+H335</f>
        <v/>
      </c>
      <c r="J335" s="5">
        <f>IF(I335&gt;=10,"Champions",IF(I335&gt;=8,"Loyal Customers",IF(I335&gt;=6,"Potential Loyalists",IF(I335&gt;=4,"At Risk","Lost"))))</f>
        <v/>
      </c>
    </row>
    <row r="336">
      <c r="A336" s="8" t="inlineStr">
        <is>
          <t>DK-13090</t>
        </is>
      </c>
      <c r="B336" s="8" t="inlineStr">
        <is>
          <t>Dave Kipp</t>
        </is>
      </c>
      <c r="C336" s="8" t="n">
        <v>42</v>
      </c>
      <c r="D336" s="8" t="n">
        <v>7</v>
      </c>
      <c r="E336" s="9" t="n">
        <v>2650.56</v>
      </c>
      <c r="F336" s="8">
        <f>IF(PERCENTRANK($C$5:$C$797,C336)&lt;=0.25,4,IF(PERCENTRANK($C$5:$C$797,C336)&lt;=0.5,3,IF(PERCENTRANK($C$5:$C$797,C336)&lt;=0.75,2,1)))</f>
        <v/>
      </c>
      <c r="G336" s="8">
        <f>IF(PERCENTRANK($D$5:$D$797,D336)&gt;=0.75,4,IF(PERCENTRANK($D$5:$D$797,D336)&gt;=0.5,3,IF(PERCENTRANK($D$5:$D$797,D336)&gt;=0.25,2,1)))</f>
        <v/>
      </c>
      <c r="H336" s="8">
        <f>IF(PERCENTRANK($E$5:$E$797,E336)&gt;=0.75,4,IF(PERCENTRANK($E$5:$E$797,E336)&gt;=0.5,3,IF(PERCENTRANK($E$5:$E$797,E336)&gt;=0.25,2,1)))</f>
        <v/>
      </c>
      <c r="I336" s="8">
        <f>F336+G336+H336</f>
        <v/>
      </c>
      <c r="J336" s="8">
        <f>IF(I336&gt;=10,"Champions",IF(I336&gt;=8,"Loyal Customers",IF(I336&gt;=6,"Potential Loyalists",IF(I336&gt;=4,"At Risk","Lost"))))</f>
        <v/>
      </c>
    </row>
    <row r="337">
      <c r="A337" s="5" t="inlineStr">
        <is>
          <t>CA-12265</t>
        </is>
      </c>
      <c r="B337" s="5" t="inlineStr">
        <is>
          <t>Christina Anderson</t>
        </is>
      </c>
      <c r="C337" s="5" t="n">
        <v>56</v>
      </c>
      <c r="D337" s="5" t="n">
        <v>9</v>
      </c>
      <c r="E337" s="6" t="n">
        <v>2648.29</v>
      </c>
      <c r="F337" s="5">
        <f>IF(PERCENTRANK($C$5:$C$797,C337)&lt;=0.25,4,IF(PERCENTRANK($C$5:$C$797,C337)&lt;=0.5,3,IF(PERCENTRANK($C$5:$C$797,C337)&lt;=0.75,2,1)))</f>
        <v/>
      </c>
      <c r="G337" s="5">
        <f>IF(PERCENTRANK($D$5:$D$797,D337)&gt;=0.75,4,IF(PERCENTRANK($D$5:$D$797,D337)&gt;=0.5,3,IF(PERCENTRANK($D$5:$D$797,D337)&gt;=0.25,2,1)))</f>
        <v/>
      </c>
      <c r="H337" s="5">
        <f>IF(PERCENTRANK($E$5:$E$797,E337)&gt;=0.75,4,IF(PERCENTRANK($E$5:$E$797,E337)&gt;=0.5,3,IF(PERCENTRANK($E$5:$E$797,E337)&gt;=0.25,2,1)))</f>
        <v/>
      </c>
      <c r="I337" s="5">
        <f>F337+G337+H337</f>
        <v/>
      </c>
      <c r="J337" s="5">
        <f>IF(I337&gt;=10,"Champions",IF(I337&gt;=8,"Loyal Customers",IF(I337&gt;=6,"Potential Loyalists",IF(I337&gt;=4,"At Risk","Lost"))))</f>
        <v/>
      </c>
    </row>
    <row r="338">
      <c r="A338" s="8" t="inlineStr">
        <is>
          <t>LC-17140</t>
        </is>
      </c>
      <c r="B338" s="8" t="inlineStr">
        <is>
          <t>Logan Currie</t>
        </is>
      </c>
      <c r="C338" s="8" t="n">
        <v>13</v>
      </c>
      <c r="D338" s="8" t="n">
        <v>9</v>
      </c>
      <c r="E338" s="9" t="n">
        <v>2633.58</v>
      </c>
      <c r="F338" s="8">
        <f>IF(PERCENTRANK($C$5:$C$797,C338)&lt;=0.25,4,IF(PERCENTRANK($C$5:$C$797,C338)&lt;=0.5,3,IF(PERCENTRANK($C$5:$C$797,C338)&lt;=0.75,2,1)))</f>
        <v/>
      </c>
      <c r="G338" s="8">
        <f>IF(PERCENTRANK($D$5:$D$797,D338)&gt;=0.75,4,IF(PERCENTRANK($D$5:$D$797,D338)&gt;=0.5,3,IF(PERCENTRANK($D$5:$D$797,D338)&gt;=0.25,2,1)))</f>
        <v/>
      </c>
      <c r="H338" s="8">
        <f>IF(PERCENTRANK($E$5:$E$797,E338)&gt;=0.75,4,IF(PERCENTRANK($E$5:$E$797,E338)&gt;=0.5,3,IF(PERCENTRANK($E$5:$E$797,E338)&gt;=0.25,2,1)))</f>
        <v/>
      </c>
      <c r="I338" s="8">
        <f>F338+G338+H338</f>
        <v/>
      </c>
      <c r="J338" s="8">
        <f>IF(I338&gt;=10,"Champions",IF(I338&gt;=8,"Loyal Customers",IF(I338&gt;=6,"Potential Loyalists",IF(I338&gt;=4,"At Risk","Lost"))))</f>
        <v/>
      </c>
    </row>
    <row r="339">
      <c r="A339" s="5" t="inlineStr">
        <is>
          <t>RA-19285</t>
        </is>
      </c>
      <c r="B339" s="5" t="inlineStr">
        <is>
          <t>Ralph Arnett</t>
        </is>
      </c>
      <c r="C339" s="5" t="n">
        <v>5</v>
      </c>
      <c r="D339" s="5" t="n">
        <v>9</v>
      </c>
      <c r="E339" s="6" t="n">
        <v>2617.91</v>
      </c>
      <c r="F339" s="5">
        <f>IF(PERCENTRANK($C$5:$C$797,C339)&lt;=0.25,4,IF(PERCENTRANK($C$5:$C$797,C339)&lt;=0.5,3,IF(PERCENTRANK($C$5:$C$797,C339)&lt;=0.75,2,1)))</f>
        <v/>
      </c>
      <c r="G339" s="5">
        <f>IF(PERCENTRANK($D$5:$D$797,D339)&gt;=0.75,4,IF(PERCENTRANK($D$5:$D$797,D339)&gt;=0.5,3,IF(PERCENTRANK($D$5:$D$797,D339)&gt;=0.25,2,1)))</f>
        <v/>
      </c>
      <c r="H339" s="5">
        <f>IF(PERCENTRANK($E$5:$E$797,E339)&gt;=0.75,4,IF(PERCENTRANK($E$5:$E$797,E339)&gt;=0.5,3,IF(PERCENTRANK($E$5:$E$797,E339)&gt;=0.25,2,1)))</f>
        <v/>
      </c>
      <c r="I339" s="5">
        <f>F339+G339+H339</f>
        <v/>
      </c>
      <c r="J339" s="5">
        <f>IF(I339&gt;=10,"Champions",IF(I339&gt;=8,"Loyal Customers",IF(I339&gt;=6,"Potential Loyalists",IF(I339&gt;=4,"At Risk","Lost"))))</f>
        <v/>
      </c>
    </row>
    <row r="340">
      <c r="A340" s="8" t="inlineStr">
        <is>
          <t>KN-16390</t>
        </is>
      </c>
      <c r="B340" s="8" t="inlineStr">
        <is>
          <t>Katherine Nockton</t>
        </is>
      </c>
      <c r="C340" s="8" t="n">
        <v>19</v>
      </c>
      <c r="D340" s="8" t="n">
        <v>9</v>
      </c>
      <c r="E340" s="9" t="n">
        <v>2617.27</v>
      </c>
      <c r="F340" s="8">
        <f>IF(PERCENTRANK($C$5:$C$797,C340)&lt;=0.25,4,IF(PERCENTRANK($C$5:$C$797,C340)&lt;=0.5,3,IF(PERCENTRANK($C$5:$C$797,C340)&lt;=0.75,2,1)))</f>
        <v/>
      </c>
      <c r="G340" s="8">
        <f>IF(PERCENTRANK($D$5:$D$797,D340)&gt;=0.75,4,IF(PERCENTRANK($D$5:$D$797,D340)&gt;=0.5,3,IF(PERCENTRANK($D$5:$D$797,D340)&gt;=0.25,2,1)))</f>
        <v/>
      </c>
      <c r="H340" s="8">
        <f>IF(PERCENTRANK($E$5:$E$797,E340)&gt;=0.75,4,IF(PERCENTRANK($E$5:$E$797,E340)&gt;=0.5,3,IF(PERCENTRANK($E$5:$E$797,E340)&gt;=0.25,2,1)))</f>
        <v/>
      </c>
      <c r="I340" s="8">
        <f>F340+G340+H340</f>
        <v/>
      </c>
      <c r="J340" s="8">
        <f>IF(I340&gt;=10,"Champions",IF(I340&gt;=8,"Loyal Customers",IF(I340&gt;=6,"Potential Loyalists",IF(I340&gt;=4,"At Risk","Lost"))))</f>
        <v/>
      </c>
    </row>
    <row r="341">
      <c r="A341" s="5" t="inlineStr">
        <is>
          <t>SO-20335</t>
        </is>
      </c>
      <c r="B341" s="5" t="inlineStr">
        <is>
          <t>Sean O'Donnell</t>
        </is>
      </c>
      <c r="C341" s="5" t="n">
        <v>29</v>
      </c>
      <c r="D341" s="5" t="n">
        <v>6</v>
      </c>
      <c r="E341" s="6" t="n">
        <v>2602.58</v>
      </c>
      <c r="F341" s="5">
        <f>IF(PERCENTRANK($C$5:$C$797,C341)&lt;=0.25,4,IF(PERCENTRANK($C$5:$C$797,C341)&lt;=0.5,3,IF(PERCENTRANK($C$5:$C$797,C341)&lt;=0.75,2,1)))</f>
        <v/>
      </c>
      <c r="G341" s="5">
        <f>IF(PERCENTRANK($D$5:$D$797,D341)&gt;=0.75,4,IF(PERCENTRANK($D$5:$D$797,D341)&gt;=0.5,3,IF(PERCENTRANK($D$5:$D$797,D341)&gt;=0.25,2,1)))</f>
        <v/>
      </c>
      <c r="H341" s="5">
        <f>IF(PERCENTRANK($E$5:$E$797,E341)&gt;=0.75,4,IF(PERCENTRANK($E$5:$E$797,E341)&gt;=0.5,3,IF(PERCENTRANK($E$5:$E$797,E341)&gt;=0.25,2,1)))</f>
        <v/>
      </c>
      <c r="I341" s="5">
        <f>F341+G341+H341</f>
        <v/>
      </c>
      <c r="J341" s="5">
        <f>IF(I341&gt;=10,"Champions",IF(I341&gt;=8,"Loyal Customers",IF(I341&gt;=6,"Potential Loyalists",IF(I341&gt;=4,"At Risk","Lost"))))</f>
        <v/>
      </c>
    </row>
    <row r="342">
      <c r="A342" s="8" t="inlineStr">
        <is>
          <t>SU-20665</t>
        </is>
      </c>
      <c r="B342" s="8" t="inlineStr">
        <is>
          <t>Stephanie Ulpright</t>
        </is>
      </c>
      <c r="C342" s="8" t="n">
        <v>20</v>
      </c>
      <c r="D342" s="8" t="n">
        <v>7</v>
      </c>
      <c r="E342" s="9" t="n">
        <v>2595.36</v>
      </c>
      <c r="F342" s="8">
        <f>IF(PERCENTRANK($C$5:$C$797,C342)&lt;=0.25,4,IF(PERCENTRANK($C$5:$C$797,C342)&lt;=0.5,3,IF(PERCENTRANK($C$5:$C$797,C342)&lt;=0.75,2,1)))</f>
        <v/>
      </c>
      <c r="G342" s="8">
        <f>IF(PERCENTRANK($D$5:$D$797,D342)&gt;=0.75,4,IF(PERCENTRANK($D$5:$D$797,D342)&gt;=0.5,3,IF(PERCENTRANK($D$5:$D$797,D342)&gt;=0.25,2,1)))</f>
        <v/>
      </c>
      <c r="H342" s="8">
        <f>IF(PERCENTRANK($E$5:$E$797,E342)&gt;=0.75,4,IF(PERCENTRANK($E$5:$E$797,E342)&gt;=0.5,3,IF(PERCENTRANK($E$5:$E$797,E342)&gt;=0.25,2,1)))</f>
        <v/>
      </c>
      <c r="I342" s="8">
        <f>F342+G342+H342</f>
        <v/>
      </c>
      <c r="J342" s="8">
        <f>IF(I342&gt;=10,"Champions",IF(I342&gt;=8,"Loyal Customers",IF(I342&gt;=6,"Potential Loyalists",IF(I342&gt;=4,"At Risk","Lost"))))</f>
        <v/>
      </c>
    </row>
    <row r="343">
      <c r="A343" s="5" t="inlineStr">
        <is>
          <t>HA-14920</t>
        </is>
      </c>
      <c r="B343" s="5" t="inlineStr">
        <is>
          <t>Helen Andreada</t>
        </is>
      </c>
      <c r="C343" s="5" t="n">
        <v>20</v>
      </c>
      <c r="D343" s="5" t="n">
        <v>8</v>
      </c>
      <c r="E343" s="6" t="n">
        <v>2584.16</v>
      </c>
      <c r="F343" s="5">
        <f>IF(PERCENTRANK($C$5:$C$797,C343)&lt;=0.25,4,IF(PERCENTRANK($C$5:$C$797,C343)&lt;=0.5,3,IF(PERCENTRANK($C$5:$C$797,C343)&lt;=0.75,2,1)))</f>
        <v/>
      </c>
      <c r="G343" s="5">
        <f>IF(PERCENTRANK($D$5:$D$797,D343)&gt;=0.75,4,IF(PERCENTRANK($D$5:$D$797,D343)&gt;=0.5,3,IF(PERCENTRANK($D$5:$D$797,D343)&gt;=0.25,2,1)))</f>
        <v/>
      </c>
      <c r="H343" s="5">
        <f>IF(PERCENTRANK($E$5:$E$797,E343)&gt;=0.75,4,IF(PERCENTRANK($E$5:$E$797,E343)&gt;=0.5,3,IF(PERCENTRANK($E$5:$E$797,E343)&gt;=0.25,2,1)))</f>
        <v/>
      </c>
      <c r="I343" s="5">
        <f>F343+G343+H343</f>
        <v/>
      </c>
      <c r="J343" s="5">
        <f>IF(I343&gt;=10,"Champions",IF(I343&gt;=8,"Loyal Customers",IF(I343&gt;=6,"Potential Loyalists",IF(I343&gt;=4,"At Risk","Lost"))))</f>
        <v/>
      </c>
    </row>
    <row r="344">
      <c r="A344" s="8" t="inlineStr">
        <is>
          <t>AG-10270</t>
        </is>
      </c>
      <c r="B344" s="8" t="inlineStr">
        <is>
          <t>Alejandro Grove</t>
        </is>
      </c>
      <c r="C344" s="8" t="n">
        <v>278</v>
      </c>
      <c r="D344" s="8" t="n">
        <v>5</v>
      </c>
      <c r="E344" s="9" t="n">
        <v>2582.9</v>
      </c>
      <c r="F344" s="8">
        <f>IF(PERCENTRANK($C$5:$C$797,C344)&lt;=0.25,4,IF(PERCENTRANK($C$5:$C$797,C344)&lt;=0.5,3,IF(PERCENTRANK($C$5:$C$797,C344)&lt;=0.75,2,1)))</f>
        <v/>
      </c>
      <c r="G344" s="8">
        <f>IF(PERCENTRANK($D$5:$D$797,D344)&gt;=0.75,4,IF(PERCENTRANK($D$5:$D$797,D344)&gt;=0.5,3,IF(PERCENTRANK($D$5:$D$797,D344)&gt;=0.25,2,1)))</f>
        <v/>
      </c>
      <c r="H344" s="8">
        <f>IF(PERCENTRANK($E$5:$E$797,E344)&gt;=0.75,4,IF(PERCENTRANK($E$5:$E$797,E344)&gt;=0.5,3,IF(PERCENTRANK($E$5:$E$797,E344)&gt;=0.25,2,1)))</f>
        <v/>
      </c>
      <c r="I344" s="8">
        <f>F344+G344+H344</f>
        <v/>
      </c>
      <c r="J344" s="8">
        <f>IF(I344&gt;=10,"Champions",IF(I344&gt;=8,"Loyal Customers",IF(I344&gt;=6,"Potential Loyalists",IF(I344&gt;=4,"At Risk","Lost"))))</f>
        <v/>
      </c>
    </row>
    <row r="345">
      <c r="A345" s="5" t="inlineStr">
        <is>
          <t>LC-16870</t>
        </is>
      </c>
      <c r="B345" s="5" t="inlineStr">
        <is>
          <t>Lena Cacioppo</t>
        </is>
      </c>
      <c r="C345" s="5" t="n">
        <v>27</v>
      </c>
      <c r="D345" s="5" t="n">
        <v>8</v>
      </c>
      <c r="E345" s="6" t="n">
        <v>2580.7</v>
      </c>
      <c r="F345" s="5">
        <f>IF(PERCENTRANK($C$5:$C$797,C345)&lt;=0.25,4,IF(PERCENTRANK($C$5:$C$797,C345)&lt;=0.5,3,IF(PERCENTRANK($C$5:$C$797,C345)&lt;=0.75,2,1)))</f>
        <v/>
      </c>
      <c r="G345" s="5">
        <f>IF(PERCENTRANK($D$5:$D$797,D345)&gt;=0.75,4,IF(PERCENTRANK($D$5:$D$797,D345)&gt;=0.5,3,IF(PERCENTRANK($D$5:$D$797,D345)&gt;=0.25,2,1)))</f>
        <v/>
      </c>
      <c r="H345" s="5">
        <f>IF(PERCENTRANK($E$5:$E$797,E345)&gt;=0.75,4,IF(PERCENTRANK($E$5:$E$797,E345)&gt;=0.5,3,IF(PERCENTRANK($E$5:$E$797,E345)&gt;=0.25,2,1)))</f>
        <v/>
      </c>
      <c r="I345" s="5">
        <f>F345+G345+H345</f>
        <v/>
      </c>
      <c r="J345" s="5">
        <f>IF(I345&gt;=10,"Champions",IF(I345&gt;=8,"Loyal Customers",IF(I345&gt;=6,"Potential Loyalists",IF(I345&gt;=4,"At Risk","Lost"))))</f>
        <v/>
      </c>
    </row>
    <row r="346">
      <c r="A346" s="8" t="inlineStr">
        <is>
          <t>SC-20695</t>
        </is>
      </c>
      <c r="B346" s="8" t="inlineStr">
        <is>
          <t>Steve Chapman</t>
        </is>
      </c>
      <c r="C346" s="8" t="n">
        <v>89</v>
      </c>
      <c r="D346" s="8" t="n">
        <v>10</v>
      </c>
      <c r="E346" s="9" t="n">
        <v>2576.41</v>
      </c>
      <c r="F346" s="8">
        <f>IF(PERCENTRANK($C$5:$C$797,C346)&lt;=0.25,4,IF(PERCENTRANK($C$5:$C$797,C346)&lt;=0.5,3,IF(PERCENTRANK($C$5:$C$797,C346)&lt;=0.75,2,1)))</f>
        <v/>
      </c>
      <c r="G346" s="8">
        <f>IF(PERCENTRANK($D$5:$D$797,D346)&gt;=0.75,4,IF(PERCENTRANK($D$5:$D$797,D346)&gt;=0.5,3,IF(PERCENTRANK($D$5:$D$797,D346)&gt;=0.25,2,1)))</f>
        <v/>
      </c>
      <c r="H346" s="8">
        <f>IF(PERCENTRANK($E$5:$E$797,E346)&gt;=0.75,4,IF(PERCENTRANK($E$5:$E$797,E346)&gt;=0.5,3,IF(PERCENTRANK($E$5:$E$797,E346)&gt;=0.25,2,1)))</f>
        <v/>
      </c>
      <c r="I346" s="8">
        <f>F346+G346+H346</f>
        <v/>
      </c>
      <c r="J346" s="8">
        <f>IF(I346&gt;=10,"Champions",IF(I346&gt;=8,"Loyal Customers",IF(I346&gt;=6,"Potential Loyalists",IF(I346&gt;=4,"At Risk","Lost"))))</f>
        <v/>
      </c>
    </row>
    <row r="347">
      <c r="A347" s="5" t="inlineStr">
        <is>
          <t>NS-18505</t>
        </is>
      </c>
      <c r="B347" s="5" t="inlineStr">
        <is>
          <t>Neola Schneider</t>
        </is>
      </c>
      <c r="C347" s="5" t="n">
        <v>6</v>
      </c>
      <c r="D347" s="5" t="n">
        <v>4</v>
      </c>
      <c r="E347" s="6" t="n">
        <v>2575.86</v>
      </c>
      <c r="F347" s="5">
        <f>IF(PERCENTRANK($C$5:$C$797,C347)&lt;=0.25,4,IF(PERCENTRANK($C$5:$C$797,C347)&lt;=0.5,3,IF(PERCENTRANK($C$5:$C$797,C347)&lt;=0.75,2,1)))</f>
        <v/>
      </c>
      <c r="G347" s="5">
        <f>IF(PERCENTRANK($D$5:$D$797,D347)&gt;=0.75,4,IF(PERCENTRANK($D$5:$D$797,D347)&gt;=0.5,3,IF(PERCENTRANK($D$5:$D$797,D347)&gt;=0.25,2,1)))</f>
        <v/>
      </c>
      <c r="H347" s="5">
        <f>IF(PERCENTRANK($E$5:$E$797,E347)&gt;=0.75,4,IF(PERCENTRANK($E$5:$E$797,E347)&gt;=0.5,3,IF(PERCENTRANK($E$5:$E$797,E347)&gt;=0.25,2,1)))</f>
        <v/>
      </c>
      <c r="I347" s="5">
        <f>F347+G347+H347</f>
        <v/>
      </c>
      <c r="J347" s="5">
        <f>IF(I347&gt;=10,"Champions",IF(I347&gt;=8,"Loyal Customers",IF(I347&gt;=6,"Potential Loyalists",IF(I347&gt;=4,"At Risk","Lost"))))</f>
        <v/>
      </c>
    </row>
    <row r="348">
      <c r="A348" s="8" t="inlineStr">
        <is>
          <t>BT-11305</t>
        </is>
      </c>
      <c r="B348" s="8" t="inlineStr">
        <is>
          <t>Beth Thompson</t>
        </is>
      </c>
      <c r="C348" s="8" t="n">
        <v>336</v>
      </c>
      <c r="D348" s="8" t="n">
        <v>5</v>
      </c>
      <c r="E348" s="9" t="n">
        <v>2567.66</v>
      </c>
      <c r="F348" s="8">
        <f>IF(PERCENTRANK($C$5:$C$797,C348)&lt;=0.25,4,IF(PERCENTRANK($C$5:$C$797,C348)&lt;=0.5,3,IF(PERCENTRANK($C$5:$C$797,C348)&lt;=0.75,2,1)))</f>
        <v/>
      </c>
      <c r="G348" s="8">
        <f>IF(PERCENTRANK($D$5:$D$797,D348)&gt;=0.75,4,IF(PERCENTRANK($D$5:$D$797,D348)&gt;=0.5,3,IF(PERCENTRANK($D$5:$D$797,D348)&gt;=0.25,2,1)))</f>
        <v/>
      </c>
      <c r="H348" s="8">
        <f>IF(PERCENTRANK($E$5:$E$797,E348)&gt;=0.75,4,IF(PERCENTRANK($E$5:$E$797,E348)&gt;=0.5,3,IF(PERCENTRANK($E$5:$E$797,E348)&gt;=0.25,2,1)))</f>
        <v/>
      </c>
      <c r="I348" s="8">
        <f>F348+G348+H348</f>
        <v/>
      </c>
      <c r="J348" s="8">
        <f>IF(I348&gt;=10,"Champions",IF(I348&gt;=8,"Loyal Customers",IF(I348&gt;=6,"Potential Loyalists",IF(I348&gt;=4,"At Risk","Lost"))))</f>
        <v/>
      </c>
    </row>
    <row r="349">
      <c r="A349" s="5" t="inlineStr">
        <is>
          <t>EM-13810</t>
        </is>
      </c>
      <c r="B349" s="5" t="inlineStr">
        <is>
          <t>Eleni McCrary</t>
        </is>
      </c>
      <c r="C349" s="5" t="n">
        <v>132</v>
      </c>
      <c r="D349" s="5" t="n">
        <v>5</v>
      </c>
      <c r="E349" s="6" t="n">
        <v>2567.01</v>
      </c>
      <c r="F349" s="5">
        <f>IF(PERCENTRANK($C$5:$C$797,C349)&lt;=0.25,4,IF(PERCENTRANK($C$5:$C$797,C349)&lt;=0.5,3,IF(PERCENTRANK($C$5:$C$797,C349)&lt;=0.75,2,1)))</f>
        <v/>
      </c>
      <c r="G349" s="5">
        <f>IF(PERCENTRANK($D$5:$D$797,D349)&gt;=0.75,4,IF(PERCENTRANK($D$5:$D$797,D349)&gt;=0.5,3,IF(PERCENTRANK($D$5:$D$797,D349)&gt;=0.25,2,1)))</f>
        <v/>
      </c>
      <c r="H349" s="5">
        <f>IF(PERCENTRANK($E$5:$E$797,E349)&gt;=0.75,4,IF(PERCENTRANK($E$5:$E$797,E349)&gt;=0.5,3,IF(PERCENTRANK($E$5:$E$797,E349)&gt;=0.25,2,1)))</f>
        <v/>
      </c>
      <c r="I349" s="5">
        <f>F349+G349+H349</f>
        <v/>
      </c>
      <c r="J349" s="5">
        <f>IF(I349&gt;=10,"Champions",IF(I349&gt;=8,"Loyal Customers",IF(I349&gt;=6,"Potential Loyalists",IF(I349&gt;=4,"At Risk","Lost"))))</f>
        <v/>
      </c>
    </row>
    <row r="350">
      <c r="A350" s="8" t="inlineStr">
        <is>
          <t>MZ-17515</t>
        </is>
      </c>
      <c r="B350" s="8" t="inlineStr">
        <is>
          <t>Mary Zewe</t>
        </is>
      </c>
      <c r="C350" s="8" t="n">
        <v>282</v>
      </c>
      <c r="D350" s="8" t="n">
        <v>6</v>
      </c>
      <c r="E350" s="9" t="n">
        <v>2564.91</v>
      </c>
      <c r="F350" s="8">
        <f>IF(PERCENTRANK($C$5:$C$797,C350)&lt;=0.25,4,IF(PERCENTRANK($C$5:$C$797,C350)&lt;=0.5,3,IF(PERCENTRANK($C$5:$C$797,C350)&lt;=0.75,2,1)))</f>
        <v/>
      </c>
      <c r="G350" s="8">
        <f>IF(PERCENTRANK($D$5:$D$797,D350)&gt;=0.75,4,IF(PERCENTRANK($D$5:$D$797,D350)&gt;=0.5,3,IF(PERCENTRANK($D$5:$D$797,D350)&gt;=0.25,2,1)))</f>
        <v/>
      </c>
      <c r="H350" s="8">
        <f>IF(PERCENTRANK($E$5:$E$797,E350)&gt;=0.75,4,IF(PERCENTRANK($E$5:$E$797,E350)&gt;=0.5,3,IF(PERCENTRANK($E$5:$E$797,E350)&gt;=0.25,2,1)))</f>
        <v/>
      </c>
      <c r="I350" s="8">
        <f>F350+G350+H350</f>
        <v/>
      </c>
      <c r="J350" s="8">
        <f>IF(I350&gt;=10,"Champions",IF(I350&gt;=8,"Loyal Customers",IF(I350&gt;=6,"Potential Loyalists",IF(I350&gt;=4,"At Risk","Lost"))))</f>
        <v/>
      </c>
    </row>
    <row r="351">
      <c r="A351" s="5" t="inlineStr">
        <is>
          <t>BS-11755</t>
        </is>
      </c>
      <c r="B351" s="5" t="inlineStr">
        <is>
          <t>Bruce Stewart</t>
        </is>
      </c>
      <c r="C351" s="5" t="n">
        <v>1</v>
      </c>
      <c r="D351" s="5" t="n">
        <v>7</v>
      </c>
      <c r="E351" s="6" t="n">
        <v>2562.38</v>
      </c>
      <c r="F351" s="5">
        <f>IF(PERCENTRANK($C$5:$C$797,C351)&lt;=0.25,4,IF(PERCENTRANK($C$5:$C$797,C351)&lt;=0.5,3,IF(PERCENTRANK($C$5:$C$797,C351)&lt;=0.75,2,1)))</f>
        <v/>
      </c>
      <c r="G351" s="5">
        <f>IF(PERCENTRANK($D$5:$D$797,D351)&gt;=0.75,4,IF(PERCENTRANK($D$5:$D$797,D351)&gt;=0.5,3,IF(PERCENTRANK($D$5:$D$797,D351)&gt;=0.25,2,1)))</f>
        <v/>
      </c>
      <c r="H351" s="5">
        <f>IF(PERCENTRANK($E$5:$E$797,E351)&gt;=0.75,4,IF(PERCENTRANK($E$5:$E$797,E351)&gt;=0.5,3,IF(PERCENTRANK($E$5:$E$797,E351)&gt;=0.25,2,1)))</f>
        <v/>
      </c>
      <c r="I351" s="5">
        <f>F351+G351+H351</f>
        <v/>
      </c>
      <c r="J351" s="5">
        <f>IF(I351&gt;=10,"Champions",IF(I351&gt;=8,"Loyal Customers",IF(I351&gt;=6,"Potential Loyalists",IF(I351&gt;=4,"At Risk","Lost"))))</f>
        <v/>
      </c>
    </row>
    <row r="352">
      <c r="A352" s="8" t="inlineStr">
        <is>
          <t>DE-13255</t>
        </is>
      </c>
      <c r="B352" s="8" t="inlineStr">
        <is>
          <t>Deanra Eno</t>
        </is>
      </c>
      <c r="C352" s="8" t="n">
        <v>719</v>
      </c>
      <c r="D352" s="8" t="n">
        <v>5</v>
      </c>
      <c r="E352" s="9" t="n">
        <v>2550.87</v>
      </c>
      <c r="F352" s="8">
        <f>IF(PERCENTRANK($C$5:$C$797,C352)&lt;=0.25,4,IF(PERCENTRANK($C$5:$C$797,C352)&lt;=0.5,3,IF(PERCENTRANK($C$5:$C$797,C352)&lt;=0.75,2,1)))</f>
        <v/>
      </c>
      <c r="G352" s="8">
        <f>IF(PERCENTRANK($D$5:$D$797,D352)&gt;=0.75,4,IF(PERCENTRANK($D$5:$D$797,D352)&gt;=0.5,3,IF(PERCENTRANK($D$5:$D$797,D352)&gt;=0.25,2,1)))</f>
        <v/>
      </c>
      <c r="H352" s="8">
        <f>IF(PERCENTRANK($E$5:$E$797,E352)&gt;=0.75,4,IF(PERCENTRANK($E$5:$E$797,E352)&gt;=0.5,3,IF(PERCENTRANK($E$5:$E$797,E352)&gt;=0.25,2,1)))</f>
        <v/>
      </c>
      <c r="I352" s="8">
        <f>F352+G352+H352</f>
        <v/>
      </c>
      <c r="J352" s="8">
        <f>IF(I352&gt;=10,"Champions",IF(I352&gt;=8,"Loyal Customers",IF(I352&gt;=6,"Potential Loyalists",IF(I352&gt;=4,"At Risk","Lost"))))</f>
        <v/>
      </c>
    </row>
    <row r="353">
      <c r="A353" s="5" t="inlineStr">
        <is>
          <t>CC-12610</t>
        </is>
      </c>
      <c r="B353" s="5" t="inlineStr">
        <is>
          <t>Corey Catlett</t>
        </is>
      </c>
      <c r="C353" s="5" t="n">
        <v>34</v>
      </c>
      <c r="D353" s="5" t="n">
        <v>7</v>
      </c>
      <c r="E353" s="6" t="n">
        <v>2540.63</v>
      </c>
      <c r="F353" s="5">
        <f>IF(PERCENTRANK($C$5:$C$797,C353)&lt;=0.25,4,IF(PERCENTRANK($C$5:$C$797,C353)&lt;=0.5,3,IF(PERCENTRANK($C$5:$C$797,C353)&lt;=0.75,2,1)))</f>
        <v/>
      </c>
      <c r="G353" s="5">
        <f>IF(PERCENTRANK($D$5:$D$797,D353)&gt;=0.75,4,IF(PERCENTRANK($D$5:$D$797,D353)&gt;=0.5,3,IF(PERCENTRANK($D$5:$D$797,D353)&gt;=0.25,2,1)))</f>
        <v/>
      </c>
      <c r="H353" s="5">
        <f>IF(PERCENTRANK($E$5:$E$797,E353)&gt;=0.75,4,IF(PERCENTRANK($E$5:$E$797,E353)&gt;=0.5,3,IF(PERCENTRANK($E$5:$E$797,E353)&gt;=0.25,2,1)))</f>
        <v/>
      </c>
      <c r="I353" s="5">
        <f>F353+G353+H353</f>
        <v/>
      </c>
      <c r="J353" s="5">
        <f>IF(I353&gt;=10,"Champions",IF(I353&gt;=8,"Loyal Customers",IF(I353&gt;=6,"Potential Loyalists",IF(I353&gt;=4,"At Risk","Lost"))))</f>
        <v/>
      </c>
    </row>
    <row r="354">
      <c r="A354" s="8" t="inlineStr">
        <is>
          <t>AC-10615</t>
        </is>
      </c>
      <c r="B354" s="8" t="inlineStr">
        <is>
          <t>Ann Chong</t>
        </is>
      </c>
      <c r="C354" s="8" t="n">
        <v>6</v>
      </c>
      <c r="D354" s="8" t="n">
        <v>5</v>
      </c>
      <c r="E354" s="9" t="n">
        <v>2537.69</v>
      </c>
      <c r="F354" s="8">
        <f>IF(PERCENTRANK($C$5:$C$797,C354)&lt;=0.25,4,IF(PERCENTRANK($C$5:$C$797,C354)&lt;=0.5,3,IF(PERCENTRANK($C$5:$C$797,C354)&lt;=0.75,2,1)))</f>
        <v/>
      </c>
      <c r="G354" s="8">
        <f>IF(PERCENTRANK($D$5:$D$797,D354)&gt;=0.75,4,IF(PERCENTRANK($D$5:$D$797,D354)&gt;=0.5,3,IF(PERCENTRANK($D$5:$D$797,D354)&gt;=0.25,2,1)))</f>
        <v/>
      </c>
      <c r="H354" s="8">
        <f>IF(PERCENTRANK($E$5:$E$797,E354)&gt;=0.75,4,IF(PERCENTRANK($E$5:$E$797,E354)&gt;=0.5,3,IF(PERCENTRANK($E$5:$E$797,E354)&gt;=0.25,2,1)))</f>
        <v/>
      </c>
      <c r="I354" s="8">
        <f>F354+G354+H354</f>
        <v/>
      </c>
      <c r="J354" s="8">
        <f>IF(I354&gt;=10,"Champions",IF(I354&gt;=8,"Loyal Customers",IF(I354&gt;=6,"Potential Loyalists",IF(I354&gt;=4,"At Risk","Lost"))))</f>
        <v/>
      </c>
    </row>
    <row r="355">
      <c r="A355" s="5" t="inlineStr">
        <is>
          <t>CM-12160</t>
        </is>
      </c>
      <c r="B355" s="5" t="inlineStr">
        <is>
          <t>Charles McCrossin</t>
        </is>
      </c>
      <c r="C355" s="5" t="n">
        <v>26</v>
      </c>
      <c r="D355" s="5" t="n">
        <v>6</v>
      </c>
      <c r="E355" s="6" t="n">
        <v>2533.31</v>
      </c>
      <c r="F355" s="5">
        <f>IF(PERCENTRANK($C$5:$C$797,C355)&lt;=0.25,4,IF(PERCENTRANK($C$5:$C$797,C355)&lt;=0.5,3,IF(PERCENTRANK($C$5:$C$797,C355)&lt;=0.75,2,1)))</f>
        <v/>
      </c>
      <c r="G355" s="5">
        <f>IF(PERCENTRANK($D$5:$D$797,D355)&gt;=0.75,4,IF(PERCENTRANK($D$5:$D$797,D355)&gt;=0.5,3,IF(PERCENTRANK($D$5:$D$797,D355)&gt;=0.25,2,1)))</f>
        <v/>
      </c>
      <c r="H355" s="5">
        <f>IF(PERCENTRANK($E$5:$E$797,E355)&gt;=0.75,4,IF(PERCENTRANK($E$5:$E$797,E355)&gt;=0.5,3,IF(PERCENTRANK($E$5:$E$797,E355)&gt;=0.25,2,1)))</f>
        <v/>
      </c>
      <c r="I355" s="5">
        <f>F355+G355+H355</f>
        <v/>
      </c>
      <c r="J355" s="5">
        <f>IF(I355&gt;=10,"Champions",IF(I355&gt;=8,"Loyal Customers",IF(I355&gt;=6,"Potential Loyalists",IF(I355&gt;=4,"At Risk","Lost"))))</f>
        <v/>
      </c>
    </row>
    <row r="356">
      <c r="A356" s="8" t="inlineStr">
        <is>
          <t>HF-14995</t>
        </is>
      </c>
      <c r="B356" s="8" t="inlineStr">
        <is>
          <t>Herbert Flentye</t>
        </is>
      </c>
      <c r="C356" s="8" t="n">
        <v>21</v>
      </c>
      <c r="D356" s="8" t="n">
        <v>7</v>
      </c>
      <c r="E356" s="9" t="n">
        <v>2533.16</v>
      </c>
      <c r="F356" s="8">
        <f>IF(PERCENTRANK($C$5:$C$797,C356)&lt;=0.25,4,IF(PERCENTRANK($C$5:$C$797,C356)&lt;=0.5,3,IF(PERCENTRANK($C$5:$C$797,C356)&lt;=0.75,2,1)))</f>
        <v/>
      </c>
      <c r="G356" s="8">
        <f>IF(PERCENTRANK($D$5:$D$797,D356)&gt;=0.75,4,IF(PERCENTRANK($D$5:$D$797,D356)&gt;=0.5,3,IF(PERCENTRANK($D$5:$D$797,D356)&gt;=0.25,2,1)))</f>
        <v/>
      </c>
      <c r="H356" s="8">
        <f>IF(PERCENTRANK($E$5:$E$797,E356)&gt;=0.75,4,IF(PERCENTRANK($E$5:$E$797,E356)&gt;=0.5,3,IF(PERCENTRANK($E$5:$E$797,E356)&gt;=0.25,2,1)))</f>
        <v/>
      </c>
      <c r="I356" s="8">
        <f>F356+G356+H356</f>
        <v/>
      </c>
      <c r="J356" s="8">
        <f>IF(I356&gt;=10,"Champions",IF(I356&gt;=8,"Loyal Customers",IF(I356&gt;=6,"Potential Loyalists",IF(I356&gt;=4,"At Risk","Lost"))))</f>
        <v/>
      </c>
    </row>
    <row r="357">
      <c r="A357" s="5" t="inlineStr">
        <is>
          <t>FM-14380</t>
        </is>
      </c>
      <c r="B357" s="5" t="inlineStr">
        <is>
          <t>Fred McMath</t>
        </is>
      </c>
      <c r="C357" s="5" t="n">
        <v>145</v>
      </c>
      <c r="D357" s="5" t="n">
        <v>9</v>
      </c>
      <c r="E357" s="6" t="n">
        <v>2523.27</v>
      </c>
      <c r="F357" s="5">
        <f>IF(PERCENTRANK($C$5:$C$797,C357)&lt;=0.25,4,IF(PERCENTRANK($C$5:$C$797,C357)&lt;=0.5,3,IF(PERCENTRANK($C$5:$C$797,C357)&lt;=0.75,2,1)))</f>
        <v/>
      </c>
      <c r="G357" s="5">
        <f>IF(PERCENTRANK($D$5:$D$797,D357)&gt;=0.75,4,IF(PERCENTRANK($D$5:$D$797,D357)&gt;=0.5,3,IF(PERCENTRANK($D$5:$D$797,D357)&gt;=0.25,2,1)))</f>
        <v/>
      </c>
      <c r="H357" s="5">
        <f>IF(PERCENTRANK($E$5:$E$797,E357)&gt;=0.75,4,IF(PERCENTRANK($E$5:$E$797,E357)&gt;=0.5,3,IF(PERCENTRANK($E$5:$E$797,E357)&gt;=0.25,2,1)))</f>
        <v/>
      </c>
      <c r="I357" s="5">
        <f>F357+G357+H357</f>
        <v/>
      </c>
      <c r="J357" s="5">
        <f>IF(I357&gt;=10,"Champions",IF(I357&gt;=8,"Loyal Customers",IF(I357&gt;=6,"Potential Loyalists",IF(I357&gt;=4,"At Risk","Lost"))))</f>
        <v/>
      </c>
    </row>
    <row r="358">
      <c r="A358" s="8" t="inlineStr">
        <is>
          <t>JB-16045</t>
        </is>
      </c>
      <c r="B358" s="8" t="inlineStr">
        <is>
          <t>Julia Barnett</t>
        </is>
      </c>
      <c r="C358" s="8" t="n">
        <v>7</v>
      </c>
      <c r="D358" s="8" t="n">
        <v>5</v>
      </c>
      <c r="E358" s="9" t="n">
        <v>2518.11</v>
      </c>
      <c r="F358" s="8">
        <f>IF(PERCENTRANK($C$5:$C$797,C358)&lt;=0.25,4,IF(PERCENTRANK($C$5:$C$797,C358)&lt;=0.5,3,IF(PERCENTRANK($C$5:$C$797,C358)&lt;=0.75,2,1)))</f>
        <v/>
      </c>
      <c r="G358" s="8">
        <f>IF(PERCENTRANK($D$5:$D$797,D358)&gt;=0.75,4,IF(PERCENTRANK($D$5:$D$797,D358)&gt;=0.5,3,IF(PERCENTRANK($D$5:$D$797,D358)&gt;=0.25,2,1)))</f>
        <v/>
      </c>
      <c r="H358" s="8">
        <f>IF(PERCENTRANK($E$5:$E$797,E358)&gt;=0.75,4,IF(PERCENTRANK($E$5:$E$797,E358)&gt;=0.5,3,IF(PERCENTRANK($E$5:$E$797,E358)&gt;=0.25,2,1)))</f>
        <v/>
      </c>
      <c r="I358" s="8">
        <f>F358+G358+H358</f>
        <v/>
      </c>
      <c r="J358" s="8">
        <f>IF(I358&gt;=10,"Champions",IF(I358&gt;=8,"Loyal Customers",IF(I358&gt;=6,"Potential Loyalists",IF(I358&gt;=4,"At Risk","Lost"))))</f>
        <v/>
      </c>
    </row>
    <row r="359">
      <c r="A359" s="5" t="inlineStr">
        <is>
          <t>JS-16030</t>
        </is>
      </c>
      <c r="B359" s="5" t="inlineStr">
        <is>
          <t>Joy Smith</t>
        </is>
      </c>
      <c r="C359" s="5" t="n">
        <v>28</v>
      </c>
      <c r="D359" s="5" t="n">
        <v>6</v>
      </c>
      <c r="E359" s="6" t="n">
        <v>2516.49</v>
      </c>
      <c r="F359" s="5">
        <f>IF(PERCENTRANK($C$5:$C$797,C359)&lt;=0.25,4,IF(PERCENTRANK($C$5:$C$797,C359)&lt;=0.5,3,IF(PERCENTRANK($C$5:$C$797,C359)&lt;=0.75,2,1)))</f>
        <v/>
      </c>
      <c r="G359" s="5">
        <f>IF(PERCENTRANK($D$5:$D$797,D359)&gt;=0.75,4,IF(PERCENTRANK($D$5:$D$797,D359)&gt;=0.5,3,IF(PERCENTRANK($D$5:$D$797,D359)&gt;=0.25,2,1)))</f>
        <v/>
      </c>
      <c r="H359" s="5">
        <f>IF(PERCENTRANK($E$5:$E$797,E359)&gt;=0.75,4,IF(PERCENTRANK($E$5:$E$797,E359)&gt;=0.5,3,IF(PERCENTRANK($E$5:$E$797,E359)&gt;=0.25,2,1)))</f>
        <v/>
      </c>
      <c r="I359" s="5">
        <f>F359+G359+H359</f>
        <v/>
      </c>
      <c r="J359" s="5">
        <f>IF(I359&gt;=10,"Champions",IF(I359&gt;=8,"Loyal Customers",IF(I359&gt;=6,"Potential Loyalists",IF(I359&gt;=4,"At Risk","Lost"))))</f>
        <v/>
      </c>
    </row>
    <row r="360">
      <c r="A360" s="8" t="inlineStr">
        <is>
          <t>DJ-13510</t>
        </is>
      </c>
      <c r="B360" s="8" t="inlineStr">
        <is>
          <t>Don Jones</t>
        </is>
      </c>
      <c r="C360" s="8" t="n">
        <v>48</v>
      </c>
      <c r="D360" s="8" t="n">
        <v>8</v>
      </c>
      <c r="E360" s="9" t="n">
        <v>2501.69</v>
      </c>
      <c r="F360" s="8">
        <f>IF(PERCENTRANK($C$5:$C$797,C360)&lt;=0.25,4,IF(PERCENTRANK($C$5:$C$797,C360)&lt;=0.5,3,IF(PERCENTRANK($C$5:$C$797,C360)&lt;=0.75,2,1)))</f>
        <v/>
      </c>
      <c r="G360" s="8">
        <f>IF(PERCENTRANK($D$5:$D$797,D360)&gt;=0.75,4,IF(PERCENTRANK($D$5:$D$797,D360)&gt;=0.5,3,IF(PERCENTRANK($D$5:$D$797,D360)&gt;=0.25,2,1)))</f>
        <v/>
      </c>
      <c r="H360" s="8">
        <f>IF(PERCENTRANK($E$5:$E$797,E360)&gt;=0.75,4,IF(PERCENTRANK($E$5:$E$797,E360)&gt;=0.5,3,IF(PERCENTRANK($E$5:$E$797,E360)&gt;=0.25,2,1)))</f>
        <v/>
      </c>
      <c r="I360" s="8">
        <f>F360+G360+H360</f>
        <v/>
      </c>
      <c r="J360" s="8">
        <f>IF(I360&gt;=10,"Champions",IF(I360&gt;=8,"Loyal Customers",IF(I360&gt;=6,"Potential Loyalists",IF(I360&gt;=4,"At Risk","Lost"))))</f>
        <v/>
      </c>
    </row>
    <row r="361">
      <c r="A361" s="5" t="inlineStr">
        <is>
          <t>AH-10465</t>
        </is>
      </c>
      <c r="B361" s="5" t="inlineStr">
        <is>
          <t>Amy Hunt</t>
        </is>
      </c>
      <c r="C361" s="5" t="n">
        <v>230</v>
      </c>
      <c r="D361" s="5" t="n">
        <v>5</v>
      </c>
      <c r="E361" s="6" t="n">
        <v>2495.39</v>
      </c>
      <c r="F361" s="5">
        <f>IF(PERCENTRANK($C$5:$C$797,C361)&lt;=0.25,4,IF(PERCENTRANK($C$5:$C$797,C361)&lt;=0.5,3,IF(PERCENTRANK($C$5:$C$797,C361)&lt;=0.75,2,1)))</f>
        <v/>
      </c>
      <c r="G361" s="5">
        <f>IF(PERCENTRANK($D$5:$D$797,D361)&gt;=0.75,4,IF(PERCENTRANK($D$5:$D$797,D361)&gt;=0.5,3,IF(PERCENTRANK($D$5:$D$797,D361)&gt;=0.25,2,1)))</f>
        <v/>
      </c>
      <c r="H361" s="5">
        <f>IF(PERCENTRANK($E$5:$E$797,E361)&gt;=0.75,4,IF(PERCENTRANK($E$5:$E$797,E361)&gt;=0.5,3,IF(PERCENTRANK($E$5:$E$797,E361)&gt;=0.25,2,1)))</f>
        <v/>
      </c>
      <c r="I361" s="5">
        <f>F361+G361+H361</f>
        <v/>
      </c>
      <c r="J361" s="5">
        <f>IF(I361&gt;=10,"Champions",IF(I361&gt;=8,"Loyal Customers",IF(I361&gt;=6,"Potential Loyalists",IF(I361&gt;=4,"At Risk","Lost"))))</f>
        <v/>
      </c>
    </row>
    <row r="362">
      <c r="A362" s="8" t="inlineStr">
        <is>
          <t>PO-18865</t>
        </is>
      </c>
      <c r="B362" s="8" t="inlineStr">
        <is>
          <t>Patrick O'Donnell</t>
        </is>
      </c>
      <c r="C362" s="8" t="n">
        <v>0</v>
      </c>
      <c r="D362" s="8" t="n">
        <v>7</v>
      </c>
      <c r="E362" s="9" t="n">
        <v>2493.21</v>
      </c>
      <c r="F362" s="8">
        <f>IF(PERCENTRANK($C$5:$C$797,C362)&lt;=0.25,4,IF(PERCENTRANK($C$5:$C$797,C362)&lt;=0.5,3,IF(PERCENTRANK($C$5:$C$797,C362)&lt;=0.75,2,1)))</f>
        <v/>
      </c>
      <c r="G362" s="8">
        <f>IF(PERCENTRANK($D$5:$D$797,D362)&gt;=0.75,4,IF(PERCENTRANK($D$5:$D$797,D362)&gt;=0.5,3,IF(PERCENTRANK($D$5:$D$797,D362)&gt;=0.25,2,1)))</f>
        <v/>
      </c>
      <c r="H362" s="8">
        <f>IF(PERCENTRANK($E$5:$E$797,E362)&gt;=0.75,4,IF(PERCENTRANK($E$5:$E$797,E362)&gt;=0.5,3,IF(PERCENTRANK($E$5:$E$797,E362)&gt;=0.25,2,1)))</f>
        <v/>
      </c>
      <c r="I362" s="8">
        <f>F362+G362+H362</f>
        <v/>
      </c>
      <c r="J362" s="8">
        <f>IF(I362&gt;=10,"Champions",IF(I362&gt;=8,"Loyal Customers",IF(I362&gt;=6,"Potential Loyalists",IF(I362&gt;=4,"At Risk","Lost"))))</f>
        <v/>
      </c>
    </row>
    <row r="363">
      <c r="A363" s="5" t="inlineStr">
        <is>
          <t>NZ-18565</t>
        </is>
      </c>
      <c r="B363" s="5" t="inlineStr">
        <is>
          <t>Nick Zandusky</t>
        </is>
      </c>
      <c r="C363" s="5" t="n">
        <v>85</v>
      </c>
      <c r="D363" s="5" t="n">
        <v>9</v>
      </c>
      <c r="E363" s="6" t="n">
        <v>2488.31</v>
      </c>
      <c r="F363" s="5">
        <f>IF(PERCENTRANK($C$5:$C$797,C363)&lt;=0.25,4,IF(PERCENTRANK($C$5:$C$797,C363)&lt;=0.5,3,IF(PERCENTRANK($C$5:$C$797,C363)&lt;=0.75,2,1)))</f>
        <v/>
      </c>
      <c r="G363" s="5">
        <f>IF(PERCENTRANK($D$5:$D$797,D363)&gt;=0.75,4,IF(PERCENTRANK($D$5:$D$797,D363)&gt;=0.5,3,IF(PERCENTRANK($D$5:$D$797,D363)&gt;=0.25,2,1)))</f>
        <v/>
      </c>
      <c r="H363" s="5">
        <f>IF(PERCENTRANK($E$5:$E$797,E363)&gt;=0.75,4,IF(PERCENTRANK($E$5:$E$797,E363)&gt;=0.5,3,IF(PERCENTRANK($E$5:$E$797,E363)&gt;=0.25,2,1)))</f>
        <v/>
      </c>
      <c r="I363" s="5">
        <f>F363+G363+H363</f>
        <v/>
      </c>
      <c r="J363" s="5">
        <f>IF(I363&gt;=10,"Champions",IF(I363&gt;=8,"Loyal Customers",IF(I363&gt;=6,"Potential Loyalists",IF(I363&gt;=4,"At Risk","Lost"))))</f>
        <v/>
      </c>
    </row>
    <row r="364">
      <c r="A364" s="8" t="inlineStr">
        <is>
          <t>MN-17935</t>
        </is>
      </c>
      <c r="B364" s="8" t="inlineStr">
        <is>
          <t>Michael Nguyen</t>
        </is>
      </c>
      <c r="C364" s="8" t="n">
        <v>34</v>
      </c>
      <c r="D364" s="8" t="n">
        <v>6</v>
      </c>
      <c r="E364" s="9" t="n">
        <v>2477.95</v>
      </c>
      <c r="F364" s="8">
        <f>IF(PERCENTRANK($C$5:$C$797,C364)&lt;=0.25,4,IF(PERCENTRANK($C$5:$C$797,C364)&lt;=0.5,3,IF(PERCENTRANK($C$5:$C$797,C364)&lt;=0.75,2,1)))</f>
        <v/>
      </c>
      <c r="G364" s="8">
        <f>IF(PERCENTRANK($D$5:$D$797,D364)&gt;=0.75,4,IF(PERCENTRANK($D$5:$D$797,D364)&gt;=0.5,3,IF(PERCENTRANK($D$5:$D$797,D364)&gt;=0.25,2,1)))</f>
        <v/>
      </c>
      <c r="H364" s="8">
        <f>IF(PERCENTRANK($E$5:$E$797,E364)&gt;=0.75,4,IF(PERCENTRANK($E$5:$E$797,E364)&gt;=0.5,3,IF(PERCENTRANK($E$5:$E$797,E364)&gt;=0.25,2,1)))</f>
        <v/>
      </c>
      <c r="I364" s="8">
        <f>F364+G364+H364</f>
        <v/>
      </c>
      <c r="J364" s="8">
        <f>IF(I364&gt;=10,"Champions",IF(I364&gt;=8,"Loyal Customers",IF(I364&gt;=6,"Potential Loyalists",IF(I364&gt;=4,"At Risk","Lost"))))</f>
        <v/>
      </c>
    </row>
    <row r="365">
      <c r="A365" s="5" t="inlineStr">
        <is>
          <t>BP-11290</t>
        </is>
      </c>
      <c r="B365" s="5" t="inlineStr">
        <is>
          <t>Beth Paige</t>
        </is>
      </c>
      <c r="C365" s="5" t="n">
        <v>12</v>
      </c>
      <c r="D365" s="5" t="n">
        <v>7</v>
      </c>
      <c r="E365" s="6" t="n">
        <v>2475.16</v>
      </c>
      <c r="F365" s="5">
        <f>IF(PERCENTRANK($C$5:$C$797,C365)&lt;=0.25,4,IF(PERCENTRANK($C$5:$C$797,C365)&lt;=0.5,3,IF(PERCENTRANK($C$5:$C$797,C365)&lt;=0.75,2,1)))</f>
        <v/>
      </c>
      <c r="G365" s="5">
        <f>IF(PERCENTRANK($D$5:$D$797,D365)&gt;=0.75,4,IF(PERCENTRANK($D$5:$D$797,D365)&gt;=0.5,3,IF(PERCENTRANK($D$5:$D$797,D365)&gt;=0.25,2,1)))</f>
        <v/>
      </c>
      <c r="H365" s="5">
        <f>IF(PERCENTRANK($E$5:$E$797,E365)&gt;=0.75,4,IF(PERCENTRANK($E$5:$E$797,E365)&gt;=0.5,3,IF(PERCENTRANK($E$5:$E$797,E365)&gt;=0.25,2,1)))</f>
        <v/>
      </c>
      <c r="I365" s="5">
        <f>F365+G365+H365</f>
        <v/>
      </c>
      <c r="J365" s="5">
        <f>IF(I365&gt;=10,"Champions",IF(I365&gt;=8,"Loyal Customers",IF(I365&gt;=6,"Potential Loyalists",IF(I365&gt;=4,"At Risk","Lost"))))</f>
        <v/>
      </c>
    </row>
    <row r="366">
      <c r="A366" s="8" t="inlineStr">
        <is>
          <t>CC-12145</t>
        </is>
      </c>
      <c r="B366" s="8" t="inlineStr">
        <is>
          <t>Charles Crestani</t>
        </is>
      </c>
      <c r="C366" s="8" t="n">
        <v>106</v>
      </c>
      <c r="D366" s="8" t="n">
        <v>7</v>
      </c>
      <c r="E366" s="9" t="n">
        <v>2471.65</v>
      </c>
      <c r="F366" s="8">
        <f>IF(PERCENTRANK($C$5:$C$797,C366)&lt;=0.25,4,IF(PERCENTRANK($C$5:$C$797,C366)&lt;=0.5,3,IF(PERCENTRANK($C$5:$C$797,C366)&lt;=0.75,2,1)))</f>
        <v/>
      </c>
      <c r="G366" s="8">
        <f>IF(PERCENTRANK($D$5:$D$797,D366)&gt;=0.75,4,IF(PERCENTRANK($D$5:$D$797,D366)&gt;=0.5,3,IF(PERCENTRANK($D$5:$D$797,D366)&gt;=0.25,2,1)))</f>
        <v/>
      </c>
      <c r="H366" s="8">
        <f>IF(PERCENTRANK($E$5:$E$797,E366)&gt;=0.75,4,IF(PERCENTRANK($E$5:$E$797,E366)&gt;=0.5,3,IF(PERCENTRANK($E$5:$E$797,E366)&gt;=0.25,2,1)))</f>
        <v/>
      </c>
      <c r="I366" s="8">
        <f>F366+G366+H366</f>
        <v/>
      </c>
      <c r="J366" s="8">
        <f>IF(I366&gt;=10,"Champions",IF(I366&gt;=8,"Loyal Customers",IF(I366&gt;=6,"Potential Loyalists",IF(I366&gt;=4,"At Risk","Lost"))))</f>
        <v/>
      </c>
    </row>
    <row r="367">
      <c r="A367" s="5" t="inlineStr">
        <is>
          <t>NC-18340</t>
        </is>
      </c>
      <c r="B367" s="5" t="inlineStr">
        <is>
          <t>Nat Carroll</t>
        </is>
      </c>
      <c r="C367" s="5" t="n">
        <v>224</v>
      </c>
      <c r="D367" s="5" t="n">
        <v>5</v>
      </c>
      <c r="E367" s="6" t="n">
        <v>2461.4</v>
      </c>
      <c r="F367" s="5">
        <f>IF(PERCENTRANK($C$5:$C$797,C367)&lt;=0.25,4,IF(PERCENTRANK($C$5:$C$797,C367)&lt;=0.5,3,IF(PERCENTRANK($C$5:$C$797,C367)&lt;=0.75,2,1)))</f>
        <v/>
      </c>
      <c r="G367" s="5">
        <f>IF(PERCENTRANK($D$5:$D$797,D367)&gt;=0.75,4,IF(PERCENTRANK($D$5:$D$797,D367)&gt;=0.5,3,IF(PERCENTRANK($D$5:$D$797,D367)&gt;=0.25,2,1)))</f>
        <v/>
      </c>
      <c r="H367" s="5">
        <f>IF(PERCENTRANK($E$5:$E$797,E367)&gt;=0.75,4,IF(PERCENTRANK($E$5:$E$797,E367)&gt;=0.5,3,IF(PERCENTRANK($E$5:$E$797,E367)&gt;=0.25,2,1)))</f>
        <v/>
      </c>
      <c r="I367" s="5">
        <f>F367+G367+H367</f>
        <v/>
      </c>
      <c r="J367" s="5">
        <f>IF(I367&gt;=10,"Champions",IF(I367&gt;=8,"Loyal Customers",IF(I367&gt;=6,"Potential Loyalists",IF(I367&gt;=4,"At Risk","Lost"))))</f>
        <v/>
      </c>
    </row>
    <row r="368">
      <c r="A368" s="8" t="inlineStr">
        <is>
          <t>FM-14215</t>
        </is>
      </c>
      <c r="B368" s="8" t="inlineStr">
        <is>
          <t>Filia McAdams</t>
        </is>
      </c>
      <c r="C368" s="8" t="n">
        <v>7</v>
      </c>
      <c r="D368" s="8" t="n">
        <v>10</v>
      </c>
      <c r="E368" s="9" t="n">
        <v>2456.64</v>
      </c>
      <c r="F368" s="8">
        <f>IF(PERCENTRANK($C$5:$C$797,C368)&lt;=0.25,4,IF(PERCENTRANK($C$5:$C$797,C368)&lt;=0.5,3,IF(PERCENTRANK($C$5:$C$797,C368)&lt;=0.75,2,1)))</f>
        <v/>
      </c>
      <c r="G368" s="8">
        <f>IF(PERCENTRANK($D$5:$D$797,D368)&gt;=0.75,4,IF(PERCENTRANK($D$5:$D$797,D368)&gt;=0.5,3,IF(PERCENTRANK($D$5:$D$797,D368)&gt;=0.25,2,1)))</f>
        <v/>
      </c>
      <c r="H368" s="8">
        <f>IF(PERCENTRANK($E$5:$E$797,E368)&gt;=0.75,4,IF(PERCENTRANK($E$5:$E$797,E368)&gt;=0.5,3,IF(PERCENTRANK($E$5:$E$797,E368)&gt;=0.25,2,1)))</f>
        <v/>
      </c>
      <c r="I368" s="8">
        <f>F368+G368+H368</f>
        <v/>
      </c>
      <c r="J368" s="8">
        <f>IF(I368&gt;=10,"Champions",IF(I368&gt;=8,"Loyal Customers",IF(I368&gt;=6,"Potential Loyalists",IF(I368&gt;=4,"At Risk","Lost"))))</f>
        <v/>
      </c>
    </row>
    <row r="369">
      <c r="A369" s="5" t="inlineStr">
        <is>
          <t>MH-17455</t>
        </is>
      </c>
      <c r="B369" s="5" t="inlineStr">
        <is>
          <t>Mark Hamilton</t>
        </is>
      </c>
      <c r="C369" s="5" t="n">
        <v>85</v>
      </c>
      <c r="D369" s="5" t="n">
        <v>8</v>
      </c>
      <c r="E369" s="6" t="n">
        <v>2456.18</v>
      </c>
      <c r="F369" s="5">
        <f>IF(PERCENTRANK($C$5:$C$797,C369)&lt;=0.25,4,IF(PERCENTRANK($C$5:$C$797,C369)&lt;=0.5,3,IF(PERCENTRANK($C$5:$C$797,C369)&lt;=0.75,2,1)))</f>
        <v/>
      </c>
      <c r="G369" s="5">
        <f>IF(PERCENTRANK($D$5:$D$797,D369)&gt;=0.75,4,IF(PERCENTRANK($D$5:$D$797,D369)&gt;=0.5,3,IF(PERCENTRANK($D$5:$D$797,D369)&gt;=0.25,2,1)))</f>
        <v/>
      </c>
      <c r="H369" s="5">
        <f>IF(PERCENTRANK($E$5:$E$797,E369)&gt;=0.75,4,IF(PERCENTRANK($E$5:$E$797,E369)&gt;=0.5,3,IF(PERCENTRANK($E$5:$E$797,E369)&gt;=0.25,2,1)))</f>
        <v/>
      </c>
      <c r="I369" s="5">
        <f>F369+G369+H369</f>
        <v/>
      </c>
      <c r="J369" s="5">
        <f>IF(I369&gt;=10,"Champions",IF(I369&gt;=8,"Loyal Customers",IF(I369&gt;=6,"Potential Loyalists",IF(I369&gt;=4,"At Risk","Lost"))))</f>
        <v/>
      </c>
    </row>
    <row r="370">
      <c r="A370" s="8" t="inlineStr">
        <is>
          <t>BS-11590</t>
        </is>
      </c>
      <c r="B370" s="8" t="inlineStr">
        <is>
          <t>Brendan Sweed</t>
        </is>
      </c>
      <c r="C370" s="8" t="n">
        <v>35</v>
      </c>
      <c r="D370" s="8" t="n">
        <v>6</v>
      </c>
      <c r="E370" s="9" t="n">
        <v>2454.93</v>
      </c>
      <c r="F370" s="8">
        <f>IF(PERCENTRANK($C$5:$C$797,C370)&lt;=0.25,4,IF(PERCENTRANK($C$5:$C$797,C370)&lt;=0.5,3,IF(PERCENTRANK($C$5:$C$797,C370)&lt;=0.75,2,1)))</f>
        <v/>
      </c>
      <c r="G370" s="8">
        <f>IF(PERCENTRANK($D$5:$D$797,D370)&gt;=0.75,4,IF(PERCENTRANK($D$5:$D$797,D370)&gt;=0.5,3,IF(PERCENTRANK($D$5:$D$797,D370)&gt;=0.25,2,1)))</f>
        <v/>
      </c>
      <c r="H370" s="8">
        <f>IF(PERCENTRANK($E$5:$E$797,E370)&gt;=0.75,4,IF(PERCENTRANK($E$5:$E$797,E370)&gt;=0.5,3,IF(PERCENTRANK($E$5:$E$797,E370)&gt;=0.25,2,1)))</f>
        <v/>
      </c>
      <c r="I370" s="8">
        <f>F370+G370+H370</f>
        <v/>
      </c>
      <c r="J370" s="8">
        <f>IF(I370&gt;=10,"Champions",IF(I370&gt;=8,"Loyal Customers",IF(I370&gt;=6,"Potential Loyalists",IF(I370&gt;=4,"At Risk","Lost"))))</f>
        <v/>
      </c>
    </row>
    <row r="371">
      <c r="A371" s="5" t="inlineStr">
        <is>
          <t>VM-21685</t>
        </is>
      </c>
      <c r="B371" s="5" t="inlineStr">
        <is>
          <t>Valerie Mitchum</t>
        </is>
      </c>
      <c r="C371" s="5" t="n">
        <v>54</v>
      </c>
      <c r="D371" s="5" t="n">
        <v>7</v>
      </c>
      <c r="E371" s="6" t="n">
        <v>2454.87</v>
      </c>
      <c r="F371" s="5">
        <f>IF(PERCENTRANK($C$5:$C$797,C371)&lt;=0.25,4,IF(PERCENTRANK($C$5:$C$797,C371)&lt;=0.5,3,IF(PERCENTRANK($C$5:$C$797,C371)&lt;=0.75,2,1)))</f>
        <v/>
      </c>
      <c r="G371" s="5">
        <f>IF(PERCENTRANK($D$5:$D$797,D371)&gt;=0.75,4,IF(PERCENTRANK($D$5:$D$797,D371)&gt;=0.5,3,IF(PERCENTRANK($D$5:$D$797,D371)&gt;=0.25,2,1)))</f>
        <v/>
      </c>
      <c r="H371" s="5">
        <f>IF(PERCENTRANK($E$5:$E$797,E371)&gt;=0.75,4,IF(PERCENTRANK($E$5:$E$797,E371)&gt;=0.5,3,IF(PERCENTRANK($E$5:$E$797,E371)&gt;=0.25,2,1)))</f>
        <v/>
      </c>
      <c r="I371" s="5">
        <f>F371+G371+H371</f>
        <v/>
      </c>
      <c r="J371" s="5">
        <f>IF(I371&gt;=10,"Champions",IF(I371&gt;=8,"Loyal Customers",IF(I371&gt;=6,"Potential Loyalists",IF(I371&gt;=4,"At Risk","Lost"))))</f>
        <v/>
      </c>
    </row>
    <row r="372">
      <c r="A372" s="8" t="inlineStr">
        <is>
          <t>GZ-14545</t>
        </is>
      </c>
      <c r="B372" s="8" t="inlineStr">
        <is>
          <t>George Zrebassa</t>
        </is>
      </c>
      <c r="C372" s="8" t="n">
        <v>157</v>
      </c>
      <c r="D372" s="8" t="n">
        <v>4</v>
      </c>
      <c r="E372" s="9" t="n">
        <v>2454.62</v>
      </c>
      <c r="F372" s="8">
        <f>IF(PERCENTRANK($C$5:$C$797,C372)&lt;=0.25,4,IF(PERCENTRANK($C$5:$C$797,C372)&lt;=0.5,3,IF(PERCENTRANK($C$5:$C$797,C372)&lt;=0.75,2,1)))</f>
        <v/>
      </c>
      <c r="G372" s="8">
        <f>IF(PERCENTRANK($D$5:$D$797,D372)&gt;=0.75,4,IF(PERCENTRANK($D$5:$D$797,D372)&gt;=0.5,3,IF(PERCENTRANK($D$5:$D$797,D372)&gt;=0.25,2,1)))</f>
        <v/>
      </c>
      <c r="H372" s="8">
        <f>IF(PERCENTRANK($E$5:$E$797,E372)&gt;=0.75,4,IF(PERCENTRANK($E$5:$E$797,E372)&gt;=0.5,3,IF(PERCENTRANK($E$5:$E$797,E372)&gt;=0.25,2,1)))</f>
        <v/>
      </c>
      <c r="I372" s="8">
        <f>F372+G372+H372</f>
        <v/>
      </c>
      <c r="J372" s="8">
        <f>IF(I372&gt;=10,"Champions",IF(I372&gt;=8,"Loyal Customers",IF(I372&gt;=6,"Potential Loyalists",IF(I372&gt;=4,"At Risk","Lost"))))</f>
        <v/>
      </c>
    </row>
    <row r="373">
      <c r="A373" s="5" t="inlineStr">
        <is>
          <t>MA-17995</t>
        </is>
      </c>
      <c r="B373" s="5" t="inlineStr">
        <is>
          <t>Michelle Arnett</t>
        </is>
      </c>
      <c r="C373" s="5" t="n">
        <v>186</v>
      </c>
      <c r="D373" s="5" t="n">
        <v>6</v>
      </c>
      <c r="E373" s="6" t="n">
        <v>2453.28</v>
      </c>
      <c r="F373" s="5">
        <f>IF(PERCENTRANK($C$5:$C$797,C373)&lt;=0.25,4,IF(PERCENTRANK($C$5:$C$797,C373)&lt;=0.5,3,IF(PERCENTRANK($C$5:$C$797,C373)&lt;=0.75,2,1)))</f>
        <v/>
      </c>
      <c r="G373" s="5">
        <f>IF(PERCENTRANK($D$5:$D$797,D373)&gt;=0.75,4,IF(PERCENTRANK($D$5:$D$797,D373)&gt;=0.5,3,IF(PERCENTRANK($D$5:$D$797,D373)&gt;=0.25,2,1)))</f>
        <v/>
      </c>
      <c r="H373" s="5">
        <f>IF(PERCENTRANK($E$5:$E$797,E373)&gt;=0.75,4,IF(PERCENTRANK($E$5:$E$797,E373)&gt;=0.5,3,IF(PERCENTRANK($E$5:$E$797,E373)&gt;=0.25,2,1)))</f>
        <v/>
      </c>
      <c r="I373" s="5">
        <f>F373+G373+H373</f>
        <v/>
      </c>
      <c r="J373" s="5">
        <f>IF(I373&gt;=10,"Champions",IF(I373&gt;=8,"Loyal Customers",IF(I373&gt;=6,"Potential Loyalists",IF(I373&gt;=4,"At Risk","Lost"))))</f>
        <v/>
      </c>
    </row>
    <row r="374">
      <c r="A374" s="8" t="inlineStr">
        <is>
          <t>BP-11095</t>
        </is>
      </c>
      <c r="B374" s="8" t="inlineStr">
        <is>
          <t>Bart Pistole</t>
        </is>
      </c>
      <c r="C374" s="8" t="n">
        <v>17</v>
      </c>
      <c r="D374" s="8" t="n">
        <v>12</v>
      </c>
      <c r="E374" s="9" t="n">
        <v>2442.04</v>
      </c>
      <c r="F374" s="8">
        <f>IF(PERCENTRANK($C$5:$C$797,C374)&lt;=0.25,4,IF(PERCENTRANK($C$5:$C$797,C374)&lt;=0.5,3,IF(PERCENTRANK($C$5:$C$797,C374)&lt;=0.75,2,1)))</f>
        <v/>
      </c>
      <c r="G374" s="8">
        <f>IF(PERCENTRANK($D$5:$D$797,D374)&gt;=0.75,4,IF(PERCENTRANK($D$5:$D$797,D374)&gt;=0.5,3,IF(PERCENTRANK($D$5:$D$797,D374)&gt;=0.25,2,1)))</f>
        <v/>
      </c>
      <c r="H374" s="8">
        <f>IF(PERCENTRANK($E$5:$E$797,E374)&gt;=0.75,4,IF(PERCENTRANK($E$5:$E$797,E374)&gt;=0.5,3,IF(PERCENTRANK($E$5:$E$797,E374)&gt;=0.25,2,1)))</f>
        <v/>
      </c>
      <c r="I374" s="8">
        <f>F374+G374+H374</f>
        <v/>
      </c>
      <c r="J374" s="8">
        <f>IF(I374&gt;=10,"Champions",IF(I374&gt;=8,"Loyal Customers",IF(I374&gt;=6,"Potential Loyalists",IF(I374&gt;=4,"At Risk","Lost"))))</f>
        <v/>
      </c>
    </row>
    <row r="375">
      <c r="A375" s="5" t="inlineStr">
        <is>
          <t>MC-17590</t>
        </is>
      </c>
      <c r="B375" s="5" t="inlineStr">
        <is>
          <t>Matt Collister</t>
        </is>
      </c>
      <c r="C375" s="5" t="n">
        <v>51</v>
      </c>
      <c r="D375" s="5" t="n">
        <v>6</v>
      </c>
      <c r="E375" s="6" t="n">
        <v>2426.07</v>
      </c>
      <c r="F375" s="5">
        <f>IF(PERCENTRANK($C$5:$C$797,C375)&lt;=0.25,4,IF(PERCENTRANK($C$5:$C$797,C375)&lt;=0.5,3,IF(PERCENTRANK($C$5:$C$797,C375)&lt;=0.75,2,1)))</f>
        <v/>
      </c>
      <c r="G375" s="5">
        <f>IF(PERCENTRANK($D$5:$D$797,D375)&gt;=0.75,4,IF(PERCENTRANK($D$5:$D$797,D375)&gt;=0.5,3,IF(PERCENTRANK($D$5:$D$797,D375)&gt;=0.25,2,1)))</f>
        <v/>
      </c>
      <c r="H375" s="5">
        <f>IF(PERCENTRANK($E$5:$E$797,E375)&gt;=0.75,4,IF(PERCENTRANK($E$5:$E$797,E375)&gt;=0.5,3,IF(PERCENTRANK($E$5:$E$797,E375)&gt;=0.25,2,1)))</f>
        <v/>
      </c>
      <c r="I375" s="5">
        <f>F375+G375+H375</f>
        <v/>
      </c>
      <c r="J375" s="5">
        <f>IF(I375&gt;=10,"Champions",IF(I375&gt;=8,"Loyal Customers",IF(I375&gt;=6,"Potential Loyalists",IF(I375&gt;=4,"At Risk","Lost"))))</f>
        <v/>
      </c>
    </row>
    <row r="376">
      <c r="A376" s="8" t="inlineStr">
        <is>
          <t>TH-21100</t>
        </is>
      </c>
      <c r="B376" s="8" t="inlineStr">
        <is>
          <t>Thea Hendricks</t>
        </is>
      </c>
      <c r="C376" s="8" t="n">
        <v>344</v>
      </c>
      <c r="D376" s="8" t="n">
        <v>5</v>
      </c>
      <c r="E376" s="9" t="n">
        <v>2422.82</v>
      </c>
      <c r="F376" s="8">
        <f>IF(PERCENTRANK($C$5:$C$797,C376)&lt;=0.25,4,IF(PERCENTRANK($C$5:$C$797,C376)&lt;=0.5,3,IF(PERCENTRANK($C$5:$C$797,C376)&lt;=0.75,2,1)))</f>
        <v/>
      </c>
      <c r="G376" s="8">
        <f>IF(PERCENTRANK($D$5:$D$797,D376)&gt;=0.75,4,IF(PERCENTRANK($D$5:$D$797,D376)&gt;=0.5,3,IF(PERCENTRANK($D$5:$D$797,D376)&gt;=0.25,2,1)))</f>
        <v/>
      </c>
      <c r="H376" s="8">
        <f>IF(PERCENTRANK($E$5:$E$797,E376)&gt;=0.75,4,IF(PERCENTRANK($E$5:$E$797,E376)&gt;=0.5,3,IF(PERCENTRANK($E$5:$E$797,E376)&gt;=0.25,2,1)))</f>
        <v/>
      </c>
      <c r="I376" s="8">
        <f>F376+G376+H376</f>
        <v/>
      </c>
      <c r="J376" s="8">
        <f>IF(I376&gt;=10,"Champions",IF(I376&gt;=8,"Loyal Customers",IF(I376&gt;=6,"Potential Loyalists",IF(I376&gt;=4,"At Risk","Lost"))))</f>
        <v/>
      </c>
    </row>
    <row r="377">
      <c r="A377" s="5" t="inlineStr">
        <is>
          <t>MH-17290</t>
        </is>
      </c>
      <c r="B377" s="5" t="inlineStr">
        <is>
          <t>Marc Harrigan</t>
        </is>
      </c>
      <c r="C377" s="5" t="n">
        <v>119</v>
      </c>
      <c r="D377" s="5" t="n">
        <v>6</v>
      </c>
      <c r="E377" s="6" t="n">
        <v>2394.03</v>
      </c>
      <c r="F377" s="5">
        <f>IF(PERCENTRANK($C$5:$C$797,C377)&lt;=0.25,4,IF(PERCENTRANK($C$5:$C$797,C377)&lt;=0.5,3,IF(PERCENTRANK($C$5:$C$797,C377)&lt;=0.75,2,1)))</f>
        <v/>
      </c>
      <c r="G377" s="5">
        <f>IF(PERCENTRANK($D$5:$D$797,D377)&gt;=0.75,4,IF(PERCENTRANK($D$5:$D$797,D377)&gt;=0.5,3,IF(PERCENTRANK($D$5:$D$797,D377)&gt;=0.25,2,1)))</f>
        <v/>
      </c>
      <c r="H377" s="5">
        <f>IF(PERCENTRANK($E$5:$E$797,E377)&gt;=0.75,4,IF(PERCENTRANK($E$5:$E$797,E377)&gt;=0.5,3,IF(PERCENTRANK($E$5:$E$797,E377)&gt;=0.25,2,1)))</f>
        <v/>
      </c>
      <c r="I377" s="5">
        <f>F377+G377+H377</f>
        <v/>
      </c>
      <c r="J377" s="5">
        <f>IF(I377&gt;=10,"Champions",IF(I377&gt;=8,"Loyal Customers",IF(I377&gt;=6,"Potential Loyalists",IF(I377&gt;=4,"At Risk","Lost"))))</f>
        <v/>
      </c>
    </row>
    <row r="378">
      <c r="A378" s="8" t="inlineStr">
        <is>
          <t>DF-13135</t>
        </is>
      </c>
      <c r="B378" s="8" t="inlineStr">
        <is>
          <t>David Flashing</t>
        </is>
      </c>
      <c r="C378" s="8" t="n">
        <v>700</v>
      </c>
      <c r="D378" s="8" t="n">
        <v>3</v>
      </c>
      <c r="E378" s="9" t="n">
        <v>2390.53</v>
      </c>
      <c r="F378" s="8">
        <f>IF(PERCENTRANK($C$5:$C$797,C378)&lt;=0.25,4,IF(PERCENTRANK($C$5:$C$797,C378)&lt;=0.5,3,IF(PERCENTRANK($C$5:$C$797,C378)&lt;=0.75,2,1)))</f>
        <v/>
      </c>
      <c r="G378" s="8">
        <f>IF(PERCENTRANK($D$5:$D$797,D378)&gt;=0.75,4,IF(PERCENTRANK($D$5:$D$797,D378)&gt;=0.5,3,IF(PERCENTRANK($D$5:$D$797,D378)&gt;=0.25,2,1)))</f>
        <v/>
      </c>
      <c r="H378" s="8">
        <f>IF(PERCENTRANK($E$5:$E$797,E378)&gt;=0.75,4,IF(PERCENTRANK($E$5:$E$797,E378)&gt;=0.5,3,IF(PERCENTRANK($E$5:$E$797,E378)&gt;=0.25,2,1)))</f>
        <v/>
      </c>
      <c r="I378" s="8">
        <f>F378+G378+H378</f>
        <v/>
      </c>
      <c r="J378" s="8">
        <f>IF(I378&gt;=10,"Champions",IF(I378&gt;=8,"Loyal Customers",IF(I378&gt;=6,"Potential Loyalists",IF(I378&gt;=4,"At Risk","Lost"))))</f>
        <v/>
      </c>
    </row>
    <row r="379">
      <c r="A379" s="5" t="inlineStr">
        <is>
          <t>XP-21865</t>
        </is>
      </c>
      <c r="B379" s="5" t="inlineStr">
        <is>
          <t>Xylona Preis</t>
        </is>
      </c>
      <c r="C379" s="5" t="n">
        <v>43</v>
      </c>
      <c r="D379" s="5" t="n">
        <v>11</v>
      </c>
      <c r="E379" s="6" t="n">
        <v>2374.66</v>
      </c>
      <c r="F379" s="5">
        <f>IF(PERCENTRANK($C$5:$C$797,C379)&lt;=0.25,4,IF(PERCENTRANK($C$5:$C$797,C379)&lt;=0.5,3,IF(PERCENTRANK($C$5:$C$797,C379)&lt;=0.75,2,1)))</f>
        <v/>
      </c>
      <c r="G379" s="5">
        <f>IF(PERCENTRANK($D$5:$D$797,D379)&gt;=0.75,4,IF(PERCENTRANK($D$5:$D$797,D379)&gt;=0.5,3,IF(PERCENTRANK($D$5:$D$797,D379)&gt;=0.25,2,1)))</f>
        <v/>
      </c>
      <c r="H379" s="5">
        <f>IF(PERCENTRANK($E$5:$E$797,E379)&gt;=0.75,4,IF(PERCENTRANK($E$5:$E$797,E379)&gt;=0.5,3,IF(PERCENTRANK($E$5:$E$797,E379)&gt;=0.25,2,1)))</f>
        <v/>
      </c>
      <c r="I379" s="5">
        <f>F379+G379+H379</f>
        <v/>
      </c>
      <c r="J379" s="5">
        <f>IF(I379&gt;=10,"Champions",IF(I379&gt;=8,"Loyal Customers",IF(I379&gt;=6,"Potential Loyalists",IF(I379&gt;=4,"At Risk","Lost"))))</f>
        <v/>
      </c>
    </row>
    <row r="380">
      <c r="A380" s="8" t="inlineStr">
        <is>
          <t>CK-12595</t>
        </is>
      </c>
      <c r="B380" s="8" t="inlineStr">
        <is>
          <t>Clytie Kelty</t>
        </is>
      </c>
      <c r="C380" s="8" t="n">
        <v>43</v>
      </c>
      <c r="D380" s="8" t="n">
        <v>11</v>
      </c>
      <c r="E380" s="9" t="n">
        <v>2372.75</v>
      </c>
      <c r="F380" s="8">
        <f>IF(PERCENTRANK($C$5:$C$797,C380)&lt;=0.25,4,IF(PERCENTRANK($C$5:$C$797,C380)&lt;=0.5,3,IF(PERCENTRANK($C$5:$C$797,C380)&lt;=0.75,2,1)))</f>
        <v/>
      </c>
      <c r="G380" s="8">
        <f>IF(PERCENTRANK($D$5:$D$797,D380)&gt;=0.75,4,IF(PERCENTRANK($D$5:$D$797,D380)&gt;=0.5,3,IF(PERCENTRANK($D$5:$D$797,D380)&gt;=0.25,2,1)))</f>
        <v/>
      </c>
      <c r="H380" s="8">
        <f>IF(PERCENTRANK($E$5:$E$797,E380)&gt;=0.75,4,IF(PERCENTRANK($E$5:$E$797,E380)&gt;=0.5,3,IF(PERCENTRANK($E$5:$E$797,E380)&gt;=0.25,2,1)))</f>
        <v/>
      </c>
      <c r="I380" s="8">
        <f>F380+G380+H380</f>
        <v/>
      </c>
      <c r="J380" s="8">
        <f>IF(I380&gt;=10,"Champions",IF(I380&gt;=8,"Loyal Customers",IF(I380&gt;=6,"Potential Loyalists",IF(I380&gt;=4,"At Risk","Lost"))))</f>
        <v/>
      </c>
    </row>
    <row r="381">
      <c r="A381" s="5" t="inlineStr">
        <is>
          <t>JF-15415</t>
        </is>
      </c>
      <c r="B381" s="5" t="inlineStr">
        <is>
          <t>Jennifer Ferguson</t>
        </is>
      </c>
      <c r="C381" s="5" t="n">
        <v>2</v>
      </c>
      <c r="D381" s="5" t="n">
        <v>6</v>
      </c>
      <c r="E381" s="6" t="n">
        <v>2371.45</v>
      </c>
      <c r="F381" s="5">
        <f>IF(PERCENTRANK($C$5:$C$797,C381)&lt;=0.25,4,IF(PERCENTRANK($C$5:$C$797,C381)&lt;=0.5,3,IF(PERCENTRANK($C$5:$C$797,C381)&lt;=0.75,2,1)))</f>
        <v/>
      </c>
      <c r="G381" s="5">
        <f>IF(PERCENTRANK($D$5:$D$797,D381)&gt;=0.75,4,IF(PERCENTRANK($D$5:$D$797,D381)&gt;=0.5,3,IF(PERCENTRANK($D$5:$D$797,D381)&gt;=0.25,2,1)))</f>
        <v/>
      </c>
      <c r="H381" s="5">
        <f>IF(PERCENTRANK($E$5:$E$797,E381)&gt;=0.75,4,IF(PERCENTRANK($E$5:$E$797,E381)&gt;=0.5,3,IF(PERCENTRANK($E$5:$E$797,E381)&gt;=0.25,2,1)))</f>
        <v/>
      </c>
      <c r="I381" s="5">
        <f>F381+G381+H381</f>
        <v/>
      </c>
      <c r="J381" s="5">
        <f>IF(I381&gt;=10,"Champions",IF(I381&gt;=8,"Loyal Customers",IF(I381&gt;=6,"Potential Loyalists",IF(I381&gt;=4,"At Risk","Lost"))))</f>
        <v/>
      </c>
    </row>
    <row r="382">
      <c r="A382" s="8" t="inlineStr">
        <is>
          <t>CV-12805</t>
        </is>
      </c>
      <c r="B382" s="8" t="inlineStr">
        <is>
          <t>Cynthia Voltz</t>
        </is>
      </c>
      <c r="C382" s="8" t="n">
        <v>5</v>
      </c>
      <c r="D382" s="8" t="n">
        <v>9</v>
      </c>
      <c r="E382" s="9" t="n">
        <v>2370.31</v>
      </c>
      <c r="F382" s="8">
        <f>IF(PERCENTRANK($C$5:$C$797,C382)&lt;=0.25,4,IF(PERCENTRANK($C$5:$C$797,C382)&lt;=0.5,3,IF(PERCENTRANK($C$5:$C$797,C382)&lt;=0.75,2,1)))</f>
        <v/>
      </c>
      <c r="G382" s="8">
        <f>IF(PERCENTRANK($D$5:$D$797,D382)&gt;=0.75,4,IF(PERCENTRANK($D$5:$D$797,D382)&gt;=0.5,3,IF(PERCENTRANK($D$5:$D$797,D382)&gt;=0.25,2,1)))</f>
        <v/>
      </c>
      <c r="H382" s="8">
        <f>IF(PERCENTRANK($E$5:$E$797,E382)&gt;=0.75,4,IF(PERCENTRANK($E$5:$E$797,E382)&gt;=0.5,3,IF(PERCENTRANK($E$5:$E$797,E382)&gt;=0.25,2,1)))</f>
        <v/>
      </c>
      <c r="I382" s="8">
        <f>F382+G382+H382</f>
        <v/>
      </c>
      <c r="J382" s="8">
        <f>IF(I382&gt;=10,"Champions",IF(I382&gt;=8,"Loyal Customers",IF(I382&gt;=6,"Potential Loyalists",IF(I382&gt;=4,"At Risk","Lost"))))</f>
        <v/>
      </c>
    </row>
    <row r="383">
      <c r="A383" s="5" t="inlineStr">
        <is>
          <t>NR-18550</t>
        </is>
      </c>
      <c r="B383" s="5" t="inlineStr">
        <is>
          <t>Nick Radford</t>
        </is>
      </c>
      <c r="C383" s="5" t="n">
        <v>210</v>
      </c>
      <c r="D383" s="5" t="n">
        <v>5</v>
      </c>
      <c r="E383" s="6" t="n">
        <v>2367.28</v>
      </c>
      <c r="F383" s="5">
        <f>IF(PERCENTRANK($C$5:$C$797,C383)&lt;=0.25,4,IF(PERCENTRANK($C$5:$C$797,C383)&lt;=0.5,3,IF(PERCENTRANK($C$5:$C$797,C383)&lt;=0.75,2,1)))</f>
        <v/>
      </c>
      <c r="G383" s="5">
        <f>IF(PERCENTRANK($D$5:$D$797,D383)&gt;=0.75,4,IF(PERCENTRANK($D$5:$D$797,D383)&gt;=0.5,3,IF(PERCENTRANK($D$5:$D$797,D383)&gt;=0.25,2,1)))</f>
        <v/>
      </c>
      <c r="H383" s="5">
        <f>IF(PERCENTRANK($E$5:$E$797,E383)&gt;=0.75,4,IF(PERCENTRANK($E$5:$E$797,E383)&gt;=0.5,3,IF(PERCENTRANK($E$5:$E$797,E383)&gt;=0.25,2,1)))</f>
        <v/>
      </c>
      <c r="I383" s="5">
        <f>F383+G383+H383</f>
        <v/>
      </c>
      <c r="J383" s="5">
        <f>IF(I383&gt;=10,"Champions",IF(I383&gt;=8,"Loyal Customers",IF(I383&gt;=6,"Potential Loyalists",IF(I383&gt;=4,"At Risk","Lost"))))</f>
        <v/>
      </c>
    </row>
    <row r="384">
      <c r="A384" s="8" t="inlineStr">
        <is>
          <t>JG-15115</t>
        </is>
      </c>
      <c r="B384" s="8" t="inlineStr">
        <is>
          <t>Jack Garza</t>
        </is>
      </c>
      <c r="C384" s="8" t="n">
        <v>758</v>
      </c>
      <c r="D384" s="8" t="n">
        <v>3</v>
      </c>
      <c r="E384" s="9" t="n">
        <v>2358.68</v>
      </c>
      <c r="F384" s="8">
        <f>IF(PERCENTRANK($C$5:$C$797,C384)&lt;=0.25,4,IF(PERCENTRANK($C$5:$C$797,C384)&lt;=0.5,3,IF(PERCENTRANK($C$5:$C$797,C384)&lt;=0.75,2,1)))</f>
        <v/>
      </c>
      <c r="G384" s="8">
        <f>IF(PERCENTRANK($D$5:$D$797,D384)&gt;=0.75,4,IF(PERCENTRANK($D$5:$D$797,D384)&gt;=0.5,3,IF(PERCENTRANK($D$5:$D$797,D384)&gt;=0.25,2,1)))</f>
        <v/>
      </c>
      <c r="H384" s="8">
        <f>IF(PERCENTRANK($E$5:$E$797,E384)&gt;=0.75,4,IF(PERCENTRANK($E$5:$E$797,E384)&gt;=0.5,3,IF(PERCENTRANK($E$5:$E$797,E384)&gt;=0.25,2,1)))</f>
        <v/>
      </c>
      <c r="I384" s="8">
        <f>F384+G384+H384</f>
        <v/>
      </c>
      <c r="J384" s="8">
        <f>IF(I384&gt;=10,"Champions",IF(I384&gt;=8,"Loyal Customers",IF(I384&gt;=6,"Potential Loyalists",IF(I384&gt;=4,"At Risk","Lost"))))</f>
        <v/>
      </c>
    </row>
    <row r="385">
      <c r="A385" s="5" t="inlineStr">
        <is>
          <t>AG-10495</t>
        </is>
      </c>
      <c r="B385" s="5" t="inlineStr">
        <is>
          <t>Andrew Gjertsen</t>
        </is>
      </c>
      <c r="C385" s="5" t="n">
        <v>78</v>
      </c>
      <c r="D385" s="5" t="n">
        <v>8</v>
      </c>
      <c r="E385" s="6" t="n">
        <v>2356.86</v>
      </c>
      <c r="F385" s="5">
        <f>IF(PERCENTRANK($C$5:$C$797,C385)&lt;=0.25,4,IF(PERCENTRANK($C$5:$C$797,C385)&lt;=0.5,3,IF(PERCENTRANK($C$5:$C$797,C385)&lt;=0.75,2,1)))</f>
        <v/>
      </c>
      <c r="G385" s="5">
        <f>IF(PERCENTRANK($D$5:$D$797,D385)&gt;=0.75,4,IF(PERCENTRANK($D$5:$D$797,D385)&gt;=0.5,3,IF(PERCENTRANK($D$5:$D$797,D385)&gt;=0.25,2,1)))</f>
        <v/>
      </c>
      <c r="H385" s="5">
        <f>IF(PERCENTRANK($E$5:$E$797,E385)&gt;=0.75,4,IF(PERCENTRANK($E$5:$E$797,E385)&gt;=0.5,3,IF(PERCENTRANK($E$5:$E$797,E385)&gt;=0.25,2,1)))</f>
        <v/>
      </c>
      <c r="I385" s="5">
        <f>F385+G385+H385</f>
        <v/>
      </c>
      <c r="J385" s="5">
        <f>IF(I385&gt;=10,"Champions",IF(I385&gt;=8,"Loyal Customers",IF(I385&gt;=6,"Potential Loyalists",IF(I385&gt;=4,"At Risk","Lost"))))</f>
        <v/>
      </c>
    </row>
    <row r="386">
      <c r="A386" s="8" t="inlineStr">
        <is>
          <t>CL-12700</t>
        </is>
      </c>
      <c r="B386" s="8" t="inlineStr">
        <is>
          <t>Craig Leslie</t>
        </is>
      </c>
      <c r="C386" s="8" t="n">
        <v>105</v>
      </c>
      <c r="D386" s="8" t="n">
        <v>5</v>
      </c>
      <c r="E386" s="9" t="n">
        <v>2353.59</v>
      </c>
      <c r="F386" s="8">
        <f>IF(PERCENTRANK($C$5:$C$797,C386)&lt;=0.25,4,IF(PERCENTRANK($C$5:$C$797,C386)&lt;=0.5,3,IF(PERCENTRANK($C$5:$C$797,C386)&lt;=0.75,2,1)))</f>
        <v/>
      </c>
      <c r="G386" s="8">
        <f>IF(PERCENTRANK($D$5:$D$797,D386)&gt;=0.75,4,IF(PERCENTRANK($D$5:$D$797,D386)&gt;=0.5,3,IF(PERCENTRANK($D$5:$D$797,D386)&gt;=0.25,2,1)))</f>
        <v/>
      </c>
      <c r="H386" s="8">
        <f>IF(PERCENTRANK($E$5:$E$797,E386)&gt;=0.75,4,IF(PERCENTRANK($E$5:$E$797,E386)&gt;=0.5,3,IF(PERCENTRANK($E$5:$E$797,E386)&gt;=0.25,2,1)))</f>
        <v/>
      </c>
      <c r="I386" s="8">
        <f>F386+G386+H386</f>
        <v/>
      </c>
      <c r="J386" s="8">
        <f>IF(I386&gt;=10,"Champions",IF(I386&gt;=8,"Loyal Customers",IF(I386&gt;=6,"Potential Loyalists",IF(I386&gt;=4,"At Risk","Lost"))))</f>
        <v/>
      </c>
    </row>
    <row r="387">
      <c r="A387" s="5" t="inlineStr">
        <is>
          <t>MG-17680</t>
        </is>
      </c>
      <c r="B387" s="5" t="inlineStr">
        <is>
          <t>Maureen Gastineau</t>
        </is>
      </c>
      <c r="C387" s="5" t="n">
        <v>92</v>
      </c>
      <c r="D387" s="5" t="n">
        <v>4</v>
      </c>
      <c r="E387" s="6" t="n">
        <v>2350.19</v>
      </c>
      <c r="F387" s="5">
        <f>IF(PERCENTRANK($C$5:$C$797,C387)&lt;=0.25,4,IF(PERCENTRANK($C$5:$C$797,C387)&lt;=0.5,3,IF(PERCENTRANK($C$5:$C$797,C387)&lt;=0.75,2,1)))</f>
        <v/>
      </c>
      <c r="G387" s="5">
        <f>IF(PERCENTRANK($D$5:$D$797,D387)&gt;=0.75,4,IF(PERCENTRANK($D$5:$D$797,D387)&gt;=0.5,3,IF(PERCENTRANK($D$5:$D$797,D387)&gt;=0.25,2,1)))</f>
        <v/>
      </c>
      <c r="H387" s="5">
        <f>IF(PERCENTRANK($E$5:$E$797,E387)&gt;=0.75,4,IF(PERCENTRANK($E$5:$E$797,E387)&gt;=0.5,3,IF(PERCENTRANK($E$5:$E$797,E387)&gt;=0.25,2,1)))</f>
        <v/>
      </c>
      <c r="I387" s="5">
        <f>F387+G387+H387</f>
        <v/>
      </c>
      <c r="J387" s="5">
        <f>IF(I387&gt;=10,"Champions",IF(I387&gt;=8,"Loyal Customers",IF(I387&gt;=6,"Potential Loyalists",IF(I387&gt;=4,"At Risk","Lost"))))</f>
        <v/>
      </c>
    </row>
    <row r="388">
      <c r="A388" s="8" t="inlineStr">
        <is>
          <t>RF-19735</t>
        </is>
      </c>
      <c r="B388" s="8" t="inlineStr">
        <is>
          <t>Roland Fjeld</t>
        </is>
      </c>
      <c r="C388" s="8" t="n">
        <v>89</v>
      </c>
      <c r="D388" s="8" t="n">
        <v>7</v>
      </c>
      <c r="E388" s="9" t="n">
        <v>2341.3</v>
      </c>
      <c r="F388" s="8">
        <f>IF(PERCENTRANK($C$5:$C$797,C388)&lt;=0.25,4,IF(PERCENTRANK($C$5:$C$797,C388)&lt;=0.5,3,IF(PERCENTRANK($C$5:$C$797,C388)&lt;=0.75,2,1)))</f>
        <v/>
      </c>
      <c r="G388" s="8">
        <f>IF(PERCENTRANK($D$5:$D$797,D388)&gt;=0.75,4,IF(PERCENTRANK($D$5:$D$797,D388)&gt;=0.5,3,IF(PERCENTRANK($D$5:$D$797,D388)&gt;=0.25,2,1)))</f>
        <v/>
      </c>
      <c r="H388" s="8">
        <f>IF(PERCENTRANK($E$5:$E$797,E388)&gt;=0.75,4,IF(PERCENTRANK($E$5:$E$797,E388)&gt;=0.5,3,IF(PERCENTRANK($E$5:$E$797,E388)&gt;=0.25,2,1)))</f>
        <v/>
      </c>
      <c r="I388" s="8">
        <f>F388+G388+H388</f>
        <v/>
      </c>
      <c r="J388" s="8">
        <f>IF(I388&gt;=10,"Champions",IF(I388&gt;=8,"Loyal Customers",IF(I388&gt;=6,"Potential Loyalists",IF(I388&gt;=4,"At Risk","Lost"))))</f>
        <v/>
      </c>
    </row>
    <row r="389">
      <c r="A389" s="5" t="inlineStr">
        <is>
          <t>EM-13825</t>
        </is>
      </c>
      <c r="B389" s="5" t="inlineStr">
        <is>
          <t>Elizabeth Moffitt</t>
        </is>
      </c>
      <c r="C389" s="5" t="n">
        <v>55</v>
      </c>
      <c r="D389" s="5" t="n">
        <v>8</v>
      </c>
      <c r="E389" s="6" t="n">
        <v>2339.6</v>
      </c>
      <c r="F389" s="5">
        <f>IF(PERCENTRANK($C$5:$C$797,C389)&lt;=0.25,4,IF(PERCENTRANK($C$5:$C$797,C389)&lt;=0.5,3,IF(PERCENTRANK($C$5:$C$797,C389)&lt;=0.75,2,1)))</f>
        <v/>
      </c>
      <c r="G389" s="5">
        <f>IF(PERCENTRANK($D$5:$D$797,D389)&gt;=0.75,4,IF(PERCENTRANK($D$5:$D$797,D389)&gt;=0.5,3,IF(PERCENTRANK($D$5:$D$797,D389)&gt;=0.25,2,1)))</f>
        <v/>
      </c>
      <c r="H389" s="5">
        <f>IF(PERCENTRANK($E$5:$E$797,E389)&gt;=0.75,4,IF(PERCENTRANK($E$5:$E$797,E389)&gt;=0.5,3,IF(PERCENTRANK($E$5:$E$797,E389)&gt;=0.25,2,1)))</f>
        <v/>
      </c>
      <c r="I389" s="5">
        <f>F389+G389+H389</f>
        <v/>
      </c>
      <c r="J389" s="5">
        <f>IF(I389&gt;=10,"Champions",IF(I389&gt;=8,"Loyal Customers",IF(I389&gt;=6,"Potential Loyalists",IF(I389&gt;=4,"At Risk","Lost"))))</f>
        <v/>
      </c>
    </row>
    <row r="390">
      <c r="A390" s="8" t="inlineStr">
        <is>
          <t>DB-13210</t>
        </is>
      </c>
      <c r="B390" s="8" t="inlineStr">
        <is>
          <t>Dean Braden</t>
        </is>
      </c>
      <c r="C390" s="8" t="n">
        <v>9</v>
      </c>
      <c r="D390" s="8" t="n">
        <v>10</v>
      </c>
      <c r="E390" s="9" t="n">
        <v>2332.58</v>
      </c>
      <c r="F390" s="8">
        <f>IF(PERCENTRANK($C$5:$C$797,C390)&lt;=0.25,4,IF(PERCENTRANK($C$5:$C$797,C390)&lt;=0.5,3,IF(PERCENTRANK($C$5:$C$797,C390)&lt;=0.75,2,1)))</f>
        <v/>
      </c>
      <c r="G390" s="8">
        <f>IF(PERCENTRANK($D$5:$D$797,D390)&gt;=0.75,4,IF(PERCENTRANK($D$5:$D$797,D390)&gt;=0.5,3,IF(PERCENTRANK($D$5:$D$797,D390)&gt;=0.25,2,1)))</f>
        <v/>
      </c>
      <c r="H390" s="8">
        <f>IF(PERCENTRANK($E$5:$E$797,E390)&gt;=0.75,4,IF(PERCENTRANK($E$5:$E$797,E390)&gt;=0.5,3,IF(PERCENTRANK($E$5:$E$797,E390)&gt;=0.25,2,1)))</f>
        <v/>
      </c>
      <c r="I390" s="8">
        <f>F390+G390+H390</f>
        <v/>
      </c>
      <c r="J390" s="8">
        <f>IF(I390&gt;=10,"Champions",IF(I390&gt;=8,"Loyal Customers",IF(I390&gt;=6,"Potential Loyalists",IF(I390&gt;=4,"At Risk","Lost"))))</f>
        <v/>
      </c>
    </row>
    <row r="391">
      <c r="A391" s="5" t="inlineStr">
        <is>
          <t>CM-12235</t>
        </is>
      </c>
      <c r="B391" s="5" t="inlineStr">
        <is>
          <t>Chris McAfee</t>
        </is>
      </c>
      <c r="C391" s="5" t="n">
        <v>385</v>
      </c>
      <c r="D391" s="5" t="n">
        <v>5</v>
      </c>
      <c r="E391" s="6" t="n">
        <v>2305.71</v>
      </c>
      <c r="F391" s="5">
        <f>IF(PERCENTRANK($C$5:$C$797,C391)&lt;=0.25,4,IF(PERCENTRANK($C$5:$C$797,C391)&lt;=0.5,3,IF(PERCENTRANK($C$5:$C$797,C391)&lt;=0.75,2,1)))</f>
        <v/>
      </c>
      <c r="G391" s="5">
        <f>IF(PERCENTRANK($D$5:$D$797,D391)&gt;=0.75,4,IF(PERCENTRANK($D$5:$D$797,D391)&gt;=0.5,3,IF(PERCENTRANK($D$5:$D$797,D391)&gt;=0.25,2,1)))</f>
        <v/>
      </c>
      <c r="H391" s="5">
        <f>IF(PERCENTRANK($E$5:$E$797,E391)&gt;=0.75,4,IF(PERCENTRANK($E$5:$E$797,E391)&gt;=0.5,3,IF(PERCENTRANK($E$5:$E$797,E391)&gt;=0.25,2,1)))</f>
        <v/>
      </c>
      <c r="I391" s="5">
        <f>F391+G391+H391</f>
        <v/>
      </c>
      <c r="J391" s="5">
        <f>IF(I391&gt;=10,"Champions",IF(I391&gt;=8,"Loyal Customers",IF(I391&gt;=6,"Potential Loyalists",IF(I391&gt;=4,"At Risk","Lost"))))</f>
        <v/>
      </c>
    </row>
    <row r="392">
      <c r="A392" s="8" t="inlineStr">
        <is>
          <t>MK-17905</t>
        </is>
      </c>
      <c r="B392" s="8" t="inlineStr">
        <is>
          <t>Michael Kennedy</t>
        </is>
      </c>
      <c r="C392" s="8" t="n">
        <v>28</v>
      </c>
      <c r="D392" s="8" t="n">
        <v>8</v>
      </c>
      <c r="E392" s="9" t="n">
        <v>2302.37</v>
      </c>
      <c r="F392" s="8">
        <f>IF(PERCENTRANK($C$5:$C$797,C392)&lt;=0.25,4,IF(PERCENTRANK($C$5:$C$797,C392)&lt;=0.5,3,IF(PERCENTRANK($C$5:$C$797,C392)&lt;=0.75,2,1)))</f>
        <v/>
      </c>
      <c r="G392" s="8">
        <f>IF(PERCENTRANK($D$5:$D$797,D392)&gt;=0.75,4,IF(PERCENTRANK($D$5:$D$797,D392)&gt;=0.5,3,IF(PERCENTRANK($D$5:$D$797,D392)&gt;=0.25,2,1)))</f>
        <v/>
      </c>
      <c r="H392" s="8">
        <f>IF(PERCENTRANK($E$5:$E$797,E392)&gt;=0.75,4,IF(PERCENTRANK($E$5:$E$797,E392)&gt;=0.5,3,IF(PERCENTRANK($E$5:$E$797,E392)&gt;=0.25,2,1)))</f>
        <v/>
      </c>
      <c r="I392" s="8">
        <f>F392+G392+H392</f>
        <v/>
      </c>
      <c r="J392" s="8">
        <f>IF(I392&gt;=10,"Champions",IF(I392&gt;=8,"Loyal Customers",IF(I392&gt;=6,"Potential Loyalists",IF(I392&gt;=4,"At Risk","Lost"))))</f>
        <v/>
      </c>
    </row>
    <row r="393">
      <c r="A393" s="5" t="inlineStr">
        <is>
          <t>LH-16900</t>
        </is>
      </c>
      <c r="B393" s="5" t="inlineStr">
        <is>
          <t>Lena Hernandez</t>
        </is>
      </c>
      <c r="C393" s="5" t="n">
        <v>21</v>
      </c>
      <c r="D393" s="5" t="n">
        <v>9</v>
      </c>
      <c r="E393" s="6" t="n">
        <v>2295.33</v>
      </c>
      <c r="F393" s="5">
        <f>IF(PERCENTRANK($C$5:$C$797,C393)&lt;=0.25,4,IF(PERCENTRANK($C$5:$C$797,C393)&lt;=0.5,3,IF(PERCENTRANK($C$5:$C$797,C393)&lt;=0.75,2,1)))</f>
        <v/>
      </c>
      <c r="G393" s="5">
        <f>IF(PERCENTRANK($D$5:$D$797,D393)&gt;=0.75,4,IF(PERCENTRANK($D$5:$D$797,D393)&gt;=0.5,3,IF(PERCENTRANK($D$5:$D$797,D393)&gt;=0.25,2,1)))</f>
        <v/>
      </c>
      <c r="H393" s="5">
        <f>IF(PERCENTRANK($E$5:$E$797,E393)&gt;=0.75,4,IF(PERCENTRANK($E$5:$E$797,E393)&gt;=0.5,3,IF(PERCENTRANK($E$5:$E$797,E393)&gt;=0.25,2,1)))</f>
        <v/>
      </c>
      <c r="I393" s="5">
        <f>F393+G393+H393</f>
        <v/>
      </c>
      <c r="J393" s="5">
        <f>IF(I393&gt;=10,"Champions",IF(I393&gt;=8,"Loyal Customers",IF(I393&gt;=6,"Potential Loyalists",IF(I393&gt;=4,"At Risk","Lost"))))</f>
        <v/>
      </c>
    </row>
    <row r="394">
      <c r="A394" s="8" t="inlineStr">
        <is>
          <t>KN-16705</t>
        </is>
      </c>
      <c r="B394" s="8" t="inlineStr">
        <is>
          <t>Kristina Nunn</t>
        </is>
      </c>
      <c r="C394" s="8" t="n">
        <v>98</v>
      </c>
      <c r="D394" s="8" t="n">
        <v>8</v>
      </c>
      <c r="E394" s="9" t="n">
        <v>2280.58</v>
      </c>
      <c r="F394" s="8">
        <f>IF(PERCENTRANK($C$5:$C$797,C394)&lt;=0.25,4,IF(PERCENTRANK($C$5:$C$797,C394)&lt;=0.5,3,IF(PERCENTRANK($C$5:$C$797,C394)&lt;=0.75,2,1)))</f>
        <v/>
      </c>
      <c r="G394" s="8">
        <f>IF(PERCENTRANK($D$5:$D$797,D394)&gt;=0.75,4,IF(PERCENTRANK($D$5:$D$797,D394)&gt;=0.5,3,IF(PERCENTRANK($D$5:$D$797,D394)&gt;=0.25,2,1)))</f>
        <v/>
      </c>
      <c r="H394" s="8">
        <f>IF(PERCENTRANK($E$5:$E$797,E394)&gt;=0.75,4,IF(PERCENTRANK($E$5:$E$797,E394)&gt;=0.5,3,IF(PERCENTRANK($E$5:$E$797,E394)&gt;=0.25,2,1)))</f>
        <v/>
      </c>
      <c r="I394" s="8">
        <f>F394+G394+H394</f>
        <v/>
      </c>
      <c r="J394" s="8">
        <f>IF(I394&gt;=10,"Champions",IF(I394&gt;=8,"Loyal Customers",IF(I394&gt;=6,"Potential Loyalists",IF(I394&gt;=4,"At Risk","Lost"))))</f>
        <v/>
      </c>
    </row>
    <row r="395">
      <c r="A395" s="5" t="inlineStr">
        <is>
          <t>JF-15190</t>
        </is>
      </c>
      <c r="B395" s="5" t="inlineStr">
        <is>
          <t>Jamie Frazer</t>
        </is>
      </c>
      <c r="C395" s="5" t="n">
        <v>65</v>
      </c>
      <c r="D395" s="5" t="n">
        <v>7</v>
      </c>
      <c r="E395" s="6" t="n">
        <v>2279.59</v>
      </c>
      <c r="F395" s="5">
        <f>IF(PERCENTRANK($C$5:$C$797,C395)&lt;=0.25,4,IF(PERCENTRANK($C$5:$C$797,C395)&lt;=0.5,3,IF(PERCENTRANK($C$5:$C$797,C395)&lt;=0.75,2,1)))</f>
        <v/>
      </c>
      <c r="G395" s="5">
        <f>IF(PERCENTRANK($D$5:$D$797,D395)&gt;=0.75,4,IF(PERCENTRANK($D$5:$D$797,D395)&gt;=0.5,3,IF(PERCENTRANK($D$5:$D$797,D395)&gt;=0.25,2,1)))</f>
        <v/>
      </c>
      <c r="H395" s="5">
        <f>IF(PERCENTRANK($E$5:$E$797,E395)&gt;=0.75,4,IF(PERCENTRANK($E$5:$E$797,E395)&gt;=0.5,3,IF(PERCENTRANK($E$5:$E$797,E395)&gt;=0.25,2,1)))</f>
        <v/>
      </c>
      <c r="I395" s="5">
        <f>F395+G395+H395</f>
        <v/>
      </c>
      <c r="J395" s="5">
        <f>IF(I395&gt;=10,"Champions",IF(I395&gt;=8,"Loyal Customers",IF(I395&gt;=6,"Potential Loyalists",IF(I395&gt;=4,"At Risk","Lost"))))</f>
        <v/>
      </c>
    </row>
    <row r="396">
      <c r="A396" s="8" t="inlineStr">
        <is>
          <t>FH-14350</t>
        </is>
      </c>
      <c r="B396" s="8" t="inlineStr">
        <is>
          <t>Fred Harton</t>
        </is>
      </c>
      <c r="C396" s="8" t="n">
        <v>212</v>
      </c>
      <c r="D396" s="8" t="n">
        <v>4</v>
      </c>
      <c r="E396" s="9" t="n">
        <v>2271.28</v>
      </c>
      <c r="F396" s="8">
        <f>IF(PERCENTRANK($C$5:$C$797,C396)&lt;=0.25,4,IF(PERCENTRANK($C$5:$C$797,C396)&lt;=0.5,3,IF(PERCENTRANK($C$5:$C$797,C396)&lt;=0.75,2,1)))</f>
        <v/>
      </c>
      <c r="G396" s="8">
        <f>IF(PERCENTRANK($D$5:$D$797,D396)&gt;=0.75,4,IF(PERCENTRANK($D$5:$D$797,D396)&gt;=0.5,3,IF(PERCENTRANK($D$5:$D$797,D396)&gt;=0.25,2,1)))</f>
        <v/>
      </c>
      <c r="H396" s="8">
        <f>IF(PERCENTRANK($E$5:$E$797,E396)&gt;=0.75,4,IF(PERCENTRANK($E$5:$E$797,E396)&gt;=0.5,3,IF(PERCENTRANK($E$5:$E$797,E396)&gt;=0.25,2,1)))</f>
        <v/>
      </c>
      <c r="I396" s="8">
        <f>F396+G396+H396</f>
        <v/>
      </c>
      <c r="J396" s="8">
        <f>IF(I396&gt;=10,"Champions",IF(I396&gt;=8,"Loyal Customers",IF(I396&gt;=6,"Potential Loyalists",IF(I396&gt;=4,"At Risk","Lost"))))</f>
        <v/>
      </c>
    </row>
    <row r="397">
      <c r="A397" s="5" t="inlineStr">
        <is>
          <t>CC-12670</t>
        </is>
      </c>
      <c r="B397" s="5" t="inlineStr">
        <is>
          <t>Craig Carreira</t>
        </is>
      </c>
      <c r="C397" s="5" t="n">
        <v>29</v>
      </c>
      <c r="D397" s="5" t="n">
        <v>7</v>
      </c>
      <c r="E397" s="6" t="n">
        <v>2269.7</v>
      </c>
      <c r="F397" s="5">
        <f>IF(PERCENTRANK($C$5:$C$797,C397)&lt;=0.25,4,IF(PERCENTRANK($C$5:$C$797,C397)&lt;=0.5,3,IF(PERCENTRANK($C$5:$C$797,C397)&lt;=0.75,2,1)))</f>
        <v/>
      </c>
      <c r="G397" s="5">
        <f>IF(PERCENTRANK($D$5:$D$797,D397)&gt;=0.75,4,IF(PERCENTRANK($D$5:$D$797,D397)&gt;=0.5,3,IF(PERCENTRANK($D$5:$D$797,D397)&gt;=0.25,2,1)))</f>
        <v/>
      </c>
      <c r="H397" s="5">
        <f>IF(PERCENTRANK($E$5:$E$797,E397)&gt;=0.75,4,IF(PERCENTRANK($E$5:$E$797,E397)&gt;=0.5,3,IF(PERCENTRANK($E$5:$E$797,E397)&gt;=0.25,2,1)))</f>
        <v/>
      </c>
      <c r="I397" s="5">
        <f>F397+G397+H397</f>
        <v/>
      </c>
      <c r="J397" s="5">
        <f>IF(I397&gt;=10,"Champions",IF(I397&gt;=8,"Loyal Customers",IF(I397&gt;=6,"Potential Loyalists",IF(I397&gt;=4,"At Risk","Lost"))))</f>
        <v/>
      </c>
    </row>
    <row r="398">
      <c r="A398" s="8" t="inlineStr">
        <is>
          <t>BE-11410</t>
        </is>
      </c>
      <c r="B398" s="8" t="inlineStr">
        <is>
          <t>Bobby Elias</t>
        </is>
      </c>
      <c r="C398" s="8" t="n">
        <v>98</v>
      </c>
      <c r="D398" s="8" t="n">
        <v>5</v>
      </c>
      <c r="E398" s="9" t="n">
        <v>2261.44</v>
      </c>
      <c r="F398" s="8">
        <f>IF(PERCENTRANK($C$5:$C$797,C398)&lt;=0.25,4,IF(PERCENTRANK($C$5:$C$797,C398)&lt;=0.5,3,IF(PERCENTRANK($C$5:$C$797,C398)&lt;=0.75,2,1)))</f>
        <v/>
      </c>
      <c r="G398" s="8">
        <f>IF(PERCENTRANK($D$5:$D$797,D398)&gt;=0.75,4,IF(PERCENTRANK($D$5:$D$797,D398)&gt;=0.5,3,IF(PERCENTRANK($D$5:$D$797,D398)&gt;=0.25,2,1)))</f>
        <v/>
      </c>
      <c r="H398" s="8">
        <f>IF(PERCENTRANK($E$5:$E$797,E398)&gt;=0.75,4,IF(PERCENTRANK($E$5:$E$797,E398)&gt;=0.5,3,IF(PERCENTRANK($E$5:$E$797,E398)&gt;=0.25,2,1)))</f>
        <v/>
      </c>
      <c r="I398" s="8">
        <f>F398+G398+H398</f>
        <v/>
      </c>
      <c r="J398" s="8">
        <f>IF(I398&gt;=10,"Champions",IF(I398&gt;=8,"Loyal Customers",IF(I398&gt;=6,"Potential Loyalists",IF(I398&gt;=4,"At Risk","Lost"))))</f>
        <v/>
      </c>
    </row>
    <row r="399">
      <c r="A399" s="5" t="inlineStr">
        <is>
          <t>KM-16225</t>
        </is>
      </c>
      <c r="B399" s="5" t="inlineStr">
        <is>
          <t>Kalyca Meade</t>
        </is>
      </c>
      <c r="C399" s="5" t="n">
        <v>14</v>
      </c>
      <c r="D399" s="5" t="n">
        <v>6</v>
      </c>
      <c r="E399" s="6" t="n">
        <v>2260.96</v>
      </c>
      <c r="F399" s="5">
        <f>IF(PERCENTRANK($C$5:$C$797,C399)&lt;=0.25,4,IF(PERCENTRANK($C$5:$C$797,C399)&lt;=0.5,3,IF(PERCENTRANK($C$5:$C$797,C399)&lt;=0.75,2,1)))</f>
        <v/>
      </c>
      <c r="G399" s="5">
        <f>IF(PERCENTRANK($D$5:$D$797,D399)&gt;=0.75,4,IF(PERCENTRANK($D$5:$D$797,D399)&gt;=0.5,3,IF(PERCENTRANK($D$5:$D$797,D399)&gt;=0.25,2,1)))</f>
        <v/>
      </c>
      <c r="H399" s="5">
        <f>IF(PERCENTRANK($E$5:$E$797,E399)&gt;=0.75,4,IF(PERCENTRANK($E$5:$E$797,E399)&gt;=0.5,3,IF(PERCENTRANK($E$5:$E$797,E399)&gt;=0.25,2,1)))</f>
        <v/>
      </c>
      <c r="I399" s="5">
        <f>F399+G399+H399</f>
        <v/>
      </c>
      <c r="J399" s="5">
        <f>IF(I399&gt;=10,"Champions",IF(I399&gt;=8,"Loyal Customers",IF(I399&gt;=6,"Potential Loyalists",IF(I399&gt;=4,"At Risk","Lost"))))</f>
        <v/>
      </c>
    </row>
    <row r="400">
      <c r="A400" s="8" t="inlineStr">
        <is>
          <t>MC-17605</t>
        </is>
      </c>
      <c r="B400" s="8" t="inlineStr">
        <is>
          <t>Matt Connell</t>
        </is>
      </c>
      <c r="C400" s="8" t="n">
        <v>112</v>
      </c>
      <c r="D400" s="8" t="n">
        <v>8</v>
      </c>
      <c r="E400" s="9" t="n">
        <v>2258.19</v>
      </c>
      <c r="F400" s="8">
        <f>IF(PERCENTRANK($C$5:$C$797,C400)&lt;=0.25,4,IF(PERCENTRANK($C$5:$C$797,C400)&lt;=0.5,3,IF(PERCENTRANK($C$5:$C$797,C400)&lt;=0.75,2,1)))</f>
        <v/>
      </c>
      <c r="G400" s="8">
        <f>IF(PERCENTRANK($D$5:$D$797,D400)&gt;=0.75,4,IF(PERCENTRANK($D$5:$D$797,D400)&gt;=0.5,3,IF(PERCENTRANK($D$5:$D$797,D400)&gt;=0.25,2,1)))</f>
        <v/>
      </c>
      <c r="H400" s="8">
        <f>IF(PERCENTRANK($E$5:$E$797,E400)&gt;=0.75,4,IF(PERCENTRANK($E$5:$E$797,E400)&gt;=0.5,3,IF(PERCENTRANK($E$5:$E$797,E400)&gt;=0.25,2,1)))</f>
        <v/>
      </c>
      <c r="I400" s="8">
        <f>F400+G400+H400</f>
        <v/>
      </c>
      <c r="J400" s="8">
        <f>IF(I400&gt;=10,"Champions",IF(I400&gt;=8,"Loyal Customers",IF(I400&gt;=6,"Potential Loyalists",IF(I400&gt;=4,"At Risk","Lost"))))</f>
        <v/>
      </c>
    </row>
    <row r="401">
      <c r="A401" s="5" t="inlineStr">
        <is>
          <t>JH-16180</t>
        </is>
      </c>
      <c r="B401" s="5" t="inlineStr">
        <is>
          <t>Justin Hirsh</t>
        </is>
      </c>
      <c r="C401" s="5" t="n">
        <v>404</v>
      </c>
      <c r="D401" s="5" t="n">
        <v>4</v>
      </c>
      <c r="E401" s="6" t="n">
        <v>2256.39</v>
      </c>
      <c r="F401" s="5">
        <f>IF(PERCENTRANK($C$5:$C$797,C401)&lt;=0.25,4,IF(PERCENTRANK($C$5:$C$797,C401)&lt;=0.5,3,IF(PERCENTRANK($C$5:$C$797,C401)&lt;=0.75,2,1)))</f>
        <v/>
      </c>
      <c r="G401" s="5">
        <f>IF(PERCENTRANK($D$5:$D$797,D401)&gt;=0.75,4,IF(PERCENTRANK($D$5:$D$797,D401)&gt;=0.5,3,IF(PERCENTRANK($D$5:$D$797,D401)&gt;=0.25,2,1)))</f>
        <v/>
      </c>
      <c r="H401" s="5">
        <f>IF(PERCENTRANK($E$5:$E$797,E401)&gt;=0.75,4,IF(PERCENTRANK($E$5:$E$797,E401)&gt;=0.5,3,IF(PERCENTRANK($E$5:$E$797,E401)&gt;=0.25,2,1)))</f>
        <v/>
      </c>
      <c r="I401" s="5">
        <f>F401+G401+H401</f>
        <v/>
      </c>
      <c r="J401" s="5">
        <f>IF(I401&gt;=10,"Champions",IF(I401&gt;=8,"Loyal Customers",IF(I401&gt;=6,"Potential Loyalists",IF(I401&gt;=4,"At Risk","Lost"))))</f>
        <v/>
      </c>
    </row>
    <row r="402">
      <c r="A402" s="8" t="inlineStr">
        <is>
          <t>MY-17380</t>
        </is>
      </c>
      <c r="B402" s="8" t="inlineStr">
        <is>
          <t>Maribeth Yedwab</t>
        </is>
      </c>
      <c r="C402" s="8" t="n">
        <v>29</v>
      </c>
      <c r="D402" s="8" t="n">
        <v>7</v>
      </c>
      <c r="E402" s="9" t="n">
        <v>2254.28</v>
      </c>
      <c r="F402" s="8">
        <f>IF(PERCENTRANK($C$5:$C$797,C402)&lt;=0.25,4,IF(PERCENTRANK($C$5:$C$797,C402)&lt;=0.5,3,IF(PERCENTRANK($C$5:$C$797,C402)&lt;=0.75,2,1)))</f>
        <v/>
      </c>
      <c r="G402" s="8">
        <f>IF(PERCENTRANK($D$5:$D$797,D402)&gt;=0.75,4,IF(PERCENTRANK($D$5:$D$797,D402)&gt;=0.5,3,IF(PERCENTRANK($D$5:$D$797,D402)&gt;=0.25,2,1)))</f>
        <v/>
      </c>
      <c r="H402" s="8">
        <f>IF(PERCENTRANK($E$5:$E$797,E402)&gt;=0.75,4,IF(PERCENTRANK($E$5:$E$797,E402)&gt;=0.5,3,IF(PERCENTRANK($E$5:$E$797,E402)&gt;=0.25,2,1)))</f>
        <v/>
      </c>
      <c r="I402" s="8">
        <f>F402+G402+H402</f>
        <v/>
      </c>
      <c r="J402" s="8">
        <f>IF(I402&gt;=10,"Champions",IF(I402&gt;=8,"Loyal Customers",IF(I402&gt;=6,"Potential Loyalists",IF(I402&gt;=4,"At Risk","Lost"))))</f>
        <v/>
      </c>
    </row>
    <row r="403">
      <c r="A403" s="5" t="inlineStr">
        <is>
          <t>KD-16615</t>
        </is>
      </c>
      <c r="B403" s="5" t="inlineStr">
        <is>
          <t>Ken Dana</t>
        </is>
      </c>
      <c r="C403" s="5" t="n">
        <v>289</v>
      </c>
      <c r="D403" s="5" t="n">
        <v>5</v>
      </c>
      <c r="E403" s="6" t="n">
        <v>2243.51</v>
      </c>
      <c r="F403" s="5">
        <f>IF(PERCENTRANK($C$5:$C$797,C403)&lt;=0.25,4,IF(PERCENTRANK($C$5:$C$797,C403)&lt;=0.5,3,IF(PERCENTRANK($C$5:$C$797,C403)&lt;=0.75,2,1)))</f>
        <v/>
      </c>
      <c r="G403" s="5">
        <f>IF(PERCENTRANK($D$5:$D$797,D403)&gt;=0.75,4,IF(PERCENTRANK($D$5:$D$797,D403)&gt;=0.5,3,IF(PERCENTRANK($D$5:$D$797,D403)&gt;=0.25,2,1)))</f>
        <v/>
      </c>
      <c r="H403" s="5">
        <f>IF(PERCENTRANK($E$5:$E$797,E403)&gt;=0.75,4,IF(PERCENTRANK($E$5:$E$797,E403)&gt;=0.5,3,IF(PERCENTRANK($E$5:$E$797,E403)&gt;=0.25,2,1)))</f>
        <v/>
      </c>
      <c r="I403" s="5">
        <f>F403+G403+H403</f>
        <v/>
      </c>
      <c r="J403" s="5">
        <f>IF(I403&gt;=10,"Champions",IF(I403&gt;=8,"Loyal Customers",IF(I403&gt;=6,"Potential Loyalists",IF(I403&gt;=4,"At Risk","Lost"))))</f>
        <v/>
      </c>
    </row>
    <row r="404">
      <c r="A404" s="8" t="inlineStr">
        <is>
          <t>TS-21505</t>
        </is>
      </c>
      <c r="B404" s="8" t="inlineStr">
        <is>
          <t>Tony Sayre</t>
        </is>
      </c>
      <c r="C404" s="8" t="n">
        <v>11</v>
      </c>
      <c r="D404" s="8" t="n">
        <v>6</v>
      </c>
      <c r="E404" s="9" t="n">
        <v>2243.27</v>
      </c>
      <c r="F404" s="8">
        <f>IF(PERCENTRANK($C$5:$C$797,C404)&lt;=0.25,4,IF(PERCENTRANK($C$5:$C$797,C404)&lt;=0.5,3,IF(PERCENTRANK($C$5:$C$797,C404)&lt;=0.75,2,1)))</f>
        <v/>
      </c>
      <c r="G404" s="8">
        <f>IF(PERCENTRANK($D$5:$D$797,D404)&gt;=0.75,4,IF(PERCENTRANK($D$5:$D$797,D404)&gt;=0.5,3,IF(PERCENTRANK($D$5:$D$797,D404)&gt;=0.25,2,1)))</f>
        <v/>
      </c>
      <c r="H404" s="8">
        <f>IF(PERCENTRANK($E$5:$E$797,E404)&gt;=0.75,4,IF(PERCENTRANK($E$5:$E$797,E404)&gt;=0.5,3,IF(PERCENTRANK($E$5:$E$797,E404)&gt;=0.25,2,1)))</f>
        <v/>
      </c>
      <c r="I404" s="8">
        <f>F404+G404+H404</f>
        <v/>
      </c>
      <c r="J404" s="8">
        <f>IF(I404&gt;=10,"Champions",IF(I404&gt;=8,"Loyal Customers",IF(I404&gt;=6,"Potential Loyalists",IF(I404&gt;=4,"At Risk","Lost"))))</f>
        <v/>
      </c>
    </row>
    <row r="405">
      <c r="A405" s="5" t="inlineStr">
        <is>
          <t>JG-15310</t>
        </is>
      </c>
      <c r="B405" s="5" t="inlineStr">
        <is>
          <t>Jason Gross</t>
        </is>
      </c>
      <c r="C405" s="5" t="n">
        <v>2</v>
      </c>
      <c r="D405" s="5" t="n">
        <v>6</v>
      </c>
      <c r="E405" s="6" t="n">
        <v>2240.58</v>
      </c>
      <c r="F405" s="5">
        <f>IF(PERCENTRANK($C$5:$C$797,C405)&lt;=0.25,4,IF(PERCENTRANK($C$5:$C$797,C405)&lt;=0.5,3,IF(PERCENTRANK($C$5:$C$797,C405)&lt;=0.75,2,1)))</f>
        <v/>
      </c>
      <c r="G405" s="5">
        <f>IF(PERCENTRANK($D$5:$D$797,D405)&gt;=0.75,4,IF(PERCENTRANK($D$5:$D$797,D405)&gt;=0.5,3,IF(PERCENTRANK($D$5:$D$797,D405)&gt;=0.25,2,1)))</f>
        <v/>
      </c>
      <c r="H405" s="5">
        <f>IF(PERCENTRANK($E$5:$E$797,E405)&gt;=0.75,4,IF(PERCENTRANK($E$5:$E$797,E405)&gt;=0.5,3,IF(PERCENTRANK($E$5:$E$797,E405)&gt;=0.25,2,1)))</f>
        <v/>
      </c>
      <c r="I405" s="5">
        <f>F405+G405+H405</f>
        <v/>
      </c>
      <c r="J405" s="5">
        <f>IF(I405&gt;=10,"Champions",IF(I405&gt;=8,"Loyal Customers",IF(I405&gt;=6,"Potential Loyalists",IF(I405&gt;=4,"At Risk","Lost"))))</f>
        <v/>
      </c>
    </row>
    <row r="406">
      <c r="A406" s="8" t="inlineStr">
        <is>
          <t>LW-16825</t>
        </is>
      </c>
      <c r="B406" s="8" t="inlineStr">
        <is>
          <t>Laurel Workman</t>
        </is>
      </c>
      <c r="C406" s="8" t="n">
        <v>88</v>
      </c>
      <c r="D406" s="8" t="n">
        <v>5</v>
      </c>
      <c r="E406" s="9" t="n">
        <v>2238.06</v>
      </c>
      <c r="F406" s="8">
        <f>IF(PERCENTRANK($C$5:$C$797,C406)&lt;=0.25,4,IF(PERCENTRANK($C$5:$C$797,C406)&lt;=0.5,3,IF(PERCENTRANK($C$5:$C$797,C406)&lt;=0.75,2,1)))</f>
        <v/>
      </c>
      <c r="G406" s="8">
        <f>IF(PERCENTRANK($D$5:$D$797,D406)&gt;=0.75,4,IF(PERCENTRANK($D$5:$D$797,D406)&gt;=0.5,3,IF(PERCENTRANK($D$5:$D$797,D406)&gt;=0.25,2,1)))</f>
        <v/>
      </c>
      <c r="H406" s="8">
        <f>IF(PERCENTRANK($E$5:$E$797,E406)&gt;=0.75,4,IF(PERCENTRANK($E$5:$E$797,E406)&gt;=0.5,3,IF(PERCENTRANK($E$5:$E$797,E406)&gt;=0.25,2,1)))</f>
        <v/>
      </c>
      <c r="I406" s="8">
        <f>F406+G406+H406</f>
        <v/>
      </c>
      <c r="J406" s="8">
        <f>IF(I406&gt;=10,"Champions",IF(I406&gt;=8,"Loyal Customers",IF(I406&gt;=6,"Potential Loyalists",IF(I406&gt;=4,"At Risk","Lost"))))</f>
        <v/>
      </c>
    </row>
    <row r="407">
      <c r="A407" s="5" t="inlineStr">
        <is>
          <t>AR-10405</t>
        </is>
      </c>
      <c r="B407" s="5" t="inlineStr">
        <is>
          <t>Allen Rosenblatt</t>
        </is>
      </c>
      <c r="C407" s="5" t="n">
        <v>125</v>
      </c>
      <c r="D407" s="5" t="n">
        <v>5</v>
      </c>
      <c r="E407" s="6" t="n">
        <v>2236.13</v>
      </c>
      <c r="F407" s="5">
        <f>IF(PERCENTRANK($C$5:$C$797,C407)&lt;=0.25,4,IF(PERCENTRANK($C$5:$C$797,C407)&lt;=0.5,3,IF(PERCENTRANK($C$5:$C$797,C407)&lt;=0.75,2,1)))</f>
        <v/>
      </c>
      <c r="G407" s="5">
        <f>IF(PERCENTRANK($D$5:$D$797,D407)&gt;=0.75,4,IF(PERCENTRANK($D$5:$D$797,D407)&gt;=0.5,3,IF(PERCENTRANK($D$5:$D$797,D407)&gt;=0.25,2,1)))</f>
        <v/>
      </c>
      <c r="H407" s="5">
        <f>IF(PERCENTRANK($E$5:$E$797,E407)&gt;=0.75,4,IF(PERCENTRANK($E$5:$E$797,E407)&gt;=0.5,3,IF(PERCENTRANK($E$5:$E$797,E407)&gt;=0.25,2,1)))</f>
        <v/>
      </c>
      <c r="I407" s="5">
        <f>F407+G407+H407</f>
        <v/>
      </c>
      <c r="J407" s="5">
        <f>IF(I407&gt;=10,"Champions",IF(I407&gt;=8,"Loyal Customers",IF(I407&gt;=6,"Potential Loyalists",IF(I407&gt;=4,"At Risk","Lost"))))</f>
        <v/>
      </c>
    </row>
    <row r="408">
      <c r="A408" s="8" t="inlineStr">
        <is>
          <t>GG-14650</t>
        </is>
      </c>
      <c r="B408" s="8" t="inlineStr">
        <is>
          <t>Greg Guthrie</t>
        </is>
      </c>
      <c r="C408" s="8" t="n">
        <v>43</v>
      </c>
      <c r="D408" s="8" t="n">
        <v>9</v>
      </c>
      <c r="E408" s="9" t="n">
        <v>2224</v>
      </c>
      <c r="F408" s="8">
        <f>IF(PERCENTRANK($C$5:$C$797,C408)&lt;=0.25,4,IF(PERCENTRANK($C$5:$C$797,C408)&lt;=0.5,3,IF(PERCENTRANK($C$5:$C$797,C408)&lt;=0.75,2,1)))</f>
        <v/>
      </c>
      <c r="G408" s="8">
        <f>IF(PERCENTRANK($D$5:$D$797,D408)&gt;=0.75,4,IF(PERCENTRANK($D$5:$D$797,D408)&gt;=0.5,3,IF(PERCENTRANK($D$5:$D$797,D408)&gt;=0.25,2,1)))</f>
        <v/>
      </c>
      <c r="H408" s="8">
        <f>IF(PERCENTRANK($E$5:$E$797,E408)&gt;=0.75,4,IF(PERCENTRANK($E$5:$E$797,E408)&gt;=0.5,3,IF(PERCENTRANK($E$5:$E$797,E408)&gt;=0.25,2,1)))</f>
        <v/>
      </c>
      <c r="I408" s="8">
        <f>F408+G408+H408</f>
        <v/>
      </c>
      <c r="J408" s="8">
        <f>IF(I408&gt;=10,"Champions",IF(I408&gt;=8,"Loyal Customers",IF(I408&gt;=6,"Potential Loyalists",IF(I408&gt;=4,"At Risk","Lost"))))</f>
        <v/>
      </c>
    </row>
    <row r="409">
      <c r="A409" s="5" t="inlineStr">
        <is>
          <t>NC-18415</t>
        </is>
      </c>
      <c r="B409" s="5" t="inlineStr">
        <is>
          <t>Nathan Cano</t>
        </is>
      </c>
      <c r="C409" s="5" t="n">
        <v>41</v>
      </c>
      <c r="D409" s="5" t="n">
        <v>6</v>
      </c>
      <c r="E409" s="6" t="n">
        <v>2218.99</v>
      </c>
      <c r="F409" s="5">
        <f>IF(PERCENTRANK($C$5:$C$797,C409)&lt;=0.25,4,IF(PERCENTRANK($C$5:$C$797,C409)&lt;=0.5,3,IF(PERCENTRANK($C$5:$C$797,C409)&lt;=0.75,2,1)))</f>
        <v/>
      </c>
      <c r="G409" s="5">
        <f>IF(PERCENTRANK($D$5:$D$797,D409)&gt;=0.75,4,IF(PERCENTRANK($D$5:$D$797,D409)&gt;=0.5,3,IF(PERCENTRANK($D$5:$D$797,D409)&gt;=0.25,2,1)))</f>
        <v/>
      </c>
      <c r="H409" s="5">
        <f>IF(PERCENTRANK($E$5:$E$797,E409)&gt;=0.75,4,IF(PERCENTRANK($E$5:$E$797,E409)&gt;=0.5,3,IF(PERCENTRANK($E$5:$E$797,E409)&gt;=0.25,2,1)))</f>
        <v/>
      </c>
      <c r="I409" s="5">
        <f>F409+G409+H409</f>
        <v/>
      </c>
      <c r="J409" s="5">
        <f>IF(I409&gt;=10,"Champions",IF(I409&gt;=8,"Loyal Customers",IF(I409&gt;=6,"Potential Loyalists",IF(I409&gt;=4,"At Risk","Lost"))))</f>
        <v/>
      </c>
    </row>
    <row r="410">
      <c r="A410" s="8" t="inlineStr">
        <is>
          <t>MC-18100</t>
        </is>
      </c>
      <c r="B410" s="8" t="inlineStr">
        <is>
          <t>Mick Crebagga</t>
        </is>
      </c>
      <c r="C410" s="8" t="n">
        <v>41</v>
      </c>
      <c r="D410" s="8" t="n">
        <v>10</v>
      </c>
      <c r="E410" s="9" t="n">
        <v>2218.98</v>
      </c>
      <c r="F410" s="8">
        <f>IF(PERCENTRANK($C$5:$C$797,C410)&lt;=0.25,4,IF(PERCENTRANK($C$5:$C$797,C410)&lt;=0.5,3,IF(PERCENTRANK($C$5:$C$797,C410)&lt;=0.75,2,1)))</f>
        <v/>
      </c>
      <c r="G410" s="8">
        <f>IF(PERCENTRANK($D$5:$D$797,D410)&gt;=0.75,4,IF(PERCENTRANK($D$5:$D$797,D410)&gt;=0.5,3,IF(PERCENTRANK($D$5:$D$797,D410)&gt;=0.25,2,1)))</f>
        <v/>
      </c>
      <c r="H410" s="8">
        <f>IF(PERCENTRANK($E$5:$E$797,E410)&gt;=0.75,4,IF(PERCENTRANK($E$5:$E$797,E410)&gt;=0.5,3,IF(PERCENTRANK($E$5:$E$797,E410)&gt;=0.25,2,1)))</f>
        <v/>
      </c>
      <c r="I410" s="8">
        <f>F410+G410+H410</f>
        <v/>
      </c>
      <c r="J410" s="8">
        <f>IF(I410&gt;=10,"Champions",IF(I410&gt;=8,"Loyal Customers",IF(I410&gt;=6,"Potential Loyalists",IF(I410&gt;=4,"At Risk","Lost"))))</f>
        <v/>
      </c>
    </row>
    <row r="411">
      <c r="A411" s="5" t="inlineStr">
        <is>
          <t>DP-13105</t>
        </is>
      </c>
      <c r="B411" s="5" t="inlineStr">
        <is>
          <t>Dave Poirier</t>
        </is>
      </c>
      <c r="C411" s="5" t="n">
        <v>6</v>
      </c>
      <c r="D411" s="5" t="n">
        <v>8</v>
      </c>
      <c r="E411" s="6" t="n">
        <v>2215</v>
      </c>
      <c r="F411" s="5">
        <f>IF(PERCENTRANK($C$5:$C$797,C411)&lt;=0.25,4,IF(PERCENTRANK($C$5:$C$797,C411)&lt;=0.5,3,IF(PERCENTRANK($C$5:$C$797,C411)&lt;=0.75,2,1)))</f>
        <v/>
      </c>
      <c r="G411" s="5">
        <f>IF(PERCENTRANK($D$5:$D$797,D411)&gt;=0.75,4,IF(PERCENTRANK($D$5:$D$797,D411)&gt;=0.5,3,IF(PERCENTRANK($D$5:$D$797,D411)&gt;=0.25,2,1)))</f>
        <v/>
      </c>
      <c r="H411" s="5">
        <f>IF(PERCENTRANK($E$5:$E$797,E411)&gt;=0.75,4,IF(PERCENTRANK($E$5:$E$797,E411)&gt;=0.5,3,IF(PERCENTRANK($E$5:$E$797,E411)&gt;=0.25,2,1)))</f>
        <v/>
      </c>
      <c r="I411" s="5">
        <f>F411+G411+H411</f>
        <v/>
      </c>
      <c r="J411" s="5">
        <f>IF(I411&gt;=10,"Champions",IF(I411&gt;=8,"Loyal Customers",IF(I411&gt;=6,"Potential Loyalists",IF(I411&gt;=4,"At Risk","Lost"))))</f>
        <v/>
      </c>
    </row>
    <row r="412">
      <c r="A412" s="8" t="inlineStr">
        <is>
          <t>PF-19225</t>
        </is>
      </c>
      <c r="B412" s="8" t="inlineStr">
        <is>
          <t>Phillip Flathmann</t>
        </is>
      </c>
      <c r="C412" s="8" t="n">
        <v>114</v>
      </c>
      <c r="D412" s="8" t="n">
        <v>5</v>
      </c>
      <c r="E412" s="9" t="n">
        <v>2206.13</v>
      </c>
      <c r="F412" s="8">
        <f>IF(PERCENTRANK($C$5:$C$797,C412)&lt;=0.25,4,IF(PERCENTRANK($C$5:$C$797,C412)&lt;=0.5,3,IF(PERCENTRANK($C$5:$C$797,C412)&lt;=0.75,2,1)))</f>
        <v/>
      </c>
      <c r="G412" s="8">
        <f>IF(PERCENTRANK($D$5:$D$797,D412)&gt;=0.75,4,IF(PERCENTRANK($D$5:$D$797,D412)&gt;=0.5,3,IF(PERCENTRANK($D$5:$D$797,D412)&gt;=0.25,2,1)))</f>
        <v/>
      </c>
      <c r="H412" s="8">
        <f>IF(PERCENTRANK($E$5:$E$797,E412)&gt;=0.75,4,IF(PERCENTRANK($E$5:$E$797,E412)&gt;=0.5,3,IF(PERCENTRANK($E$5:$E$797,E412)&gt;=0.25,2,1)))</f>
        <v/>
      </c>
      <c r="I412" s="8">
        <f>F412+G412+H412</f>
        <v/>
      </c>
      <c r="J412" s="8">
        <f>IF(I412&gt;=10,"Champions",IF(I412&gt;=8,"Loyal Customers",IF(I412&gt;=6,"Potential Loyalists",IF(I412&gt;=4,"At Risk","Lost"))))</f>
        <v/>
      </c>
    </row>
    <row r="413">
      <c r="A413" s="5" t="inlineStr">
        <is>
          <t>MH-17785</t>
        </is>
      </c>
      <c r="B413" s="5" t="inlineStr">
        <is>
          <t>Maya Herman</t>
        </is>
      </c>
      <c r="C413" s="5" t="n">
        <v>98</v>
      </c>
      <c r="D413" s="5" t="n">
        <v>7</v>
      </c>
      <c r="E413" s="6" t="n">
        <v>2203.78</v>
      </c>
      <c r="F413" s="5">
        <f>IF(PERCENTRANK($C$5:$C$797,C413)&lt;=0.25,4,IF(PERCENTRANK($C$5:$C$797,C413)&lt;=0.5,3,IF(PERCENTRANK($C$5:$C$797,C413)&lt;=0.75,2,1)))</f>
        <v/>
      </c>
      <c r="G413" s="5">
        <f>IF(PERCENTRANK($D$5:$D$797,D413)&gt;=0.75,4,IF(PERCENTRANK($D$5:$D$797,D413)&gt;=0.5,3,IF(PERCENTRANK($D$5:$D$797,D413)&gt;=0.25,2,1)))</f>
        <v/>
      </c>
      <c r="H413" s="5">
        <f>IF(PERCENTRANK($E$5:$E$797,E413)&gt;=0.75,4,IF(PERCENTRANK($E$5:$E$797,E413)&gt;=0.5,3,IF(PERCENTRANK($E$5:$E$797,E413)&gt;=0.25,2,1)))</f>
        <v/>
      </c>
      <c r="I413" s="5">
        <f>F413+G413+H413</f>
        <v/>
      </c>
      <c r="J413" s="5">
        <f>IF(I413&gt;=10,"Champions",IF(I413&gt;=8,"Loyal Customers",IF(I413&gt;=6,"Potential Loyalists",IF(I413&gt;=4,"At Risk","Lost"))))</f>
        <v/>
      </c>
    </row>
    <row r="414">
      <c r="A414" s="8" t="inlineStr">
        <is>
          <t>JL-15235</t>
        </is>
      </c>
      <c r="B414" s="8" t="inlineStr">
        <is>
          <t>Janet Lee</t>
        </is>
      </c>
      <c r="C414" s="8" t="n">
        <v>119</v>
      </c>
      <c r="D414" s="8" t="n">
        <v>5</v>
      </c>
      <c r="E414" s="9" t="n">
        <v>2203.7</v>
      </c>
      <c r="F414" s="8">
        <f>IF(PERCENTRANK($C$5:$C$797,C414)&lt;=0.25,4,IF(PERCENTRANK($C$5:$C$797,C414)&lt;=0.5,3,IF(PERCENTRANK($C$5:$C$797,C414)&lt;=0.75,2,1)))</f>
        <v/>
      </c>
      <c r="G414" s="8">
        <f>IF(PERCENTRANK($D$5:$D$797,D414)&gt;=0.75,4,IF(PERCENTRANK($D$5:$D$797,D414)&gt;=0.5,3,IF(PERCENTRANK($D$5:$D$797,D414)&gt;=0.25,2,1)))</f>
        <v/>
      </c>
      <c r="H414" s="8">
        <f>IF(PERCENTRANK($E$5:$E$797,E414)&gt;=0.75,4,IF(PERCENTRANK($E$5:$E$797,E414)&gt;=0.5,3,IF(PERCENTRANK($E$5:$E$797,E414)&gt;=0.25,2,1)))</f>
        <v/>
      </c>
      <c r="I414" s="8">
        <f>F414+G414+H414</f>
        <v/>
      </c>
      <c r="J414" s="8">
        <f>IF(I414&gt;=10,"Champions",IF(I414&gt;=8,"Loyal Customers",IF(I414&gt;=6,"Potential Loyalists",IF(I414&gt;=4,"At Risk","Lost"))))</f>
        <v/>
      </c>
    </row>
    <row r="415">
      <c r="A415" s="5" t="inlineStr">
        <is>
          <t>JR-16210</t>
        </is>
      </c>
      <c r="B415" s="5" t="inlineStr">
        <is>
          <t>Justin Ritter</t>
        </is>
      </c>
      <c r="C415" s="5" t="n">
        <v>33</v>
      </c>
      <c r="D415" s="5" t="n">
        <v>5</v>
      </c>
      <c r="E415" s="6" t="n">
        <v>2201.69</v>
      </c>
      <c r="F415" s="5">
        <f>IF(PERCENTRANK($C$5:$C$797,C415)&lt;=0.25,4,IF(PERCENTRANK($C$5:$C$797,C415)&lt;=0.5,3,IF(PERCENTRANK($C$5:$C$797,C415)&lt;=0.75,2,1)))</f>
        <v/>
      </c>
      <c r="G415" s="5">
        <f>IF(PERCENTRANK($D$5:$D$797,D415)&gt;=0.75,4,IF(PERCENTRANK($D$5:$D$797,D415)&gt;=0.5,3,IF(PERCENTRANK($D$5:$D$797,D415)&gt;=0.25,2,1)))</f>
        <v/>
      </c>
      <c r="H415" s="5">
        <f>IF(PERCENTRANK($E$5:$E$797,E415)&gt;=0.75,4,IF(PERCENTRANK($E$5:$E$797,E415)&gt;=0.5,3,IF(PERCENTRANK($E$5:$E$797,E415)&gt;=0.25,2,1)))</f>
        <v/>
      </c>
      <c r="I415" s="5">
        <f>F415+G415+H415</f>
        <v/>
      </c>
      <c r="J415" s="5">
        <f>IF(I415&gt;=10,"Champions",IF(I415&gt;=8,"Loyal Customers",IF(I415&gt;=6,"Potential Loyalists",IF(I415&gt;=4,"At Risk","Lost"))))</f>
        <v/>
      </c>
    </row>
    <row r="416">
      <c r="A416" s="8" t="inlineStr">
        <is>
          <t>EN-13780</t>
        </is>
      </c>
      <c r="B416" s="8" t="inlineStr">
        <is>
          <t>Edward Nazzal</t>
        </is>
      </c>
      <c r="C416" s="8" t="n">
        <v>287</v>
      </c>
      <c r="D416" s="8" t="n">
        <v>4</v>
      </c>
      <c r="E416" s="9" t="n">
        <v>2199.37</v>
      </c>
      <c r="F416" s="8">
        <f>IF(PERCENTRANK($C$5:$C$797,C416)&lt;=0.25,4,IF(PERCENTRANK($C$5:$C$797,C416)&lt;=0.5,3,IF(PERCENTRANK($C$5:$C$797,C416)&lt;=0.75,2,1)))</f>
        <v/>
      </c>
      <c r="G416" s="8">
        <f>IF(PERCENTRANK($D$5:$D$797,D416)&gt;=0.75,4,IF(PERCENTRANK($D$5:$D$797,D416)&gt;=0.5,3,IF(PERCENTRANK($D$5:$D$797,D416)&gt;=0.25,2,1)))</f>
        <v/>
      </c>
      <c r="H416" s="8">
        <f>IF(PERCENTRANK($E$5:$E$797,E416)&gt;=0.75,4,IF(PERCENTRANK($E$5:$E$797,E416)&gt;=0.5,3,IF(PERCENTRANK($E$5:$E$797,E416)&gt;=0.25,2,1)))</f>
        <v/>
      </c>
      <c r="I416" s="8">
        <f>F416+G416+H416</f>
        <v/>
      </c>
      <c r="J416" s="8">
        <f>IF(I416&gt;=10,"Champions",IF(I416&gt;=8,"Loyal Customers",IF(I416&gt;=6,"Potential Loyalists",IF(I416&gt;=4,"At Risk","Lost"))))</f>
        <v/>
      </c>
    </row>
    <row r="417">
      <c r="A417" s="5" t="inlineStr">
        <is>
          <t>TB-21280</t>
        </is>
      </c>
      <c r="B417" s="5" t="inlineStr">
        <is>
          <t>Toby Braunhardt</t>
        </is>
      </c>
      <c r="C417" s="5" t="n">
        <v>583</v>
      </c>
      <c r="D417" s="5" t="n">
        <v>6</v>
      </c>
      <c r="E417" s="6" t="n">
        <v>2198.45</v>
      </c>
      <c r="F417" s="5">
        <f>IF(PERCENTRANK($C$5:$C$797,C417)&lt;=0.25,4,IF(PERCENTRANK($C$5:$C$797,C417)&lt;=0.5,3,IF(PERCENTRANK($C$5:$C$797,C417)&lt;=0.75,2,1)))</f>
        <v/>
      </c>
      <c r="G417" s="5">
        <f>IF(PERCENTRANK($D$5:$D$797,D417)&gt;=0.75,4,IF(PERCENTRANK($D$5:$D$797,D417)&gt;=0.5,3,IF(PERCENTRANK($D$5:$D$797,D417)&gt;=0.25,2,1)))</f>
        <v/>
      </c>
      <c r="H417" s="5">
        <f>IF(PERCENTRANK($E$5:$E$797,E417)&gt;=0.75,4,IF(PERCENTRANK($E$5:$E$797,E417)&gt;=0.5,3,IF(PERCENTRANK($E$5:$E$797,E417)&gt;=0.25,2,1)))</f>
        <v/>
      </c>
      <c r="I417" s="5">
        <f>F417+G417+H417</f>
        <v/>
      </c>
      <c r="J417" s="5">
        <f>IF(I417&gt;=10,"Champions",IF(I417&gt;=8,"Loyal Customers",IF(I417&gt;=6,"Potential Loyalists",IF(I417&gt;=4,"At Risk","Lost"))))</f>
        <v/>
      </c>
    </row>
    <row r="418">
      <c r="A418" s="8" t="inlineStr">
        <is>
          <t>GW-14605</t>
        </is>
      </c>
      <c r="B418" s="8" t="inlineStr">
        <is>
          <t>Giulietta Weimer</t>
        </is>
      </c>
      <c r="C418" s="8" t="n">
        <v>28</v>
      </c>
      <c r="D418" s="8" t="n">
        <v>7</v>
      </c>
      <c r="E418" s="9" t="n">
        <v>2189.02</v>
      </c>
      <c r="F418" s="8">
        <f>IF(PERCENTRANK($C$5:$C$797,C418)&lt;=0.25,4,IF(PERCENTRANK($C$5:$C$797,C418)&lt;=0.5,3,IF(PERCENTRANK($C$5:$C$797,C418)&lt;=0.75,2,1)))</f>
        <v/>
      </c>
      <c r="G418" s="8">
        <f>IF(PERCENTRANK($D$5:$D$797,D418)&gt;=0.75,4,IF(PERCENTRANK($D$5:$D$797,D418)&gt;=0.5,3,IF(PERCENTRANK($D$5:$D$797,D418)&gt;=0.25,2,1)))</f>
        <v/>
      </c>
      <c r="H418" s="8">
        <f>IF(PERCENTRANK($E$5:$E$797,E418)&gt;=0.75,4,IF(PERCENTRANK($E$5:$E$797,E418)&gt;=0.5,3,IF(PERCENTRANK($E$5:$E$797,E418)&gt;=0.25,2,1)))</f>
        <v/>
      </c>
      <c r="I418" s="8">
        <f>F418+G418+H418</f>
        <v/>
      </c>
      <c r="J418" s="8">
        <f>IF(I418&gt;=10,"Champions",IF(I418&gt;=8,"Loyal Customers",IF(I418&gt;=6,"Potential Loyalists",IF(I418&gt;=4,"At Risk","Lost"))))</f>
        <v/>
      </c>
    </row>
    <row r="419">
      <c r="A419" s="5" t="inlineStr">
        <is>
          <t>BT-11395</t>
        </is>
      </c>
      <c r="B419" s="5" t="inlineStr">
        <is>
          <t>Bill Tyler</t>
        </is>
      </c>
      <c r="C419" s="5" t="n">
        <v>302</v>
      </c>
      <c r="D419" s="5" t="n">
        <v>6</v>
      </c>
      <c r="E419" s="6" t="n">
        <v>2186.61</v>
      </c>
      <c r="F419" s="5">
        <f>IF(PERCENTRANK($C$5:$C$797,C419)&lt;=0.25,4,IF(PERCENTRANK($C$5:$C$797,C419)&lt;=0.5,3,IF(PERCENTRANK($C$5:$C$797,C419)&lt;=0.75,2,1)))</f>
        <v/>
      </c>
      <c r="G419" s="5">
        <f>IF(PERCENTRANK($D$5:$D$797,D419)&gt;=0.75,4,IF(PERCENTRANK($D$5:$D$797,D419)&gt;=0.5,3,IF(PERCENTRANK($D$5:$D$797,D419)&gt;=0.25,2,1)))</f>
        <v/>
      </c>
      <c r="H419" s="5">
        <f>IF(PERCENTRANK($E$5:$E$797,E419)&gt;=0.75,4,IF(PERCENTRANK($E$5:$E$797,E419)&gt;=0.5,3,IF(PERCENTRANK($E$5:$E$797,E419)&gt;=0.25,2,1)))</f>
        <v/>
      </c>
      <c r="I419" s="5">
        <f>F419+G419+H419</f>
        <v/>
      </c>
      <c r="J419" s="5">
        <f>IF(I419&gt;=10,"Champions",IF(I419&gt;=8,"Loyal Customers",IF(I419&gt;=6,"Potential Loyalists",IF(I419&gt;=4,"At Risk","Lost"))))</f>
        <v/>
      </c>
    </row>
    <row r="420">
      <c r="A420" s="8" t="inlineStr">
        <is>
          <t>PS-18760</t>
        </is>
      </c>
      <c r="B420" s="8" t="inlineStr">
        <is>
          <t>Pamela Stobb</t>
        </is>
      </c>
      <c r="C420" s="8" t="n">
        <v>107</v>
      </c>
      <c r="D420" s="8" t="n">
        <v>6</v>
      </c>
      <c r="E420" s="9" t="n">
        <v>2181.48</v>
      </c>
      <c r="F420" s="8">
        <f>IF(PERCENTRANK($C$5:$C$797,C420)&lt;=0.25,4,IF(PERCENTRANK($C$5:$C$797,C420)&lt;=0.5,3,IF(PERCENTRANK($C$5:$C$797,C420)&lt;=0.75,2,1)))</f>
        <v/>
      </c>
      <c r="G420" s="8">
        <f>IF(PERCENTRANK($D$5:$D$797,D420)&gt;=0.75,4,IF(PERCENTRANK($D$5:$D$797,D420)&gt;=0.5,3,IF(PERCENTRANK($D$5:$D$797,D420)&gt;=0.25,2,1)))</f>
        <v/>
      </c>
      <c r="H420" s="8">
        <f>IF(PERCENTRANK($E$5:$E$797,E420)&gt;=0.75,4,IF(PERCENTRANK($E$5:$E$797,E420)&gt;=0.5,3,IF(PERCENTRANK($E$5:$E$797,E420)&gt;=0.25,2,1)))</f>
        <v/>
      </c>
      <c r="I420" s="8">
        <f>F420+G420+H420</f>
        <v/>
      </c>
      <c r="J420" s="8">
        <f>IF(I420&gt;=10,"Champions",IF(I420&gt;=8,"Loyal Customers",IF(I420&gt;=6,"Potential Loyalists",IF(I420&gt;=4,"At Risk","Lost"))))</f>
        <v/>
      </c>
    </row>
    <row r="421">
      <c r="A421" s="5" t="inlineStr">
        <is>
          <t>SH-20395</t>
        </is>
      </c>
      <c r="B421" s="5" t="inlineStr">
        <is>
          <t>Shahid Hopkins</t>
        </is>
      </c>
      <c r="C421" s="5" t="n">
        <v>23</v>
      </c>
      <c r="D421" s="5" t="n">
        <v>10</v>
      </c>
      <c r="E421" s="6" t="n">
        <v>2180.72</v>
      </c>
      <c r="F421" s="5">
        <f>IF(PERCENTRANK($C$5:$C$797,C421)&lt;=0.25,4,IF(PERCENTRANK($C$5:$C$797,C421)&lt;=0.5,3,IF(PERCENTRANK($C$5:$C$797,C421)&lt;=0.75,2,1)))</f>
        <v/>
      </c>
      <c r="G421" s="5">
        <f>IF(PERCENTRANK($D$5:$D$797,D421)&gt;=0.75,4,IF(PERCENTRANK($D$5:$D$797,D421)&gt;=0.5,3,IF(PERCENTRANK($D$5:$D$797,D421)&gt;=0.25,2,1)))</f>
        <v/>
      </c>
      <c r="H421" s="5">
        <f>IF(PERCENTRANK($E$5:$E$797,E421)&gt;=0.75,4,IF(PERCENTRANK($E$5:$E$797,E421)&gt;=0.5,3,IF(PERCENTRANK($E$5:$E$797,E421)&gt;=0.25,2,1)))</f>
        <v/>
      </c>
      <c r="I421" s="5">
        <f>F421+G421+H421</f>
        <v/>
      </c>
      <c r="J421" s="5">
        <f>IF(I421&gt;=10,"Champions",IF(I421&gt;=8,"Loyal Customers",IF(I421&gt;=6,"Potential Loyalists",IF(I421&gt;=4,"At Risk","Lost"))))</f>
        <v/>
      </c>
    </row>
    <row r="422">
      <c r="A422" s="8" t="inlineStr">
        <is>
          <t>KN-16450</t>
        </is>
      </c>
      <c r="B422" s="8" t="inlineStr">
        <is>
          <t>Kean Nguyen</t>
        </is>
      </c>
      <c r="C422" s="8" t="n">
        <v>52</v>
      </c>
      <c r="D422" s="8" t="n">
        <v>5</v>
      </c>
      <c r="E422" s="9" t="n">
        <v>2171.96</v>
      </c>
      <c r="F422" s="8">
        <f>IF(PERCENTRANK($C$5:$C$797,C422)&lt;=0.25,4,IF(PERCENTRANK($C$5:$C$797,C422)&lt;=0.5,3,IF(PERCENTRANK($C$5:$C$797,C422)&lt;=0.75,2,1)))</f>
        <v/>
      </c>
      <c r="G422" s="8">
        <f>IF(PERCENTRANK($D$5:$D$797,D422)&gt;=0.75,4,IF(PERCENTRANK($D$5:$D$797,D422)&gt;=0.5,3,IF(PERCENTRANK($D$5:$D$797,D422)&gt;=0.25,2,1)))</f>
        <v/>
      </c>
      <c r="H422" s="8">
        <f>IF(PERCENTRANK($E$5:$E$797,E422)&gt;=0.75,4,IF(PERCENTRANK($E$5:$E$797,E422)&gt;=0.5,3,IF(PERCENTRANK($E$5:$E$797,E422)&gt;=0.25,2,1)))</f>
        <v/>
      </c>
      <c r="I422" s="8">
        <f>F422+G422+H422</f>
        <v/>
      </c>
      <c r="J422" s="8">
        <f>IF(I422&gt;=10,"Champions",IF(I422&gt;=8,"Loyal Customers",IF(I422&gt;=6,"Potential Loyalists",IF(I422&gt;=4,"At Risk","Lost"))))</f>
        <v/>
      </c>
    </row>
    <row r="423">
      <c r="A423" s="5" t="inlineStr">
        <is>
          <t>DB-12910</t>
        </is>
      </c>
      <c r="B423" s="5" t="inlineStr">
        <is>
          <t>Daniel Byrd</t>
        </is>
      </c>
      <c r="C423" s="5" t="n">
        <v>21</v>
      </c>
      <c r="D423" s="5" t="n">
        <v>8</v>
      </c>
      <c r="E423" s="6" t="n">
        <v>2171.6</v>
      </c>
      <c r="F423" s="5">
        <f>IF(PERCENTRANK($C$5:$C$797,C423)&lt;=0.25,4,IF(PERCENTRANK($C$5:$C$797,C423)&lt;=0.5,3,IF(PERCENTRANK($C$5:$C$797,C423)&lt;=0.75,2,1)))</f>
        <v/>
      </c>
      <c r="G423" s="5">
        <f>IF(PERCENTRANK($D$5:$D$797,D423)&gt;=0.75,4,IF(PERCENTRANK($D$5:$D$797,D423)&gt;=0.5,3,IF(PERCENTRANK($D$5:$D$797,D423)&gt;=0.25,2,1)))</f>
        <v/>
      </c>
      <c r="H423" s="5">
        <f>IF(PERCENTRANK($E$5:$E$797,E423)&gt;=0.75,4,IF(PERCENTRANK($E$5:$E$797,E423)&gt;=0.5,3,IF(PERCENTRANK($E$5:$E$797,E423)&gt;=0.25,2,1)))</f>
        <v/>
      </c>
      <c r="I423" s="5">
        <f>F423+G423+H423</f>
        <v/>
      </c>
      <c r="J423" s="5">
        <f>IF(I423&gt;=10,"Champions",IF(I423&gt;=8,"Loyal Customers",IF(I423&gt;=6,"Potential Loyalists",IF(I423&gt;=4,"At Risk","Lost"))))</f>
        <v/>
      </c>
    </row>
    <row r="424">
      <c r="A424" s="8" t="inlineStr">
        <is>
          <t>RP-19855</t>
        </is>
      </c>
      <c r="B424" s="8" t="inlineStr">
        <is>
          <t>Roy Phan</t>
        </is>
      </c>
      <c r="C424" s="8" t="n">
        <v>28</v>
      </c>
      <c r="D424" s="8" t="n">
        <v>8</v>
      </c>
      <c r="E424" s="9" t="n">
        <v>2170.72</v>
      </c>
      <c r="F424" s="8">
        <f>IF(PERCENTRANK($C$5:$C$797,C424)&lt;=0.25,4,IF(PERCENTRANK($C$5:$C$797,C424)&lt;=0.5,3,IF(PERCENTRANK($C$5:$C$797,C424)&lt;=0.75,2,1)))</f>
        <v/>
      </c>
      <c r="G424" s="8">
        <f>IF(PERCENTRANK($D$5:$D$797,D424)&gt;=0.75,4,IF(PERCENTRANK($D$5:$D$797,D424)&gt;=0.5,3,IF(PERCENTRANK($D$5:$D$797,D424)&gt;=0.25,2,1)))</f>
        <v/>
      </c>
      <c r="H424" s="8">
        <f>IF(PERCENTRANK($E$5:$E$797,E424)&gt;=0.75,4,IF(PERCENTRANK($E$5:$E$797,E424)&gt;=0.5,3,IF(PERCENTRANK($E$5:$E$797,E424)&gt;=0.25,2,1)))</f>
        <v/>
      </c>
      <c r="I424" s="8">
        <f>F424+G424+H424</f>
        <v/>
      </c>
      <c r="J424" s="8">
        <f>IF(I424&gt;=10,"Champions",IF(I424&gt;=8,"Loyal Customers",IF(I424&gt;=6,"Potential Loyalists",IF(I424&gt;=4,"At Risk","Lost"))))</f>
        <v/>
      </c>
    </row>
    <row r="425">
      <c r="A425" s="5" t="inlineStr">
        <is>
          <t>TS-21160</t>
        </is>
      </c>
      <c r="B425" s="5" t="inlineStr">
        <is>
          <t>Theresa Swint</t>
        </is>
      </c>
      <c r="C425" s="5" t="n">
        <v>504</v>
      </c>
      <c r="D425" s="5" t="n">
        <v>6</v>
      </c>
      <c r="E425" s="6" t="n">
        <v>2163.62</v>
      </c>
      <c r="F425" s="5">
        <f>IF(PERCENTRANK($C$5:$C$797,C425)&lt;=0.25,4,IF(PERCENTRANK($C$5:$C$797,C425)&lt;=0.5,3,IF(PERCENTRANK($C$5:$C$797,C425)&lt;=0.75,2,1)))</f>
        <v/>
      </c>
      <c r="G425" s="5">
        <f>IF(PERCENTRANK($D$5:$D$797,D425)&gt;=0.75,4,IF(PERCENTRANK($D$5:$D$797,D425)&gt;=0.5,3,IF(PERCENTRANK($D$5:$D$797,D425)&gt;=0.25,2,1)))</f>
        <v/>
      </c>
      <c r="H425" s="5">
        <f>IF(PERCENTRANK($E$5:$E$797,E425)&gt;=0.75,4,IF(PERCENTRANK($E$5:$E$797,E425)&gt;=0.5,3,IF(PERCENTRANK($E$5:$E$797,E425)&gt;=0.25,2,1)))</f>
        <v/>
      </c>
      <c r="I425" s="5">
        <f>F425+G425+H425</f>
        <v/>
      </c>
      <c r="J425" s="5">
        <f>IF(I425&gt;=10,"Champions",IF(I425&gt;=8,"Loyal Customers",IF(I425&gt;=6,"Potential Loyalists",IF(I425&gt;=4,"At Risk","Lost"))))</f>
        <v/>
      </c>
    </row>
    <row r="426">
      <c r="A426" s="8" t="inlineStr">
        <is>
          <t>HA-14905</t>
        </is>
      </c>
      <c r="B426" s="8" t="inlineStr">
        <is>
          <t>Helen Abelman</t>
        </is>
      </c>
      <c r="C426" s="8" t="n">
        <v>69</v>
      </c>
      <c r="D426" s="8" t="n">
        <v>7</v>
      </c>
      <c r="E426" s="9" t="n">
        <v>2163.3</v>
      </c>
      <c r="F426" s="8">
        <f>IF(PERCENTRANK($C$5:$C$797,C426)&lt;=0.25,4,IF(PERCENTRANK($C$5:$C$797,C426)&lt;=0.5,3,IF(PERCENTRANK($C$5:$C$797,C426)&lt;=0.75,2,1)))</f>
        <v/>
      </c>
      <c r="G426" s="8">
        <f>IF(PERCENTRANK($D$5:$D$797,D426)&gt;=0.75,4,IF(PERCENTRANK($D$5:$D$797,D426)&gt;=0.5,3,IF(PERCENTRANK($D$5:$D$797,D426)&gt;=0.25,2,1)))</f>
        <v/>
      </c>
      <c r="H426" s="8">
        <f>IF(PERCENTRANK($E$5:$E$797,E426)&gt;=0.75,4,IF(PERCENTRANK($E$5:$E$797,E426)&gt;=0.5,3,IF(PERCENTRANK($E$5:$E$797,E426)&gt;=0.25,2,1)))</f>
        <v/>
      </c>
      <c r="I426" s="8">
        <f>F426+G426+H426</f>
        <v/>
      </c>
      <c r="J426" s="8">
        <f>IF(I426&gt;=10,"Champions",IF(I426&gt;=8,"Loyal Customers",IF(I426&gt;=6,"Potential Loyalists",IF(I426&gt;=4,"At Risk","Lost"))))</f>
        <v/>
      </c>
    </row>
    <row r="427">
      <c r="A427" s="5" t="inlineStr">
        <is>
          <t>EJ-13720</t>
        </is>
      </c>
      <c r="B427" s="5" t="inlineStr">
        <is>
          <t>Ed Jacobs</t>
        </is>
      </c>
      <c r="C427" s="5" t="n">
        <v>302</v>
      </c>
      <c r="D427" s="5" t="n">
        <v>4</v>
      </c>
      <c r="E427" s="6" t="n">
        <v>2162.17</v>
      </c>
      <c r="F427" s="5">
        <f>IF(PERCENTRANK($C$5:$C$797,C427)&lt;=0.25,4,IF(PERCENTRANK($C$5:$C$797,C427)&lt;=0.5,3,IF(PERCENTRANK($C$5:$C$797,C427)&lt;=0.75,2,1)))</f>
        <v/>
      </c>
      <c r="G427" s="5">
        <f>IF(PERCENTRANK($D$5:$D$797,D427)&gt;=0.75,4,IF(PERCENTRANK($D$5:$D$797,D427)&gt;=0.5,3,IF(PERCENTRANK($D$5:$D$797,D427)&gt;=0.25,2,1)))</f>
        <v/>
      </c>
      <c r="H427" s="5">
        <f>IF(PERCENTRANK($E$5:$E$797,E427)&gt;=0.75,4,IF(PERCENTRANK($E$5:$E$797,E427)&gt;=0.5,3,IF(PERCENTRANK($E$5:$E$797,E427)&gt;=0.25,2,1)))</f>
        <v/>
      </c>
      <c r="I427" s="5">
        <f>F427+G427+H427</f>
        <v/>
      </c>
      <c r="J427" s="5">
        <f>IF(I427&gt;=10,"Champions",IF(I427&gt;=8,"Loyal Customers",IF(I427&gt;=6,"Potential Loyalists",IF(I427&gt;=4,"At Risk","Lost"))))</f>
        <v/>
      </c>
    </row>
    <row r="428">
      <c r="A428" s="8" t="inlineStr">
        <is>
          <t>NM-18520</t>
        </is>
      </c>
      <c r="B428" s="8" t="inlineStr">
        <is>
          <t>Neoma Murray</t>
        </is>
      </c>
      <c r="C428" s="8" t="n">
        <v>244</v>
      </c>
      <c r="D428" s="8" t="n">
        <v>10</v>
      </c>
      <c r="E428" s="9" t="n">
        <v>2161.98</v>
      </c>
      <c r="F428" s="8">
        <f>IF(PERCENTRANK($C$5:$C$797,C428)&lt;=0.25,4,IF(PERCENTRANK($C$5:$C$797,C428)&lt;=0.5,3,IF(PERCENTRANK($C$5:$C$797,C428)&lt;=0.75,2,1)))</f>
        <v/>
      </c>
      <c r="G428" s="8">
        <f>IF(PERCENTRANK($D$5:$D$797,D428)&gt;=0.75,4,IF(PERCENTRANK($D$5:$D$797,D428)&gt;=0.5,3,IF(PERCENTRANK($D$5:$D$797,D428)&gt;=0.25,2,1)))</f>
        <v/>
      </c>
      <c r="H428" s="8">
        <f>IF(PERCENTRANK($E$5:$E$797,E428)&gt;=0.75,4,IF(PERCENTRANK($E$5:$E$797,E428)&gt;=0.5,3,IF(PERCENTRANK($E$5:$E$797,E428)&gt;=0.25,2,1)))</f>
        <v/>
      </c>
      <c r="I428" s="8">
        <f>F428+G428+H428</f>
        <v/>
      </c>
      <c r="J428" s="8">
        <f>IF(I428&gt;=10,"Champions",IF(I428&gt;=8,"Loyal Customers",IF(I428&gt;=6,"Potential Loyalists",IF(I428&gt;=4,"At Risk","Lost"))))</f>
        <v/>
      </c>
    </row>
    <row r="429">
      <c r="A429" s="5" t="inlineStr">
        <is>
          <t>JD-15790</t>
        </is>
      </c>
      <c r="B429" s="5" t="inlineStr">
        <is>
          <t>John Dryer</t>
        </is>
      </c>
      <c r="C429" s="5" t="n">
        <v>117</v>
      </c>
      <c r="D429" s="5" t="n">
        <v>5</v>
      </c>
      <c r="E429" s="6" t="n">
        <v>2152.35</v>
      </c>
      <c r="F429" s="5">
        <f>IF(PERCENTRANK($C$5:$C$797,C429)&lt;=0.25,4,IF(PERCENTRANK($C$5:$C$797,C429)&lt;=0.5,3,IF(PERCENTRANK($C$5:$C$797,C429)&lt;=0.75,2,1)))</f>
        <v/>
      </c>
      <c r="G429" s="5">
        <f>IF(PERCENTRANK($D$5:$D$797,D429)&gt;=0.75,4,IF(PERCENTRANK($D$5:$D$797,D429)&gt;=0.5,3,IF(PERCENTRANK($D$5:$D$797,D429)&gt;=0.25,2,1)))</f>
        <v/>
      </c>
      <c r="H429" s="5">
        <f>IF(PERCENTRANK($E$5:$E$797,E429)&gt;=0.75,4,IF(PERCENTRANK($E$5:$E$797,E429)&gt;=0.5,3,IF(PERCENTRANK($E$5:$E$797,E429)&gt;=0.25,2,1)))</f>
        <v/>
      </c>
      <c r="I429" s="5">
        <f>F429+G429+H429</f>
        <v/>
      </c>
      <c r="J429" s="5">
        <f>IF(I429&gt;=10,"Champions",IF(I429&gt;=8,"Loyal Customers",IF(I429&gt;=6,"Potential Loyalists",IF(I429&gt;=4,"At Risk","Lost"))))</f>
        <v/>
      </c>
    </row>
    <row r="430">
      <c r="A430" s="8" t="inlineStr">
        <is>
          <t>CR-12580</t>
        </is>
      </c>
      <c r="B430" s="8" t="inlineStr">
        <is>
          <t>Clay Rozendal</t>
        </is>
      </c>
      <c r="C430" s="8" t="n">
        <v>57</v>
      </c>
      <c r="D430" s="8" t="n">
        <v>4</v>
      </c>
      <c r="E430" s="9" t="n">
        <v>2148.85</v>
      </c>
      <c r="F430" s="8">
        <f>IF(PERCENTRANK($C$5:$C$797,C430)&lt;=0.25,4,IF(PERCENTRANK($C$5:$C$797,C430)&lt;=0.5,3,IF(PERCENTRANK($C$5:$C$797,C430)&lt;=0.75,2,1)))</f>
        <v/>
      </c>
      <c r="G430" s="8">
        <f>IF(PERCENTRANK($D$5:$D$797,D430)&gt;=0.75,4,IF(PERCENTRANK($D$5:$D$797,D430)&gt;=0.5,3,IF(PERCENTRANK($D$5:$D$797,D430)&gt;=0.25,2,1)))</f>
        <v/>
      </c>
      <c r="H430" s="8">
        <f>IF(PERCENTRANK($E$5:$E$797,E430)&gt;=0.75,4,IF(PERCENTRANK($E$5:$E$797,E430)&gt;=0.5,3,IF(PERCENTRANK($E$5:$E$797,E430)&gt;=0.25,2,1)))</f>
        <v/>
      </c>
      <c r="I430" s="8">
        <f>F430+G430+H430</f>
        <v/>
      </c>
      <c r="J430" s="8">
        <f>IF(I430&gt;=10,"Champions",IF(I430&gt;=8,"Loyal Customers",IF(I430&gt;=6,"Potential Loyalists",IF(I430&gt;=4,"At Risk","Lost"))))</f>
        <v/>
      </c>
    </row>
    <row r="431">
      <c r="A431" s="5" t="inlineStr">
        <is>
          <t>DN-13690</t>
        </is>
      </c>
      <c r="B431" s="5" t="inlineStr">
        <is>
          <t>Duane Noonan</t>
        </is>
      </c>
      <c r="C431" s="5" t="n">
        <v>217</v>
      </c>
      <c r="D431" s="5" t="n">
        <v>7</v>
      </c>
      <c r="E431" s="6" t="n">
        <v>2139.79</v>
      </c>
      <c r="F431" s="5">
        <f>IF(PERCENTRANK($C$5:$C$797,C431)&lt;=0.25,4,IF(PERCENTRANK($C$5:$C$797,C431)&lt;=0.5,3,IF(PERCENTRANK($C$5:$C$797,C431)&lt;=0.75,2,1)))</f>
        <v/>
      </c>
      <c r="G431" s="5">
        <f>IF(PERCENTRANK($D$5:$D$797,D431)&gt;=0.75,4,IF(PERCENTRANK($D$5:$D$797,D431)&gt;=0.5,3,IF(PERCENTRANK($D$5:$D$797,D431)&gt;=0.25,2,1)))</f>
        <v/>
      </c>
      <c r="H431" s="5">
        <f>IF(PERCENTRANK($E$5:$E$797,E431)&gt;=0.75,4,IF(PERCENTRANK($E$5:$E$797,E431)&gt;=0.5,3,IF(PERCENTRANK($E$5:$E$797,E431)&gt;=0.25,2,1)))</f>
        <v/>
      </c>
      <c r="I431" s="5">
        <f>F431+G431+H431</f>
        <v/>
      </c>
      <c r="J431" s="5">
        <f>IF(I431&gt;=10,"Champions",IF(I431&gt;=8,"Loyal Customers",IF(I431&gt;=6,"Potential Loyalists",IF(I431&gt;=4,"At Risk","Lost"))))</f>
        <v/>
      </c>
    </row>
    <row r="432">
      <c r="A432" s="8" t="inlineStr">
        <is>
          <t>KC-16255</t>
        </is>
      </c>
      <c r="B432" s="8" t="inlineStr">
        <is>
          <t>Karen Carlisle</t>
        </is>
      </c>
      <c r="C432" s="8" t="n">
        <v>407</v>
      </c>
      <c r="D432" s="8" t="n">
        <v>6</v>
      </c>
      <c r="E432" s="9" t="n">
        <v>2120.95</v>
      </c>
      <c r="F432" s="8">
        <f>IF(PERCENTRANK($C$5:$C$797,C432)&lt;=0.25,4,IF(PERCENTRANK($C$5:$C$797,C432)&lt;=0.5,3,IF(PERCENTRANK($C$5:$C$797,C432)&lt;=0.75,2,1)))</f>
        <v/>
      </c>
      <c r="G432" s="8">
        <f>IF(PERCENTRANK($D$5:$D$797,D432)&gt;=0.75,4,IF(PERCENTRANK($D$5:$D$797,D432)&gt;=0.5,3,IF(PERCENTRANK($D$5:$D$797,D432)&gt;=0.25,2,1)))</f>
        <v/>
      </c>
      <c r="H432" s="8">
        <f>IF(PERCENTRANK($E$5:$E$797,E432)&gt;=0.75,4,IF(PERCENTRANK($E$5:$E$797,E432)&gt;=0.5,3,IF(PERCENTRANK($E$5:$E$797,E432)&gt;=0.25,2,1)))</f>
        <v/>
      </c>
      <c r="I432" s="8">
        <f>F432+G432+H432</f>
        <v/>
      </c>
      <c r="J432" s="8">
        <f>IF(I432&gt;=10,"Champions",IF(I432&gt;=8,"Loyal Customers",IF(I432&gt;=6,"Potential Loyalists",IF(I432&gt;=4,"At Risk","Lost"))))</f>
        <v/>
      </c>
    </row>
    <row r="433">
      <c r="A433" s="5" t="inlineStr">
        <is>
          <t>SH-20635</t>
        </is>
      </c>
      <c r="B433" s="5" t="inlineStr">
        <is>
          <t>Stefanie Holloman</t>
        </is>
      </c>
      <c r="C433" s="5" t="n">
        <v>765</v>
      </c>
      <c r="D433" s="5" t="n">
        <v>2</v>
      </c>
      <c r="E433" s="6" t="n">
        <v>2096.39</v>
      </c>
      <c r="F433" s="5">
        <f>IF(PERCENTRANK($C$5:$C$797,C433)&lt;=0.25,4,IF(PERCENTRANK($C$5:$C$797,C433)&lt;=0.5,3,IF(PERCENTRANK($C$5:$C$797,C433)&lt;=0.75,2,1)))</f>
        <v/>
      </c>
      <c r="G433" s="5">
        <f>IF(PERCENTRANK($D$5:$D$797,D433)&gt;=0.75,4,IF(PERCENTRANK($D$5:$D$797,D433)&gt;=0.5,3,IF(PERCENTRANK($D$5:$D$797,D433)&gt;=0.25,2,1)))</f>
        <v/>
      </c>
      <c r="H433" s="5">
        <f>IF(PERCENTRANK($E$5:$E$797,E433)&gt;=0.75,4,IF(PERCENTRANK($E$5:$E$797,E433)&gt;=0.5,3,IF(PERCENTRANK($E$5:$E$797,E433)&gt;=0.25,2,1)))</f>
        <v/>
      </c>
      <c r="I433" s="5">
        <f>F433+G433+H433</f>
        <v/>
      </c>
      <c r="J433" s="5">
        <f>IF(I433&gt;=10,"Champions",IF(I433&gt;=8,"Loyal Customers",IF(I433&gt;=6,"Potential Loyalists",IF(I433&gt;=4,"At Risk","Lost"))))</f>
        <v/>
      </c>
    </row>
    <row r="434">
      <c r="A434" s="8" t="inlineStr">
        <is>
          <t>LC-17050</t>
        </is>
      </c>
      <c r="B434" s="8" t="inlineStr">
        <is>
          <t>Liz Carlisle</t>
        </is>
      </c>
      <c r="C434" s="8" t="n">
        <v>54</v>
      </c>
      <c r="D434" s="8" t="n">
        <v>5</v>
      </c>
      <c r="E434" s="9" t="n">
        <v>2095.06</v>
      </c>
      <c r="F434" s="8">
        <f>IF(PERCENTRANK($C$5:$C$797,C434)&lt;=0.25,4,IF(PERCENTRANK($C$5:$C$797,C434)&lt;=0.5,3,IF(PERCENTRANK($C$5:$C$797,C434)&lt;=0.75,2,1)))</f>
        <v/>
      </c>
      <c r="G434" s="8">
        <f>IF(PERCENTRANK($D$5:$D$797,D434)&gt;=0.75,4,IF(PERCENTRANK($D$5:$D$797,D434)&gt;=0.5,3,IF(PERCENTRANK($D$5:$D$797,D434)&gt;=0.25,2,1)))</f>
        <v/>
      </c>
      <c r="H434" s="8">
        <f>IF(PERCENTRANK($E$5:$E$797,E434)&gt;=0.75,4,IF(PERCENTRANK($E$5:$E$797,E434)&gt;=0.5,3,IF(PERCENTRANK($E$5:$E$797,E434)&gt;=0.25,2,1)))</f>
        <v/>
      </c>
      <c r="I434" s="8">
        <f>F434+G434+H434</f>
        <v/>
      </c>
      <c r="J434" s="8">
        <f>IF(I434&gt;=10,"Champions",IF(I434&gt;=8,"Loyal Customers",IF(I434&gt;=6,"Potential Loyalists",IF(I434&gt;=4,"At Risk","Lost"))))</f>
        <v/>
      </c>
    </row>
    <row r="435">
      <c r="A435" s="5" t="inlineStr">
        <is>
          <t>RH-19600</t>
        </is>
      </c>
      <c r="B435" s="5" t="inlineStr">
        <is>
          <t>Rob Haberlin</t>
        </is>
      </c>
      <c r="C435" s="5" t="n">
        <v>534</v>
      </c>
      <c r="D435" s="5" t="n">
        <v>3</v>
      </c>
      <c r="E435" s="6" t="n">
        <v>2085.74</v>
      </c>
      <c r="F435" s="5">
        <f>IF(PERCENTRANK($C$5:$C$797,C435)&lt;=0.25,4,IF(PERCENTRANK($C$5:$C$797,C435)&lt;=0.5,3,IF(PERCENTRANK($C$5:$C$797,C435)&lt;=0.75,2,1)))</f>
        <v/>
      </c>
      <c r="G435" s="5">
        <f>IF(PERCENTRANK($D$5:$D$797,D435)&gt;=0.75,4,IF(PERCENTRANK($D$5:$D$797,D435)&gt;=0.5,3,IF(PERCENTRANK($D$5:$D$797,D435)&gt;=0.25,2,1)))</f>
        <v/>
      </c>
      <c r="H435" s="5">
        <f>IF(PERCENTRANK($E$5:$E$797,E435)&gt;=0.75,4,IF(PERCENTRANK($E$5:$E$797,E435)&gt;=0.5,3,IF(PERCENTRANK($E$5:$E$797,E435)&gt;=0.25,2,1)))</f>
        <v/>
      </c>
      <c r="I435" s="5">
        <f>F435+G435+H435</f>
        <v/>
      </c>
      <c r="J435" s="5">
        <f>IF(I435&gt;=10,"Champions",IF(I435&gt;=8,"Loyal Customers",IF(I435&gt;=6,"Potential Loyalists",IF(I435&gt;=4,"At Risk","Lost"))))</f>
        <v/>
      </c>
    </row>
    <row r="436">
      <c r="A436" s="8" t="inlineStr">
        <is>
          <t>TG-21640</t>
        </is>
      </c>
      <c r="B436" s="8" t="inlineStr">
        <is>
          <t>Trudy Glocke</t>
        </is>
      </c>
      <c r="C436" s="8" t="n">
        <v>114</v>
      </c>
      <c r="D436" s="8" t="n">
        <v>4</v>
      </c>
      <c r="E436" s="9" t="n">
        <v>2074.66</v>
      </c>
      <c r="F436" s="8">
        <f>IF(PERCENTRANK($C$5:$C$797,C436)&lt;=0.25,4,IF(PERCENTRANK($C$5:$C$797,C436)&lt;=0.5,3,IF(PERCENTRANK($C$5:$C$797,C436)&lt;=0.75,2,1)))</f>
        <v/>
      </c>
      <c r="G436" s="8">
        <f>IF(PERCENTRANK($D$5:$D$797,D436)&gt;=0.75,4,IF(PERCENTRANK($D$5:$D$797,D436)&gt;=0.5,3,IF(PERCENTRANK($D$5:$D$797,D436)&gt;=0.25,2,1)))</f>
        <v/>
      </c>
      <c r="H436" s="8">
        <f>IF(PERCENTRANK($E$5:$E$797,E436)&gt;=0.75,4,IF(PERCENTRANK($E$5:$E$797,E436)&gt;=0.5,3,IF(PERCENTRANK($E$5:$E$797,E436)&gt;=0.25,2,1)))</f>
        <v/>
      </c>
      <c r="I436" s="8">
        <f>F436+G436+H436</f>
        <v/>
      </c>
      <c r="J436" s="8">
        <f>IF(I436&gt;=10,"Champions",IF(I436&gt;=8,"Loyal Customers",IF(I436&gt;=6,"Potential Loyalists",IF(I436&gt;=4,"At Risk","Lost"))))</f>
        <v/>
      </c>
    </row>
    <row r="437">
      <c r="A437" s="5" t="inlineStr">
        <is>
          <t>ML-17755</t>
        </is>
      </c>
      <c r="B437" s="5" t="inlineStr">
        <is>
          <t>Max Ludwig</t>
        </is>
      </c>
      <c r="C437" s="5" t="n">
        <v>29</v>
      </c>
      <c r="D437" s="5" t="n">
        <v>7</v>
      </c>
      <c r="E437" s="6" t="n">
        <v>2071.91</v>
      </c>
      <c r="F437" s="5">
        <f>IF(PERCENTRANK($C$5:$C$797,C437)&lt;=0.25,4,IF(PERCENTRANK($C$5:$C$797,C437)&lt;=0.5,3,IF(PERCENTRANK($C$5:$C$797,C437)&lt;=0.75,2,1)))</f>
        <v/>
      </c>
      <c r="G437" s="5">
        <f>IF(PERCENTRANK($D$5:$D$797,D437)&gt;=0.75,4,IF(PERCENTRANK($D$5:$D$797,D437)&gt;=0.5,3,IF(PERCENTRANK($D$5:$D$797,D437)&gt;=0.25,2,1)))</f>
        <v/>
      </c>
      <c r="H437" s="5">
        <f>IF(PERCENTRANK($E$5:$E$797,E437)&gt;=0.75,4,IF(PERCENTRANK($E$5:$E$797,E437)&gt;=0.5,3,IF(PERCENTRANK($E$5:$E$797,E437)&gt;=0.25,2,1)))</f>
        <v/>
      </c>
      <c r="I437" s="5">
        <f>F437+G437+H437</f>
        <v/>
      </c>
      <c r="J437" s="5">
        <f>IF(I437&gt;=10,"Champions",IF(I437&gt;=8,"Loyal Customers",IF(I437&gt;=6,"Potential Loyalists",IF(I437&gt;=4,"At Risk","Lost"))))</f>
        <v/>
      </c>
    </row>
    <row r="438">
      <c r="A438" s="8" t="inlineStr">
        <is>
          <t>RB-19705</t>
        </is>
      </c>
      <c r="B438" s="8" t="inlineStr">
        <is>
          <t>Roger Barcio</t>
        </is>
      </c>
      <c r="C438" s="8" t="n">
        <v>54</v>
      </c>
      <c r="D438" s="8" t="n">
        <v>4</v>
      </c>
      <c r="E438" s="9" t="n">
        <v>2067.45</v>
      </c>
      <c r="F438" s="8">
        <f>IF(PERCENTRANK($C$5:$C$797,C438)&lt;=0.25,4,IF(PERCENTRANK($C$5:$C$797,C438)&lt;=0.5,3,IF(PERCENTRANK($C$5:$C$797,C438)&lt;=0.75,2,1)))</f>
        <v/>
      </c>
      <c r="G438" s="8">
        <f>IF(PERCENTRANK($D$5:$D$797,D438)&gt;=0.75,4,IF(PERCENTRANK($D$5:$D$797,D438)&gt;=0.5,3,IF(PERCENTRANK($D$5:$D$797,D438)&gt;=0.25,2,1)))</f>
        <v/>
      </c>
      <c r="H438" s="8">
        <f>IF(PERCENTRANK($E$5:$E$797,E438)&gt;=0.75,4,IF(PERCENTRANK($E$5:$E$797,E438)&gt;=0.5,3,IF(PERCENTRANK($E$5:$E$797,E438)&gt;=0.25,2,1)))</f>
        <v/>
      </c>
      <c r="I438" s="8">
        <f>F438+G438+H438</f>
        <v/>
      </c>
      <c r="J438" s="8">
        <f>IF(I438&gt;=10,"Champions",IF(I438&gt;=8,"Loyal Customers",IF(I438&gt;=6,"Potential Loyalists",IF(I438&gt;=4,"At Risk","Lost"))))</f>
        <v/>
      </c>
    </row>
    <row r="439">
      <c r="A439" s="5" t="inlineStr">
        <is>
          <t>TS-21430</t>
        </is>
      </c>
      <c r="B439" s="5" t="inlineStr">
        <is>
          <t>Tom Stivers</t>
        </is>
      </c>
      <c r="C439" s="5" t="n">
        <v>172</v>
      </c>
      <c r="D439" s="5" t="n">
        <v>5</v>
      </c>
      <c r="E439" s="6" t="n">
        <v>2054.14</v>
      </c>
      <c r="F439" s="5">
        <f>IF(PERCENTRANK($C$5:$C$797,C439)&lt;=0.25,4,IF(PERCENTRANK($C$5:$C$797,C439)&lt;=0.5,3,IF(PERCENTRANK($C$5:$C$797,C439)&lt;=0.75,2,1)))</f>
        <v/>
      </c>
      <c r="G439" s="5">
        <f>IF(PERCENTRANK($D$5:$D$797,D439)&gt;=0.75,4,IF(PERCENTRANK($D$5:$D$797,D439)&gt;=0.5,3,IF(PERCENTRANK($D$5:$D$797,D439)&gt;=0.25,2,1)))</f>
        <v/>
      </c>
      <c r="H439" s="5">
        <f>IF(PERCENTRANK($E$5:$E$797,E439)&gt;=0.75,4,IF(PERCENTRANK($E$5:$E$797,E439)&gt;=0.5,3,IF(PERCENTRANK($E$5:$E$797,E439)&gt;=0.25,2,1)))</f>
        <v/>
      </c>
      <c r="I439" s="5">
        <f>F439+G439+H439</f>
        <v/>
      </c>
      <c r="J439" s="5">
        <f>IF(I439&gt;=10,"Champions",IF(I439&gt;=8,"Loyal Customers",IF(I439&gt;=6,"Potential Loyalists",IF(I439&gt;=4,"At Risk","Lost"))))</f>
        <v/>
      </c>
    </row>
    <row r="440">
      <c r="A440" s="8" t="inlineStr">
        <is>
          <t>AF-10870</t>
        </is>
      </c>
      <c r="B440" s="8" t="inlineStr">
        <is>
          <t>Art Ferguson</t>
        </is>
      </c>
      <c r="C440" s="8" t="n">
        <v>41</v>
      </c>
      <c r="D440" s="8" t="n">
        <v>7</v>
      </c>
      <c r="E440" s="9" t="n">
        <v>2052.91</v>
      </c>
      <c r="F440" s="8">
        <f>IF(PERCENTRANK($C$5:$C$797,C440)&lt;=0.25,4,IF(PERCENTRANK($C$5:$C$797,C440)&lt;=0.5,3,IF(PERCENTRANK($C$5:$C$797,C440)&lt;=0.75,2,1)))</f>
        <v/>
      </c>
      <c r="G440" s="8">
        <f>IF(PERCENTRANK($D$5:$D$797,D440)&gt;=0.75,4,IF(PERCENTRANK($D$5:$D$797,D440)&gt;=0.5,3,IF(PERCENTRANK($D$5:$D$797,D440)&gt;=0.25,2,1)))</f>
        <v/>
      </c>
      <c r="H440" s="8">
        <f>IF(PERCENTRANK($E$5:$E$797,E440)&gt;=0.75,4,IF(PERCENTRANK($E$5:$E$797,E440)&gt;=0.5,3,IF(PERCENTRANK($E$5:$E$797,E440)&gt;=0.25,2,1)))</f>
        <v/>
      </c>
      <c r="I440" s="8">
        <f>F440+G440+H440</f>
        <v/>
      </c>
      <c r="J440" s="8">
        <f>IF(I440&gt;=10,"Champions",IF(I440&gt;=8,"Loyal Customers",IF(I440&gt;=6,"Potential Loyalists",IF(I440&gt;=4,"At Risk","Lost"))))</f>
        <v/>
      </c>
    </row>
    <row r="441">
      <c r="A441" s="5" t="inlineStr">
        <is>
          <t>CD-11920</t>
        </is>
      </c>
      <c r="B441" s="5" t="inlineStr">
        <is>
          <t>Carlos Daly</t>
        </is>
      </c>
      <c r="C441" s="5" t="n">
        <v>40</v>
      </c>
      <c r="D441" s="5" t="n">
        <v>5</v>
      </c>
      <c r="E441" s="6" t="n">
        <v>2033.97</v>
      </c>
      <c r="F441" s="5">
        <f>IF(PERCENTRANK($C$5:$C$797,C441)&lt;=0.25,4,IF(PERCENTRANK($C$5:$C$797,C441)&lt;=0.5,3,IF(PERCENTRANK($C$5:$C$797,C441)&lt;=0.75,2,1)))</f>
        <v/>
      </c>
      <c r="G441" s="5">
        <f>IF(PERCENTRANK($D$5:$D$797,D441)&gt;=0.75,4,IF(PERCENTRANK($D$5:$D$797,D441)&gt;=0.5,3,IF(PERCENTRANK($D$5:$D$797,D441)&gt;=0.25,2,1)))</f>
        <v/>
      </c>
      <c r="H441" s="5">
        <f>IF(PERCENTRANK($E$5:$E$797,E441)&gt;=0.75,4,IF(PERCENTRANK($E$5:$E$797,E441)&gt;=0.5,3,IF(PERCENTRANK($E$5:$E$797,E441)&gt;=0.25,2,1)))</f>
        <v/>
      </c>
      <c r="I441" s="5">
        <f>F441+G441+H441</f>
        <v/>
      </c>
      <c r="J441" s="5">
        <f>IF(I441&gt;=10,"Champions",IF(I441&gt;=8,"Loyal Customers",IF(I441&gt;=6,"Potential Loyalists",IF(I441&gt;=4,"At Risk","Lost"))))</f>
        <v/>
      </c>
    </row>
    <row r="442">
      <c r="A442" s="8" t="inlineStr">
        <is>
          <t>NF-18595</t>
        </is>
      </c>
      <c r="B442" s="8" t="inlineStr">
        <is>
          <t>Nicole Fjeld</t>
        </is>
      </c>
      <c r="C442" s="8" t="n">
        <v>114</v>
      </c>
      <c r="D442" s="8" t="n">
        <v>7</v>
      </c>
      <c r="E442" s="9" t="n">
        <v>2031.47</v>
      </c>
      <c r="F442" s="8">
        <f>IF(PERCENTRANK($C$5:$C$797,C442)&lt;=0.25,4,IF(PERCENTRANK($C$5:$C$797,C442)&lt;=0.5,3,IF(PERCENTRANK($C$5:$C$797,C442)&lt;=0.75,2,1)))</f>
        <v/>
      </c>
      <c r="G442" s="8">
        <f>IF(PERCENTRANK($D$5:$D$797,D442)&gt;=0.75,4,IF(PERCENTRANK($D$5:$D$797,D442)&gt;=0.5,3,IF(PERCENTRANK($D$5:$D$797,D442)&gt;=0.25,2,1)))</f>
        <v/>
      </c>
      <c r="H442" s="8">
        <f>IF(PERCENTRANK($E$5:$E$797,E442)&gt;=0.75,4,IF(PERCENTRANK($E$5:$E$797,E442)&gt;=0.5,3,IF(PERCENTRANK($E$5:$E$797,E442)&gt;=0.25,2,1)))</f>
        <v/>
      </c>
      <c r="I442" s="8">
        <f>F442+G442+H442</f>
        <v/>
      </c>
      <c r="J442" s="8">
        <f>IF(I442&gt;=10,"Champions",IF(I442&gt;=8,"Loyal Customers",IF(I442&gt;=6,"Potential Loyalists",IF(I442&gt;=4,"At Risk","Lost"))))</f>
        <v/>
      </c>
    </row>
    <row r="443">
      <c r="A443" s="5" t="inlineStr">
        <is>
          <t>DJ-13420</t>
        </is>
      </c>
      <c r="B443" s="5" t="inlineStr">
        <is>
          <t>Denny Joy</t>
        </is>
      </c>
      <c r="C443" s="5" t="n">
        <v>637</v>
      </c>
      <c r="D443" s="5" t="n">
        <v>4</v>
      </c>
      <c r="E443" s="6" t="n">
        <v>2012.52</v>
      </c>
      <c r="F443" s="5">
        <f>IF(PERCENTRANK($C$5:$C$797,C443)&lt;=0.25,4,IF(PERCENTRANK($C$5:$C$797,C443)&lt;=0.5,3,IF(PERCENTRANK($C$5:$C$797,C443)&lt;=0.75,2,1)))</f>
        <v/>
      </c>
      <c r="G443" s="5">
        <f>IF(PERCENTRANK($D$5:$D$797,D443)&gt;=0.75,4,IF(PERCENTRANK($D$5:$D$797,D443)&gt;=0.5,3,IF(PERCENTRANK($D$5:$D$797,D443)&gt;=0.25,2,1)))</f>
        <v/>
      </c>
      <c r="H443" s="5">
        <f>IF(PERCENTRANK($E$5:$E$797,E443)&gt;=0.75,4,IF(PERCENTRANK($E$5:$E$797,E443)&gt;=0.5,3,IF(PERCENTRANK($E$5:$E$797,E443)&gt;=0.25,2,1)))</f>
        <v/>
      </c>
      <c r="I443" s="5">
        <f>F443+G443+H443</f>
        <v/>
      </c>
      <c r="J443" s="5">
        <f>IF(I443&gt;=10,"Champions",IF(I443&gt;=8,"Loyal Customers",IF(I443&gt;=6,"Potential Loyalists",IF(I443&gt;=4,"At Risk","Lost"))))</f>
        <v/>
      </c>
    </row>
    <row r="444">
      <c r="A444" s="8" t="inlineStr">
        <is>
          <t>VB-21745</t>
        </is>
      </c>
      <c r="B444" s="8" t="inlineStr">
        <is>
          <t>Victoria Brennan</t>
        </is>
      </c>
      <c r="C444" s="8" t="n">
        <v>54</v>
      </c>
      <c r="D444" s="8" t="n">
        <v>6</v>
      </c>
      <c r="E444" s="9" t="n">
        <v>2005.6</v>
      </c>
      <c r="F444" s="8">
        <f>IF(PERCENTRANK($C$5:$C$797,C444)&lt;=0.25,4,IF(PERCENTRANK($C$5:$C$797,C444)&lt;=0.5,3,IF(PERCENTRANK($C$5:$C$797,C444)&lt;=0.75,2,1)))</f>
        <v/>
      </c>
      <c r="G444" s="8">
        <f>IF(PERCENTRANK($D$5:$D$797,D444)&gt;=0.75,4,IF(PERCENTRANK($D$5:$D$797,D444)&gt;=0.5,3,IF(PERCENTRANK($D$5:$D$797,D444)&gt;=0.25,2,1)))</f>
        <v/>
      </c>
      <c r="H444" s="8">
        <f>IF(PERCENTRANK($E$5:$E$797,E444)&gt;=0.75,4,IF(PERCENTRANK($E$5:$E$797,E444)&gt;=0.5,3,IF(PERCENTRANK($E$5:$E$797,E444)&gt;=0.25,2,1)))</f>
        <v/>
      </c>
      <c r="I444" s="8">
        <f>F444+G444+H444</f>
        <v/>
      </c>
      <c r="J444" s="8">
        <f>IF(I444&gt;=10,"Champions",IF(I444&gt;=8,"Loyal Customers",IF(I444&gt;=6,"Potential Loyalists",IF(I444&gt;=4,"At Risk","Lost"))))</f>
        <v/>
      </c>
    </row>
    <row r="445">
      <c r="A445" s="5" t="inlineStr">
        <is>
          <t>HP-14815</t>
        </is>
      </c>
      <c r="B445" s="5" t="inlineStr">
        <is>
          <t>Harold Pawlan</t>
        </is>
      </c>
      <c r="C445" s="5" t="n">
        <v>30</v>
      </c>
      <c r="D445" s="5" t="n">
        <v>7</v>
      </c>
      <c r="E445" s="6" t="n">
        <v>1990.31</v>
      </c>
      <c r="F445" s="5">
        <f>IF(PERCENTRANK($C$5:$C$797,C445)&lt;=0.25,4,IF(PERCENTRANK($C$5:$C$797,C445)&lt;=0.5,3,IF(PERCENTRANK($C$5:$C$797,C445)&lt;=0.75,2,1)))</f>
        <v/>
      </c>
      <c r="G445" s="5">
        <f>IF(PERCENTRANK($D$5:$D$797,D445)&gt;=0.75,4,IF(PERCENTRANK($D$5:$D$797,D445)&gt;=0.5,3,IF(PERCENTRANK($D$5:$D$797,D445)&gt;=0.25,2,1)))</f>
        <v/>
      </c>
      <c r="H445" s="5">
        <f>IF(PERCENTRANK($E$5:$E$797,E445)&gt;=0.75,4,IF(PERCENTRANK($E$5:$E$797,E445)&gt;=0.5,3,IF(PERCENTRANK($E$5:$E$797,E445)&gt;=0.25,2,1)))</f>
        <v/>
      </c>
      <c r="I445" s="5">
        <f>F445+G445+H445</f>
        <v/>
      </c>
      <c r="J445" s="5">
        <f>IF(I445&gt;=10,"Champions",IF(I445&gt;=8,"Loyal Customers",IF(I445&gt;=6,"Potential Loyalists",IF(I445&gt;=4,"At Risk","Lost"))))</f>
        <v/>
      </c>
    </row>
    <row r="446">
      <c r="A446" s="8" t="inlineStr">
        <is>
          <t>DB-13615</t>
        </is>
      </c>
      <c r="B446" s="8" t="inlineStr">
        <is>
          <t>Doug Bickford</t>
        </is>
      </c>
      <c r="C446" s="8" t="n">
        <v>33</v>
      </c>
      <c r="D446" s="8" t="n">
        <v>7</v>
      </c>
      <c r="E446" s="9" t="n">
        <v>1989.05</v>
      </c>
      <c r="F446" s="8">
        <f>IF(PERCENTRANK($C$5:$C$797,C446)&lt;=0.25,4,IF(PERCENTRANK($C$5:$C$797,C446)&lt;=0.5,3,IF(PERCENTRANK($C$5:$C$797,C446)&lt;=0.75,2,1)))</f>
        <v/>
      </c>
      <c r="G446" s="8">
        <f>IF(PERCENTRANK($D$5:$D$797,D446)&gt;=0.75,4,IF(PERCENTRANK($D$5:$D$797,D446)&gt;=0.5,3,IF(PERCENTRANK($D$5:$D$797,D446)&gt;=0.25,2,1)))</f>
        <v/>
      </c>
      <c r="H446" s="8">
        <f>IF(PERCENTRANK($E$5:$E$797,E446)&gt;=0.75,4,IF(PERCENTRANK($E$5:$E$797,E446)&gt;=0.5,3,IF(PERCENTRANK($E$5:$E$797,E446)&gt;=0.25,2,1)))</f>
        <v/>
      </c>
      <c r="I446" s="8">
        <f>F446+G446+H446</f>
        <v/>
      </c>
      <c r="J446" s="8">
        <f>IF(I446&gt;=10,"Champions",IF(I446&gt;=8,"Loyal Customers",IF(I446&gt;=6,"Potential Loyalists",IF(I446&gt;=4,"At Risk","Lost"))))</f>
        <v/>
      </c>
    </row>
    <row r="447">
      <c r="A447" s="5" t="inlineStr">
        <is>
          <t>PG-18895</t>
        </is>
      </c>
      <c r="B447" s="5" t="inlineStr">
        <is>
          <t>Paul Gonzalez</t>
        </is>
      </c>
      <c r="C447" s="5" t="n">
        <v>57</v>
      </c>
      <c r="D447" s="5" t="n">
        <v>9</v>
      </c>
      <c r="E447" s="6" t="n">
        <v>1987.16</v>
      </c>
      <c r="F447" s="5">
        <f>IF(PERCENTRANK($C$5:$C$797,C447)&lt;=0.25,4,IF(PERCENTRANK($C$5:$C$797,C447)&lt;=0.5,3,IF(PERCENTRANK($C$5:$C$797,C447)&lt;=0.75,2,1)))</f>
        <v/>
      </c>
      <c r="G447" s="5">
        <f>IF(PERCENTRANK($D$5:$D$797,D447)&gt;=0.75,4,IF(PERCENTRANK($D$5:$D$797,D447)&gt;=0.5,3,IF(PERCENTRANK($D$5:$D$797,D447)&gt;=0.25,2,1)))</f>
        <v/>
      </c>
      <c r="H447" s="5">
        <f>IF(PERCENTRANK($E$5:$E$797,E447)&gt;=0.75,4,IF(PERCENTRANK($E$5:$E$797,E447)&gt;=0.5,3,IF(PERCENTRANK($E$5:$E$797,E447)&gt;=0.25,2,1)))</f>
        <v/>
      </c>
      <c r="I447" s="5">
        <f>F447+G447+H447</f>
        <v/>
      </c>
      <c r="J447" s="5">
        <f>IF(I447&gt;=10,"Champions",IF(I447&gt;=8,"Loyal Customers",IF(I447&gt;=6,"Potential Loyalists",IF(I447&gt;=4,"At Risk","Lost"))))</f>
        <v/>
      </c>
    </row>
    <row r="448">
      <c r="A448" s="8" t="inlineStr">
        <is>
          <t>NB-18655</t>
        </is>
      </c>
      <c r="B448" s="8" t="inlineStr">
        <is>
          <t>Nona Balk</t>
        </is>
      </c>
      <c r="C448" s="8" t="n">
        <v>19</v>
      </c>
      <c r="D448" s="8" t="n">
        <v>9</v>
      </c>
      <c r="E448" s="9" t="n">
        <v>1972.6</v>
      </c>
      <c r="F448" s="8">
        <f>IF(PERCENTRANK($C$5:$C$797,C448)&lt;=0.25,4,IF(PERCENTRANK($C$5:$C$797,C448)&lt;=0.5,3,IF(PERCENTRANK($C$5:$C$797,C448)&lt;=0.75,2,1)))</f>
        <v/>
      </c>
      <c r="G448" s="8">
        <f>IF(PERCENTRANK($D$5:$D$797,D448)&gt;=0.75,4,IF(PERCENTRANK($D$5:$D$797,D448)&gt;=0.5,3,IF(PERCENTRANK($D$5:$D$797,D448)&gt;=0.25,2,1)))</f>
        <v/>
      </c>
      <c r="H448" s="8">
        <f>IF(PERCENTRANK($E$5:$E$797,E448)&gt;=0.75,4,IF(PERCENTRANK($E$5:$E$797,E448)&gt;=0.5,3,IF(PERCENTRANK($E$5:$E$797,E448)&gt;=0.25,2,1)))</f>
        <v/>
      </c>
      <c r="I448" s="8">
        <f>F448+G448+H448</f>
        <v/>
      </c>
      <c r="J448" s="8">
        <f>IF(I448&gt;=10,"Champions",IF(I448&gt;=8,"Loyal Customers",IF(I448&gt;=6,"Potential Loyalists",IF(I448&gt;=4,"At Risk","Lost"))))</f>
        <v/>
      </c>
    </row>
    <row r="449">
      <c r="A449" s="5" t="inlineStr">
        <is>
          <t>SW-20275</t>
        </is>
      </c>
      <c r="B449" s="5" t="inlineStr">
        <is>
          <t>Scott Williamson</t>
        </is>
      </c>
      <c r="C449" s="5" t="n">
        <v>30</v>
      </c>
      <c r="D449" s="5" t="n">
        <v>6</v>
      </c>
      <c r="E449" s="6" t="n">
        <v>1966.65</v>
      </c>
      <c r="F449" s="5">
        <f>IF(PERCENTRANK($C$5:$C$797,C449)&lt;=0.25,4,IF(PERCENTRANK($C$5:$C$797,C449)&lt;=0.5,3,IF(PERCENTRANK($C$5:$C$797,C449)&lt;=0.75,2,1)))</f>
        <v/>
      </c>
      <c r="G449" s="5">
        <f>IF(PERCENTRANK($D$5:$D$797,D449)&gt;=0.75,4,IF(PERCENTRANK($D$5:$D$797,D449)&gt;=0.5,3,IF(PERCENTRANK($D$5:$D$797,D449)&gt;=0.25,2,1)))</f>
        <v/>
      </c>
      <c r="H449" s="5">
        <f>IF(PERCENTRANK($E$5:$E$797,E449)&gt;=0.75,4,IF(PERCENTRANK($E$5:$E$797,E449)&gt;=0.5,3,IF(PERCENTRANK($E$5:$E$797,E449)&gt;=0.25,2,1)))</f>
        <v/>
      </c>
      <c r="I449" s="5">
        <f>F449+G449+H449</f>
        <v/>
      </c>
      <c r="J449" s="5">
        <f>IF(I449&gt;=10,"Champions",IF(I449&gt;=8,"Loyal Customers",IF(I449&gt;=6,"Potential Loyalists",IF(I449&gt;=4,"At Risk","Lost"))))</f>
        <v/>
      </c>
    </row>
    <row r="450">
      <c r="A450" s="8" t="inlineStr">
        <is>
          <t>LD-17005</t>
        </is>
      </c>
      <c r="B450" s="8" t="inlineStr">
        <is>
          <t>Lisa DeCherney</t>
        </is>
      </c>
      <c r="C450" s="8" t="n">
        <v>414</v>
      </c>
      <c r="D450" s="8" t="n">
        <v>4</v>
      </c>
      <c r="E450" s="9" t="n">
        <v>1961.93</v>
      </c>
      <c r="F450" s="8">
        <f>IF(PERCENTRANK($C$5:$C$797,C450)&lt;=0.25,4,IF(PERCENTRANK($C$5:$C$797,C450)&lt;=0.5,3,IF(PERCENTRANK($C$5:$C$797,C450)&lt;=0.75,2,1)))</f>
        <v/>
      </c>
      <c r="G450" s="8">
        <f>IF(PERCENTRANK($D$5:$D$797,D450)&gt;=0.75,4,IF(PERCENTRANK($D$5:$D$797,D450)&gt;=0.5,3,IF(PERCENTRANK($D$5:$D$797,D450)&gt;=0.25,2,1)))</f>
        <v/>
      </c>
      <c r="H450" s="8">
        <f>IF(PERCENTRANK($E$5:$E$797,E450)&gt;=0.75,4,IF(PERCENTRANK($E$5:$E$797,E450)&gt;=0.5,3,IF(PERCENTRANK($E$5:$E$797,E450)&gt;=0.25,2,1)))</f>
        <v/>
      </c>
      <c r="I450" s="8">
        <f>F450+G450+H450</f>
        <v/>
      </c>
      <c r="J450" s="8">
        <f>IF(I450&gt;=10,"Champions",IF(I450&gt;=8,"Loyal Customers",IF(I450&gt;=6,"Potential Loyalists",IF(I450&gt;=4,"At Risk","Lost"))))</f>
        <v/>
      </c>
    </row>
    <row r="451">
      <c r="A451" s="5" t="inlineStr">
        <is>
          <t>CB-12415</t>
        </is>
      </c>
      <c r="B451" s="5" t="inlineStr">
        <is>
          <t>Christy Brittain</t>
        </is>
      </c>
      <c r="C451" s="5" t="n">
        <v>26</v>
      </c>
      <c r="D451" s="5" t="n">
        <v>8</v>
      </c>
      <c r="E451" s="6" t="n">
        <v>1949.2</v>
      </c>
      <c r="F451" s="5">
        <f>IF(PERCENTRANK($C$5:$C$797,C451)&lt;=0.25,4,IF(PERCENTRANK($C$5:$C$797,C451)&lt;=0.5,3,IF(PERCENTRANK($C$5:$C$797,C451)&lt;=0.75,2,1)))</f>
        <v/>
      </c>
      <c r="G451" s="5">
        <f>IF(PERCENTRANK($D$5:$D$797,D451)&gt;=0.75,4,IF(PERCENTRANK($D$5:$D$797,D451)&gt;=0.5,3,IF(PERCENTRANK($D$5:$D$797,D451)&gt;=0.25,2,1)))</f>
        <v/>
      </c>
      <c r="H451" s="5">
        <f>IF(PERCENTRANK($E$5:$E$797,E451)&gt;=0.75,4,IF(PERCENTRANK($E$5:$E$797,E451)&gt;=0.5,3,IF(PERCENTRANK($E$5:$E$797,E451)&gt;=0.25,2,1)))</f>
        <v/>
      </c>
      <c r="I451" s="5">
        <f>F451+G451+H451</f>
        <v/>
      </c>
      <c r="J451" s="5">
        <f>IF(I451&gt;=10,"Champions",IF(I451&gt;=8,"Loyal Customers",IF(I451&gt;=6,"Potential Loyalists",IF(I451&gt;=4,"At Risk","Lost"))))</f>
        <v/>
      </c>
    </row>
    <row r="452">
      <c r="A452" s="8" t="inlineStr">
        <is>
          <t>TP-21565</t>
        </is>
      </c>
      <c r="B452" s="8" t="inlineStr">
        <is>
          <t>Tracy Poddar</t>
        </is>
      </c>
      <c r="C452" s="8" t="n">
        <v>350</v>
      </c>
      <c r="D452" s="8" t="n">
        <v>4</v>
      </c>
      <c r="E452" s="9" t="n">
        <v>1936.64</v>
      </c>
      <c r="F452" s="8">
        <f>IF(PERCENTRANK($C$5:$C$797,C452)&lt;=0.25,4,IF(PERCENTRANK($C$5:$C$797,C452)&lt;=0.5,3,IF(PERCENTRANK($C$5:$C$797,C452)&lt;=0.75,2,1)))</f>
        <v/>
      </c>
      <c r="G452" s="8">
        <f>IF(PERCENTRANK($D$5:$D$797,D452)&gt;=0.75,4,IF(PERCENTRANK($D$5:$D$797,D452)&gt;=0.5,3,IF(PERCENTRANK($D$5:$D$797,D452)&gt;=0.25,2,1)))</f>
        <v/>
      </c>
      <c r="H452" s="8">
        <f>IF(PERCENTRANK($E$5:$E$797,E452)&gt;=0.75,4,IF(PERCENTRANK($E$5:$E$797,E452)&gt;=0.5,3,IF(PERCENTRANK($E$5:$E$797,E452)&gt;=0.25,2,1)))</f>
        <v/>
      </c>
      <c r="I452" s="8">
        <f>F452+G452+H452</f>
        <v/>
      </c>
      <c r="J452" s="8">
        <f>IF(I452&gt;=10,"Champions",IF(I452&gt;=8,"Loyal Customers",IF(I452&gt;=6,"Potential Loyalists",IF(I452&gt;=4,"At Risk","Lost"))))</f>
        <v/>
      </c>
    </row>
    <row r="453">
      <c r="A453" s="5" t="inlineStr">
        <is>
          <t>JO-15280</t>
        </is>
      </c>
      <c r="B453" s="5" t="inlineStr">
        <is>
          <t>Jas O'Carroll</t>
        </is>
      </c>
      <c r="C453" s="5" t="n">
        <v>92</v>
      </c>
      <c r="D453" s="5" t="n">
        <v>6</v>
      </c>
      <c r="E453" s="6" t="n">
        <v>1934.27</v>
      </c>
      <c r="F453" s="5">
        <f>IF(PERCENTRANK($C$5:$C$797,C453)&lt;=0.25,4,IF(PERCENTRANK($C$5:$C$797,C453)&lt;=0.5,3,IF(PERCENTRANK($C$5:$C$797,C453)&lt;=0.75,2,1)))</f>
        <v/>
      </c>
      <c r="G453" s="5">
        <f>IF(PERCENTRANK($D$5:$D$797,D453)&gt;=0.75,4,IF(PERCENTRANK($D$5:$D$797,D453)&gt;=0.5,3,IF(PERCENTRANK($D$5:$D$797,D453)&gt;=0.25,2,1)))</f>
        <v/>
      </c>
      <c r="H453" s="5">
        <f>IF(PERCENTRANK($E$5:$E$797,E453)&gt;=0.75,4,IF(PERCENTRANK($E$5:$E$797,E453)&gt;=0.5,3,IF(PERCENTRANK($E$5:$E$797,E453)&gt;=0.25,2,1)))</f>
        <v/>
      </c>
      <c r="I453" s="5">
        <f>F453+G453+H453</f>
        <v/>
      </c>
      <c r="J453" s="5">
        <f>IF(I453&gt;=10,"Champions",IF(I453&gt;=8,"Loyal Customers",IF(I453&gt;=6,"Potential Loyalists",IF(I453&gt;=4,"At Risk","Lost"))))</f>
        <v/>
      </c>
    </row>
    <row r="454">
      <c r="A454" s="8" t="inlineStr">
        <is>
          <t>JF-15355</t>
        </is>
      </c>
      <c r="B454" s="8" t="inlineStr">
        <is>
          <t>Jay Fein</t>
        </is>
      </c>
      <c r="C454" s="8" t="n">
        <v>105</v>
      </c>
      <c r="D454" s="8" t="n">
        <v>6</v>
      </c>
      <c r="E454" s="9" t="n">
        <v>1911.84</v>
      </c>
      <c r="F454" s="8">
        <f>IF(PERCENTRANK($C$5:$C$797,C454)&lt;=0.25,4,IF(PERCENTRANK($C$5:$C$797,C454)&lt;=0.5,3,IF(PERCENTRANK($C$5:$C$797,C454)&lt;=0.75,2,1)))</f>
        <v/>
      </c>
      <c r="G454" s="8">
        <f>IF(PERCENTRANK($D$5:$D$797,D454)&gt;=0.75,4,IF(PERCENTRANK($D$5:$D$797,D454)&gt;=0.5,3,IF(PERCENTRANK($D$5:$D$797,D454)&gt;=0.25,2,1)))</f>
        <v/>
      </c>
      <c r="H454" s="8">
        <f>IF(PERCENTRANK($E$5:$E$797,E454)&gt;=0.75,4,IF(PERCENTRANK($E$5:$E$797,E454)&gt;=0.5,3,IF(PERCENTRANK($E$5:$E$797,E454)&gt;=0.25,2,1)))</f>
        <v/>
      </c>
      <c r="I454" s="8">
        <f>F454+G454+H454</f>
        <v/>
      </c>
      <c r="J454" s="8">
        <f>IF(I454&gt;=10,"Champions",IF(I454&gt;=8,"Loyal Customers",IF(I454&gt;=6,"Potential Loyalists",IF(I454&gt;=4,"At Risk","Lost"))))</f>
        <v/>
      </c>
    </row>
    <row r="455">
      <c r="A455" s="5" t="inlineStr">
        <is>
          <t>ME-17725</t>
        </is>
      </c>
      <c r="B455" s="5" t="inlineStr">
        <is>
          <t>Max Engle</t>
        </is>
      </c>
      <c r="C455" s="5" t="n">
        <v>28</v>
      </c>
      <c r="D455" s="5" t="n">
        <v>8</v>
      </c>
      <c r="E455" s="6" t="n">
        <v>1908.45</v>
      </c>
      <c r="F455" s="5">
        <f>IF(PERCENTRANK($C$5:$C$797,C455)&lt;=0.25,4,IF(PERCENTRANK($C$5:$C$797,C455)&lt;=0.5,3,IF(PERCENTRANK($C$5:$C$797,C455)&lt;=0.75,2,1)))</f>
        <v/>
      </c>
      <c r="G455" s="5">
        <f>IF(PERCENTRANK($D$5:$D$797,D455)&gt;=0.75,4,IF(PERCENTRANK($D$5:$D$797,D455)&gt;=0.5,3,IF(PERCENTRANK($D$5:$D$797,D455)&gt;=0.25,2,1)))</f>
        <v/>
      </c>
      <c r="H455" s="5">
        <f>IF(PERCENTRANK($E$5:$E$797,E455)&gt;=0.75,4,IF(PERCENTRANK($E$5:$E$797,E455)&gt;=0.5,3,IF(PERCENTRANK($E$5:$E$797,E455)&gt;=0.25,2,1)))</f>
        <v/>
      </c>
      <c r="I455" s="5">
        <f>F455+G455+H455</f>
        <v/>
      </c>
      <c r="J455" s="5">
        <f>IF(I455&gt;=10,"Champions",IF(I455&gt;=8,"Loyal Customers",IF(I455&gt;=6,"Potential Loyalists",IF(I455&gt;=4,"At Risk","Lost"))))</f>
        <v/>
      </c>
    </row>
    <row r="456">
      <c r="A456" s="8" t="inlineStr">
        <is>
          <t>SV-20935</t>
        </is>
      </c>
      <c r="B456" s="8" t="inlineStr">
        <is>
          <t>Susan Vittorini</t>
        </is>
      </c>
      <c r="C456" s="8" t="n">
        <v>2</v>
      </c>
      <c r="D456" s="8" t="n">
        <v>8</v>
      </c>
      <c r="E456" s="9" t="n">
        <v>1903.49</v>
      </c>
      <c r="F456" s="8">
        <f>IF(PERCENTRANK($C$5:$C$797,C456)&lt;=0.25,4,IF(PERCENTRANK($C$5:$C$797,C456)&lt;=0.5,3,IF(PERCENTRANK($C$5:$C$797,C456)&lt;=0.75,2,1)))</f>
        <v/>
      </c>
      <c r="G456" s="8">
        <f>IF(PERCENTRANK($D$5:$D$797,D456)&gt;=0.75,4,IF(PERCENTRANK($D$5:$D$797,D456)&gt;=0.5,3,IF(PERCENTRANK($D$5:$D$797,D456)&gt;=0.25,2,1)))</f>
        <v/>
      </c>
      <c r="H456" s="8">
        <f>IF(PERCENTRANK($E$5:$E$797,E456)&gt;=0.75,4,IF(PERCENTRANK($E$5:$E$797,E456)&gt;=0.5,3,IF(PERCENTRANK($E$5:$E$797,E456)&gt;=0.25,2,1)))</f>
        <v/>
      </c>
      <c r="I456" s="8">
        <f>F456+G456+H456</f>
        <v/>
      </c>
      <c r="J456" s="8">
        <f>IF(I456&gt;=10,"Champions",IF(I456&gt;=8,"Loyal Customers",IF(I456&gt;=6,"Potential Loyalists",IF(I456&gt;=4,"At Risk","Lost"))))</f>
        <v/>
      </c>
    </row>
    <row r="457">
      <c r="A457" s="5" t="inlineStr">
        <is>
          <t>KD-16345</t>
        </is>
      </c>
      <c r="B457" s="5" t="inlineStr">
        <is>
          <t>Katherine Ducich</t>
        </is>
      </c>
      <c r="C457" s="5" t="n">
        <v>41</v>
      </c>
      <c r="D457" s="5" t="n">
        <v>6</v>
      </c>
      <c r="E457" s="6" t="n">
        <v>1888.96</v>
      </c>
      <c r="F457" s="5">
        <f>IF(PERCENTRANK($C$5:$C$797,C457)&lt;=0.25,4,IF(PERCENTRANK($C$5:$C$797,C457)&lt;=0.5,3,IF(PERCENTRANK($C$5:$C$797,C457)&lt;=0.75,2,1)))</f>
        <v/>
      </c>
      <c r="G457" s="5">
        <f>IF(PERCENTRANK($D$5:$D$797,D457)&gt;=0.75,4,IF(PERCENTRANK($D$5:$D$797,D457)&gt;=0.5,3,IF(PERCENTRANK($D$5:$D$797,D457)&gt;=0.25,2,1)))</f>
        <v/>
      </c>
      <c r="H457" s="5">
        <f>IF(PERCENTRANK($E$5:$E$797,E457)&gt;=0.75,4,IF(PERCENTRANK($E$5:$E$797,E457)&gt;=0.5,3,IF(PERCENTRANK($E$5:$E$797,E457)&gt;=0.25,2,1)))</f>
        <v/>
      </c>
      <c r="I457" s="5">
        <f>F457+G457+H457</f>
        <v/>
      </c>
      <c r="J457" s="5">
        <f>IF(I457&gt;=10,"Champions",IF(I457&gt;=8,"Loyal Customers",IF(I457&gt;=6,"Potential Loyalists",IF(I457&gt;=4,"At Risk","Lost"))))</f>
        <v/>
      </c>
    </row>
    <row r="458">
      <c r="A458" s="8" t="inlineStr">
        <is>
          <t>GD-14590</t>
        </is>
      </c>
      <c r="B458" s="8" t="inlineStr">
        <is>
          <t>Giulietta Dortch</t>
        </is>
      </c>
      <c r="C458" s="8" t="n">
        <v>5</v>
      </c>
      <c r="D458" s="8" t="n">
        <v>4</v>
      </c>
      <c r="E458" s="9" t="n">
        <v>1888.07</v>
      </c>
      <c r="F458" s="8">
        <f>IF(PERCENTRANK($C$5:$C$797,C458)&lt;=0.25,4,IF(PERCENTRANK($C$5:$C$797,C458)&lt;=0.5,3,IF(PERCENTRANK($C$5:$C$797,C458)&lt;=0.75,2,1)))</f>
        <v/>
      </c>
      <c r="G458" s="8">
        <f>IF(PERCENTRANK($D$5:$D$797,D458)&gt;=0.75,4,IF(PERCENTRANK($D$5:$D$797,D458)&gt;=0.5,3,IF(PERCENTRANK($D$5:$D$797,D458)&gt;=0.25,2,1)))</f>
        <v/>
      </c>
      <c r="H458" s="8">
        <f>IF(PERCENTRANK($E$5:$E$797,E458)&gt;=0.75,4,IF(PERCENTRANK($E$5:$E$797,E458)&gt;=0.5,3,IF(PERCENTRANK($E$5:$E$797,E458)&gt;=0.25,2,1)))</f>
        <v/>
      </c>
      <c r="I458" s="8">
        <f>F458+G458+H458</f>
        <v/>
      </c>
      <c r="J458" s="8">
        <f>IF(I458&gt;=10,"Champions",IF(I458&gt;=8,"Loyal Customers",IF(I458&gt;=6,"Potential Loyalists",IF(I458&gt;=4,"At Risk","Lost"))))</f>
        <v/>
      </c>
    </row>
    <row r="459">
      <c r="A459" s="5" t="inlineStr">
        <is>
          <t>SG-20470</t>
        </is>
      </c>
      <c r="B459" s="5" t="inlineStr">
        <is>
          <t>Sheri Gordon</t>
        </is>
      </c>
      <c r="C459" s="5" t="n">
        <v>183</v>
      </c>
      <c r="D459" s="5" t="n">
        <v>8</v>
      </c>
      <c r="E459" s="6" t="n">
        <v>1884.8</v>
      </c>
      <c r="F459" s="5">
        <f>IF(PERCENTRANK($C$5:$C$797,C459)&lt;=0.25,4,IF(PERCENTRANK($C$5:$C$797,C459)&lt;=0.5,3,IF(PERCENTRANK($C$5:$C$797,C459)&lt;=0.75,2,1)))</f>
        <v/>
      </c>
      <c r="G459" s="5">
        <f>IF(PERCENTRANK($D$5:$D$797,D459)&gt;=0.75,4,IF(PERCENTRANK($D$5:$D$797,D459)&gt;=0.5,3,IF(PERCENTRANK($D$5:$D$797,D459)&gt;=0.25,2,1)))</f>
        <v/>
      </c>
      <c r="H459" s="5">
        <f>IF(PERCENTRANK($E$5:$E$797,E459)&gt;=0.75,4,IF(PERCENTRANK($E$5:$E$797,E459)&gt;=0.5,3,IF(PERCENTRANK($E$5:$E$797,E459)&gt;=0.25,2,1)))</f>
        <v/>
      </c>
      <c r="I459" s="5">
        <f>F459+G459+H459</f>
        <v/>
      </c>
      <c r="J459" s="5">
        <f>IF(I459&gt;=10,"Champions",IF(I459&gt;=8,"Loyal Customers",IF(I459&gt;=6,"Potential Loyalists",IF(I459&gt;=4,"At Risk","Lost"))))</f>
        <v/>
      </c>
    </row>
    <row r="460">
      <c r="A460" s="8" t="inlineStr">
        <is>
          <t>LR-17035</t>
        </is>
      </c>
      <c r="B460" s="8" t="inlineStr">
        <is>
          <t>Lisa Ryan</t>
        </is>
      </c>
      <c r="C460" s="8" t="n">
        <v>132</v>
      </c>
      <c r="D460" s="8" t="n">
        <v>5</v>
      </c>
      <c r="E460" s="9" t="n">
        <v>1879.31</v>
      </c>
      <c r="F460" s="8">
        <f>IF(PERCENTRANK($C$5:$C$797,C460)&lt;=0.25,4,IF(PERCENTRANK($C$5:$C$797,C460)&lt;=0.5,3,IF(PERCENTRANK($C$5:$C$797,C460)&lt;=0.75,2,1)))</f>
        <v/>
      </c>
      <c r="G460" s="8">
        <f>IF(PERCENTRANK($D$5:$D$797,D460)&gt;=0.75,4,IF(PERCENTRANK($D$5:$D$797,D460)&gt;=0.5,3,IF(PERCENTRANK($D$5:$D$797,D460)&gt;=0.25,2,1)))</f>
        <v/>
      </c>
      <c r="H460" s="8">
        <f>IF(PERCENTRANK($E$5:$E$797,E460)&gt;=0.75,4,IF(PERCENTRANK($E$5:$E$797,E460)&gt;=0.5,3,IF(PERCENTRANK($E$5:$E$797,E460)&gt;=0.25,2,1)))</f>
        <v/>
      </c>
      <c r="I460" s="8">
        <f>F460+G460+H460</f>
        <v/>
      </c>
      <c r="J460" s="8">
        <f>IF(I460&gt;=10,"Champions",IF(I460&gt;=8,"Loyal Customers",IF(I460&gt;=6,"Potential Loyalists",IF(I460&gt;=4,"At Risk","Lost"))))</f>
        <v/>
      </c>
    </row>
    <row r="461">
      <c r="A461" s="5" t="inlineStr">
        <is>
          <t>SC-20440</t>
        </is>
      </c>
      <c r="B461" s="5" t="inlineStr">
        <is>
          <t>Shaun Chance</t>
        </is>
      </c>
      <c r="C461" s="5" t="n">
        <v>36</v>
      </c>
      <c r="D461" s="5" t="n">
        <v>7</v>
      </c>
      <c r="E461" s="6" t="n">
        <v>1875</v>
      </c>
      <c r="F461" s="5">
        <f>IF(PERCENTRANK($C$5:$C$797,C461)&lt;=0.25,4,IF(PERCENTRANK($C$5:$C$797,C461)&lt;=0.5,3,IF(PERCENTRANK($C$5:$C$797,C461)&lt;=0.75,2,1)))</f>
        <v/>
      </c>
      <c r="G461" s="5">
        <f>IF(PERCENTRANK($D$5:$D$797,D461)&gt;=0.75,4,IF(PERCENTRANK($D$5:$D$797,D461)&gt;=0.5,3,IF(PERCENTRANK($D$5:$D$797,D461)&gt;=0.25,2,1)))</f>
        <v/>
      </c>
      <c r="H461" s="5">
        <f>IF(PERCENTRANK($E$5:$E$797,E461)&gt;=0.75,4,IF(PERCENTRANK($E$5:$E$797,E461)&gt;=0.5,3,IF(PERCENTRANK($E$5:$E$797,E461)&gt;=0.25,2,1)))</f>
        <v/>
      </c>
      <c r="I461" s="5">
        <f>F461+G461+H461</f>
        <v/>
      </c>
      <c r="J461" s="5">
        <f>IF(I461&gt;=10,"Champions",IF(I461&gt;=8,"Loyal Customers",IF(I461&gt;=6,"Potential Loyalists",IF(I461&gt;=4,"At Risk","Lost"))))</f>
        <v/>
      </c>
    </row>
    <row r="462">
      <c r="A462" s="8" t="inlineStr">
        <is>
          <t>BG-11695</t>
        </is>
      </c>
      <c r="B462" s="8" t="inlineStr">
        <is>
          <t>Brooke Gillingham</t>
        </is>
      </c>
      <c r="C462" s="8" t="n">
        <v>36</v>
      </c>
      <c r="D462" s="8" t="n">
        <v>6</v>
      </c>
      <c r="E462" s="9" t="n">
        <v>1874.17</v>
      </c>
      <c r="F462" s="8">
        <f>IF(PERCENTRANK($C$5:$C$797,C462)&lt;=0.25,4,IF(PERCENTRANK($C$5:$C$797,C462)&lt;=0.5,3,IF(PERCENTRANK($C$5:$C$797,C462)&lt;=0.75,2,1)))</f>
        <v/>
      </c>
      <c r="G462" s="8">
        <f>IF(PERCENTRANK($D$5:$D$797,D462)&gt;=0.75,4,IF(PERCENTRANK($D$5:$D$797,D462)&gt;=0.5,3,IF(PERCENTRANK($D$5:$D$797,D462)&gt;=0.25,2,1)))</f>
        <v/>
      </c>
      <c r="H462" s="8">
        <f>IF(PERCENTRANK($E$5:$E$797,E462)&gt;=0.75,4,IF(PERCENTRANK($E$5:$E$797,E462)&gt;=0.5,3,IF(PERCENTRANK($E$5:$E$797,E462)&gt;=0.25,2,1)))</f>
        <v/>
      </c>
      <c r="I462" s="8">
        <f>F462+G462+H462</f>
        <v/>
      </c>
      <c r="J462" s="8">
        <f>IF(I462&gt;=10,"Champions",IF(I462&gt;=8,"Loyal Customers",IF(I462&gt;=6,"Potential Loyalists",IF(I462&gt;=4,"At Risk","Lost"))))</f>
        <v/>
      </c>
    </row>
    <row r="463">
      <c r="A463" s="5" t="inlineStr">
        <is>
          <t>SP-20650</t>
        </is>
      </c>
      <c r="B463" s="5" t="inlineStr">
        <is>
          <t>Stephanie Phelps</t>
        </is>
      </c>
      <c r="C463" s="5" t="n">
        <v>386</v>
      </c>
      <c r="D463" s="5" t="n">
        <v>9</v>
      </c>
      <c r="E463" s="6" t="n">
        <v>1872.44</v>
      </c>
      <c r="F463" s="5">
        <f>IF(PERCENTRANK($C$5:$C$797,C463)&lt;=0.25,4,IF(PERCENTRANK($C$5:$C$797,C463)&lt;=0.5,3,IF(PERCENTRANK($C$5:$C$797,C463)&lt;=0.75,2,1)))</f>
        <v/>
      </c>
      <c r="G463" s="5">
        <f>IF(PERCENTRANK($D$5:$D$797,D463)&gt;=0.75,4,IF(PERCENTRANK($D$5:$D$797,D463)&gt;=0.5,3,IF(PERCENTRANK($D$5:$D$797,D463)&gt;=0.25,2,1)))</f>
        <v/>
      </c>
      <c r="H463" s="5">
        <f>IF(PERCENTRANK($E$5:$E$797,E463)&gt;=0.75,4,IF(PERCENTRANK($E$5:$E$797,E463)&gt;=0.5,3,IF(PERCENTRANK($E$5:$E$797,E463)&gt;=0.25,2,1)))</f>
        <v/>
      </c>
      <c r="I463" s="5">
        <f>F463+G463+H463</f>
        <v/>
      </c>
      <c r="J463" s="5">
        <f>IF(I463&gt;=10,"Champions",IF(I463&gt;=8,"Loyal Customers",IF(I463&gt;=6,"Potential Loyalists",IF(I463&gt;=4,"At Risk","Lost"))))</f>
        <v/>
      </c>
    </row>
    <row r="464">
      <c r="A464" s="8" t="inlineStr">
        <is>
          <t>NG-18355</t>
        </is>
      </c>
      <c r="B464" s="8" t="inlineStr">
        <is>
          <t>Nat Gilpin</t>
        </is>
      </c>
      <c r="C464" s="8" t="n">
        <v>48</v>
      </c>
      <c r="D464" s="8" t="n">
        <v>5</v>
      </c>
      <c r="E464" s="9" t="n">
        <v>1869.58</v>
      </c>
      <c r="F464" s="8">
        <f>IF(PERCENTRANK($C$5:$C$797,C464)&lt;=0.25,4,IF(PERCENTRANK($C$5:$C$797,C464)&lt;=0.5,3,IF(PERCENTRANK($C$5:$C$797,C464)&lt;=0.75,2,1)))</f>
        <v/>
      </c>
      <c r="G464" s="8">
        <f>IF(PERCENTRANK($D$5:$D$797,D464)&gt;=0.75,4,IF(PERCENTRANK($D$5:$D$797,D464)&gt;=0.5,3,IF(PERCENTRANK($D$5:$D$797,D464)&gt;=0.25,2,1)))</f>
        <v/>
      </c>
      <c r="H464" s="8">
        <f>IF(PERCENTRANK($E$5:$E$797,E464)&gt;=0.75,4,IF(PERCENTRANK($E$5:$E$797,E464)&gt;=0.5,3,IF(PERCENTRANK($E$5:$E$797,E464)&gt;=0.25,2,1)))</f>
        <v/>
      </c>
      <c r="I464" s="8">
        <f>F464+G464+H464</f>
        <v/>
      </c>
      <c r="J464" s="8">
        <f>IF(I464&gt;=10,"Champions",IF(I464&gt;=8,"Loyal Customers",IF(I464&gt;=6,"Potential Loyalists",IF(I464&gt;=4,"At Risk","Lost"))))</f>
        <v/>
      </c>
    </row>
    <row r="465">
      <c r="A465" s="5" t="inlineStr">
        <is>
          <t>CD-12790</t>
        </is>
      </c>
      <c r="B465" s="5" t="inlineStr">
        <is>
          <t>Cynthia Delaney</t>
        </is>
      </c>
      <c r="C465" s="5" t="n">
        <v>399</v>
      </c>
      <c r="D465" s="5" t="n">
        <v>5</v>
      </c>
      <c r="E465" s="6" t="n">
        <v>1860.73</v>
      </c>
      <c r="F465" s="5">
        <f>IF(PERCENTRANK($C$5:$C$797,C465)&lt;=0.25,4,IF(PERCENTRANK($C$5:$C$797,C465)&lt;=0.5,3,IF(PERCENTRANK($C$5:$C$797,C465)&lt;=0.75,2,1)))</f>
        <v/>
      </c>
      <c r="G465" s="5">
        <f>IF(PERCENTRANK($D$5:$D$797,D465)&gt;=0.75,4,IF(PERCENTRANK($D$5:$D$797,D465)&gt;=0.5,3,IF(PERCENTRANK($D$5:$D$797,D465)&gt;=0.25,2,1)))</f>
        <v/>
      </c>
      <c r="H465" s="5">
        <f>IF(PERCENTRANK($E$5:$E$797,E465)&gt;=0.75,4,IF(PERCENTRANK($E$5:$E$797,E465)&gt;=0.5,3,IF(PERCENTRANK($E$5:$E$797,E465)&gt;=0.25,2,1)))</f>
        <v/>
      </c>
      <c r="I465" s="5">
        <f>F465+G465+H465</f>
        <v/>
      </c>
      <c r="J465" s="5">
        <f>IF(I465&gt;=10,"Champions",IF(I465&gt;=8,"Loyal Customers",IF(I465&gt;=6,"Potential Loyalists",IF(I465&gt;=4,"At Risk","Lost"))))</f>
        <v/>
      </c>
    </row>
    <row r="466">
      <c r="A466" s="8" t="inlineStr">
        <is>
          <t>SN-20560</t>
        </is>
      </c>
      <c r="B466" s="8" t="inlineStr">
        <is>
          <t>Skye Norling</t>
        </is>
      </c>
      <c r="C466" s="8" t="n">
        <v>111</v>
      </c>
      <c r="D466" s="8" t="n">
        <v>6</v>
      </c>
      <c r="E466" s="9" t="n">
        <v>1860.42</v>
      </c>
      <c r="F466" s="8">
        <f>IF(PERCENTRANK($C$5:$C$797,C466)&lt;=0.25,4,IF(PERCENTRANK($C$5:$C$797,C466)&lt;=0.5,3,IF(PERCENTRANK($C$5:$C$797,C466)&lt;=0.75,2,1)))</f>
        <v/>
      </c>
      <c r="G466" s="8">
        <f>IF(PERCENTRANK($D$5:$D$797,D466)&gt;=0.75,4,IF(PERCENTRANK($D$5:$D$797,D466)&gt;=0.5,3,IF(PERCENTRANK($D$5:$D$797,D466)&gt;=0.25,2,1)))</f>
        <v/>
      </c>
      <c r="H466" s="8">
        <f>IF(PERCENTRANK($E$5:$E$797,E466)&gt;=0.75,4,IF(PERCENTRANK($E$5:$E$797,E466)&gt;=0.5,3,IF(PERCENTRANK($E$5:$E$797,E466)&gt;=0.25,2,1)))</f>
        <v/>
      </c>
      <c r="I466" s="8">
        <f>F466+G466+H466</f>
        <v/>
      </c>
      <c r="J466" s="8">
        <f>IF(I466&gt;=10,"Champions",IF(I466&gt;=8,"Loyal Customers",IF(I466&gt;=6,"Potential Loyalists",IF(I466&gt;=4,"At Risk","Lost"))))</f>
        <v/>
      </c>
    </row>
    <row r="467">
      <c r="A467" s="5" t="inlineStr">
        <is>
          <t>PR-18880</t>
        </is>
      </c>
      <c r="B467" s="5" t="inlineStr">
        <is>
          <t>Patrick Ryan</t>
        </is>
      </c>
      <c r="C467" s="5" t="n">
        <v>36</v>
      </c>
      <c r="D467" s="5" t="n">
        <v>5</v>
      </c>
      <c r="E467" s="6" t="n">
        <v>1840.18</v>
      </c>
      <c r="F467" s="5">
        <f>IF(PERCENTRANK($C$5:$C$797,C467)&lt;=0.25,4,IF(PERCENTRANK($C$5:$C$797,C467)&lt;=0.5,3,IF(PERCENTRANK($C$5:$C$797,C467)&lt;=0.75,2,1)))</f>
        <v/>
      </c>
      <c r="G467" s="5">
        <f>IF(PERCENTRANK($D$5:$D$797,D467)&gt;=0.75,4,IF(PERCENTRANK($D$5:$D$797,D467)&gt;=0.5,3,IF(PERCENTRANK($D$5:$D$797,D467)&gt;=0.25,2,1)))</f>
        <v/>
      </c>
      <c r="H467" s="5">
        <f>IF(PERCENTRANK($E$5:$E$797,E467)&gt;=0.75,4,IF(PERCENTRANK($E$5:$E$797,E467)&gt;=0.5,3,IF(PERCENTRANK($E$5:$E$797,E467)&gt;=0.25,2,1)))</f>
        <v/>
      </c>
      <c r="I467" s="5">
        <f>F467+G467+H467</f>
        <v/>
      </c>
      <c r="J467" s="5">
        <f>IF(I467&gt;=10,"Champions",IF(I467&gt;=8,"Loyal Customers",IF(I467&gt;=6,"Potential Loyalists",IF(I467&gt;=4,"At Risk","Lost"))))</f>
        <v/>
      </c>
    </row>
    <row r="468">
      <c r="A468" s="8" t="inlineStr">
        <is>
          <t>AJ-10945</t>
        </is>
      </c>
      <c r="B468" s="8" t="inlineStr">
        <is>
          <t>Ashley Jarboe</t>
        </is>
      </c>
      <c r="C468" s="8" t="n">
        <v>85</v>
      </c>
      <c r="D468" s="8" t="n">
        <v>7</v>
      </c>
      <c r="E468" s="9" t="n">
        <v>1839.24</v>
      </c>
      <c r="F468" s="8">
        <f>IF(PERCENTRANK($C$5:$C$797,C468)&lt;=0.25,4,IF(PERCENTRANK($C$5:$C$797,C468)&lt;=0.5,3,IF(PERCENTRANK($C$5:$C$797,C468)&lt;=0.75,2,1)))</f>
        <v/>
      </c>
      <c r="G468" s="8">
        <f>IF(PERCENTRANK($D$5:$D$797,D468)&gt;=0.75,4,IF(PERCENTRANK($D$5:$D$797,D468)&gt;=0.5,3,IF(PERCENTRANK($D$5:$D$797,D468)&gt;=0.25,2,1)))</f>
        <v/>
      </c>
      <c r="H468" s="8">
        <f>IF(PERCENTRANK($E$5:$E$797,E468)&gt;=0.75,4,IF(PERCENTRANK($E$5:$E$797,E468)&gt;=0.5,3,IF(PERCENTRANK($E$5:$E$797,E468)&gt;=0.25,2,1)))</f>
        <v/>
      </c>
      <c r="I468" s="8">
        <f>F468+G468+H468</f>
        <v/>
      </c>
      <c r="J468" s="8">
        <f>IF(I468&gt;=10,"Champions",IF(I468&gt;=8,"Loyal Customers",IF(I468&gt;=6,"Potential Loyalists",IF(I468&gt;=4,"At Risk","Lost"))))</f>
        <v/>
      </c>
    </row>
    <row r="469">
      <c r="A469" s="5" t="inlineStr">
        <is>
          <t>PC-18745</t>
        </is>
      </c>
      <c r="B469" s="5" t="inlineStr">
        <is>
          <t>Pamela Coakley</t>
        </is>
      </c>
      <c r="C469" s="5" t="n">
        <v>2</v>
      </c>
      <c r="D469" s="5" t="n">
        <v>4</v>
      </c>
      <c r="E469" s="6" t="n">
        <v>1832.06</v>
      </c>
      <c r="F469" s="5">
        <f>IF(PERCENTRANK($C$5:$C$797,C469)&lt;=0.25,4,IF(PERCENTRANK($C$5:$C$797,C469)&lt;=0.5,3,IF(PERCENTRANK($C$5:$C$797,C469)&lt;=0.75,2,1)))</f>
        <v/>
      </c>
      <c r="G469" s="5">
        <f>IF(PERCENTRANK($D$5:$D$797,D469)&gt;=0.75,4,IF(PERCENTRANK($D$5:$D$797,D469)&gt;=0.5,3,IF(PERCENTRANK($D$5:$D$797,D469)&gt;=0.25,2,1)))</f>
        <v/>
      </c>
      <c r="H469" s="5">
        <f>IF(PERCENTRANK($E$5:$E$797,E469)&gt;=0.75,4,IF(PERCENTRANK($E$5:$E$797,E469)&gt;=0.5,3,IF(PERCENTRANK($E$5:$E$797,E469)&gt;=0.25,2,1)))</f>
        <v/>
      </c>
      <c r="I469" s="5">
        <f>F469+G469+H469</f>
        <v/>
      </c>
      <c r="J469" s="5">
        <f>IF(I469&gt;=10,"Champions",IF(I469&gt;=8,"Loyal Customers",IF(I469&gt;=6,"Potential Loyalists",IF(I469&gt;=4,"At Risk","Lost"))))</f>
        <v/>
      </c>
    </row>
    <row r="470">
      <c r="A470" s="8" t="inlineStr">
        <is>
          <t>EG-13900</t>
        </is>
      </c>
      <c r="B470" s="8" t="inlineStr">
        <is>
          <t>Emily Grady</t>
        </is>
      </c>
      <c r="C470" s="8" t="n">
        <v>22</v>
      </c>
      <c r="D470" s="8" t="n">
        <v>5</v>
      </c>
      <c r="E470" s="9" t="n">
        <v>1832.02</v>
      </c>
      <c r="F470" s="8">
        <f>IF(PERCENTRANK($C$5:$C$797,C470)&lt;=0.25,4,IF(PERCENTRANK($C$5:$C$797,C470)&lt;=0.5,3,IF(PERCENTRANK($C$5:$C$797,C470)&lt;=0.75,2,1)))</f>
        <v/>
      </c>
      <c r="G470" s="8">
        <f>IF(PERCENTRANK($D$5:$D$797,D470)&gt;=0.75,4,IF(PERCENTRANK($D$5:$D$797,D470)&gt;=0.5,3,IF(PERCENTRANK($D$5:$D$797,D470)&gt;=0.25,2,1)))</f>
        <v/>
      </c>
      <c r="H470" s="8">
        <f>IF(PERCENTRANK($E$5:$E$797,E470)&gt;=0.75,4,IF(PERCENTRANK($E$5:$E$797,E470)&gt;=0.5,3,IF(PERCENTRANK($E$5:$E$797,E470)&gt;=0.25,2,1)))</f>
        <v/>
      </c>
      <c r="I470" s="8">
        <f>F470+G470+H470</f>
        <v/>
      </c>
      <c r="J470" s="8">
        <f>IF(I470&gt;=10,"Champions",IF(I470&gt;=8,"Loyal Customers",IF(I470&gt;=6,"Potential Loyalists",IF(I470&gt;=4,"At Risk","Lost"))))</f>
        <v/>
      </c>
    </row>
    <row r="471">
      <c r="A471" s="5" t="inlineStr">
        <is>
          <t>PJ-19015</t>
        </is>
      </c>
      <c r="B471" s="5" t="inlineStr">
        <is>
          <t>Pauline Johnson</t>
        </is>
      </c>
      <c r="C471" s="5" t="n">
        <v>134</v>
      </c>
      <c r="D471" s="5" t="n">
        <v>7</v>
      </c>
      <c r="E471" s="6" t="n">
        <v>1824.23</v>
      </c>
      <c r="F471" s="5">
        <f>IF(PERCENTRANK($C$5:$C$797,C471)&lt;=0.25,4,IF(PERCENTRANK($C$5:$C$797,C471)&lt;=0.5,3,IF(PERCENTRANK($C$5:$C$797,C471)&lt;=0.75,2,1)))</f>
        <v/>
      </c>
      <c r="G471" s="5">
        <f>IF(PERCENTRANK($D$5:$D$797,D471)&gt;=0.75,4,IF(PERCENTRANK($D$5:$D$797,D471)&gt;=0.5,3,IF(PERCENTRANK($D$5:$D$797,D471)&gt;=0.25,2,1)))</f>
        <v/>
      </c>
      <c r="H471" s="5">
        <f>IF(PERCENTRANK($E$5:$E$797,E471)&gt;=0.75,4,IF(PERCENTRANK($E$5:$E$797,E471)&gt;=0.5,3,IF(PERCENTRANK($E$5:$E$797,E471)&gt;=0.25,2,1)))</f>
        <v/>
      </c>
      <c r="I471" s="5">
        <f>F471+G471+H471</f>
        <v/>
      </c>
      <c r="J471" s="5">
        <f>IF(I471&gt;=10,"Champions",IF(I471&gt;=8,"Loyal Customers",IF(I471&gt;=6,"Potential Loyalists",IF(I471&gt;=4,"At Risk","Lost"))))</f>
        <v/>
      </c>
    </row>
    <row r="472">
      <c r="A472" s="8" t="inlineStr">
        <is>
          <t>NC-18625</t>
        </is>
      </c>
      <c r="B472" s="8" t="inlineStr">
        <is>
          <t>Noah Childs</t>
        </is>
      </c>
      <c r="C472" s="8" t="n">
        <v>204</v>
      </c>
      <c r="D472" s="8" t="n">
        <v>5</v>
      </c>
      <c r="E472" s="9" t="n">
        <v>1821.74</v>
      </c>
      <c r="F472" s="8">
        <f>IF(PERCENTRANK($C$5:$C$797,C472)&lt;=0.25,4,IF(PERCENTRANK($C$5:$C$797,C472)&lt;=0.5,3,IF(PERCENTRANK($C$5:$C$797,C472)&lt;=0.75,2,1)))</f>
        <v/>
      </c>
      <c r="G472" s="8">
        <f>IF(PERCENTRANK($D$5:$D$797,D472)&gt;=0.75,4,IF(PERCENTRANK($D$5:$D$797,D472)&gt;=0.5,3,IF(PERCENTRANK($D$5:$D$797,D472)&gt;=0.25,2,1)))</f>
        <v/>
      </c>
      <c r="H472" s="8">
        <f>IF(PERCENTRANK($E$5:$E$797,E472)&gt;=0.75,4,IF(PERCENTRANK($E$5:$E$797,E472)&gt;=0.5,3,IF(PERCENTRANK($E$5:$E$797,E472)&gt;=0.25,2,1)))</f>
        <v/>
      </c>
      <c r="I472" s="8">
        <f>F472+G472+H472</f>
        <v/>
      </c>
      <c r="J472" s="8">
        <f>IF(I472&gt;=10,"Champions",IF(I472&gt;=8,"Loyal Customers",IF(I472&gt;=6,"Potential Loyalists",IF(I472&gt;=4,"At Risk","Lost"))))</f>
        <v/>
      </c>
    </row>
    <row r="473">
      <c r="A473" s="5" t="inlineStr">
        <is>
          <t>JM-15265</t>
        </is>
      </c>
      <c r="B473" s="5" t="inlineStr">
        <is>
          <t>Janet Molinari</t>
        </is>
      </c>
      <c r="C473" s="5" t="n">
        <v>37</v>
      </c>
      <c r="D473" s="5" t="n">
        <v>5</v>
      </c>
      <c r="E473" s="6" t="n">
        <v>1804.15</v>
      </c>
      <c r="F473" s="5">
        <f>IF(PERCENTRANK($C$5:$C$797,C473)&lt;=0.25,4,IF(PERCENTRANK($C$5:$C$797,C473)&lt;=0.5,3,IF(PERCENTRANK($C$5:$C$797,C473)&lt;=0.75,2,1)))</f>
        <v/>
      </c>
      <c r="G473" s="5">
        <f>IF(PERCENTRANK($D$5:$D$797,D473)&gt;=0.75,4,IF(PERCENTRANK($D$5:$D$797,D473)&gt;=0.5,3,IF(PERCENTRANK($D$5:$D$797,D473)&gt;=0.25,2,1)))</f>
        <v/>
      </c>
      <c r="H473" s="5">
        <f>IF(PERCENTRANK($E$5:$E$797,E473)&gt;=0.75,4,IF(PERCENTRANK($E$5:$E$797,E473)&gt;=0.5,3,IF(PERCENTRANK($E$5:$E$797,E473)&gt;=0.25,2,1)))</f>
        <v/>
      </c>
      <c r="I473" s="5">
        <f>F473+G473+H473</f>
        <v/>
      </c>
      <c r="J473" s="5">
        <f>IF(I473&gt;=10,"Champions",IF(I473&gt;=8,"Loyal Customers",IF(I473&gt;=6,"Potential Loyalists",IF(I473&gt;=4,"At Risk","Lost"))))</f>
        <v/>
      </c>
    </row>
    <row r="474">
      <c r="A474" s="8" t="inlineStr">
        <is>
          <t>JB-15400</t>
        </is>
      </c>
      <c r="B474" s="8" t="inlineStr">
        <is>
          <t>Jennifer Braxton</t>
        </is>
      </c>
      <c r="C474" s="8" t="n">
        <v>7</v>
      </c>
      <c r="D474" s="8" t="n">
        <v>10</v>
      </c>
      <c r="E474" s="9" t="n">
        <v>1791.61</v>
      </c>
      <c r="F474" s="8">
        <f>IF(PERCENTRANK($C$5:$C$797,C474)&lt;=0.25,4,IF(PERCENTRANK($C$5:$C$797,C474)&lt;=0.5,3,IF(PERCENTRANK($C$5:$C$797,C474)&lt;=0.75,2,1)))</f>
        <v/>
      </c>
      <c r="G474" s="8">
        <f>IF(PERCENTRANK($D$5:$D$797,D474)&gt;=0.75,4,IF(PERCENTRANK($D$5:$D$797,D474)&gt;=0.5,3,IF(PERCENTRANK($D$5:$D$797,D474)&gt;=0.25,2,1)))</f>
        <v/>
      </c>
      <c r="H474" s="8">
        <f>IF(PERCENTRANK($E$5:$E$797,E474)&gt;=0.75,4,IF(PERCENTRANK($E$5:$E$797,E474)&gt;=0.5,3,IF(PERCENTRANK($E$5:$E$797,E474)&gt;=0.25,2,1)))</f>
        <v/>
      </c>
      <c r="I474" s="8">
        <f>F474+G474+H474</f>
        <v/>
      </c>
      <c r="J474" s="8">
        <f>IF(I474&gt;=10,"Champions",IF(I474&gt;=8,"Loyal Customers",IF(I474&gt;=6,"Potential Loyalists",IF(I474&gt;=4,"At Risk","Lost"))))</f>
        <v/>
      </c>
    </row>
    <row r="475">
      <c r="A475" s="5" t="inlineStr">
        <is>
          <t>AA-10480</t>
        </is>
      </c>
      <c r="B475" s="5" t="inlineStr">
        <is>
          <t>Andrew Allen</t>
        </is>
      </c>
      <c r="C475" s="5" t="n">
        <v>259</v>
      </c>
      <c r="D475" s="5" t="n">
        <v>4</v>
      </c>
      <c r="E475" s="6" t="n">
        <v>1790.51</v>
      </c>
      <c r="F475" s="5">
        <f>IF(PERCENTRANK($C$5:$C$797,C475)&lt;=0.25,4,IF(PERCENTRANK($C$5:$C$797,C475)&lt;=0.5,3,IF(PERCENTRANK($C$5:$C$797,C475)&lt;=0.75,2,1)))</f>
        <v/>
      </c>
      <c r="G475" s="5">
        <f>IF(PERCENTRANK($D$5:$D$797,D475)&gt;=0.75,4,IF(PERCENTRANK($D$5:$D$797,D475)&gt;=0.5,3,IF(PERCENTRANK($D$5:$D$797,D475)&gt;=0.25,2,1)))</f>
        <v/>
      </c>
      <c r="H475" s="5">
        <f>IF(PERCENTRANK($E$5:$E$797,E475)&gt;=0.75,4,IF(PERCENTRANK($E$5:$E$797,E475)&gt;=0.5,3,IF(PERCENTRANK($E$5:$E$797,E475)&gt;=0.25,2,1)))</f>
        <v/>
      </c>
      <c r="I475" s="5">
        <f>F475+G475+H475</f>
        <v/>
      </c>
      <c r="J475" s="5">
        <f>IF(I475&gt;=10,"Champions",IF(I475&gt;=8,"Loyal Customers",IF(I475&gt;=6,"Potential Loyalists",IF(I475&gt;=4,"At Risk","Lost"))))</f>
        <v/>
      </c>
    </row>
    <row r="476">
      <c r="A476" s="8" t="inlineStr">
        <is>
          <t>CC-12100</t>
        </is>
      </c>
      <c r="B476" s="8" t="inlineStr">
        <is>
          <t>Chad Cunningham</t>
        </is>
      </c>
      <c r="C476" s="8" t="n">
        <v>457</v>
      </c>
      <c r="D476" s="8" t="n">
        <v>6</v>
      </c>
      <c r="E476" s="9" t="n">
        <v>1770.94</v>
      </c>
      <c r="F476" s="8">
        <f>IF(PERCENTRANK($C$5:$C$797,C476)&lt;=0.25,4,IF(PERCENTRANK($C$5:$C$797,C476)&lt;=0.5,3,IF(PERCENTRANK($C$5:$C$797,C476)&lt;=0.75,2,1)))</f>
        <v/>
      </c>
      <c r="G476" s="8">
        <f>IF(PERCENTRANK($D$5:$D$797,D476)&gt;=0.75,4,IF(PERCENTRANK($D$5:$D$797,D476)&gt;=0.5,3,IF(PERCENTRANK($D$5:$D$797,D476)&gt;=0.25,2,1)))</f>
        <v/>
      </c>
      <c r="H476" s="8">
        <f>IF(PERCENTRANK($E$5:$E$797,E476)&gt;=0.75,4,IF(PERCENTRANK($E$5:$E$797,E476)&gt;=0.5,3,IF(PERCENTRANK($E$5:$E$797,E476)&gt;=0.25,2,1)))</f>
        <v/>
      </c>
      <c r="I476" s="8">
        <f>F476+G476+H476</f>
        <v/>
      </c>
      <c r="J476" s="8">
        <f>IF(I476&gt;=10,"Champions",IF(I476&gt;=8,"Loyal Customers",IF(I476&gt;=6,"Potential Loyalists",IF(I476&gt;=4,"At Risk","Lost"))))</f>
        <v/>
      </c>
    </row>
    <row r="477">
      <c r="A477" s="5" t="inlineStr">
        <is>
          <t>DS-13030</t>
        </is>
      </c>
      <c r="B477" s="5" t="inlineStr">
        <is>
          <t>Darrin Sayre</t>
        </is>
      </c>
      <c r="C477" s="5" t="n">
        <v>93</v>
      </c>
      <c r="D477" s="5" t="n">
        <v>4</v>
      </c>
      <c r="E477" s="6" t="n">
        <v>1762.21</v>
      </c>
      <c r="F477" s="5">
        <f>IF(PERCENTRANK($C$5:$C$797,C477)&lt;=0.25,4,IF(PERCENTRANK($C$5:$C$797,C477)&lt;=0.5,3,IF(PERCENTRANK($C$5:$C$797,C477)&lt;=0.75,2,1)))</f>
        <v/>
      </c>
      <c r="G477" s="5">
        <f>IF(PERCENTRANK($D$5:$D$797,D477)&gt;=0.75,4,IF(PERCENTRANK($D$5:$D$797,D477)&gt;=0.5,3,IF(PERCENTRANK($D$5:$D$797,D477)&gt;=0.25,2,1)))</f>
        <v/>
      </c>
      <c r="H477" s="5">
        <f>IF(PERCENTRANK($E$5:$E$797,E477)&gt;=0.75,4,IF(PERCENTRANK($E$5:$E$797,E477)&gt;=0.5,3,IF(PERCENTRANK($E$5:$E$797,E477)&gt;=0.25,2,1)))</f>
        <v/>
      </c>
      <c r="I477" s="5">
        <f>F477+G477+H477</f>
        <v/>
      </c>
      <c r="J477" s="5">
        <f>IF(I477&gt;=10,"Champions",IF(I477&gt;=8,"Loyal Customers",IF(I477&gt;=6,"Potential Loyalists",IF(I477&gt;=4,"At Risk","Lost"))))</f>
        <v/>
      </c>
    </row>
    <row r="478">
      <c r="A478" s="8" t="inlineStr">
        <is>
          <t>MF-18250</t>
        </is>
      </c>
      <c r="B478" s="8" t="inlineStr">
        <is>
          <t>Monica Federle</t>
        </is>
      </c>
      <c r="C478" s="8" t="n">
        <v>7</v>
      </c>
      <c r="D478" s="8" t="n">
        <v>5</v>
      </c>
      <c r="E478" s="9" t="n">
        <v>1758.3</v>
      </c>
      <c r="F478" s="8">
        <f>IF(PERCENTRANK($C$5:$C$797,C478)&lt;=0.25,4,IF(PERCENTRANK($C$5:$C$797,C478)&lt;=0.5,3,IF(PERCENTRANK($C$5:$C$797,C478)&lt;=0.75,2,1)))</f>
        <v/>
      </c>
      <c r="G478" s="8">
        <f>IF(PERCENTRANK($D$5:$D$797,D478)&gt;=0.75,4,IF(PERCENTRANK($D$5:$D$797,D478)&gt;=0.5,3,IF(PERCENTRANK($D$5:$D$797,D478)&gt;=0.25,2,1)))</f>
        <v/>
      </c>
      <c r="H478" s="8">
        <f>IF(PERCENTRANK($E$5:$E$797,E478)&gt;=0.75,4,IF(PERCENTRANK($E$5:$E$797,E478)&gt;=0.5,3,IF(PERCENTRANK($E$5:$E$797,E478)&gt;=0.25,2,1)))</f>
        <v/>
      </c>
      <c r="I478" s="8">
        <f>F478+G478+H478</f>
        <v/>
      </c>
      <c r="J478" s="8">
        <f>IF(I478&gt;=10,"Champions",IF(I478&gt;=8,"Loyal Customers",IF(I478&gt;=6,"Potential Loyalists",IF(I478&gt;=4,"At Risk","Lost"))))</f>
        <v/>
      </c>
    </row>
    <row r="479">
      <c r="A479" s="5" t="inlineStr">
        <is>
          <t>AH-10030</t>
        </is>
      </c>
      <c r="B479" s="5" t="inlineStr">
        <is>
          <t>Aaron Hawkins</t>
        </is>
      </c>
      <c r="C479" s="5" t="n">
        <v>12</v>
      </c>
      <c r="D479" s="5" t="n">
        <v>7</v>
      </c>
      <c r="E479" s="6" t="n">
        <v>1744.7</v>
      </c>
      <c r="F479" s="5">
        <f>IF(PERCENTRANK($C$5:$C$797,C479)&lt;=0.25,4,IF(PERCENTRANK($C$5:$C$797,C479)&lt;=0.5,3,IF(PERCENTRANK($C$5:$C$797,C479)&lt;=0.75,2,1)))</f>
        <v/>
      </c>
      <c r="G479" s="5">
        <f>IF(PERCENTRANK($D$5:$D$797,D479)&gt;=0.75,4,IF(PERCENTRANK($D$5:$D$797,D479)&gt;=0.5,3,IF(PERCENTRANK($D$5:$D$797,D479)&gt;=0.25,2,1)))</f>
        <v/>
      </c>
      <c r="H479" s="5">
        <f>IF(PERCENTRANK($E$5:$E$797,E479)&gt;=0.75,4,IF(PERCENTRANK($E$5:$E$797,E479)&gt;=0.5,3,IF(PERCENTRANK($E$5:$E$797,E479)&gt;=0.25,2,1)))</f>
        <v/>
      </c>
      <c r="I479" s="5">
        <f>F479+G479+H479</f>
        <v/>
      </c>
      <c r="J479" s="5">
        <f>IF(I479&gt;=10,"Champions",IF(I479&gt;=8,"Loyal Customers",IF(I479&gt;=6,"Potential Loyalists",IF(I479&gt;=4,"At Risk","Lost"))))</f>
        <v/>
      </c>
    </row>
    <row r="480">
      <c r="A480" s="8" t="inlineStr">
        <is>
          <t>LH-17155</t>
        </is>
      </c>
      <c r="B480" s="8" t="inlineStr">
        <is>
          <t>Logan Haushalter</t>
        </is>
      </c>
      <c r="C480" s="8" t="n">
        <v>385</v>
      </c>
      <c r="D480" s="8" t="n">
        <v>9</v>
      </c>
      <c r="E480" s="9" t="n">
        <v>1739.69</v>
      </c>
      <c r="F480" s="8">
        <f>IF(PERCENTRANK($C$5:$C$797,C480)&lt;=0.25,4,IF(PERCENTRANK($C$5:$C$797,C480)&lt;=0.5,3,IF(PERCENTRANK($C$5:$C$797,C480)&lt;=0.75,2,1)))</f>
        <v/>
      </c>
      <c r="G480" s="8">
        <f>IF(PERCENTRANK($D$5:$D$797,D480)&gt;=0.75,4,IF(PERCENTRANK($D$5:$D$797,D480)&gt;=0.5,3,IF(PERCENTRANK($D$5:$D$797,D480)&gt;=0.25,2,1)))</f>
        <v/>
      </c>
      <c r="H480" s="8">
        <f>IF(PERCENTRANK($E$5:$E$797,E480)&gt;=0.75,4,IF(PERCENTRANK($E$5:$E$797,E480)&gt;=0.5,3,IF(PERCENTRANK($E$5:$E$797,E480)&gt;=0.25,2,1)))</f>
        <v/>
      </c>
      <c r="I480" s="8">
        <f>F480+G480+H480</f>
        <v/>
      </c>
      <c r="J480" s="8">
        <f>IF(I480&gt;=10,"Champions",IF(I480&gt;=8,"Loyal Customers",IF(I480&gt;=6,"Potential Loyalists",IF(I480&gt;=4,"At Risk","Lost"))))</f>
        <v/>
      </c>
    </row>
    <row r="481">
      <c r="A481" s="5" t="inlineStr">
        <is>
          <t>BW-11200</t>
        </is>
      </c>
      <c r="B481" s="5" t="inlineStr">
        <is>
          <t>Ben Wallace</t>
        </is>
      </c>
      <c r="C481" s="5" t="n">
        <v>203</v>
      </c>
      <c r="D481" s="5" t="n">
        <v>6</v>
      </c>
      <c r="E481" s="6" t="n">
        <v>1738.41</v>
      </c>
      <c r="F481" s="5">
        <f>IF(PERCENTRANK($C$5:$C$797,C481)&lt;=0.25,4,IF(PERCENTRANK($C$5:$C$797,C481)&lt;=0.5,3,IF(PERCENTRANK($C$5:$C$797,C481)&lt;=0.75,2,1)))</f>
        <v/>
      </c>
      <c r="G481" s="5">
        <f>IF(PERCENTRANK($D$5:$D$797,D481)&gt;=0.75,4,IF(PERCENTRANK($D$5:$D$797,D481)&gt;=0.5,3,IF(PERCENTRANK($D$5:$D$797,D481)&gt;=0.25,2,1)))</f>
        <v/>
      </c>
      <c r="H481" s="5">
        <f>IF(PERCENTRANK($E$5:$E$797,E481)&gt;=0.75,4,IF(PERCENTRANK($E$5:$E$797,E481)&gt;=0.5,3,IF(PERCENTRANK($E$5:$E$797,E481)&gt;=0.25,2,1)))</f>
        <v/>
      </c>
      <c r="I481" s="5">
        <f>F481+G481+H481</f>
        <v/>
      </c>
      <c r="J481" s="5">
        <f>IF(I481&gt;=10,"Champions",IF(I481&gt;=8,"Loyal Customers",IF(I481&gt;=6,"Potential Loyalists",IF(I481&gt;=4,"At Risk","Lost"))))</f>
        <v/>
      </c>
    </row>
    <row r="482">
      <c r="A482" s="8" t="inlineStr">
        <is>
          <t>VT-21700</t>
        </is>
      </c>
      <c r="B482" s="8" t="inlineStr">
        <is>
          <t>Valerie Takahito</t>
        </is>
      </c>
      <c r="C482" s="8" t="n">
        <v>1000</v>
      </c>
      <c r="D482" s="8" t="n">
        <v>2</v>
      </c>
      <c r="E482" s="9" t="n">
        <v>1736.6</v>
      </c>
      <c r="F482" s="8">
        <f>IF(PERCENTRANK($C$5:$C$797,C482)&lt;=0.25,4,IF(PERCENTRANK($C$5:$C$797,C482)&lt;=0.5,3,IF(PERCENTRANK($C$5:$C$797,C482)&lt;=0.75,2,1)))</f>
        <v/>
      </c>
      <c r="G482" s="8">
        <f>IF(PERCENTRANK($D$5:$D$797,D482)&gt;=0.75,4,IF(PERCENTRANK($D$5:$D$797,D482)&gt;=0.5,3,IF(PERCENTRANK($D$5:$D$797,D482)&gt;=0.25,2,1)))</f>
        <v/>
      </c>
      <c r="H482" s="8">
        <f>IF(PERCENTRANK($E$5:$E$797,E482)&gt;=0.75,4,IF(PERCENTRANK($E$5:$E$797,E482)&gt;=0.5,3,IF(PERCENTRANK($E$5:$E$797,E482)&gt;=0.25,2,1)))</f>
        <v/>
      </c>
      <c r="I482" s="8">
        <f>F482+G482+H482</f>
        <v/>
      </c>
      <c r="J482" s="8">
        <f>IF(I482&gt;=10,"Champions",IF(I482&gt;=8,"Loyal Customers",IF(I482&gt;=6,"Potential Loyalists",IF(I482&gt;=4,"At Risk","Lost"))))</f>
        <v/>
      </c>
    </row>
    <row r="483">
      <c r="A483" s="5" t="inlineStr">
        <is>
          <t>AH-10120</t>
        </is>
      </c>
      <c r="B483" s="5" t="inlineStr">
        <is>
          <t>Adrian Hane</t>
        </is>
      </c>
      <c r="C483" s="5" t="n">
        <v>60</v>
      </c>
      <c r="D483" s="5" t="n">
        <v>7</v>
      </c>
      <c r="E483" s="6" t="n">
        <v>1735.51</v>
      </c>
      <c r="F483" s="5">
        <f>IF(PERCENTRANK($C$5:$C$797,C483)&lt;=0.25,4,IF(PERCENTRANK($C$5:$C$797,C483)&lt;=0.5,3,IF(PERCENTRANK($C$5:$C$797,C483)&lt;=0.75,2,1)))</f>
        <v/>
      </c>
      <c r="G483" s="5">
        <f>IF(PERCENTRANK($D$5:$D$797,D483)&gt;=0.75,4,IF(PERCENTRANK($D$5:$D$797,D483)&gt;=0.5,3,IF(PERCENTRANK($D$5:$D$797,D483)&gt;=0.25,2,1)))</f>
        <v/>
      </c>
      <c r="H483" s="5">
        <f>IF(PERCENTRANK($E$5:$E$797,E483)&gt;=0.75,4,IF(PERCENTRANK($E$5:$E$797,E483)&gt;=0.5,3,IF(PERCENTRANK($E$5:$E$797,E483)&gt;=0.25,2,1)))</f>
        <v/>
      </c>
      <c r="I483" s="5">
        <f>F483+G483+H483</f>
        <v/>
      </c>
      <c r="J483" s="5">
        <f>IF(I483&gt;=10,"Champions",IF(I483&gt;=8,"Loyal Customers",IF(I483&gt;=6,"Potential Loyalists",IF(I483&gt;=4,"At Risk","Lost"))))</f>
        <v/>
      </c>
    </row>
    <row r="484">
      <c r="A484" s="8" t="inlineStr">
        <is>
          <t>MV-18190</t>
        </is>
      </c>
      <c r="B484" s="8" t="inlineStr">
        <is>
          <t>Mike Vittorini</t>
        </is>
      </c>
      <c r="C484" s="8" t="n">
        <v>19</v>
      </c>
      <c r="D484" s="8" t="n">
        <v>7</v>
      </c>
      <c r="E484" s="9" t="n">
        <v>1734.57</v>
      </c>
      <c r="F484" s="8">
        <f>IF(PERCENTRANK($C$5:$C$797,C484)&lt;=0.25,4,IF(PERCENTRANK($C$5:$C$797,C484)&lt;=0.5,3,IF(PERCENTRANK($C$5:$C$797,C484)&lt;=0.75,2,1)))</f>
        <v/>
      </c>
      <c r="G484" s="8">
        <f>IF(PERCENTRANK($D$5:$D$797,D484)&gt;=0.75,4,IF(PERCENTRANK($D$5:$D$797,D484)&gt;=0.5,3,IF(PERCENTRANK($D$5:$D$797,D484)&gt;=0.25,2,1)))</f>
        <v/>
      </c>
      <c r="H484" s="8">
        <f>IF(PERCENTRANK($E$5:$E$797,E484)&gt;=0.75,4,IF(PERCENTRANK($E$5:$E$797,E484)&gt;=0.5,3,IF(PERCENTRANK($E$5:$E$797,E484)&gt;=0.25,2,1)))</f>
        <v/>
      </c>
      <c r="I484" s="8">
        <f>F484+G484+H484</f>
        <v/>
      </c>
      <c r="J484" s="8">
        <f>IF(I484&gt;=10,"Champions",IF(I484&gt;=8,"Loyal Customers",IF(I484&gt;=6,"Potential Loyalists",IF(I484&gt;=4,"At Risk","Lost"))))</f>
        <v/>
      </c>
    </row>
    <row r="485">
      <c r="A485" s="5" t="inlineStr">
        <is>
          <t>JM-15535</t>
        </is>
      </c>
      <c r="B485" s="5" t="inlineStr">
        <is>
          <t>Jessica Myrick</t>
        </is>
      </c>
      <c r="C485" s="5" t="n">
        <v>102</v>
      </c>
      <c r="D485" s="5" t="n">
        <v>7</v>
      </c>
      <c r="E485" s="6" t="n">
        <v>1733.44</v>
      </c>
      <c r="F485" s="5">
        <f>IF(PERCENTRANK($C$5:$C$797,C485)&lt;=0.25,4,IF(PERCENTRANK($C$5:$C$797,C485)&lt;=0.5,3,IF(PERCENTRANK($C$5:$C$797,C485)&lt;=0.75,2,1)))</f>
        <v/>
      </c>
      <c r="G485" s="5">
        <f>IF(PERCENTRANK($D$5:$D$797,D485)&gt;=0.75,4,IF(PERCENTRANK($D$5:$D$797,D485)&gt;=0.5,3,IF(PERCENTRANK($D$5:$D$797,D485)&gt;=0.25,2,1)))</f>
        <v/>
      </c>
      <c r="H485" s="5">
        <f>IF(PERCENTRANK($E$5:$E$797,E485)&gt;=0.75,4,IF(PERCENTRANK($E$5:$E$797,E485)&gt;=0.5,3,IF(PERCENTRANK($E$5:$E$797,E485)&gt;=0.25,2,1)))</f>
        <v/>
      </c>
      <c r="I485" s="5">
        <f>F485+G485+H485</f>
        <v/>
      </c>
      <c r="J485" s="5">
        <f>IF(I485&gt;=10,"Champions",IF(I485&gt;=8,"Loyal Customers",IF(I485&gt;=6,"Potential Loyalists",IF(I485&gt;=4,"At Risk","Lost"))))</f>
        <v/>
      </c>
    </row>
    <row r="486">
      <c r="A486" s="8" t="inlineStr">
        <is>
          <t>BE-11455</t>
        </is>
      </c>
      <c r="B486" s="8" t="inlineStr">
        <is>
          <t>Brad Eason</t>
        </is>
      </c>
      <c r="C486" s="8" t="n">
        <v>254</v>
      </c>
      <c r="D486" s="8" t="n">
        <v>6</v>
      </c>
      <c r="E486" s="9" t="n">
        <v>1727.65</v>
      </c>
      <c r="F486" s="8">
        <f>IF(PERCENTRANK($C$5:$C$797,C486)&lt;=0.25,4,IF(PERCENTRANK($C$5:$C$797,C486)&lt;=0.5,3,IF(PERCENTRANK($C$5:$C$797,C486)&lt;=0.75,2,1)))</f>
        <v/>
      </c>
      <c r="G486" s="8">
        <f>IF(PERCENTRANK($D$5:$D$797,D486)&gt;=0.75,4,IF(PERCENTRANK($D$5:$D$797,D486)&gt;=0.5,3,IF(PERCENTRANK($D$5:$D$797,D486)&gt;=0.25,2,1)))</f>
        <v/>
      </c>
      <c r="H486" s="8">
        <f>IF(PERCENTRANK($E$5:$E$797,E486)&gt;=0.75,4,IF(PERCENTRANK($E$5:$E$797,E486)&gt;=0.5,3,IF(PERCENTRANK($E$5:$E$797,E486)&gt;=0.25,2,1)))</f>
        <v/>
      </c>
      <c r="I486" s="8">
        <f>F486+G486+H486</f>
        <v/>
      </c>
      <c r="J486" s="8">
        <f>IF(I486&gt;=10,"Champions",IF(I486&gt;=8,"Loyal Customers",IF(I486&gt;=6,"Potential Loyalists",IF(I486&gt;=4,"At Risk","Lost"))))</f>
        <v/>
      </c>
    </row>
    <row r="487">
      <c r="A487" s="5" t="inlineStr">
        <is>
          <t>DB-13405</t>
        </is>
      </c>
      <c r="B487" s="5" t="inlineStr">
        <is>
          <t>Denny Blanton</t>
        </is>
      </c>
      <c r="C487" s="5" t="n">
        <v>187</v>
      </c>
      <c r="D487" s="5" t="n">
        <v>4</v>
      </c>
      <c r="E487" s="6" t="n">
        <v>1711.69</v>
      </c>
      <c r="F487" s="5">
        <f>IF(PERCENTRANK($C$5:$C$797,C487)&lt;=0.25,4,IF(PERCENTRANK($C$5:$C$797,C487)&lt;=0.5,3,IF(PERCENTRANK($C$5:$C$797,C487)&lt;=0.75,2,1)))</f>
        <v/>
      </c>
      <c r="G487" s="5">
        <f>IF(PERCENTRANK($D$5:$D$797,D487)&gt;=0.75,4,IF(PERCENTRANK($D$5:$D$797,D487)&gt;=0.5,3,IF(PERCENTRANK($D$5:$D$797,D487)&gt;=0.25,2,1)))</f>
        <v/>
      </c>
      <c r="H487" s="5">
        <f>IF(PERCENTRANK($E$5:$E$797,E487)&gt;=0.75,4,IF(PERCENTRANK($E$5:$E$797,E487)&gt;=0.5,3,IF(PERCENTRANK($E$5:$E$797,E487)&gt;=0.25,2,1)))</f>
        <v/>
      </c>
      <c r="I487" s="5">
        <f>F487+G487+H487</f>
        <v/>
      </c>
      <c r="J487" s="5">
        <f>IF(I487&gt;=10,"Champions",IF(I487&gt;=8,"Loyal Customers",IF(I487&gt;=6,"Potential Loyalists",IF(I487&gt;=4,"At Risk","Lost"))))</f>
        <v/>
      </c>
    </row>
    <row r="488">
      <c r="A488" s="8" t="inlineStr">
        <is>
          <t>JP-16135</t>
        </is>
      </c>
      <c r="B488" s="8" t="inlineStr">
        <is>
          <t>Julie Prescott</t>
        </is>
      </c>
      <c r="C488" s="8" t="n">
        <v>102</v>
      </c>
      <c r="D488" s="8" t="n">
        <v>9</v>
      </c>
      <c r="E488" s="9" t="n">
        <v>1707.71</v>
      </c>
      <c r="F488" s="8">
        <f>IF(PERCENTRANK($C$5:$C$797,C488)&lt;=0.25,4,IF(PERCENTRANK($C$5:$C$797,C488)&lt;=0.5,3,IF(PERCENTRANK($C$5:$C$797,C488)&lt;=0.75,2,1)))</f>
        <v/>
      </c>
      <c r="G488" s="8">
        <f>IF(PERCENTRANK($D$5:$D$797,D488)&gt;=0.75,4,IF(PERCENTRANK($D$5:$D$797,D488)&gt;=0.5,3,IF(PERCENTRANK($D$5:$D$797,D488)&gt;=0.25,2,1)))</f>
        <v/>
      </c>
      <c r="H488" s="8">
        <f>IF(PERCENTRANK($E$5:$E$797,E488)&gt;=0.75,4,IF(PERCENTRANK($E$5:$E$797,E488)&gt;=0.5,3,IF(PERCENTRANK($E$5:$E$797,E488)&gt;=0.25,2,1)))</f>
        <v/>
      </c>
      <c r="I488" s="8">
        <f>F488+G488+H488</f>
        <v/>
      </c>
      <c r="J488" s="8">
        <f>IF(I488&gt;=10,"Champions",IF(I488&gt;=8,"Loyal Customers",IF(I488&gt;=6,"Potential Loyalists",IF(I488&gt;=4,"At Risk","Lost"))))</f>
        <v/>
      </c>
    </row>
    <row r="489">
      <c r="A489" s="5" t="inlineStr">
        <is>
          <t>TZ-21580</t>
        </is>
      </c>
      <c r="B489" s="5" t="inlineStr">
        <is>
          <t>Tracy Zic</t>
        </is>
      </c>
      <c r="C489" s="5" t="n">
        <v>35</v>
      </c>
      <c r="D489" s="5" t="n">
        <v>4</v>
      </c>
      <c r="E489" s="6" t="n">
        <v>1707.29</v>
      </c>
      <c r="F489" s="5">
        <f>IF(PERCENTRANK($C$5:$C$797,C489)&lt;=0.25,4,IF(PERCENTRANK($C$5:$C$797,C489)&lt;=0.5,3,IF(PERCENTRANK($C$5:$C$797,C489)&lt;=0.75,2,1)))</f>
        <v/>
      </c>
      <c r="G489" s="5">
        <f>IF(PERCENTRANK($D$5:$D$797,D489)&gt;=0.75,4,IF(PERCENTRANK($D$5:$D$797,D489)&gt;=0.5,3,IF(PERCENTRANK($D$5:$D$797,D489)&gt;=0.25,2,1)))</f>
        <v/>
      </c>
      <c r="H489" s="5">
        <f>IF(PERCENTRANK($E$5:$E$797,E489)&gt;=0.75,4,IF(PERCENTRANK($E$5:$E$797,E489)&gt;=0.5,3,IF(PERCENTRANK($E$5:$E$797,E489)&gt;=0.25,2,1)))</f>
        <v/>
      </c>
      <c r="I489" s="5">
        <f>F489+G489+H489</f>
        <v/>
      </c>
      <c r="J489" s="5">
        <f>IF(I489&gt;=10,"Champions",IF(I489&gt;=8,"Loyal Customers",IF(I489&gt;=6,"Potential Loyalists",IF(I489&gt;=4,"At Risk","Lost"))))</f>
        <v/>
      </c>
    </row>
    <row r="490">
      <c r="A490" s="8" t="inlineStr">
        <is>
          <t>BP-11155</t>
        </is>
      </c>
      <c r="B490" s="8" t="inlineStr">
        <is>
          <t>Becky Pak</t>
        </is>
      </c>
      <c r="C490" s="8" t="n">
        <v>89</v>
      </c>
      <c r="D490" s="8" t="n">
        <v>6</v>
      </c>
      <c r="E490" s="9" t="n">
        <v>1697.86</v>
      </c>
      <c r="F490" s="8">
        <f>IF(PERCENTRANK($C$5:$C$797,C490)&lt;=0.25,4,IF(PERCENTRANK($C$5:$C$797,C490)&lt;=0.5,3,IF(PERCENTRANK($C$5:$C$797,C490)&lt;=0.75,2,1)))</f>
        <v/>
      </c>
      <c r="G490" s="8">
        <f>IF(PERCENTRANK($D$5:$D$797,D490)&gt;=0.75,4,IF(PERCENTRANK($D$5:$D$797,D490)&gt;=0.5,3,IF(PERCENTRANK($D$5:$D$797,D490)&gt;=0.25,2,1)))</f>
        <v/>
      </c>
      <c r="H490" s="8">
        <f>IF(PERCENTRANK($E$5:$E$797,E490)&gt;=0.75,4,IF(PERCENTRANK($E$5:$E$797,E490)&gt;=0.5,3,IF(PERCENTRANK($E$5:$E$797,E490)&gt;=0.25,2,1)))</f>
        <v/>
      </c>
      <c r="I490" s="8">
        <f>F490+G490+H490</f>
        <v/>
      </c>
      <c r="J490" s="8">
        <f>IF(I490&gt;=10,"Champions",IF(I490&gt;=8,"Loyal Customers",IF(I490&gt;=6,"Potential Loyalists",IF(I490&gt;=4,"At Risk","Lost"))))</f>
        <v/>
      </c>
    </row>
    <row r="491">
      <c r="A491" s="5" t="inlineStr">
        <is>
          <t>DK-12985</t>
        </is>
      </c>
      <c r="B491" s="5" t="inlineStr">
        <is>
          <t>Darren Koutras</t>
        </is>
      </c>
      <c r="C491" s="5" t="n">
        <v>7</v>
      </c>
      <c r="D491" s="5" t="n">
        <v>5</v>
      </c>
      <c r="E491" s="6" t="n">
        <v>1687.04</v>
      </c>
      <c r="F491" s="5">
        <f>IF(PERCENTRANK($C$5:$C$797,C491)&lt;=0.25,4,IF(PERCENTRANK($C$5:$C$797,C491)&lt;=0.5,3,IF(PERCENTRANK($C$5:$C$797,C491)&lt;=0.75,2,1)))</f>
        <v/>
      </c>
      <c r="G491" s="5">
        <f>IF(PERCENTRANK($D$5:$D$797,D491)&gt;=0.75,4,IF(PERCENTRANK($D$5:$D$797,D491)&gt;=0.5,3,IF(PERCENTRANK($D$5:$D$797,D491)&gt;=0.25,2,1)))</f>
        <v/>
      </c>
      <c r="H491" s="5">
        <f>IF(PERCENTRANK($E$5:$E$797,E491)&gt;=0.75,4,IF(PERCENTRANK($E$5:$E$797,E491)&gt;=0.5,3,IF(PERCENTRANK($E$5:$E$797,E491)&gt;=0.25,2,1)))</f>
        <v/>
      </c>
      <c r="I491" s="5">
        <f>F491+G491+H491</f>
        <v/>
      </c>
      <c r="J491" s="5">
        <f>IF(I491&gt;=10,"Champions",IF(I491&gt;=8,"Loyal Customers",IF(I491&gt;=6,"Potential Loyalists",IF(I491&gt;=4,"At Risk","Lost"))))</f>
        <v/>
      </c>
    </row>
    <row r="492">
      <c r="A492" s="8" t="inlineStr">
        <is>
          <t>MO-17800</t>
        </is>
      </c>
      <c r="B492" s="8" t="inlineStr">
        <is>
          <t>Meg O'Connel</t>
        </is>
      </c>
      <c r="C492" s="8" t="n">
        <v>104</v>
      </c>
      <c r="D492" s="8" t="n">
        <v>8</v>
      </c>
      <c r="E492" s="9" t="n">
        <v>1687.03</v>
      </c>
      <c r="F492" s="8">
        <f>IF(PERCENTRANK($C$5:$C$797,C492)&lt;=0.25,4,IF(PERCENTRANK($C$5:$C$797,C492)&lt;=0.5,3,IF(PERCENTRANK($C$5:$C$797,C492)&lt;=0.75,2,1)))</f>
        <v/>
      </c>
      <c r="G492" s="8">
        <f>IF(PERCENTRANK($D$5:$D$797,D492)&gt;=0.75,4,IF(PERCENTRANK($D$5:$D$797,D492)&gt;=0.5,3,IF(PERCENTRANK($D$5:$D$797,D492)&gt;=0.25,2,1)))</f>
        <v/>
      </c>
      <c r="H492" s="8">
        <f>IF(PERCENTRANK($E$5:$E$797,E492)&gt;=0.75,4,IF(PERCENTRANK($E$5:$E$797,E492)&gt;=0.5,3,IF(PERCENTRANK($E$5:$E$797,E492)&gt;=0.25,2,1)))</f>
        <v/>
      </c>
      <c r="I492" s="8">
        <f>F492+G492+H492</f>
        <v/>
      </c>
      <c r="J492" s="8">
        <f>IF(I492&gt;=10,"Champions",IF(I492&gt;=8,"Loyal Customers",IF(I492&gt;=6,"Potential Loyalists",IF(I492&gt;=4,"At Risk","Lost"))))</f>
        <v/>
      </c>
    </row>
    <row r="493">
      <c r="A493" s="5" t="inlineStr">
        <is>
          <t>RA-19945</t>
        </is>
      </c>
      <c r="B493" s="5" t="inlineStr">
        <is>
          <t>Ryan Akin</t>
        </is>
      </c>
      <c r="C493" s="5" t="n">
        <v>61</v>
      </c>
      <c r="D493" s="5" t="n">
        <v>5</v>
      </c>
      <c r="E493" s="6" t="n">
        <v>1686.92</v>
      </c>
      <c r="F493" s="5">
        <f>IF(PERCENTRANK($C$5:$C$797,C493)&lt;=0.25,4,IF(PERCENTRANK($C$5:$C$797,C493)&lt;=0.5,3,IF(PERCENTRANK($C$5:$C$797,C493)&lt;=0.75,2,1)))</f>
        <v/>
      </c>
      <c r="G493" s="5">
        <f>IF(PERCENTRANK($D$5:$D$797,D493)&gt;=0.75,4,IF(PERCENTRANK($D$5:$D$797,D493)&gt;=0.5,3,IF(PERCENTRANK($D$5:$D$797,D493)&gt;=0.25,2,1)))</f>
        <v/>
      </c>
      <c r="H493" s="5">
        <f>IF(PERCENTRANK($E$5:$E$797,E493)&gt;=0.75,4,IF(PERCENTRANK($E$5:$E$797,E493)&gt;=0.5,3,IF(PERCENTRANK($E$5:$E$797,E493)&gt;=0.25,2,1)))</f>
        <v/>
      </c>
      <c r="I493" s="5">
        <f>F493+G493+H493</f>
        <v/>
      </c>
      <c r="J493" s="5">
        <f>IF(I493&gt;=10,"Champions",IF(I493&gt;=8,"Loyal Customers",IF(I493&gt;=6,"Potential Loyalists",IF(I493&gt;=4,"At Risk","Lost"))))</f>
        <v/>
      </c>
    </row>
    <row r="494">
      <c r="A494" s="8" t="inlineStr">
        <is>
          <t>KE-16420</t>
        </is>
      </c>
      <c r="B494" s="8" t="inlineStr">
        <is>
          <t>Katrina Edelman</t>
        </is>
      </c>
      <c r="C494" s="8" t="n">
        <v>26</v>
      </c>
      <c r="D494" s="8" t="n">
        <v>8</v>
      </c>
      <c r="E494" s="9" t="n">
        <v>1686.73</v>
      </c>
      <c r="F494" s="8">
        <f>IF(PERCENTRANK($C$5:$C$797,C494)&lt;=0.25,4,IF(PERCENTRANK($C$5:$C$797,C494)&lt;=0.5,3,IF(PERCENTRANK($C$5:$C$797,C494)&lt;=0.75,2,1)))</f>
        <v/>
      </c>
      <c r="G494" s="8">
        <f>IF(PERCENTRANK($D$5:$D$797,D494)&gt;=0.75,4,IF(PERCENTRANK($D$5:$D$797,D494)&gt;=0.5,3,IF(PERCENTRANK($D$5:$D$797,D494)&gt;=0.25,2,1)))</f>
        <v/>
      </c>
      <c r="H494" s="8">
        <f>IF(PERCENTRANK($E$5:$E$797,E494)&gt;=0.75,4,IF(PERCENTRANK($E$5:$E$797,E494)&gt;=0.5,3,IF(PERCENTRANK($E$5:$E$797,E494)&gt;=0.25,2,1)))</f>
        <v/>
      </c>
      <c r="I494" s="8">
        <f>F494+G494+H494</f>
        <v/>
      </c>
      <c r="J494" s="8">
        <f>IF(I494&gt;=10,"Champions",IF(I494&gt;=8,"Loyal Customers",IF(I494&gt;=6,"Potential Loyalists",IF(I494&gt;=4,"At Risk","Lost"))))</f>
        <v/>
      </c>
    </row>
    <row r="495">
      <c r="A495" s="5" t="inlineStr">
        <is>
          <t>CA-12055</t>
        </is>
      </c>
      <c r="B495" s="5" t="inlineStr">
        <is>
          <t>Cathy Armstrong</t>
        </is>
      </c>
      <c r="C495" s="5" t="n">
        <v>401</v>
      </c>
      <c r="D495" s="5" t="n">
        <v>5</v>
      </c>
      <c r="E495" s="6" t="n">
        <v>1679.72</v>
      </c>
      <c r="F495" s="5">
        <f>IF(PERCENTRANK($C$5:$C$797,C495)&lt;=0.25,4,IF(PERCENTRANK($C$5:$C$797,C495)&lt;=0.5,3,IF(PERCENTRANK($C$5:$C$797,C495)&lt;=0.75,2,1)))</f>
        <v/>
      </c>
      <c r="G495" s="5">
        <f>IF(PERCENTRANK($D$5:$D$797,D495)&gt;=0.75,4,IF(PERCENTRANK($D$5:$D$797,D495)&gt;=0.5,3,IF(PERCENTRANK($D$5:$D$797,D495)&gt;=0.25,2,1)))</f>
        <v/>
      </c>
      <c r="H495" s="5">
        <f>IF(PERCENTRANK($E$5:$E$797,E495)&gt;=0.75,4,IF(PERCENTRANK($E$5:$E$797,E495)&gt;=0.5,3,IF(PERCENTRANK($E$5:$E$797,E495)&gt;=0.25,2,1)))</f>
        <v/>
      </c>
      <c r="I495" s="5">
        <f>F495+G495+H495</f>
        <v/>
      </c>
      <c r="J495" s="5">
        <f>IF(I495&gt;=10,"Champions",IF(I495&gt;=8,"Loyal Customers",IF(I495&gt;=6,"Potential Loyalists",IF(I495&gt;=4,"At Risk","Lost"))))</f>
        <v/>
      </c>
    </row>
    <row r="496">
      <c r="A496" s="8" t="inlineStr">
        <is>
          <t>CM-11815</t>
        </is>
      </c>
      <c r="B496" s="8" t="inlineStr">
        <is>
          <t>Candace McMahon</t>
        </is>
      </c>
      <c r="C496" s="8" t="n">
        <v>131</v>
      </c>
      <c r="D496" s="8" t="n">
        <v>6</v>
      </c>
      <c r="E496" s="9" t="n">
        <v>1673.89</v>
      </c>
      <c r="F496" s="8">
        <f>IF(PERCENTRANK($C$5:$C$797,C496)&lt;=0.25,4,IF(PERCENTRANK($C$5:$C$797,C496)&lt;=0.5,3,IF(PERCENTRANK($C$5:$C$797,C496)&lt;=0.75,2,1)))</f>
        <v/>
      </c>
      <c r="G496" s="8">
        <f>IF(PERCENTRANK($D$5:$D$797,D496)&gt;=0.75,4,IF(PERCENTRANK($D$5:$D$797,D496)&gt;=0.5,3,IF(PERCENTRANK($D$5:$D$797,D496)&gt;=0.25,2,1)))</f>
        <v/>
      </c>
      <c r="H496" s="8">
        <f>IF(PERCENTRANK($E$5:$E$797,E496)&gt;=0.75,4,IF(PERCENTRANK($E$5:$E$797,E496)&gt;=0.5,3,IF(PERCENTRANK($E$5:$E$797,E496)&gt;=0.25,2,1)))</f>
        <v/>
      </c>
      <c r="I496" s="8">
        <f>F496+G496+H496</f>
        <v/>
      </c>
      <c r="J496" s="8">
        <f>IF(I496&gt;=10,"Champions",IF(I496&gt;=8,"Loyal Customers",IF(I496&gt;=6,"Potential Loyalists",IF(I496&gt;=4,"At Risk","Lost"))))</f>
        <v/>
      </c>
    </row>
    <row r="497">
      <c r="A497" s="5" t="inlineStr">
        <is>
          <t>JP-15460</t>
        </is>
      </c>
      <c r="B497" s="5" t="inlineStr">
        <is>
          <t>Jennifer Patt</t>
        </is>
      </c>
      <c r="C497" s="5" t="n">
        <v>37</v>
      </c>
      <c r="D497" s="5" t="n">
        <v>7</v>
      </c>
      <c r="E497" s="6" t="n">
        <v>1669.13</v>
      </c>
      <c r="F497" s="5">
        <f>IF(PERCENTRANK($C$5:$C$797,C497)&lt;=0.25,4,IF(PERCENTRANK($C$5:$C$797,C497)&lt;=0.5,3,IF(PERCENTRANK($C$5:$C$797,C497)&lt;=0.75,2,1)))</f>
        <v/>
      </c>
      <c r="G497" s="5">
        <f>IF(PERCENTRANK($D$5:$D$797,D497)&gt;=0.75,4,IF(PERCENTRANK($D$5:$D$797,D497)&gt;=0.5,3,IF(PERCENTRANK($D$5:$D$797,D497)&gt;=0.25,2,1)))</f>
        <v/>
      </c>
      <c r="H497" s="5">
        <f>IF(PERCENTRANK($E$5:$E$797,E497)&gt;=0.75,4,IF(PERCENTRANK($E$5:$E$797,E497)&gt;=0.5,3,IF(PERCENTRANK($E$5:$E$797,E497)&gt;=0.25,2,1)))</f>
        <v/>
      </c>
      <c r="I497" s="5">
        <f>F497+G497+H497</f>
        <v/>
      </c>
      <c r="J497" s="5">
        <f>IF(I497&gt;=10,"Champions",IF(I497&gt;=8,"Loyal Customers",IF(I497&gt;=6,"Potential Loyalists",IF(I497&gt;=4,"At Risk","Lost"))))</f>
        <v/>
      </c>
    </row>
    <row r="498">
      <c r="A498" s="8" t="inlineStr">
        <is>
          <t>CM-12115</t>
        </is>
      </c>
      <c r="B498" s="8" t="inlineStr">
        <is>
          <t>Chad McGuire</t>
        </is>
      </c>
      <c r="C498" s="8" t="n">
        <v>8</v>
      </c>
      <c r="D498" s="8" t="n">
        <v>4</v>
      </c>
      <c r="E498" s="9" t="n">
        <v>1661.61</v>
      </c>
      <c r="F498" s="8">
        <f>IF(PERCENTRANK($C$5:$C$797,C498)&lt;=0.25,4,IF(PERCENTRANK($C$5:$C$797,C498)&lt;=0.5,3,IF(PERCENTRANK($C$5:$C$797,C498)&lt;=0.75,2,1)))</f>
        <v/>
      </c>
      <c r="G498" s="8">
        <f>IF(PERCENTRANK($D$5:$D$797,D498)&gt;=0.75,4,IF(PERCENTRANK($D$5:$D$797,D498)&gt;=0.5,3,IF(PERCENTRANK($D$5:$D$797,D498)&gt;=0.25,2,1)))</f>
        <v/>
      </c>
      <c r="H498" s="8">
        <f>IF(PERCENTRANK($E$5:$E$797,E498)&gt;=0.75,4,IF(PERCENTRANK($E$5:$E$797,E498)&gt;=0.5,3,IF(PERCENTRANK($E$5:$E$797,E498)&gt;=0.25,2,1)))</f>
        <v/>
      </c>
      <c r="I498" s="8">
        <f>F498+G498+H498</f>
        <v/>
      </c>
      <c r="J498" s="8">
        <f>IF(I498&gt;=10,"Champions",IF(I498&gt;=8,"Loyal Customers",IF(I498&gt;=6,"Potential Loyalists",IF(I498&gt;=4,"At Risk","Lost"))))</f>
        <v/>
      </c>
    </row>
    <row r="499">
      <c r="A499" s="5" t="inlineStr">
        <is>
          <t>CC-12475</t>
        </is>
      </c>
      <c r="B499" s="5" t="inlineStr">
        <is>
          <t>Cindy Chapman</t>
        </is>
      </c>
      <c r="C499" s="5" t="n">
        <v>39</v>
      </c>
      <c r="D499" s="5" t="n">
        <v>9</v>
      </c>
      <c r="E499" s="6" t="n">
        <v>1659.44</v>
      </c>
      <c r="F499" s="5">
        <f>IF(PERCENTRANK($C$5:$C$797,C499)&lt;=0.25,4,IF(PERCENTRANK($C$5:$C$797,C499)&lt;=0.5,3,IF(PERCENTRANK($C$5:$C$797,C499)&lt;=0.75,2,1)))</f>
        <v/>
      </c>
      <c r="G499" s="5">
        <f>IF(PERCENTRANK($D$5:$D$797,D499)&gt;=0.75,4,IF(PERCENTRANK($D$5:$D$797,D499)&gt;=0.5,3,IF(PERCENTRANK($D$5:$D$797,D499)&gt;=0.25,2,1)))</f>
        <v/>
      </c>
      <c r="H499" s="5">
        <f>IF(PERCENTRANK($E$5:$E$797,E499)&gt;=0.75,4,IF(PERCENTRANK($E$5:$E$797,E499)&gt;=0.5,3,IF(PERCENTRANK($E$5:$E$797,E499)&gt;=0.25,2,1)))</f>
        <v/>
      </c>
      <c r="I499" s="5">
        <f>F499+G499+H499</f>
        <v/>
      </c>
      <c r="J499" s="5">
        <f>IF(I499&gt;=10,"Champions",IF(I499&gt;=8,"Loyal Customers",IF(I499&gt;=6,"Potential Loyalists",IF(I499&gt;=4,"At Risk","Lost"))))</f>
        <v/>
      </c>
    </row>
    <row r="500">
      <c r="A500" s="8" t="inlineStr">
        <is>
          <t>EB-13975</t>
        </is>
      </c>
      <c r="B500" s="8" t="inlineStr">
        <is>
          <t>Erica Bern</t>
        </is>
      </c>
      <c r="C500" s="8" t="n">
        <v>0</v>
      </c>
      <c r="D500" s="8" t="n">
        <v>4</v>
      </c>
      <c r="E500" s="9" t="n">
        <v>1643.26</v>
      </c>
      <c r="F500" s="8">
        <f>IF(PERCENTRANK($C$5:$C$797,C500)&lt;=0.25,4,IF(PERCENTRANK($C$5:$C$797,C500)&lt;=0.5,3,IF(PERCENTRANK($C$5:$C$797,C500)&lt;=0.75,2,1)))</f>
        <v/>
      </c>
      <c r="G500" s="8">
        <f>IF(PERCENTRANK($D$5:$D$797,D500)&gt;=0.75,4,IF(PERCENTRANK($D$5:$D$797,D500)&gt;=0.5,3,IF(PERCENTRANK($D$5:$D$797,D500)&gt;=0.25,2,1)))</f>
        <v/>
      </c>
      <c r="H500" s="8">
        <f>IF(PERCENTRANK($E$5:$E$797,E500)&gt;=0.75,4,IF(PERCENTRANK($E$5:$E$797,E500)&gt;=0.5,3,IF(PERCENTRANK($E$5:$E$797,E500)&gt;=0.25,2,1)))</f>
        <v/>
      </c>
      <c r="I500" s="8">
        <f>F500+G500+H500</f>
        <v/>
      </c>
      <c r="J500" s="8">
        <f>IF(I500&gt;=10,"Champions",IF(I500&gt;=8,"Loyal Customers",IF(I500&gt;=6,"Potential Loyalists",IF(I500&gt;=4,"At Risk","Lost"))))</f>
        <v/>
      </c>
    </row>
    <row r="501">
      <c r="A501" s="5" t="inlineStr">
        <is>
          <t>AP-10720</t>
        </is>
      </c>
      <c r="B501" s="5" t="inlineStr">
        <is>
          <t>Anne Pryor</t>
        </is>
      </c>
      <c r="C501" s="5" t="n">
        <v>41</v>
      </c>
      <c r="D501" s="5" t="n">
        <v>8</v>
      </c>
      <c r="E501" s="6" t="n">
        <v>1638.55</v>
      </c>
      <c r="F501" s="5">
        <f>IF(PERCENTRANK($C$5:$C$797,C501)&lt;=0.25,4,IF(PERCENTRANK($C$5:$C$797,C501)&lt;=0.5,3,IF(PERCENTRANK($C$5:$C$797,C501)&lt;=0.75,2,1)))</f>
        <v/>
      </c>
      <c r="G501" s="5">
        <f>IF(PERCENTRANK($D$5:$D$797,D501)&gt;=0.75,4,IF(PERCENTRANK($D$5:$D$797,D501)&gt;=0.5,3,IF(PERCENTRANK($D$5:$D$797,D501)&gt;=0.25,2,1)))</f>
        <v/>
      </c>
      <c r="H501" s="5">
        <f>IF(PERCENTRANK($E$5:$E$797,E501)&gt;=0.75,4,IF(PERCENTRANK($E$5:$E$797,E501)&gt;=0.5,3,IF(PERCENTRANK($E$5:$E$797,E501)&gt;=0.25,2,1)))</f>
        <v/>
      </c>
      <c r="I501" s="5">
        <f>F501+G501+H501</f>
        <v/>
      </c>
      <c r="J501" s="5">
        <f>IF(I501&gt;=10,"Champions",IF(I501&gt;=8,"Loyal Customers",IF(I501&gt;=6,"Potential Loyalists",IF(I501&gt;=4,"At Risk","Lost"))))</f>
        <v/>
      </c>
    </row>
    <row r="502">
      <c r="A502" s="8" t="inlineStr">
        <is>
          <t>AZ-10750</t>
        </is>
      </c>
      <c r="B502" s="8" t="inlineStr">
        <is>
          <t>Annie Zypern</t>
        </is>
      </c>
      <c r="C502" s="8" t="n">
        <v>160</v>
      </c>
      <c r="D502" s="8" t="n">
        <v>6</v>
      </c>
      <c r="E502" s="9" t="n">
        <v>1622.02</v>
      </c>
      <c r="F502" s="8">
        <f>IF(PERCENTRANK($C$5:$C$797,C502)&lt;=0.25,4,IF(PERCENTRANK($C$5:$C$797,C502)&lt;=0.5,3,IF(PERCENTRANK($C$5:$C$797,C502)&lt;=0.75,2,1)))</f>
        <v/>
      </c>
      <c r="G502" s="8">
        <f>IF(PERCENTRANK($D$5:$D$797,D502)&gt;=0.75,4,IF(PERCENTRANK($D$5:$D$797,D502)&gt;=0.5,3,IF(PERCENTRANK($D$5:$D$797,D502)&gt;=0.25,2,1)))</f>
        <v/>
      </c>
      <c r="H502" s="8">
        <f>IF(PERCENTRANK($E$5:$E$797,E502)&gt;=0.75,4,IF(PERCENTRANK($E$5:$E$797,E502)&gt;=0.5,3,IF(PERCENTRANK($E$5:$E$797,E502)&gt;=0.25,2,1)))</f>
        <v/>
      </c>
      <c r="I502" s="8">
        <f>F502+G502+H502</f>
        <v/>
      </c>
      <c r="J502" s="8">
        <f>IF(I502&gt;=10,"Champions",IF(I502&gt;=8,"Loyal Customers",IF(I502&gt;=6,"Potential Loyalists",IF(I502&gt;=4,"At Risk","Lost"))))</f>
        <v/>
      </c>
    </row>
    <row r="503">
      <c r="A503" s="5" t="inlineStr">
        <is>
          <t>MS-17710</t>
        </is>
      </c>
      <c r="B503" s="5" t="inlineStr">
        <is>
          <t>Maurice Satty</t>
        </is>
      </c>
      <c r="C503" s="5" t="n">
        <v>413</v>
      </c>
      <c r="D503" s="5" t="n">
        <v>6</v>
      </c>
      <c r="E503" s="6" t="n">
        <v>1613.4</v>
      </c>
      <c r="F503" s="5">
        <f>IF(PERCENTRANK($C$5:$C$797,C503)&lt;=0.25,4,IF(PERCENTRANK($C$5:$C$797,C503)&lt;=0.5,3,IF(PERCENTRANK($C$5:$C$797,C503)&lt;=0.75,2,1)))</f>
        <v/>
      </c>
      <c r="G503" s="5">
        <f>IF(PERCENTRANK($D$5:$D$797,D503)&gt;=0.75,4,IF(PERCENTRANK($D$5:$D$797,D503)&gt;=0.5,3,IF(PERCENTRANK($D$5:$D$797,D503)&gt;=0.25,2,1)))</f>
        <v/>
      </c>
      <c r="H503" s="5">
        <f>IF(PERCENTRANK($E$5:$E$797,E503)&gt;=0.75,4,IF(PERCENTRANK($E$5:$E$797,E503)&gt;=0.5,3,IF(PERCENTRANK($E$5:$E$797,E503)&gt;=0.25,2,1)))</f>
        <v/>
      </c>
      <c r="I503" s="5">
        <f>F503+G503+H503</f>
        <v/>
      </c>
      <c r="J503" s="5">
        <f>IF(I503&gt;=10,"Champions",IF(I503&gt;=8,"Loyal Customers",IF(I503&gt;=6,"Potential Loyalists",IF(I503&gt;=4,"At Risk","Lost"))))</f>
        <v/>
      </c>
    </row>
    <row r="504">
      <c r="A504" s="8" t="inlineStr">
        <is>
          <t>TB-21250</t>
        </is>
      </c>
      <c r="B504" s="8" t="inlineStr">
        <is>
          <t>Tim Brockman</t>
        </is>
      </c>
      <c r="C504" s="8" t="n">
        <v>349</v>
      </c>
      <c r="D504" s="8" t="n">
        <v>7</v>
      </c>
      <c r="E504" s="9" t="n">
        <v>1602.38</v>
      </c>
      <c r="F504" s="8">
        <f>IF(PERCENTRANK($C$5:$C$797,C504)&lt;=0.25,4,IF(PERCENTRANK($C$5:$C$797,C504)&lt;=0.5,3,IF(PERCENTRANK($C$5:$C$797,C504)&lt;=0.75,2,1)))</f>
        <v/>
      </c>
      <c r="G504" s="8">
        <f>IF(PERCENTRANK($D$5:$D$797,D504)&gt;=0.75,4,IF(PERCENTRANK($D$5:$D$797,D504)&gt;=0.5,3,IF(PERCENTRANK($D$5:$D$797,D504)&gt;=0.25,2,1)))</f>
        <v/>
      </c>
      <c r="H504" s="8">
        <f>IF(PERCENTRANK($E$5:$E$797,E504)&gt;=0.75,4,IF(PERCENTRANK($E$5:$E$797,E504)&gt;=0.5,3,IF(PERCENTRANK($E$5:$E$797,E504)&gt;=0.25,2,1)))</f>
        <v/>
      </c>
      <c r="I504" s="8">
        <f>F504+G504+H504</f>
        <v/>
      </c>
      <c r="J504" s="8">
        <f>IF(I504&gt;=10,"Champions",IF(I504&gt;=8,"Loyal Customers",IF(I504&gt;=6,"Potential Loyalists",IF(I504&gt;=4,"At Risk","Lost"))))</f>
        <v/>
      </c>
    </row>
    <row r="505">
      <c r="A505" s="5" t="inlineStr">
        <is>
          <t>CR-12730</t>
        </is>
      </c>
      <c r="B505" s="5" t="inlineStr">
        <is>
          <t>Craig Reiter</t>
        </is>
      </c>
      <c r="C505" s="5" t="n">
        <v>78</v>
      </c>
      <c r="D505" s="5" t="n">
        <v>4</v>
      </c>
      <c r="E505" s="6" t="n">
        <v>1600.55</v>
      </c>
      <c r="F505" s="5">
        <f>IF(PERCENTRANK($C$5:$C$797,C505)&lt;=0.25,4,IF(PERCENTRANK($C$5:$C$797,C505)&lt;=0.5,3,IF(PERCENTRANK($C$5:$C$797,C505)&lt;=0.75,2,1)))</f>
        <v/>
      </c>
      <c r="G505" s="5">
        <f>IF(PERCENTRANK($D$5:$D$797,D505)&gt;=0.75,4,IF(PERCENTRANK($D$5:$D$797,D505)&gt;=0.5,3,IF(PERCENTRANK($D$5:$D$797,D505)&gt;=0.25,2,1)))</f>
        <v/>
      </c>
      <c r="H505" s="5">
        <f>IF(PERCENTRANK($E$5:$E$797,E505)&gt;=0.75,4,IF(PERCENTRANK($E$5:$E$797,E505)&gt;=0.5,3,IF(PERCENTRANK($E$5:$E$797,E505)&gt;=0.25,2,1)))</f>
        <v/>
      </c>
      <c r="I505" s="5">
        <f>F505+G505+H505</f>
        <v/>
      </c>
      <c r="J505" s="5">
        <f>IF(I505&gt;=10,"Champions",IF(I505&gt;=8,"Loyal Customers",IF(I505&gt;=6,"Potential Loyalists",IF(I505&gt;=4,"At Risk","Lost"))))</f>
        <v/>
      </c>
    </row>
    <row r="506">
      <c r="A506" s="8" t="inlineStr">
        <is>
          <t>AH-10195</t>
        </is>
      </c>
      <c r="B506" s="8" t="inlineStr">
        <is>
          <t>Alan Haines</t>
        </is>
      </c>
      <c r="C506" s="8" t="n">
        <v>55</v>
      </c>
      <c r="D506" s="8" t="n">
        <v>4</v>
      </c>
      <c r="E506" s="9" t="n">
        <v>1587.45</v>
      </c>
      <c r="F506" s="8">
        <f>IF(PERCENTRANK($C$5:$C$797,C506)&lt;=0.25,4,IF(PERCENTRANK($C$5:$C$797,C506)&lt;=0.5,3,IF(PERCENTRANK($C$5:$C$797,C506)&lt;=0.75,2,1)))</f>
        <v/>
      </c>
      <c r="G506" s="8">
        <f>IF(PERCENTRANK($D$5:$D$797,D506)&gt;=0.75,4,IF(PERCENTRANK($D$5:$D$797,D506)&gt;=0.5,3,IF(PERCENTRANK($D$5:$D$797,D506)&gt;=0.25,2,1)))</f>
        <v/>
      </c>
      <c r="H506" s="8">
        <f>IF(PERCENTRANK($E$5:$E$797,E506)&gt;=0.75,4,IF(PERCENTRANK($E$5:$E$797,E506)&gt;=0.5,3,IF(PERCENTRANK($E$5:$E$797,E506)&gt;=0.25,2,1)))</f>
        <v/>
      </c>
      <c r="I506" s="8">
        <f>F506+G506+H506</f>
        <v/>
      </c>
      <c r="J506" s="8">
        <f>IF(I506&gt;=10,"Champions",IF(I506&gt;=8,"Loyal Customers",IF(I506&gt;=6,"Potential Loyalists",IF(I506&gt;=4,"At Risk","Lost"))))</f>
        <v/>
      </c>
    </row>
    <row r="507">
      <c r="A507" s="5" t="inlineStr">
        <is>
          <t>BF-11215</t>
        </is>
      </c>
      <c r="B507" s="5" t="inlineStr">
        <is>
          <t>Benjamin Farhat</t>
        </is>
      </c>
      <c r="C507" s="5" t="n">
        <v>65</v>
      </c>
      <c r="D507" s="5" t="n">
        <v>4</v>
      </c>
      <c r="E507" s="6" t="n">
        <v>1585.16</v>
      </c>
      <c r="F507" s="5">
        <f>IF(PERCENTRANK($C$5:$C$797,C507)&lt;=0.25,4,IF(PERCENTRANK($C$5:$C$797,C507)&lt;=0.5,3,IF(PERCENTRANK($C$5:$C$797,C507)&lt;=0.75,2,1)))</f>
        <v/>
      </c>
      <c r="G507" s="5">
        <f>IF(PERCENTRANK($D$5:$D$797,D507)&gt;=0.75,4,IF(PERCENTRANK($D$5:$D$797,D507)&gt;=0.5,3,IF(PERCENTRANK($D$5:$D$797,D507)&gt;=0.25,2,1)))</f>
        <v/>
      </c>
      <c r="H507" s="5">
        <f>IF(PERCENTRANK($E$5:$E$797,E507)&gt;=0.75,4,IF(PERCENTRANK($E$5:$E$797,E507)&gt;=0.5,3,IF(PERCENTRANK($E$5:$E$797,E507)&gt;=0.25,2,1)))</f>
        <v/>
      </c>
      <c r="I507" s="5">
        <f>F507+G507+H507</f>
        <v/>
      </c>
      <c r="J507" s="5">
        <f>IF(I507&gt;=10,"Champions",IF(I507&gt;=8,"Loyal Customers",IF(I507&gt;=6,"Potential Loyalists",IF(I507&gt;=4,"At Risk","Lost"))))</f>
        <v/>
      </c>
    </row>
    <row r="508">
      <c r="A508" s="8" t="inlineStr">
        <is>
          <t>CK-12760</t>
        </is>
      </c>
      <c r="B508" s="8" t="inlineStr">
        <is>
          <t>Cyma Kinney</t>
        </is>
      </c>
      <c r="C508" s="8" t="n">
        <v>82</v>
      </c>
      <c r="D508" s="8" t="n">
        <v>9</v>
      </c>
      <c r="E508" s="9" t="n">
        <v>1582.11</v>
      </c>
      <c r="F508" s="8">
        <f>IF(PERCENTRANK($C$5:$C$797,C508)&lt;=0.25,4,IF(PERCENTRANK($C$5:$C$797,C508)&lt;=0.5,3,IF(PERCENTRANK($C$5:$C$797,C508)&lt;=0.75,2,1)))</f>
        <v/>
      </c>
      <c r="G508" s="8">
        <f>IF(PERCENTRANK($D$5:$D$797,D508)&gt;=0.75,4,IF(PERCENTRANK($D$5:$D$797,D508)&gt;=0.5,3,IF(PERCENTRANK($D$5:$D$797,D508)&gt;=0.25,2,1)))</f>
        <v/>
      </c>
      <c r="H508" s="8">
        <f>IF(PERCENTRANK($E$5:$E$797,E508)&gt;=0.75,4,IF(PERCENTRANK($E$5:$E$797,E508)&gt;=0.5,3,IF(PERCENTRANK($E$5:$E$797,E508)&gt;=0.25,2,1)))</f>
        <v/>
      </c>
      <c r="I508" s="8">
        <f>F508+G508+H508</f>
        <v/>
      </c>
      <c r="J508" s="8">
        <f>IF(I508&gt;=10,"Champions",IF(I508&gt;=8,"Loyal Customers",IF(I508&gt;=6,"Potential Loyalists",IF(I508&gt;=4,"At Risk","Lost"))))</f>
        <v/>
      </c>
    </row>
    <row r="509">
      <c r="A509" s="5" t="inlineStr">
        <is>
          <t>MC-18130</t>
        </is>
      </c>
      <c r="B509" s="5" t="inlineStr">
        <is>
          <t>Mike Caudle</t>
        </is>
      </c>
      <c r="C509" s="5" t="n">
        <v>369</v>
      </c>
      <c r="D509" s="5" t="n">
        <v>5</v>
      </c>
      <c r="E509" s="6" t="n">
        <v>1582</v>
      </c>
      <c r="F509" s="5">
        <f>IF(PERCENTRANK($C$5:$C$797,C509)&lt;=0.25,4,IF(PERCENTRANK($C$5:$C$797,C509)&lt;=0.5,3,IF(PERCENTRANK($C$5:$C$797,C509)&lt;=0.75,2,1)))</f>
        <v/>
      </c>
      <c r="G509" s="5">
        <f>IF(PERCENTRANK($D$5:$D$797,D509)&gt;=0.75,4,IF(PERCENTRANK($D$5:$D$797,D509)&gt;=0.5,3,IF(PERCENTRANK($D$5:$D$797,D509)&gt;=0.25,2,1)))</f>
        <v/>
      </c>
      <c r="H509" s="5">
        <f>IF(PERCENTRANK($E$5:$E$797,E509)&gt;=0.75,4,IF(PERCENTRANK($E$5:$E$797,E509)&gt;=0.5,3,IF(PERCENTRANK($E$5:$E$797,E509)&gt;=0.25,2,1)))</f>
        <v/>
      </c>
      <c r="I509" s="5">
        <f>F509+G509+H509</f>
        <v/>
      </c>
      <c r="J509" s="5">
        <f>IF(I509&gt;=10,"Champions",IF(I509&gt;=8,"Loyal Customers",IF(I509&gt;=6,"Potential Loyalists",IF(I509&gt;=4,"At Risk","Lost"))))</f>
        <v/>
      </c>
    </row>
    <row r="510">
      <c r="A510" s="8" t="inlineStr">
        <is>
          <t>JL-15175</t>
        </is>
      </c>
      <c r="B510" s="8" t="inlineStr">
        <is>
          <t>James Lanier</t>
        </is>
      </c>
      <c r="C510" s="8" t="n">
        <v>6</v>
      </c>
      <c r="D510" s="8" t="n">
        <v>5</v>
      </c>
      <c r="E510" s="9" t="n">
        <v>1571.52</v>
      </c>
      <c r="F510" s="8">
        <f>IF(PERCENTRANK($C$5:$C$797,C510)&lt;=0.25,4,IF(PERCENTRANK($C$5:$C$797,C510)&lt;=0.5,3,IF(PERCENTRANK($C$5:$C$797,C510)&lt;=0.75,2,1)))</f>
        <v/>
      </c>
      <c r="G510" s="8">
        <f>IF(PERCENTRANK($D$5:$D$797,D510)&gt;=0.75,4,IF(PERCENTRANK($D$5:$D$797,D510)&gt;=0.5,3,IF(PERCENTRANK($D$5:$D$797,D510)&gt;=0.25,2,1)))</f>
        <v/>
      </c>
      <c r="H510" s="8">
        <f>IF(PERCENTRANK($E$5:$E$797,E510)&gt;=0.75,4,IF(PERCENTRANK($E$5:$E$797,E510)&gt;=0.5,3,IF(PERCENTRANK($E$5:$E$797,E510)&gt;=0.25,2,1)))</f>
        <v/>
      </c>
      <c r="I510" s="8">
        <f>F510+G510+H510</f>
        <v/>
      </c>
      <c r="J510" s="8">
        <f>IF(I510&gt;=10,"Champions",IF(I510&gt;=8,"Loyal Customers",IF(I510&gt;=6,"Potential Loyalists",IF(I510&gt;=4,"At Risk","Lost"))))</f>
        <v/>
      </c>
    </row>
    <row r="511">
      <c r="A511" s="5" t="inlineStr">
        <is>
          <t>KB-16315</t>
        </is>
      </c>
      <c r="B511" s="5" t="inlineStr">
        <is>
          <t>Karl Braun</t>
        </is>
      </c>
      <c r="C511" s="5" t="n">
        <v>296</v>
      </c>
      <c r="D511" s="5" t="n">
        <v>9</v>
      </c>
      <c r="E511" s="6" t="n">
        <v>1569.46</v>
      </c>
      <c r="F511" s="5">
        <f>IF(PERCENTRANK($C$5:$C$797,C511)&lt;=0.25,4,IF(PERCENTRANK($C$5:$C$797,C511)&lt;=0.5,3,IF(PERCENTRANK($C$5:$C$797,C511)&lt;=0.75,2,1)))</f>
        <v/>
      </c>
      <c r="G511" s="5">
        <f>IF(PERCENTRANK($D$5:$D$797,D511)&gt;=0.75,4,IF(PERCENTRANK($D$5:$D$797,D511)&gt;=0.5,3,IF(PERCENTRANK($D$5:$D$797,D511)&gt;=0.25,2,1)))</f>
        <v/>
      </c>
      <c r="H511" s="5">
        <f>IF(PERCENTRANK($E$5:$E$797,E511)&gt;=0.75,4,IF(PERCENTRANK($E$5:$E$797,E511)&gt;=0.5,3,IF(PERCENTRANK($E$5:$E$797,E511)&gt;=0.25,2,1)))</f>
        <v/>
      </c>
      <c r="I511" s="5">
        <f>F511+G511+H511</f>
        <v/>
      </c>
      <c r="J511" s="5">
        <f>IF(I511&gt;=10,"Champions",IF(I511&gt;=8,"Loyal Customers",IF(I511&gt;=6,"Potential Loyalists",IF(I511&gt;=4,"At Risk","Lost"))))</f>
        <v/>
      </c>
    </row>
    <row r="512">
      <c r="A512" s="8" t="inlineStr">
        <is>
          <t>GB-14530</t>
        </is>
      </c>
      <c r="B512" s="8" t="inlineStr">
        <is>
          <t>George Bell</t>
        </is>
      </c>
      <c r="C512" s="8" t="n">
        <v>62</v>
      </c>
      <c r="D512" s="8" t="n">
        <v>11</v>
      </c>
      <c r="E512" s="9" t="n">
        <v>1568.44</v>
      </c>
      <c r="F512" s="8">
        <f>IF(PERCENTRANK($C$5:$C$797,C512)&lt;=0.25,4,IF(PERCENTRANK($C$5:$C$797,C512)&lt;=0.5,3,IF(PERCENTRANK($C$5:$C$797,C512)&lt;=0.75,2,1)))</f>
        <v/>
      </c>
      <c r="G512" s="8">
        <f>IF(PERCENTRANK($D$5:$D$797,D512)&gt;=0.75,4,IF(PERCENTRANK($D$5:$D$797,D512)&gt;=0.5,3,IF(PERCENTRANK($D$5:$D$797,D512)&gt;=0.25,2,1)))</f>
        <v/>
      </c>
      <c r="H512" s="8">
        <f>IF(PERCENTRANK($E$5:$E$797,E512)&gt;=0.75,4,IF(PERCENTRANK($E$5:$E$797,E512)&gt;=0.5,3,IF(PERCENTRANK($E$5:$E$797,E512)&gt;=0.25,2,1)))</f>
        <v/>
      </c>
      <c r="I512" s="8">
        <f>F512+G512+H512</f>
        <v/>
      </c>
      <c r="J512" s="8">
        <f>IF(I512&gt;=10,"Champions",IF(I512&gt;=8,"Loyal Customers",IF(I512&gt;=6,"Potential Loyalists",IF(I512&gt;=4,"At Risk","Lost"))))</f>
        <v/>
      </c>
    </row>
    <row r="513">
      <c r="A513" s="5" t="inlineStr">
        <is>
          <t>ON-18715</t>
        </is>
      </c>
      <c r="B513" s="5" t="inlineStr">
        <is>
          <t>Odella Nelson</t>
        </is>
      </c>
      <c r="C513" s="5" t="n">
        <v>410</v>
      </c>
      <c r="D513" s="5" t="n">
        <v>9</v>
      </c>
      <c r="E513" s="6" t="n">
        <v>1567.52</v>
      </c>
      <c r="F513" s="5">
        <f>IF(PERCENTRANK($C$5:$C$797,C513)&lt;=0.25,4,IF(PERCENTRANK($C$5:$C$797,C513)&lt;=0.5,3,IF(PERCENTRANK($C$5:$C$797,C513)&lt;=0.75,2,1)))</f>
        <v/>
      </c>
      <c r="G513" s="5">
        <f>IF(PERCENTRANK($D$5:$D$797,D513)&gt;=0.75,4,IF(PERCENTRANK($D$5:$D$797,D513)&gt;=0.5,3,IF(PERCENTRANK($D$5:$D$797,D513)&gt;=0.25,2,1)))</f>
        <v/>
      </c>
      <c r="H513" s="5">
        <f>IF(PERCENTRANK($E$5:$E$797,E513)&gt;=0.75,4,IF(PERCENTRANK($E$5:$E$797,E513)&gt;=0.5,3,IF(PERCENTRANK($E$5:$E$797,E513)&gt;=0.25,2,1)))</f>
        <v/>
      </c>
      <c r="I513" s="5">
        <f>F513+G513+H513</f>
        <v/>
      </c>
      <c r="J513" s="5">
        <f>IF(I513&gt;=10,"Champions",IF(I513&gt;=8,"Loyal Customers",IF(I513&gt;=6,"Potential Loyalists",IF(I513&gt;=4,"At Risk","Lost"))))</f>
        <v/>
      </c>
    </row>
    <row r="514">
      <c r="A514" s="8" t="inlineStr">
        <is>
          <t>MV-17485</t>
        </is>
      </c>
      <c r="B514" s="8" t="inlineStr">
        <is>
          <t>Mark Van Huff</t>
        </is>
      </c>
      <c r="C514" s="8" t="n">
        <v>27</v>
      </c>
      <c r="D514" s="8" t="n">
        <v>9</v>
      </c>
      <c r="E514" s="9" t="n">
        <v>1560.05</v>
      </c>
      <c r="F514" s="8">
        <f>IF(PERCENTRANK($C$5:$C$797,C514)&lt;=0.25,4,IF(PERCENTRANK($C$5:$C$797,C514)&lt;=0.5,3,IF(PERCENTRANK($C$5:$C$797,C514)&lt;=0.75,2,1)))</f>
        <v/>
      </c>
      <c r="G514" s="8">
        <f>IF(PERCENTRANK($D$5:$D$797,D514)&gt;=0.75,4,IF(PERCENTRANK($D$5:$D$797,D514)&gt;=0.5,3,IF(PERCENTRANK($D$5:$D$797,D514)&gt;=0.25,2,1)))</f>
        <v/>
      </c>
      <c r="H514" s="8">
        <f>IF(PERCENTRANK($E$5:$E$797,E514)&gt;=0.75,4,IF(PERCENTRANK($E$5:$E$797,E514)&gt;=0.5,3,IF(PERCENTRANK($E$5:$E$797,E514)&gt;=0.25,2,1)))</f>
        <v/>
      </c>
      <c r="I514" s="8">
        <f>F514+G514+H514</f>
        <v/>
      </c>
      <c r="J514" s="8">
        <f>IF(I514&gt;=10,"Champions",IF(I514&gt;=8,"Loyal Customers",IF(I514&gt;=6,"Potential Loyalists",IF(I514&gt;=4,"At Risk","Lost"))))</f>
        <v/>
      </c>
    </row>
    <row r="515">
      <c r="A515" s="5" t="inlineStr">
        <is>
          <t>MB-17305</t>
        </is>
      </c>
      <c r="B515" s="5" t="inlineStr">
        <is>
          <t>Maria Bertelson</t>
        </is>
      </c>
      <c r="C515" s="5" t="n">
        <v>48</v>
      </c>
      <c r="D515" s="5" t="n">
        <v>10</v>
      </c>
      <c r="E515" s="6" t="n">
        <v>1548.7</v>
      </c>
      <c r="F515" s="5">
        <f>IF(PERCENTRANK($C$5:$C$797,C515)&lt;=0.25,4,IF(PERCENTRANK($C$5:$C$797,C515)&lt;=0.5,3,IF(PERCENTRANK($C$5:$C$797,C515)&lt;=0.75,2,1)))</f>
        <v/>
      </c>
      <c r="G515" s="5">
        <f>IF(PERCENTRANK($D$5:$D$797,D515)&gt;=0.75,4,IF(PERCENTRANK($D$5:$D$797,D515)&gt;=0.5,3,IF(PERCENTRANK($D$5:$D$797,D515)&gt;=0.25,2,1)))</f>
        <v/>
      </c>
      <c r="H515" s="5">
        <f>IF(PERCENTRANK($E$5:$E$797,E515)&gt;=0.75,4,IF(PERCENTRANK($E$5:$E$797,E515)&gt;=0.5,3,IF(PERCENTRANK($E$5:$E$797,E515)&gt;=0.25,2,1)))</f>
        <v/>
      </c>
      <c r="I515" s="5">
        <f>F515+G515+H515</f>
        <v/>
      </c>
      <c r="J515" s="5">
        <f>IF(I515&gt;=10,"Champions",IF(I515&gt;=8,"Loyal Customers",IF(I515&gt;=6,"Potential Loyalists",IF(I515&gt;=4,"At Risk","Lost"))))</f>
        <v/>
      </c>
    </row>
    <row r="516">
      <c r="A516" s="8" t="inlineStr">
        <is>
          <t>BD-11620</t>
        </is>
      </c>
      <c r="B516" s="8" t="inlineStr">
        <is>
          <t>Brian DeCherney</t>
        </is>
      </c>
      <c r="C516" s="8" t="n">
        <v>69</v>
      </c>
      <c r="D516" s="8" t="n">
        <v>6</v>
      </c>
      <c r="E516" s="9" t="n">
        <v>1538.11</v>
      </c>
      <c r="F516" s="8">
        <f>IF(PERCENTRANK($C$5:$C$797,C516)&lt;=0.25,4,IF(PERCENTRANK($C$5:$C$797,C516)&lt;=0.5,3,IF(PERCENTRANK($C$5:$C$797,C516)&lt;=0.75,2,1)))</f>
        <v/>
      </c>
      <c r="G516" s="8">
        <f>IF(PERCENTRANK($D$5:$D$797,D516)&gt;=0.75,4,IF(PERCENTRANK($D$5:$D$797,D516)&gt;=0.5,3,IF(PERCENTRANK($D$5:$D$797,D516)&gt;=0.25,2,1)))</f>
        <v/>
      </c>
      <c r="H516" s="8">
        <f>IF(PERCENTRANK($E$5:$E$797,E516)&gt;=0.75,4,IF(PERCENTRANK($E$5:$E$797,E516)&gt;=0.5,3,IF(PERCENTRANK($E$5:$E$797,E516)&gt;=0.25,2,1)))</f>
        <v/>
      </c>
      <c r="I516" s="8">
        <f>F516+G516+H516</f>
        <v/>
      </c>
      <c r="J516" s="8">
        <f>IF(I516&gt;=10,"Champions",IF(I516&gt;=8,"Loyal Customers",IF(I516&gt;=6,"Potential Loyalists",IF(I516&gt;=4,"At Risk","Lost"))))</f>
        <v/>
      </c>
    </row>
    <row r="517">
      <c r="A517" s="5" t="inlineStr">
        <is>
          <t>CH-12070</t>
        </is>
      </c>
      <c r="B517" s="5" t="inlineStr">
        <is>
          <t>Cathy Hwang</t>
        </is>
      </c>
      <c r="C517" s="5" t="n">
        <v>691</v>
      </c>
      <c r="D517" s="5" t="n">
        <v>3</v>
      </c>
      <c r="E517" s="6" t="n">
        <v>1537.24</v>
      </c>
      <c r="F517" s="5">
        <f>IF(PERCENTRANK($C$5:$C$797,C517)&lt;=0.25,4,IF(PERCENTRANK($C$5:$C$797,C517)&lt;=0.5,3,IF(PERCENTRANK($C$5:$C$797,C517)&lt;=0.75,2,1)))</f>
        <v/>
      </c>
      <c r="G517" s="5">
        <f>IF(PERCENTRANK($D$5:$D$797,D517)&gt;=0.75,4,IF(PERCENTRANK($D$5:$D$797,D517)&gt;=0.5,3,IF(PERCENTRANK($D$5:$D$797,D517)&gt;=0.25,2,1)))</f>
        <v/>
      </c>
      <c r="H517" s="5">
        <f>IF(PERCENTRANK($E$5:$E$797,E517)&gt;=0.75,4,IF(PERCENTRANK($E$5:$E$797,E517)&gt;=0.5,3,IF(PERCENTRANK($E$5:$E$797,E517)&gt;=0.25,2,1)))</f>
        <v/>
      </c>
      <c r="I517" s="5">
        <f>F517+G517+H517</f>
        <v/>
      </c>
      <c r="J517" s="5">
        <f>IF(I517&gt;=10,"Champions",IF(I517&gt;=8,"Loyal Customers",IF(I517&gt;=6,"Potential Loyalists",IF(I517&gt;=4,"At Risk","Lost"))))</f>
        <v/>
      </c>
    </row>
    <row r="518">
      <c r="A518" s="8" t="inlineStr">
        <is>
          <t>BD-11725</t>
        </is>
      </c>
      <c r="B518" s="8" t="inlineStr">
        <is>
          <t>Bruce Degenhardt</t>
        </is>
      </c>
      <c r="C518" s="8" t="n">
        <v>93</v>
      </c>
      <c r="D518" s="8" t="n">
        <v>6</v>
      </c>
      <c r="E518" s="9" t="n">
        <v>1526.5</v>
      </c>
      <c r="F518" s="8">
        <f>IF(PERCENTRANK($C$5:$C$797,C518)&lt;=0.25,4,IF(PERCENTRANK($C$5:$C$797,C518)&lt;=0.5,3,IF(PERCENTRANK($C$5:$C$797,C518)&lt;=0.75,2,1)))</f>
        <v/>
      </c>
      <c r="G518" s="8">
        <f>IF(PERCENTRANK($D$5:$D$797,D518)&gt;=0.75,4,IF(PERCENTRANK($D$5:$D$797,D518)&gt;=0.5,3,IF(PERCENTRANK($D$5:$D$797,D518)&gt;=0.25,2,1)))</f>
        <v/>
      </c>
      <c r="H518" s="8">
        <f>IF(PERCENTRANK($E$5:$E$797,E518)&gt;=0.75,4,IF(PERCENTRANK($E$5:$E$797,E518)&gt;=0.5,3,IF(PERCENTRANK($E$5:$E$797,E518)&gt;=0.25,2,1)))</f>
        <v/>
      </c>
      <c r="I518" s="8">
        <f>F518+G518+H518</f>
        <v/>
      </c>
      <c r="J518" s="8">
        <f>IF(I518&gt;=10,"Champions",IF(I518&gt;=8,"Loyal Customers",IF(I518&gt;=6,"Potential Loyalists",IF(I518&gt;=4,"At Risk","Lost"))))</f>
        <v/>
      </c>
    </row>
    <row r="519">
      <c r="A519" s="5" t="inlineStr">
        <is>
          <t>BV-11245</t>
        </is>
      </c>
      <c r="B519" s="5" t="inlineStr">
        <is>
          <t>Benjamin Venier</t>
        </is>
      </c>
      <c r="C519" s="5" t="n">
        <v>334</v>
      </c>
      <c r="D519" s="5" t="n">
        <v>5</v>
      </c>
      <c r="E519" s="6" t="n">
        <v>1523.27</v>
      </c>
      <c r="F519" s="5">
        <f>IF(PERCENTRANK($C$5:$C$797,C519)&lt;=0.25,4,IF(PERCENTRANK($C$5:$C$797,C519)&lt;=0.5,3,IF(PERCENTRANK($C$5:$C$797,C519)&lt;=0.75,2,1)))</f>
        <v/>
      </c>
      <c r="G519" s="5">
        <f>IF(PERCENTRANK($D$5:$D$797,D519)&gt;=0.75,4,IF(PERCENTRANK($D$5:$D$797,D519)&gt;=0.5,3,IF(PERCENTRANK($D$5:$D$797,D519)&gt;=0.25,2,1)))</f>
        <v/>
      </c>
      <c r="H519" s="5">
        <f>IF(PERCENTRANK($E$5:$E$797,E519)&gt;=0.75,4,IF(PERCENTRANK($E$5:$E$797,E519)&gt;=0.5,3,IF(PERCENTRANK($E$5:$E$797,E519)&gt;=0.25,2,1)))</f>
        <v/>
      </c>
      <c r="I519" s="5">
        <f>F519+G519+H519</f>
        <v/>
      </c>
      <c r="J519" s="5">
        <f>IF(I519&gt;=10,"Champions",IF(I519&gt;=8,"Loyal Customers",IF(I519&gt;=6,"Potential Loyalists",IF(I519&gt;=4,"At Risk","Lost"))))</f>
        <v/>
      </c>
    </row>
    <row r="520">
      <c r="A520" s="8" t="inlineStr">
        <is>
          <t>KA-16525</t>
        </is>
      </c>
      <c r="B520" s="8" t="inlineStr">
        <is>
          <t>Kelly Andreada</t>
        </is>
      </c>
      <c r="C520" s="8" t="n">
        <v>36</v>
      </c>
      <c r="D520" s="8" t="n">
        <v>7</v>
      </c>
      <c r="E520" s="9" t="n">
        <v>1519.51</v>
      </c>
      <c r="F520" s="8">
        <f>IF(PERCENTRANK($C$5:$C$797,C520)&lt;=0.25,4,IF(PERCENTRANK($C$5:$C$797,C520)&lt;=0.5,3,IF(PERCENTRANK($C$5:$C$797,C520)&lt;=0.75,2,1)))</f>
        <v/>
      </c>
      <c r="G520" s="8">
        <f>IF(PERCENTRANK($D$5:$D$797,D520)&gt;=0.75,4,IF(PERCENTRANK($D$5:$D$797,D520)&gt;=0.5,3,IF(PERCENTRANK($D$5:$D$797,D520)&gt;=0.25,2,1)))</f>
        <v/>
      </c>
      <c r="H520" s="8">
        <f>IF(PERCENTRANK($E$5:$E$797,E520)&gt;=0.75,4,IF(PERCENTRANK($E$5:$E$797,E520)&gt;=0.5,3,IF(PERCENTRANK($E$5:$E$797,E520)&gt;=0.25,2,1)))</f>
        <v/>
      </c>
      <c r="I520" s="8">
        <f>F520+G520+H520</f>
        <v/>
      </c>
      <c r="J520" s="8">
        <f>IF(I520&gt;=10,"Champions",IF(I520&gt;=8,"Loyal Customers",IF(I520&gt;=6,"Potential Loyalists",IF(I520&gt;=4,"At Risk","Lost"))))</f>
        <v/>
      </c>
    </row>
    <row r="521">
      <c r="A521" s="5" t="inlineStr">
        <is>
          <t>AB-10600</t>
        </is>
      </c>
      <c r="B521" s="5" t="inlineStr">
        <is>
          <t>Ann Blume</t>
        </is>
      </c>
      <c r="C521" s="5" t="n">
        <v>50</v>
      </c>
      <c r="D521" s="5" t="n">
        <v>4</v>
      </c>
      <c r="E521" s="6" t="n">
        <v>1515.86</v>
      </c>
      <c r="F521" s="5">
        <f>IF(PERCENTRANK($C$5:$C$797,C521)&lt;=0.25,4,IF(PERCENTRANK($C$5:$C$797,C521)&lt;=0.5,3,IF(PERCENTRANK($C$5:$C$797,C521)&lt;=0.75,2,1)))</f>
        <v/>
      </c>
      <c r="G521" s="5">
        <f>IF(PERCENTRANK($D$5:$D$797,D521)&gt;=0.75,4,IF(PERCENTRANK($D$5:$D$797,D521)&gt;=0.5,3,IF(PERCENTRANK($D$5:$D$797,D521)&gt;=0.25,2,1)))</f>
        <v/>
      </c>
      <c r="H521" s="5">
        <f>IF(PERCENTRANK($E$5:$E$797,E521)&gt;=0.75,4,IF(PERCENTRANK($E$5:$E$797,E521)&gt;=0.5,3,IF(PERCENTRANK($E$5:$E$797,E521)&gt;=0.25,2,1)))</f>
        <v/>
      </c>
      <c r="I521" s="5">
        <f>F521+G521+H521</f>
        <v/>
      </c>
      <c r="J521" s="5">
        <f>IF(I521&gt;=10,"Champions",IF(I521&gt;=8,"Loyal Customers",IF(I521&gt;=6,"Potential Loyalists",IF(I521&gt;=4,"At Risk","Lost"))))</f>
        <v/>
      </c>
    </row>
    <row r="522">
      <c r="A522" s="8" t="inlineStr">
        <is>
          <t>JG-15805</t>
        </is>
      </c>
      <c r="B522" s="8" t="inlineStr">
        <is>
          <t>John Grady</t>
        </is>
      </c>
      <c r="C522" s="8" t="n">
        <v>223</v>
      </c>
      <c r="D522" s="8" t="n">
        <v>6</v>
      </c>
      <c r="E522" s="9" t="n">
        <v>1507.02</v>
      </c>
      <c r="F522" s="8">
        <f>IF(PERCENTRANK($C$5:$C$797,C522)&lt;=0.25,4,IF(PERCENTRANK($C$5:$C$797,C522)&lt;=0.5,3,IF(PERCENTRANK($C$5:$C$797,C522)&lt;=0.75,2,1)))</f>
        <v/>
      </c>
      <c r="G522" s="8">
        <f>IF(PERCENTRANK($D$5:$D$797,D522)&gt;=0.75,4,IF(PERCENTRANK($D$5:$D$797,D522)&gt;=0.5,3,IF(PERCENTRANK($D$5:$D$797,D522)&gt;=0.25,2,1)))</f>
        <v/>
      </c>
      <c r="H522" s="8">
        <f>IF(PERCENTRANK($E$5:$E$797,E522)&gt;=0.75,4,IF(PERCENTRANK($E$5:$E$797,E522)&gt;=0.5,3,IF(PERCENTRANK($E$5:$E$797,E522)&gt;=0.25,2,1)))</f>
        <v/>
      </c>
      <c r="I522" s="8">
        <f>F522+G522+H522</f>
        <v/>
      </c>
      <c r="J522" s="8">
        <f>IF(I522&gt;=10,"Champions",IF(I522&gt;=8,"Loyal Customers",IF(I522&gt;=6,"Potential Loyalists",IF(I522&gt;=4,"At Risk","Lost"))))</f>
        <v/>
      </c>
    </row>
    <row r="523">
      <c r="A523" s="5" t="inlineStr">
        <is>
          <t>DL-12865</t>
        </is>
      </c>
      <c r="B523" s="5" t="inlineStr">
        <is>
          <t>Dan Lawera</t>
        </is>
      </c>
      <c r="C523" s="5" t="n">
        <v>100</v>
      </c>
      <c r="D523" s="5" t="n">
        <v>8</v>
      </c>
      <c r="E523" s="6" t="n">
        <v>1503.11</v>
      </c>
      <c r="F523" s="5">
        <f>IF(PERCENTRANK($C$5:$C$797,C523)&lt;=0.25,4,IF(PERCENTRANK($C$5:$C$797,C523)&lt;=0.5,3,IF(PERCENTRANK($C$5:$C$797,C523)&lt;=0.75,2,1)))</f>
        <v/>
      </c>
      <c r="G523" s="5">
        <f>IF(PERCENTRANK($D$5:$D$797,D523)&gt;=0.75,4,IF(PERCENTRANK($D$5:$D$797,D523)&gt;=0.5,3,IF(PERCENTRANK($D$5:$D$797,D523)&gt;=0.25,2,1)))</f>
        <v/>
      </c>
      <c r="H523" s="5">
        <f>IF(PERCENTRANK($E$5:$E$797,E523)&gt;=0.75,4,IF(PERCENTRANK($E$5:$E$797,E523)&gt;=0.5,3,IF(PERCENTRANK($E$5:$E$797,E523)&gt;=0.25,2,1)))</f>
        <v/>
      </c>
      <c r="I523" s="5">
        <f>F523+G523+H523</f>
        <v/>
      </c>
      <c r="J523" s="5">
        <f>IF(I523&gt;=10,"Champions",IF(I523&gt;=8,"Loyal Customers",IF(I523&gt;=6,"Potential Loyalists",IF(I523&gt;=4,"At Risk","Lost"))))</f>
        <v/>
      </c>
    </row>
    <row r="524">
      <c r="A524" s="8" t="inlineStr">
        <is>
          <t>ZD-21925</t>
        </is>
      </c>
      <c r="B524" s="8" t="inlineStr">
        <is>
          <t>Zuschuss Donatelli</t>
        </is>
      </c>
      <c r="C524" s="8" t="n">
        <v>202</v>
      </c>
      <c r="D524" s="8" t="n">
        <v>5</v>
      </c>
      <c r="E524" s="9" t="n">
        <v>1493.94</v>
      </c>
      <c r="F524" s="8">
        <f>IF(PERCENTRANK($C$5:$C$797,C524)&lt;=0.25,4,IF(PERCENTRANK($C$5:$C$797,C524)&lt;=0.5,3,IF(PERCENTRANK($C$5:$C$797,C524)&lt;=0.75,2,1)))</f>
        <v/>
      </c>
      <c r="G524" s="8">
        <f>IF(PERCENTRANK($D$5:$D$797,D524)&gt;=0.75,4,IF(PERCENTRANK($D$5:$D$797,D524)&gt;=0.5,3,IF(PERCENTRANK($D$5:$D$797,D524)&gt;=0.25,2,1)))</f>
        <v/>
      </c>
      <c r="H524" s="8">
        <f>IF(PERCENTRANK($E$5:$E$797,E524)&gt;=0.75,4,IF(PERCENTRANK($E$5:$E$797,E524)&gt;=0.5,3,IF(PERCENTRANK($E$5:$E$797,E524)&gt;=0.25,2,1)))</f>
        <v/>
      </c>
      <c r="I524" s="8">
        <f>F524+G524+H524</f>
        <v/>
      </c>
      <c r="J524" s="8">
        <f>IF(I524&gt;=10,"Champions",IF(I524&gt;=8,"Loyal Customers",IF(I524&gt;=6,"Potential Loyalists",IF(I524&gt;=4,"At Risk","Lost"))))</f>
        <v/>
      </c>
    </row>
    <row r="525">
      <c r="A525" s="5" t="inlineStr">
        <is>
          <t>CM-12190</t>
        </is>
      </c>
      <c r="B525" s="5" t="inlineStr">
        <is>
          <t>Charlotte Melton</t>
        </is>
      </c>
      <c r="C525" s="5" t="n">
        <v>8</v>
      </c>
      <c r="D525" s="5" t="n">
        <v>6</v>
      </c>
      <c r="E525" s="6" t="n">
        <v>1475.14</v>
      </c>
      <c r="F525" s="5">
        <f>IF(PERCENTRANK($C$5:$C$797,C525)&lt;=0.25,4,IF(PERCENTRANK($C$5:$C$797,C525)&lt;=0.5,3,IF(PERCENTRANK($C$5:$C$797,C525)&lt;=0.75,2,1)))</f>
        <v/>
      </c>
      <c r="G525" s="5">
        <f>IF(PERCENTRANK($D$5:$D$797,D525)&gt;=0.75,4,IF(PERCENTRANK($D$5:$D$797,D525)&gt;=0.5,3,IF(PERCENTRANK($D$5:$D$797,D525)&gt;=0.25,2,1)))</f>
        <v/>
      </c>
      <c r="H525" s="5">
        <f>IF(PERCENTRANK($E$5:$E$797,E525)&gt;=0.75,4,IF(PERCENTRANK($E$5:$E$797,E525)&gt;=0.5,3,IF(PERCENTRANK($E$5:$E$797,E525)&gt;=0.25,2,1)))</f>
        <v/>
      </c>
      <c r="I525" s="5">
        <f>F525+G525+H525</f>
        <v/>
      </c>
      <c r="J525" s="5">
        <f>IF(I525&gt;=10,"Champions",IF(I525&gt;=8,"Loyal Customers",IF(I525&gt;=6,"Potential Loyalists",IF(I525&gt;=4,"At Risk","Lost"))))</f>
        <v/>
      </c>
    </row>
    <row r="526">
      <c r="A526" s="8" t="inlineStr">
        <is>
          <t>LE-16810</t>
        </is>
      </c>
      <c r="B526" s="8" t="inlineStr">
        <is>
          <t>Laurel Elliston</t>
        </is>
      </c>
      <c r="C526" s="8" t="n">
        <v>21</v>
      </c>
      <c r="D526" s="8" t="n">
        <v>6</v>
      </c>
      <c r="E526" s="9" t="n">
        <v>1469.45</v>
      </c>
      <c r="F526" s="8">
        <f>IF(PERCENTRANK($C$5:$C$797,C526)&lt;=0.25,4,IF(PERCENTRANK($C$5:$C$797,C526)&lt;=0.5,3,IF(PERCENTRANK($C$5:$C$797,C526)&lt;=0.75,2,1)))</f>
        <v/>
      </c>
      <c r="G526" s="8">
        <f>IF(PERCENTRANK($D$5:$D$797,D526)&gt;=0.75,4,IF(PERCENTRANK($D$5:$D$797,D526)&gt;=0.5,3,IF(PERCENTRANK($D$5:$D$797,D526)&gt;=0.25,2,1)))</f>
        <v/>
      </c>
      <c r="H526" s="8">
        <f>IF(PERCENTRANK($E$5:$E$797,E526)&gt;=0.75,4,IF(PERCENTRANK($E$5:$E$797,E526)&gt;=0.5,3,IF(PERCENTRANK($E$5:$E$797,E526)&gt;=0.25,2,1)))</f>
        <v/>
      </c>
      <c r="I526" s="8">
        <f>F526+G526+H526</f>
        <v/>
      </c>
      <c r="J526" s="8">
        <f>IF(I526&gt;=10,"Champions",IF(I526&gt;=8,"Loyal Customers",IF(I526&gt;=6,"Potential Loyalists",IF(I526&gt;=4,"At Risk","Lost"))))</f>
        <v/>
      </c>
    </row>
    <row r="527">
      <c r="A527" s="5" t="inlineStr">
        <is>
          <t>TB-21055</t>
        </is>
      </c>
      <c r="B527" s="5" t="inlineStr">
        <is>
          <t>Ted Butterfield</t>
        </is>
      </c>
      <c r="C527" s="5" t="n">
        <v>119</v>
      </c>
      <c r="D527" s="5" t="n">
        <v>5</v>
      </c>
      <c r="E527" s="6" t="n">
        <v>1467.88</v>
      </c>
      <c r="F527" s="5">
        <f>IF(PERCENTRANK($C$5:$C$797,C527)&lt;=0.25,4,IF(PERCENTRANK($C$5:$C$797,C527)&lt;=0.5,3,IF(PERCENTRANK($C$5:$C$797,C527)&lt;=0.75,2,1)))</f>
        <v/>
      </c>
      <c r="G527" s="5">
        <f>IF(PERCENTRANK($D$5:$D$797,D527)&gt;=0.75,4,IF(PERCENTRANK($D$5:$D$797,D527)&gt;=0.5,3,IF(PERCENTRANK($D$5:$D$797,D527)&gt;=0.25,2,1)))</f>
        <v/>
      </c>
      <c r="H527" s="5">
        <f>IF(PERCENTRANK($E$5:$E$797,E527)&gt;=0.75,4,IF(PERCENTRANK($E$5:$E$797,E527)&gt;=0.5,3,IF(PERCENTRANK($E$5:$E$797,E527)&gt;=0.25,2,1)))</f>
        <v/>
      </c>
      <c r="I527" s="5">
        <f>F527+G527+H527</f>
        <v/>
      </c>
      <c r="J527" s="5">
        <f>IF(I527&gt;=10,"Champions",IF(I527&gt;=8,"Loyal Customers",IF(I527&gt;=6,"Potential Loyalists",IF(I527&gt;=4,"At Risk","Lost"))))</f>
        <v/>
      </c>
    </row>
    <row r="528">
      <c r="A528" s="8" t="inlineStr">
        <is>
          <t>PN-18775</t>
        </is>
      </c>
      <c r="B528" s="8" t="inlineStr">
        <is>
          <t>Parhena Norris</t>
        </is>
      </c>
      <c r="C528" s="8" t="n">
        <v>30</v>
      </c>
      <c r="D528" s="8" t="n">
        <v>8</v>
      </c>
      <c r="E528" s="9" t="n">
        <v>1467.15</v>
      </c>
      <c r="F528" s="8">
        <f>IF(PERCENTRANK($C$5:$C$797,C528)&lt;=0.25,4,IF(PERCENTRANK($C$5:$C$797,C528)&lt;=0.5,3,IF(PERCENTRANK($C$5:$C$797,C528)&lt;=0.75,2,1)))</f>
        <v/>
      </c>
      <c r="G528" s="8">
        <f>IF(PERCENTRANK($D$5:$D$797,D528)&gt;=0.75,4,IF(PERCENTRANK($D$5:$D$797,D528)&gt;=0.5,3,IF(PERCENTRANK($D$5:$D$797,D528)&gt;=0.25,2,1)))</f>
        <v/>
      </c>
      <c r="H528" s="8">
        <f>IF(PERCENTRANK($E$5:$E$797,E528)&gt;=0.75,4,IF(PERCENTRANK($E$5:$E$797,E528)&gt;=0.5,3,IF(PERCENTRANK($E$5:$E$797,E528)&gt;=0.25,2,1)))</f>
        <v/>
      </c>
      <c r="I528" s="8">
        <f>F528+G528+H528</f>
        <v/>
      </c>
      <c r="J528" s="8">
        <f>IF(I528&gt;=10,"Champions",IF(I528&gt;=8,"Loyal Customers",IF(I528&gt;=6,"Potential Loyalists",IF(I528&gt;=4,"At Risk","Lost"))))</f>
        <v/>
      </c>
    </row>
    <row r="529">
      <c r="A529" s="5" t="inlineStr">
        <is>
          <t>RK-19300</t>
        </is>
      </c>
      <c r="B529" s="5" t="inlineStr">
        <is>
          <t>Ralph Kennedy</t>
        </is>
      </c>
      <c r="C529" s="5" t="n">
        <v>119</v>
      </c>
      <c r="D529" s="5" t="n">
        <v>3</v>
      </c>
      <c r="E529" s="6" t="n">
        <v>1460.19</v>
      </c>
      <c r="F529" s="5">
        <f>IF(PERCENTRANK($C$5:$C$797,C529)&lt;=0.25,4,IF(PERCENTRANK($C$5:$C$797,C529)&lt;=0.5,3,IF(PERCENTRANK($C$5:$C$797,C529)&lt;=0.75,2,1)))</f>
        <v/>
      </c>
      <c r="G529" s="5">
        <f>IF(PERCENTRANK($D$5:$D$797,D529)&gt;=0.75,4,IF(PERCENTRANK($D$5:$D$797,D529)&gt;=0.5,3,IF(PERCENTRANK($D$5:$D$797,D529)&gt;=0.25,2,1)))</f>
        <v/>
      </c>
      <c r="H529" s="5">
        <f>IF(PERCENTRANK($E$5:$E$797,E529)&gt;=0.75,4,IF(PERCENTRANK($E$5:$E$797,E529)&gt;=0.5,3,IF(PERCENTRANK($E$5:$E$797,E529)&gt;=0.25,2,1)))</f>
        <v/>
      </c>
      <c r="I529" s="5">
        <f>F529+G529+H529</f>
        <v/>
      </c>
      <c r="J529" s="5">
        <f>IF(I529&gt;=10,"Champions",IF(I529&gt;=8,"Loyal Customers",IF(I529&gt;=6,"Potential Loyalists",IF(I529&gt;=4,"At Risk","Lost"))))</f>
        <v/>
      </c>
    </row>
    <row r="530">
      <c r="A530" s="8" t="inlineStr">
        <is>
          <t>BN-11515</t>
        </is>
      </c>
      <c r="B530" s="8" t="inlineStr">
        <is>
          <t>Bradley Nguyen</t>
        </is>
      </c>
      <c r="C530" s="8" t="n">
        <v>9</v>
      </c>
      <c r="D530" s="8" t="n">
        <v>5</v>
      </c>
      <c r="E530" s="9" t="n">
        <v>1459.34</v>
      </c>
      <c r="F530" s="8">
        <f>IF(PERCENTRANK($C$5:$C$797,C530)&lt;=0.25,4,IF(PERCENTRANK($C$5:$C$797,C530)&lt;=0.5,3,IF(PERCENTRANK($C$5:$C$797,C530)&lt;=0.75,2,1)))</f>
        <v/>
      </c>
      <c r="G530" s="8">
        <f>IF(PERCENTRANK($D$5:$D$797,D530)&gt;=0.75,4,IF(PERCENTRANK($D$5:$D$797,D530)&gt;=0.5,3,IF(PERCENTRANK($D$5:$D$797,D530)&gt;=0.25,2,1)))</f>
        <v/>
      </c>
      <c r="H530" s="8">
        <f>IF(PERCENTRANK($E$5:$E$797,E530)&gt;=0.75,4,IF(PERCENTRANK($E$5:$E$797,E530)&gt;=0.5,3,IF(PERCENTRANK($E$5:$E$797,E530)&gt;=0.25,2,1)))</f>
        <v/>
      </c>
      <c r="I530" s="8">
        <f>F530+G530+H530</f>
        <v/>
      </c>
      <c r="J530" s="8">
        <f>IF(I530&gt;=10,"Champions",IF(I530&gt;=8,"Loyal Customers",IF(I530&gt;=6,"Potential Loyalists",IF(I530&gt;=4,"At Risk","Lost"))))</f>
        <v/>
      </c>
    </row>
    <row r="531">
      <c r="A531" s="5" t="inlineStr">
        <is>
          <t>DL-13315</t>
        </is>
      </c>
      <c r="B531" s="5" t="inlineStr">
        <is>
          <t>Delfina Latchford</t>
        </is>
      </c>
      <c r="C531" s="5" t="n">
        <v>22</v>
      </c>
      <c r="D531" s="5" t="n">
        <v>8</v>
      </c>
      <c r="E531" s="6" t="n">
        <v>1458.26</v>
      </c>
      <c r="F531" s="5">
        <f>IF(PERCENTRANK($C$5:$C$797,C531)&lt;=0.25,4,IF(PERCENTRANK($C$5:$C$797,C531)&lt;=0.5,3,IF(PERCENTRANK($C$5:$C$797,C531)&lt;=0.75,2,1)))</f>
        <v/>
      </c>
      <c r="G531" s="5">
        <f>IF(PERCENTRANK($D$5:$D$797,D531)&gt;=0.75,4,IF(PERCENTRANK($D$5:$D$797,D531)&gt;=0.5,3,IF(PERCENTRANK($D$5:$D$797,D531)&gt;=0.25,2,1)))</f>
        <v/>
      </c>
      <c r="H531" s="5">
        <f>IF(PERCENTRANK($E$5:$E$797,E531)&gt;=0.75,4,IF(PERCENTRANK($E$5:$E$797,E531)&gt;=0.5,3,IF(PERCENTRANK($E$5:$E$797,E531)&gt;=0.25,2,1)))</f>
        <v/>
      </c>
      <c r="I531" s="5">
        <f>F531+G531+H531</f>
        <v/>
      </c>
      <c r="J531" s="5">
        <f>IF(I531&gt;=10,"Champions",IF(I531&gt;=8,"Loyal Customers",IF(I531&gt;=6,"Potential Loyalists",IF(I531&gt;=4,"At Risk","Lost"))))</f>
        <v/>
      </c>
    </row>
    <row r="532">
      <c r="A532" s="8" t="inlineStr">
        <is>
          <t>PB-19150</t>
        </is>
      </c>
      <c r="B532" s="8" t="inlineStr">
        <is>
          <t>Philip Brown</t>
        </is>
      </c>
      <c r="C532" s="8" t="n">
        <v>97</v>
      </c>
      <c r="D532" s="8" t="n">
        <v>8</v>
      </c>
      <c r="E532" s="9" t="n">
        <v>1456.95</v>
      </c>
      <c r="F532" s="8">
        <f>IF(PERCENTRANK($C$5:$C$797,C532)&lt;=0.25,4,IF(PERCENTRANK($C$5:$C$797,C532)&lt;=0.5,3,IF(PERCENTRANK($C$5:$C$797,C532)&lt;=0.75,2,1)))</f>
        <v/>
      </c>
      <c r="G532" s="8">
        <f>IF(PERCENTRANK($D$5:$D$797,D532)&gt;=0.75,4,IF(PERCENTRANK($D$5:$D$797,D532)&gt;=0.5,3,IF(PERCENTRANK($D$5:$D$797,D532)&gt;=0.25,2,1)))</f>
        <v/>
      </c>
      <c r="H532" s="8">
        <f>IF(PERCENTRANK($E$5:$E$797,E532)&gt;=0.75,4,IF(PERCENTRANK($E$5:$E$797,E532)&gt;=0.5,3,IF(PERCENTRANK($E$5:$E$797,E532)&gt;=0.25,2,1)))</f>
        <v/>
      </c>
      <c r="I532" s="8">
        <f>F532+G532+H532</f>
        <v/>
      </c>
      <c r="J532" s="8">
        <f>IF(I532&gt;=10,"Champions",IF(I532&gt;=8,"Loyal Customers",IF(I532&gt;=6,"Potential Loyalists",IF(I532&gt;=4,"At Risk","Lost"))))</f>
        <v/>
      </c>
    </row>
    <row r="533">
      <c r="A533" s="5" t="inlineStr">
        <is>
          <t>AG-10525</t>
        </is>
      </c>
      <c r="B533" s="5" t="inlineStr">
        <is>
          <t>Andy Gerbode</t>
        </is>
      </c>
      <c r="C533" s="5" t="n">
        <v>845</v>
      </c>
      <c r="D533" s="5" t="n">
        <v>4</v>
      </c>
      <c r="E533" s="6" t="n">
        <v>1455.04</v>
      </c>
      <c r="F533" s="5">
        <f>IF(PERCENTRANK($C$5:$C$797,C533)&lt;=0.25,4,IF(PERCENTRANK($C$5:$C$797,C533)&lt;=0.5,3,IF(PERCENTRANK($C$5:$C$797,C533)&lt;=0.75,2,1)))</f>
        <v/>
      </c>
      <c r="G533" s="5">
        <f>IF(PERCENTRANK($D$5:$D$797,D533)&gt;=0.75,4,IF(PERCENTRANK($D$5:$D$797,D533)&gt;=0.5,3,IF(PERCENTRANK($D$5:$D$797,D533)&gt;=0.25,2,1)))</f>
        <v/>
      </c>
      <c r="H533" s="5">
        <f>IF(PERCENTRANK($E$5:$E$797,E533)&gt;=0.75,4,IF(PERCENTRANK($E$5:$E$797,E533)&gt;=0.5,3,IF(PERCENTRANK($E$5:$E$797,E533)&gt;=0.25,2,1)))</f>
        <v/>
      </c>
      <c r="I533" s="5">
        <f>F533+G533+H533</f>
        <v/>
      </c>
      <c r="J533" s="5">
        <f>IF(I533&gt;=10,"Champions",IF(I533&gt;=8,"Loyal Customers",IF(I533&gt;=6,"Potential Loyalists",IF(I533&gt;=4,"At Risk","Lost"))))</f>
        <v/>
      </c>
    </row>
    <row r="534">
      <c r="A534" s="8" t="inlineStr">
        <is>
          <t>RM-19375</t>
        </is>
      </c>
      <c r="B534" s="8" t="inlineStr">
        <is>
          <t>Raymond Messe</t>
        </is>
      </c>
      <c r="C534" s="8" t="n">
        <v>345</v>
      </c>
      <c r="D534" s="8" t="n">
        <v>6</v>
      </c>
      <c r="E534" s="9" t="n">
        <v>1453.47</v>
      </c>
      <c r="F534" s="8">
        <f>IF(PERCENTRANK($C$5:$C$797,C534)&lt;=0.25,4,IF(PERCENTRANK($C$5:$C$797,C534)&lt;=0.5,3,IF(PERCENTRANK($C$5:$C$797,C534)&lt;=0.75,2,1)))</f>
        <v/>
      </c>
      <c r="G534" s="8">
        <f>IF(PERCENTRANK($D$5:$D$797,D534)&gt;=0.75,4,IF(PERCENTRANK($D$5:$D$797,D534)&gt;=0.5,3,IF(PERCENTRANK($D$5:$D$797,D534)&gt;=0.25,2,1)))</f>
        <v/>
      </c>
      <c r="H534" s="8">
        <f>IF(PERCENTRANK($E$5:$E$797,E534)&gt;=0.75,4,IF(PERCENTRANK($E$5:$E$797,E534)&gt;=0.5,3,IF(PERCENTRANK($E$5:$E$797,E534)&gt;=0.25,2,1)))</f>
        <v/>
      </c>
      <c r="I534" s="8">
        <f>F534+G534+H534</f>
        <v/>
      </c>
      <c r="J534" s="8">
        <f>IF(I534&gt;=10,"Champions",IF(I534&gt;=8,"Loyal Customers",IF(I534&gt;=6,"Potential Loyalists",IF(I534&gt;=4,"At Risk","Lost"))))</f>
        <v/>
      </c>
    </row>
    <row r="535">
      <c r="A535" s="5" t="inlineStr">
        <is>
          <t>PK-18910</t>
        </is>
      </c>
      <c r="B535" s="5" t="inlineStr">
        <is>
          <t>Paul Knutson</t>
        </is>
      </c>
      <c r="C535" s="5" t="n">
        <v>483</v>
      </c>
      <c r="D535" s="5" t="n">
        <v>2</v>
      </c>
      <c r="E535" s="6" t="n">
        <v>1441.15</v>
      </c>
      <c r="F535" s="5">
        <f>IF(PERCENTRANK($C$5:$C$797,C535)&lt;=0.25,4,IF(PERCENTRANK($C$5:$C$797,C535)&lt;=0.5,3,IF(PERCENTRANK($C$5:$C$797,C535)&lt;=0.75,2,1)))</f>
        <v/>
      </c>
      <c r="G535" s="5">
        <f>IF(PERCENTRANK($D$5:$D$797,D535)&gt;=0.75,4,IF(PERCENTRANK($D$5:$D$797,D535)&gt;=0.5,3,IF(PERCENTRANK($D$5:$D$797,D535)&gt;=0.25,2,1)))</f>
        <v/>
      </c>
      <c r="H535" s="5">
        <f>IF(PERCENTRANK($E$5:$E$797,E535)&gt;=0.75,4,IF(PERCENTRANK($E$5:$E$797,E535)&gt;=0.5,3,IF(PERCENTRANK($E$5:$E$797,E535)&gt;=0.25,2,1)))</f>
        <v/>
      </c>
      <c r="I535" s="5">
        <f>F535+G535+H535</f>
        <v/>
      </c>
      <c r="J535" s="5">
        <f>IF(I535&gt;=10,"Champions",IF(I535&gt;=8,"Loyal Customers",IF(I535&gt;=6,"Potential Loyalists",IF(I535&gt;=4,"At Risk","Lost"))))</f>
        <v/>
      </c>
    </row>
    <row r="536">
      <c r="A536" s="8" t="inlineStr">
        <is>
          <t>TD-20995</t>
        </is>
      </c>
      <c r="B536" s="8" t="inlineStr">
        <is>
          <t>Tamara Dahlen</t>
        </is>
      </c>
      <c r="C536" s="8" t="n">
        <v>37</v>
      </c>
      <c r="D536" s="8" t="n">
        <v>9</v>
      </c>
      <c r="E536" s="9" t="n">
        <v>1434.55</v>
      </c>
      <c r="F536" s="8">
        <f>IF(PERCENTRANK($C$5:$C$797,C536)&lt;=0.25,4,IF(PERCENTRANK($C$5:$C$797,C536)&lt;=0.5,3,IF(PERCENTRANK($C$5:$C$797,C536)&lt;=0.75,2,1)))</f>
        <v/>
      </c>
      <c r="G536" s="8">
        <f>IF(PERCENTRANK($D$5:$D$797,D536)&gt;=0.75,4,IF(PERCENTRANK($D$5:$D$797,D536)&gt;=0.5,3,IF(PERCENTRANK($D$5:$D$797,D536)&gt;=0.25,2,1)))</f>
        <v/>
      </c>
      <c r="H536" s="8">
        <f>IF(PERCENTRANK($E$5:$E$797,E536)&gt;=0.75,4,IF(PERCENTRANK($E$5:$E$797,E536)&gt;=0.5,3,IF(PERCENTRANK($E$5:$E$797,E536)&gt;=0.25,2,1)))</f>
        <v/>
      </c>
      <c r="I536" s="8">
        <f>F536+G536+H536</f>
        <v/>
      </c>
      <c r="J536" s="8">
        <f>IF(I536&gt;=10,"Champions",IF(I536&gt;=8,"Loyal Customers",IF(I536&gt;=6,"Potential Loyalists",IF(I536&gt;=4,"At Risk","Lost"))))</f>
        <v/>
      </c>
    </row>
    <row r="537">
      <c r="A537" s="5" t="inlineStr">
        <is>
          <t>JW-16075</t>
        </is>
      </c>
      <c r="B537" s="5" t="inlineStr">
        <is>
          <t>Julia West</t>
        </is>
      </c>
      <c r="C537" s="5" t="n">
        <v>461</v>
      </c>
      <c r="D537" s="5" t="n">
        <v>4</v>
      </c>
      <c r="E537" s="6" t="n">
        <v>1428.73</v>
      </c>
      <c r="F537" s="5">
        <f>IF(PERCENTRANK($C$5:$C$797,C537)&lt;=0.25,4,IF(PERCENTRANK($C$5:$C$797,C537)&lt;=0.5,3,IF(PERCENTRANK($C$5:$C$797,C537)&lt;=0.75,2,1)))</f>
        <v/>
      </c>
      <c r="G537" s="5">
        <f>IF(PERCENTRANK($D$5:$D$797,D537)&gt;=0.75,4,IF(PERCENTRANK($D$5:$D$797,D537)&gt;=0.5,3,IF(PERCENTRANK($D$5:$D$797,D537)&gt;=0.25,2,1)))</f>
        <v/>
      </c>
      <c r="H537" s="5">
        <f>IF(PERCENTRANK($E$5:$E$797,E537)&gt;=0.75,4,IF(PERCENTRANK($E$5:$E$797,E537)&gt;=0.5,3,IF(PERCENTRANK($E$5:$E$797,E537)&gt;=0.25,2,1)))</f>
        <v/>
      </c>
      <c r="I537" s="5">
        <f>F537+G537+H537</f>
        <v/>
      </c>
      <c r="J537" s="5">
        <f>IF(I537&gt;=10,"Champions",IF(I537&gt;=8,"Loyal Customers",IF(I537&gt;=6,"Potential Loyalists",IF(I537&gt;=4,"At Risk","Lost"))))</f>
        <v/>
      </c>
    </row>
    <row r="538">
      <c r="A538" s="8" t="inlineStr">
        <is>
          <t>MB-18085</t>
        </is>
      </c>
      <c r="B538" s="8" t="inlineStr">
        <is>
          <t>Mick Brown</t>
        </is>
      </c>
      <c r="C538" s="8" t="n">
        <v>44</v>
      </c>
      <c r="D538" s="8" t="n">
        <v>7</v>
      </c>
      <c r="E538" s="9" t="n">
        <v>1428.23</v>
      </c>
      <c r="F538" s="8">
        <f>IF(PERCENTRANK($C$5:$C$797,C538)&lt;=0.25,4,IF(PERCENTRANK($C$5:$C$797,C538)&lt;=0.5,3,IF(PERCENTRANK($C$5:$C$797,C538)&lt;=0.75,2,1)))</f>
        <v/>
      </c>
      <c r="G538" s="8">
        <f>IF(PERCENTRANK($D$5:$D$797,D538)&gt;=0.75,4,IF(PERCENTRANK($D$5:$D$797,D538)&gt;=0.5,3,IF(PERCENTRANK($D$5:$D$797,D538)&gt;=0.25,2,1)))</f>
        <v/>
      </c>
      <c r="H538" s="8">
        <f>IF(PERCENTRANK($E$5:$E$797,E538)&gt;=0.75,4,IF(PERCENTRANK($E$5:$E$797,E538)&gt;=0.5,3,IF(PERCENTRANK($E$5:$E$797,E538)&gt;=0.25,2,1)))</f>
        <v/>
      </c>
      <c r="I538" s="8">
        <f>F538+G538+H538</f>
        <v/>
      </c>
      <c r="J538" s="8">
        <f>IF(I538&gt;=10,"Champions",IF(I538&gt;=8,"Loyal Customers",IF(I538&gt;=6,"Potential Loyalists",IF(I538&gt;=4,"At Risk","Lost"))))</f>
        <v/>
      </c>
    </row>
    <row r="539">
      <c r="A539" s="5" t="inlineStr">
        <is>
          <t>TT-21220</t>
        </is>
      </c>
      <c r="B539" s="5" t="inlineStr">
        <is>
          <t>Thomas Thornton</t>
        </is>
      </c>
      <c r="C539" s="5" t="n">
        <v>183</v>
      </c>
      <c r="D539" s="5" t="n">
        <v>8</v>
      </c>
      <c r="E539" s="6" t="n">
        <v>1427.04</v>
      </c>
      <c r="F539" s="5">
        <f>IF(PERCENTRANK($C$5:$C$797,C539)&lt;=0.25,4,IF(PERCENTRANK($C$5:$C$797,C539)&lt;=0.5,3,IF(PERCENTRANK($C$5:$C$797,C539)&lt;=0.75,2,1)))</f>
        <v/>
      </c>
      <c r="G539" s="5">
        <f>IF(PERCENTRANK($D$5:$D$797,D539)&gt;=0.75,4,IF(PERCENTRANK($D$5:$D$797,D539)&gt;=0.5,3,IF(PERCENTRANK($D$5:$D$797,D539)&gt;=0.25,2,1)))</f>
        <v/>
      </c>
      <c r="H539" s="5">
        <f>IF(PERCENTRANK($E$5:$E$797,E539)&gt;=0.75,4,IF(PERCENTRANK($E$5:$E$797,E539)&gt;=0.5,3,IF(PERCENTRANK($E$5:$E$797,E539)&gt;=0.25,2,1)))</f>
        <v/>
      </c>
      <c r="I539" s="5">
        <f>F539+G539+H539</f>
        <v/>
      </c>
      <c r="J539" s="5">
        <f>IF(I539&gt;=10,"Champions",IF(I539&gt;=8,"Loyal Customers",IF(I539&gt;=6,"Potential Loyalists",IF(I539&gt;=4,"At Risk","Lost"))))</f>
        <v/>
      </c>
    </row>
    <row r="540">
      <c r="A540" s="8" t="inlineStr">
        <is>
          <t>CA-12310</t>
        </is>
      </c>
      <c r="B540" s="8" t="inlineStr">
        <is>
          <t>Christine Abelman</t>
        </is>
      </c>
      <c r="C540" s="8" t="n">
        <v>13</v>
      </c>
      <c r="D540" s="8" t="n">
        <v>4</v>
      </c>
      <c r="E540" s="9" t="n">
        <v>1421.95</v>
      </c>
      <c r="F540" s="8">
        <f>IF(PERCENTRANK($C$5:$C$797,C540)&lt;=0.25,4,IF(PERCENTRANK($C$5:$C$797,C540)&lt;=0.5,3,IF(PERCENTRANK($C$5:$C$797,C540)&lt;=0.75,2,1)))</f>
        <v/>
      </c>
      <c r="G540" s="8">
        <f>IF(PERCENTRANK($D$5:$D$797,D540)&gt;=0.75,4,IF(PERCENTRANK($D$5:$D$797,D540)&gt;=0.5,3,IF(PERCENTRANK($D$5:$D$797,D540)&gt;=0.25,2,1)))</f>
        <v/>
      </c>
      <c r="H540" s="8">
        <f>IF(PERCENTRANK($E$5:$E$797,E540)&gt;=0.75,4,IF(PERCENTRANK($E$5:$E$797,E540)&gt;=0.5,3,IF(PERCENTRANK($E$5:$E$797,E540)&gt;=0.25,2,1)))</f>
        <v/>
      </c>
      <c r="I540" s="8">
        <f>F540+G540+H540</f>
        <v/>
      </c>
      <c r="J540" s="8">
        <f>IF(I540&gt;=10,"Champions",IF(I540&gt;=8,"Loyal Customers",IF(I540&gt;=6,"Potential Loyalists",IF(I540&gt;=4,"At Risk","Lost"))))</f>
        <v/>
      </c>
    </row>
    <row r="541">
      <c r="A541" s="5" t="inlineStr">
        <is>
          <t>RD-19720</t>
        </is>
      </c>
      <c r="B541" s="5" t="inlineStr">
        <is>
          <t>Roger Demir</t>
        </is>
      </c>
      <c r="C541" s="5" t="n">
        <v>21</v>
      </c>
      <c r="D541" s="5" t="n">
        <v>10</v>
      </c>
      <c r="E541" s="6" t="n">
        <v>1419.74</v>
      </c>
      <c r="F541" s="5">
        <f>IF(PERCENTRANK($C$5:$C$797,C541)&lt;=0.25,4,IF(PERCENTRANK($C$5:$C$797,C541)&lt;=0.5,3,IF(PERCENTRANK($C$5:$C$797,C541)&lt;=0.75,2,1)))</f>
        <v/>
      </c>
      <c r="G541" s="5">
        <f>IF(PERCENTRANK($D$5:$D$797,D541)&gt;=0.75,4,IF(PERCENTRANK($D$5:$D$797,D541)&gt;=0.5,3,IF(PERCENTRANK($D$5:$D$797,D541)&gt;=0.25,2,1)))</f>
        <v/>
      </c>
      <c r="H541" s="5">
        <f>IF(PERCENTRANK($E$5:$E$797,E541)&gt;=0.75,4,IF(PERCENTRANK($E$5:$E$797,E541)&gt;=0.5,3,IF(PERCENTRANK($E$5:$E$797,E541)&gt;=0.25,2,1)))</f>
        <v/>
      </c>
      <c r="I541" s="5">
        <f>F541+G541+H541</f>
        <v/>
      </c>
      <c r="J541" s="5">
        <f>IF(I541&gt;=10,"Champions",IF(I541&gt;=8,"Loyal Customers",IF(I541&gt;=6,"Potential Loyalists",IF(I541&gt;=4,"At Risk","Lost"))))</f>
        <v/>
      </c>
    </row>
    <row r="542">
      <c r="A542" s="8" t="inlineStr">
        <is>
          <t>NL-18310</t>
        </is>
      </c>
      <c r="B542" s="8" t="inlineStr">
        <is>
          <t>Nancy Lomonaco</t>
        </is>
      </c>
      <c r="C542" s="8" t="n">
        <v>58</v>
      </c>
      <c r="D542" s="8" t="n">
        <v>4</v>
      </c>
      <c r="E542" s="9" t="n">
        <v>1418.09</v>
      </c>
      <c r="F542" s="8">
        <f>IF(PERCENTRANK($C$5:$C$797,C542)&lt;=0.25,4,IF(PERCENTRANK($C$5:$C$797,C542)&lt;=0.5,3,IF(PERCENTRANK($C$5:$C$797,C542)&lt;=0.75,2,1)))</f>
        <v/>
      </c>
      <c r="G542" s="8">
        <f>IF(PERCENTRANK($D$5:$D$797,D542)&gt;=0.75,4,IF(PERCENTRANK($D$5:$D$797,D542)&gt;=0.5,3,IF(PERCENTRANK($D$5:$D$797,D542)&gt;=0.25,2,1)))</f>
        <v/>
      </c>
      <c r="H542" s="8">
        <f>IF(PERCENTRANK($E$5:$E$797,E542)&gt;=0.75,4,IF(PERCENTRANK($E$5:$E$797,E542)&gt;=0.5,3,IF(PERCENTRANK($E$5:$E$797,E542)&gt;=0.25,2,1)))</f>
        <v/>
      </c>
      <c r="I542" s="8">
        <f>F542+G542+H542</f>
        <v/>
      </c>
      <c r="J542" s="8">
        <f>IF(I542&gt;=10,"Champions",IF(I542&gt;=8,"Loyal Customers",IF(I542&gt;=6,"Potential Loyalists",IF(I542&gt;=4,"At Risk","Lost"))))</f>
        <v/>
      </c>
    </row>
    <row r="543">
      <c r="A543" s="5" t="inlineStr">
        <is>
          <t>JS-15595</t>
        </is>
      </c>
      <c r="B543" s="5" t="inlineStr">
        <is>
          <t>Jill Stevenson</t>
        </is>
      </c>
      <c r="C543" s="5" t="n">
        <v>119</v>
      </c>
      <c r="D543" s="5" t="n">
        <v>4</v>
      </c>
      <c r="E543" s="6" t="n">
        <v>1417.65</v>
      </c>
      <c r="F543" s="5">
        <f>IF(PERCENTRANK($C$5:$C$797,C543)&lt;=0.25,4,IF(PERCENTRANK($C$5:$C$797,C543)&lt;=0.5,3,IF(PERCENTRANK($C$5:$C$797,C543)&lt;=0.75,2,1)))</f>
        <v/>
      </c>
      <c r="G543" s="5">
        <f>IF(PERCENTRANK($D$5:$D$797,D543)&gt;=0.75,4,IF(PERCENTRANK($D$5:$D$797,D543)&gt;=0.5,3,IF(PERCENTRANK($D$5:$D$797,D543)&gt;=0.25,2,1)))</f>
        <v/>
      </c>
      <c r="H543" s="5">
        <f>IF(PERCENTRANK($E$5:$E$797,E543)&gt;=0.75,4,IF(PERCENTRANK($E$5:$E$797,E543)&gt;=0.5,3,IF(PERCENTRANK($E$5:$E$797,E543)&gt;=0.25,2,1)))</f>
        <v/>
      </c>
      <c r="I543" s="5">
        <f>F543+G543+H543</f>
        <v/>
      </c>
      <c r="J543" s="5">
        <f>IF(I543&gt;=10,"Champions",IF(I543&gt;=8,"Loyal Customers",IF(I543&gt;=6,"Potential Loyalists",IF(I543&gt;=4,"At Risk","Lost"))))</f>
        <v/>
      </c>
    </row>
    <row r="544">
      <c r="A544" s="8" t="inlineStr">
        <is>
          <t>PM-18940</t>
        </is>
      </c>
      <c r="B544" s="8" t="inlineStr">
        <is>
          <t>Paul MacIntyre</t>
        </is>
      </c>
      <c r="C544" s="8" t="n">
        <v>386</v>
      </c>
      <c r="D544" s="8" t="n">
        <v>3</v>
      </c>
      <c r="E544" s="9" t="n">
        <v>1405.4</v>
      </c>
      <c r="F544" s="8">
        <f>IF(PERCENTRANK($C$5:$C$797,C544)&lt;=0.25,4,IF(PERCENTRANK($C$5:$C$797,C544)&lt;=0.5,3,IF(PERCENTRANK($C$5:$C$797,C544)&lt;=0.75,2,1)))</f>
        <v/>
      </c>
      <c r="G544" s="8">
        <f>IF(PERCENTRANK($D$5:$D$797,D544)&gt;=0.75,4,IF(PERCENTRANK($D$5:$D$797,D544)&gt;=0.5,3,IF(PERCENTRANK($D$5:$D$797,D544)&gt;=0.25,2,1)))</f>
        <v/>
      </c>
      <c r="H544" s="8">
        <f>IF(PERCENTRANK($E$5:$E$797,E544)&gt;=0.75,4,IF(PERCENTRANK($E$5:$E$797,E544)&gt;=0.5,3,IF(PERCENTRANK($E$5:$E$797,E544)&gt;=0.25,2,1)))</f>
        <v/>
      </c>
      <c r="I544" s="8">
        <f>F544+G544+H544</f>
        <v/>
      </c>
      <c r="J544" s="8">
        <f>IF(I544&gt;=10,"Champions",IF(I544&gt;=8,"Loyal Customers",IF(I544&gt;=6,"Potential Loyalists",IF(I544&gt;=4,"At Risk","Lost"))))</f>
        <v/>
      </c>
    </row>
    <row r="545">
      <c r="A545" s="5" t="inlineStr">
        <is>
          <t>GA-14725</t>
        </is>
      </c>
      <c r="B545" s="5" t="inlineStr">
        <is>
          <t>Guy Armstrong</t>
        </is>
      </c>
      <c r="C545" s="5" t="n">
        <v>5</v>
      </c>
      <c r="D545" s="5" t="n">
        <v>11</v>
      </c>
      <c r="E545" s="6" t="n">
        <v>1398.38</v>
      </c>
      <c r="F545" s="5">
        <f>IF(PERCENTRANK($C$5:$C$797,C545)&lt;=0.25,4,IF(PERCENTRANK($C$5:$C$797,C545)&lt;=0.5,3,IF(PERCENTRANK($C$5:$C$797,C545)&lt;=0.75,2,1)))</f>
        <v/>
      </c>
      <c r="G545" s="5">
        <f>IF(PERCENTRANK($D$5:$D$797,D545)&gt;=0.75,4,IF(PERCENTRANK($D$5:$D$797,D545)&gt;=0.5,3,IF(PERCENTRANK($D$5:$D$797,D545)&gt;=0.25,2,1)))</f>
        <v/>
      </c>
      <c r="H545" s="5">
        <f>IF(PERCENTRANK($E$5:$E$797,E545)&gt;=0.75,4,IF(PERCENTRANK($E$5:$E$797,E545)&gt;=0.5,3,IF(PERCENTRANK($E$5:$E$797,E545)&gt;=0.25,2,1)))</f>
        <v/>
      </c>
      <c r="I545" s="5">
        <f>F545+G545+H545</f>
        <v/>
      </c>
      <c r="J545" s="5">
        <f>IF(I545&gt;=10,"Champions",IF(I545&gt;=8,"Loyal Customers",IF(I545&gt;=6,"Potential Loyalists",IF(I545&gt;=4,"At Risk","Lost"))))</f>
        <v/>
      </c>
    </row>
    <row r="546">
      <c r="A546" s="8" t="inlineStr">
        <is>
          <t>CR-12820</t>
        </is>
      </c>
      <c r="B546" s="8" t="inlineStr">
        <is>
          <t>Cyra Reiten</t>
        </is>
      </c>
      <c r="C546" s="8" t="n">
        <v>85</v>
      </c>
      <c r="D546" s="8" t="n">
        <v>3</v>
      </c>
      <c r="E546" s="9" t="n">
        <v>1397.87</v>
      </c>
      <c r="F546" s="8">
        <f>IF(PERCENTRANK($C$5:$C$797,C546)&lt;=0.25,4,IF(PERCENTRANK($C$5:$C$797,C546)&lt;=0.5,3,IF(PERCENTRANK($C$5:$C$797,C546)&lt;=0.75,2,1)))</f>
        <v/>
      </c>
      <c r="G546" s="8">
        <f>IF(PERCENTRANK($D$5:$D$797,D546)&gt;=0.75,4,IF(PERCENTRANK($D$5:$D$797,D546)&gt;=0.5,3,IF(PERCENTRANK($D$5:$D$797,D546)&gt;=0.25,2,1)))</f>
        <v/>
      </c>
      <c r="H546" s="8">
        <f>IF(PERCENTRANK($E$5:$E$797,E546)&gt;=0.75,4,IF(PERCENTRANK($E$5:$E$797,E546)&gt;=0.5,3,IF(PERCENTRANK($E$5:$E$797,E546)&gt;=0.25,2,1)))</f>
        <v/>
      </c>
      <c r="I546" s="8">
        <f>F546+G546+H546</f>
        <v/>
      </c>
      <c r="J546" s="8">
        <f>IF(I546&gt;=10,"Champions",IF(I546&gt;=8,"Loyal Customers",IF(I546&gt;=6,"Potential Loyalists",IF(I546&gt;=4,"At Risk","Lost"))))</f>
        <v/>
      </c>
    </row>
    <row r="547">
      <c r="A547" s="5" t="inlineStr">
        <is>
          <t>NG-18430</t>
        </is>
      </c>
      <c r="B547" s="5" t="inlineStr">
        <is>
          <t>Nathan Gelder</t>
        </is>
      </c>
      <c r="C547" s="5" t="n">
        <v>48</v>
      </c>
      <c r="D547" s="5" t="n">
        <v>5</v>
      </c>
      <c r="E547" s="6" t="n">
        <v>1395.94</v>
      </c>
      <c r="F547" s="5">
        <f>IF(PERCENTRANK($C$5:$C$797,C547)&lt;=0.25,4,IF(PERCENTRANK($C$5:$C$797,C547)&lt;=0.5,3,IF(PERCENTRANK($C$5:$C$797,C547)&lt;=0.75,2,1)))</f>
        <v/>
      </c>
      <c r="G547" s="5">
        <f>IF(PERCENTRANK($D$5:$D$797,D547)&gt;=0.75,4,IF(PERCENTRANK($D$5:$D$797,D547)&gt;=0.5,3,IF(PERCENTRANK($D$5:$D$797,D547)&gt;=0.25,2,1)))</f>
        <v/>
      </c>
      <c r="H547" s="5">
        <f>IF(PERCENTRANK($E$5:$E$797,E547)&gt;=0.75,4,IF(PERCENTRANK($E$5:$E$797,E547)&gt;=0.5,3,IF(PERCENTRANK($E$5:$E$797,E547)&gt;=0.25,2,1)))</f>
        <v/>
      </c>
      <c r="I547" s="5">
        <f>F547+G547+H547</f>
        <v/>
      </c>
      <c r="J547" s="5">
        <f>IF(I547&gt;=10,"Champions",IF(I547&gt;=8,"Loyal Customers",IF(I547&gt;=6,"Potential Loyalists",IF(I547&gt;=4,"At Risk","Lost"))))</f>
        <v/>
      </c>
    </row>
    <row r="548">
      <c r="A548" s="8" t="inlineStr">
        <is>
          <t>JE-15475</t>
        </is>
      </c>
      <c r="B548" s="8" t="inlineStr">
        <is>
          <t>Jeremy Ellison</t>
        </is>
      </c>
      <c r="C548" s="8" t="n">
        <v>193</v>
      </c>
      <c r="D548" s="8" t="n">
        <v>6</v>
      </c>
      <c r="E548" s="9" t="n">
        <v>1388.68</v>
      </c>
      <c r="F548" s="8">
        <f>IF(PERCENTRANK($C$5:$C$797,C548)&lt;=0.25,4,IF(PERCENTRANK($C$5:$C$797,C548)&lt;=0.5,3,IF(PERCENTRANK($C$5:$C$797,C548)&lt;=0.75,2,1)))</f>
        <v/>
      </c>
      <c r="G548" s="8">
        <f>IF(PERCENTRANK($D$5:$D$797,D548)&gt;=0.75,4,IF(PERCENTRANK($D$5:$D$797,D548)&gt;=0.5,3,IF(PERCENTRANK($D$5:$D$797,D548)&gt;=0.25,2,1)))</f>
        <v/>
      </c>
      <c r="H548" s="8">
        <f>IF(PERCENTRANK($E$5:$E$797,E548)&gt;=0.75,4,IF(PERCENTRANK($E$5:$E$797,E548)&gt;=0.5,3,IF(PERCENTRANK($E$5:$E$797,E548)&gt;=0.25,2,1)))</f>
        <v/>
      </c>
      <c r="I548" s="8">
        <f>F548+G548+H548</f>
        <v/>
      </c>
      <c r="J548" s="8">
        <f>IF(I548&gt;=10,"Champions",IF(I548&gt;=8,"Loyal Customers",IF(I548&gt;=6,"Potential Loyalists",IF(I548&gt;=4,"At Risk","Lost"))))</f>
        <v/>
      </c>
    </row>
    <row r="549">
      <c r="A549" s="5" t="inlineStr">
        <is>
          <t>TB-21595</t>
        </is>
      </c>
      <c r="B549" s="5" t="inlineStr">
        <is>
          <t>Troy Blackwell</t>
        </is>
      </c>
      <c r="C549" s="5" t="n">
        <v>285</v>
      </c>
      <c r="D549" s="5" t="n">
        <v>5</v>
      </c>
      <c r="E549" s="6" t="n">
        <v>1387.56</v>
      </c>
      <c r="F549" s="5">
        <f>IF(PERCENTRANK($C$5:$C$797,C549)&lt;=0.25,4,IF(PERCENTRANK($C$5:$C$797,C549)&lt;=0.5,3,IF(PERCENTRANK($C$5:$C$797,C549)&lt;=0.75,2,1)))</f>
        <v/>
      </c>
      <c r="G549" s="5">
        <f>IF(PERCENTRANK($D$5:$D$797,D549)&gt;=0.75,4,IF(PERCENTRANK($D$5:$D$797,D549)&gt;=0.5,3,IF(PERCENTRANK($D$5:$D$797,D549)&gt;=0.25,2,1)))</f>
        <v/>
      </c>
      <c r="H549" s="5">
        <f>IF(PERCENTRANK($E$5:$E$797,E549)&gt;=0.75,4,IF(PERCENTRANK($E$5:$E$797,E549)&gt;=0.5,3,IF(PERCENTRANK($E$5:$E$797,E549)&gt;=0.25,2,1)))</f>
        <v/>
      </c>
      <c r="I549" s="5">
        <f>F549+G549+H549</f>
        <v/>
      </c>
      <c r="J549" s="5">
        <f>IF(I549&gt;=10,"Champions",IF(I549&gt;=8,"Loyal Customers",IF(I549&gt;=6,"Potential Loyalists",IF(I549&gt;=4,"At Risk","Lost"))))</f>
        <v/>
      </c>
    </row>
    <row r="550">
      <c r="A550" s="8" t="inlineStr">
        <is>
          <t>FG-14260</t>
        </is>
      </c>
      <c r="B550" s="8" t="inlineStr">
        <is>
          <t>Frank Gastineau</t>
        </is>
      </c>
      <c r="C550" s="8" t="n">
        <v>34</v>
      </c>
      <c r="D550" s="8" t="n">
        <v>7</v>
      </c>
      <c r="E550" s="9" t="n">
        <v>1383.14</v>
      </c>
      <c r="F550" s="8">
        <f>IF(PERCENTRANK($C$5:$C$797,C550)&lt;=0.25,4,IF(PERCENTRANK($C$5:$C$797,C550)&lt;=0.5,3,IF(PERCENTRANK($C$5:$C$797,C550)&lt;=0.75,2,1)))</f>
        <v/>
      </c>
      <c r="G550" s="8">
        <f>IF(PERCENTRANK($D$5:$D$797,D550)&gt;=0.75,4,IF(PERCENTRANK($D$5:$D$797,D550)&gt;=0.5,3,IF(PERCENTRANK($D$5:$D$797,D550)&gt;=0.25,2,1)))</f>
        <v/>
      </c>
      <c r="H550" s="8">
        <f>IF(PERCENTRANK($E$5:$E$797,E550)&gt;=0.75,4,IF(PERCENTRANK($E$5:$E$797,E550)&gt;=0.5,3,IF(PERCENTRANK($E$5:$E$797,E550)&gt;=0.25,2,1)))</f>
        <v/>
      </c>
      <c r="I550" s="8">
        <f>F550+G550+H550</f>
        <v/>
      </c>
      <c r="J550" s="8">
        <f>IF(I550&gt;=10,"Champions",IF(I550&gt;=8,"Loyal Customers",IF(I550&gt;=6,"Potential Loyalists",IF(I550&gt;=4,"At Risk","Lost"))))</f>
        <v/>
      </c>
    </row>
    <row r="551">
      <c r="A551" s="5" t="inlineStr">
        <is>
          <t>DM-13525</t>
        </is>
      </c>
      <c r="B551" s="5" t="inlineStr">
        <is>
          <t>Don Miller</t>
        </is>
      </c>
      <c r="C551" s="5" t="n">
        <v>481</v>
      </c>
      <c r="D551" s="5" t="n">
        <v>3</v>
      </c>
      <c r="E551" s="6" t="n">
        <v>1376.79</v>
      </c>
      <c r="F551" s="5">
        <f>IF(PERCENTRANK($C$5:$C$797,C551)&lt;=0.25,4,IF(PERCENTRANK($C$5:$C$797,C551)&lt;=0.5,3,IF(PERCENTRANK($C$5:$C$797,C551)&lt;=0.75,2,1)))</f>
        <v/>
      </c>
      <c r="G551" s="5">
        <f>IF(PERCENTRANK($D$5:$D$797,D551)&gt;=0.75,4,IF(PERCENTRANK($D$5:$D$797,D551)&gt;=0.5,3,IF(PERCENTRANK($D$5:$D$797,D551)&gt;=0.25,2,1)))</f>
        <v/>
      </c>
      <c r="H551" s="5">
        <f>IF(PERCENTRANK($E$5:$E$797,E551)&gt;=0.75,4,IF(PERCENTRANK($E$5:$E$797,E551)&gt;=0.5,3,IF(PERCENTRANK($E$5:$E$797,E551)&gt;=0.25,2,1)))</f>
        <v/>
      </c>
      <c r="I551" s="5">
        <f>F551+G551+H551</f>
        <v/>
      </c>
      <c r="J551" s="5">
        <f>IF(I551&gt;=10,"Champions",IF(I551&gt;=8,"Loyal Customers",IF(I551&gt;=6,"Potential Loyalists",IF(I551&gt;=4,"At Risk","Lost"))))</f>
        <v/>
      </c>
    </row>
    <row r="552">
      <c r="A552" s="8" t="inlineStr">
        <is>
          <t>GH-14485</t>
        </is>
      </c>
      <c r="B552" s="8" t="inlineStr">
        <is>
          <t>Gene Hale</t>
        </is>
      </c>
      <c r="C552" s="8" t="n">
        <v>387</v>
      </c>
      <c r="D552" s="8" t="n">
        <v>2</v>
      </c>
      <c r="E552" s="9" t="n">
        <v>1361.24</v>
      </c>
      <c r="F552" s="8">
        <f>IF(PERCENTRANK($C$5:$C$797,C552)&lt;=0.25,4,IF(PERCENTRANK($C$5:$C$797,C552)&lt;=0.5,3,IF(PERCENTRANK($C$5:$C$797,C552)&lt;=0.75,2,1)))</f>
        <v/>
      </c>
      <c r="G552" s="8">
        <f>IF(PERCENTRANK($D$5:$D$797,D552)&gt;=0.75,4,IF(PERCENTRANK($D$5:$D$797,D552)&gt;=0.5,3,IF(PERCENTRANK($D$5:$D$797,D552)&gt;=0.25,2,1)))</f>
        <v/>
      </c>
      <c r="H552" s="8">
        <f>IF(PERCENTRANK($E$5:$E$797,E552)&gt;=0.75,4,IF(PERCENTRANK($E$5:$E$797,E552)&gt;=0.5,3,IF(PERCENTRANK($E$5:$E$797,E552)&gt;=0.25,2,1)))</f>
        <v/>
      </c>
      <c r="I552" s="8">
        <f>F552+G552+H552</f>
        <v/>
      </c>
      <c r="J552" s="8">
        <f>IF(I552&gt;=10,"Champions",IF(I552&gt;=8,"Loyal Customers",IF(I552&gt;=6,"Potential Loyalists",IF(I552&gt;=4,"At Risk","Lost"))))</f>
        <v/>
      </c>
    </row>
    <row r="553">
      <c r="A553" s="5" t="inlineStr">
        <is>
          <t>SB-20170</t>
        </is>
      </c>
      <c r="B553" s="5" t="inlineStr">
        <is>
          <t>Sarah Bern</t>
        </is>
      </c>
      <c r="C553" s="5" t="n">
        <v>201</v>
      </c>
      <c r="D553" s="5" t="n">
        <v>3</v>
      </c>
      <c r="E553" s="6" t="n">
        <v>1348.02</v>
      </c>
      <c r="F553" s="5">
        <f>IF(PERCENTRANK($C$5:$C$797,C553)&lt;=0.25,4,IF(PERCENTRANK($C$5:$C$797,C553)&lt;=0.5,3,IF(PERCENTRANK($C$5:$C$797,C553)&lt;=0.75,2,1)))</f>
        <v/>
      </c>
      <c r="G553" s="5">
        <f>IF(PERCENTRANK($D$5:$D$797,D553)&gt;=0.75,4,IF(PERCENTRANK($D$5:$D$797,D553)&gt;=0.5,3,IF(PERCENTRANK($D$5:$D$797,D553)&gt;=0.25,2,1)))</f>
        <v/>
      </c>
      <c r="H553" s="5">
        <f>IF(PERCENTRANK($E$5:$E$797,E553)&gt;=0.75,4,IF(PERCENTRANK($E$5:$E$797,E553)&gt;=0.5,3,IF(PERCENTRANK($E$5:$E$797,E553)&gt;=0.25,2,1)))</f>
        <v/>
      </c>
      <c r="I553" s="5">
        <f>F553+G553+H553</f>
        <v/>
      </c>
      <c r="J553" s="5">
        <f>IF(I553&gt;=10,"Champions",IF(I553&gt;=8,"Loyal Customers",IF(I553&gt;=6,"Potential Loyalists",IF(I553&gt;=4,"At Risk","Lost"))))</f>
        <v/>
      </c>
    </row>
    <row r="554">
      <c r="A554" s="8" t="inlineStr">
        <is>
          <t>LM-17065</t>
        </is>
      </c>
      <c r="B554" s="8" t="inlineStr">
        <is>
          <t>Liz MacKendrick</t>
        </is>
      </c>
      <c r="C554" s="8" t="n">
        <v>391</v>
      </c>
      <c r="D554" s="8" t="n">
        <v>5</v>
      </c>
      <c r="E554" s="9" t="n">
        <v>1346.77</v>
      </c>
      <c r="F554" s="8">
        <f>IF(PERCENTRANK($C$5:$C$797,C554)&lt;=0.25,4,IF(PERCENTRANK($C$5:$C$797,C554)&lt;=0.5,3,IF(PERCENTRANK($C$5:$C$797,C554)&lt;=0.75,2,1)))</f>
        <v/>
      </c>
      <c r="G554" s="8">
        <f>IF(PERCENTRANK($D$5:$D$797,D554)&gt;=0.75,4,IF(PERCENTRANK($D$5:$D$797,D554)&gt;=0.5,3,IF(PERCENTRANK($D$5:$D$797,D554)&gt;=0.25,2,1)))</f>
        <v/>
      </c>
      <c r="H554" s="8">
        <f>IF(PERCENTRANK($E$5:$E$797,E554)&gt;=0.75,4,IF(PERCENTRANK($E$5:$E$797,E554)&gt;=0.5,3,IF(PERCENTRANK($E$5:$E$797,E554)&gt;=0.25,2,1)))</f>
        <v/>
      </c>
      <c r="I554" s="8">
        <f>F554+G554+H554</f>
        <v/>
      </c>
      <c r="J554" s="8">
        <f>IF(I554&gt;=10,"Champions",IF(I554&gt;=8,"Loyal Customers",IF(I554&gt;=6,"Potential Loyalists",IF(I554&gt;=4,"At Risk","Lost"))))</f>
        <v/>
      </c>
    </row>
    <row r="555">
      <c r="A555" s="5" t="inlineStr">
        <is>
          <t>MG-17695</t>
        </is>
      </c>
      <c r="B555" s="5" t="inlineStr">
        <is>
          <t>Maureen Gnade</t>
        </is>
      </c>
      <c r="C555" s="5" t="n">
        <v>555</v>
      </c>
      <c r="D555" s="5" t="n">
        <v>3</v>
      </c>
      <c r="E555" s="6" t="n">
        <v>1342.28</v>
      </c>
      <c r="F555" s="5">
        <f>IF(PERCENTRANK($C$5:$C$797,C555)&lt;=0.25,4,IF(PERCENTRANK($C$5:$C$797,C555)&lt;=0.5,3,IF(PERCENTRANK($C$5:$C$797,C555)&lt;=0.75,2,1)))</f>
        <v/>
      </c>
      <c r="G555" s="5">
        <f>IF(PERCENTRANK($D$5:$D$797,D555)&gt;=0.75,4,IF(PERCENTRANK($D$5:$D$797,D555)&gt;=0.5,3,IF(PERCENTRANK($D$5:$D$797,D555)&gt;=0.25,2,1)))</f>
        <v/>
      </c>
      <c r="H555" s="5">
        <f>IF(PERCENTRANK($E$5:$E$797,E555)&gt;=0.75,4,IF(PERCENTRANK($E$5:$E$797,E555)&gt;=0.5,3,IF(PERCENTRANK($E$5:$E$797,E555)&gt;=0.25,2,1)))</f>
        <v/>
      </c>
      <c r="I555" s="5">
        <f>F555+G555+H555</f>
        <v/>
      </c>
      <c r="J555" s="5">
        <f>IF(I555&gt;=10,"Champions",IF(I555&gt;=8,"Loyal Customers",IF(I555&gt;=6,"Potential Loyalists",IF(I555&gt;=4,"At Risk","Lost"))))</f>
        <v/>
      </c>
    </row>
    <row r="556">
      <c r="A556" s="8" t="inlineStr">
        <is>
          <t>SJ-20215</t>
        </is>
      </c>
      <c r="B556" s="8" t="inlineStr">
        <is>
          <t>Sarah Jordon</t>
        </is>
      </c>
      <c r="C556" s="8" t="n">
        <v>29</v>
      </c>
      <c r="D556" s="8" t="n">
        <v>6</v>
      </c>
      <c r="E556" s="9" t="n">
        <v>1341.04</v>
      </c>
      <c r="F556" s="8">
        <f>IF(PERCENTRANK($C$5:$C$797,C556)&lt;=0.25,4,IF(PERCENTRANK($C$5:$C$797,C556)&lt;=0.5,3,IF(PERCENTRANK($C$5:$C$797,C556)&lt;=0.75,2,1)))</f>
        <v/>
      </c>
      <c r="G556" s="8">
        <f>IF(PERCENTRANK($D$5:$D$797,D556)&gt;=0.75,4,IF(PERCENTRANK($D$5:$D$797,D556)&gt;=0.5,3,IF(PERCENTRANK($D$5:$D$797,D556)&gt;=0.25,2,1)))</f>
        <v/>
      </c>
      <c r="H556" s="8">
        <f>IF(PERCENTRANK($E$5:$E$797,E556)&gt;=0.75,4,IF(PERCENTRANK($E$5:$E$797,E556)&gt;=0.5,3,IF(PERCENTRANK($E$5:$E$797,E556)&gt;=0.25,2,1)))</f>
        <v/>
      </c>
      <c r="I556" s="8">
        <f>F556+G556+H556</f>
        <v/>
      </c>
      <c r="J556" s="8">
        <f>IF(I556&gt;=10,"Champions",IF(I556&gt;=8,"Loyal Customers",IF(I556&gt;=6,"Potential Loyalists",IF(I556&gt;=4,"At Risk","Lost"))))</f>
        <v/>
      </c>
    </row>
    <row r="557">
      <c r="A557" s="5" t="inlineStr">
        <is>
          <t>BM-11785</t>
        </is>
      </c>
      <c r="B557" s="5" t="inlineStr">
        <is>
          <t>Bryan Mills</t>
        </is>
      </c>
      <c r="C557" s="5" t="n">
        <v>218</v>
      </c>
      <c r="D557" s="5" t="n">
        <v>10</v>
      </c>
      <c r="E557" s="6" t="n">
        <v>1338.84</v>
      </c>
      <c r="F557" s="5">
        <f>IF(PERCENTRANK($C$5:$C$797,C557)&lt;=0.25,4,IF(PERCENTRANK($C$5:$C$797,C557)&lt;=0.5,3,IF(PERCENTRANK($C$5:$C$797,C557)&lt;=0.75,2,1)))</f>
        <v/>
      </c>
      <c r="G557" s="5">
        <f>IF(PERCENTRANK($D$5:$D$797,D557)&gt;=0.75,4,IF(PERCENTRANK($D$5:$D$797,D557)&gt;=0.5,3,IF(PERCENTRANK($D$5:$D$797,D557)&gt;=0.25,2,1)))</f>
        <v/>
      </c>
      <c r="H557" s="5">
        <f>IF(PERCENTRANK($E$5:$E$797,E557)&gt;=0.75,4,IF(PERCENTRANK($E$5:$E$797,E557)&gt;=0.5,3,IF(PERCENTRANK($E$5:$E$797,E557)&gt;=0.25,2,1)))</f>
        <v/>
      </c>
      <c r="I557" s="5">
        <f>F557+G557+H557</f>
        <v/>
      </c>
      <c r="J557" s="5">
        <f>IF(I557&gt;=10,"Champions",IF(I557&gt;=8,"Loyal Customers",IF(I557&gt;=6,"Potential Loyalists",IF(I557&gt;=4,"At Risk","Lost"))))</f>
        <v/>
      </c>
    </row>
    <row r="558">
      <c r="A558" s="8" t="inlineStr">
        <is>
          <t>BF-11005</t>
        </is>
      </c>
      <c r="B558" s="8" t="inlineStr">
        <is>
          <t>Barry Franz</t>
        </is>
      </c>
      <c r="C558" s="8" t="n">
        <v>39</v>
      </c>
      <c r="D558" s="8" t="n">
        <v>4</v>
      </c>
      <c r="E558" s="9" t="n">
        <v>1333.88</v>
      </c>
      <c r="F558" s="8">
        <f>IF(PERCENTRANK($C$5:$C$797,C558)&lt;=0.25,4,IF(PERCENTRANK($C$5:$C$797,C558)&lt;=0.5,3,IF(PERCENTRANK($C$5:$C$797,C558)&lt;=0.75,2,1)))</f>
        <v/>
      </c>
      <c r="G558" s="8">
        <f>IF(PERCENTRANK($D$5:$D$797,D558)&gt;=0.75,4,IF(PERCENTRANK($D$5:$D$797,D558)&gt;=0.5,3,IF(PERCENTRANK($D$5:$D$797,D558)&gt;=0.25,2,1)))</f>
        <v/>
      </c>
      <c r="H558" s="8">
        <f>IF(PERCENTRANK($E$5:$E$797,E558)&gt;=0.75,4,IF(PERCENTRANK($E$5:$E$797,E558)&gt;=0.5,3,IF(PERCENTRANK($E$5:$E$797,E558)&gt;=0.25,2,1)))</f>
        <v/>
      </c>
      <c r="I558" s="8">
        <f>F558+G558+H558</f>
        <v/>
      </c>
      <c r="J558" s="8">
        <f>IF(I558&gt;=10,"Champions",IF(I558&gt;=8,"Loyal Customers",IF(I558&gt;=6,"Potential Loyalists",IF(I558&gt;=4,"At Risk","Lost"))))</f>
        <v/>
      </c>
    </row>
    <row r="559">
      <c r="A559" s="5" t="inlineStr">
        <is>
          <t>SS-20140</t>
        </is>
      </c>
      <c r="B559" s="5" t="inlineStr">
        <is>
          <t>Saphhira Shifley</t>
        </is>
      </c>
      <c r="C559" s="5" t="n">
        <v>15</v>
      </c>
      <c r="D559" s="5" t="n">
        <v>8</v>
      </c>
      <c r="E559" s="6" t="n">
        <v>1324.03</v>
      </c>
      <c r="F559" s="5">
        <f>IF(PERCENTRANK($C$5:$C$797,C559)&lt;=0.25,4,IF(PERCENTRANK($C$5:$C$797,C559)&lt;=0.5,3,IF(PERCENTRANK($C$5:$C$797,C559)&lt;=0.75,2,1)))</f>
        <v/>
      </c>
      <c r="G559" s="5">
        <f>IF(PERCENTRANK($D$5:$D$797,D559)&gt;=0.75,4,IF(PERCENTRANK($D$5:$D$797,D559)&gt;=0.5,3,IF(PERCENTRANK($D$5:$D$797,D559)&gt;=0.25,2,1)))</f>
        <v/>
      </c>
      <c r="H559" s="5">
        <f>IF(PERCENTRANK($E$5:$E$797,E559)&gt;=0.75,4,IF(PERCENTRANK($E$5:$E$797,E559)&gt;=0.5,3,IF(PERCENTRANK($E$5:$E$797,E559)&gt;=0.25,2,1)))</f>
        <v/>
      </c>
      <c r="I559" s="5">
        <f>F559+G559+H559</f>
        <v/>
      </c>
      <c r="J559" s="5">
        <f>IF(I559&gt;=10,"Champions",IF(I559&gt;=8,"Loyal Customers",IF(I559&gt;=6,"Potential Loyalists",IF(I559&gt;=4,"At Risk","Lost"))))</f>
        <v/>
      </c>
    </row>
    <row r="560">
      <c r="A560" s="8" t="inlineStr">
        <is>
          <t>DM-12955</t>
        </is>
      </c>
      <c r="B560" s="8" t="inlineStr">
        <is>
          <t>Dario Medina</t>
        </is>
      </c>
      <c r="C560" s="8" t="n">
        <v>114</v>
      </c>
      <c r="D560" s="8" t="n">
        <v>7</v>
      </c>
      <c r="E560" s="9" t="n">
        <v>1322.03</v>
      </c>
      <c r="F560" s="8">
        <f>IF(PERCENTRANK($C$5:$C$797,C560)&lt;=0.25,4,IF(PERCENTRANK($C$5:$C$797,C560)&lt;=0.5,3,IF(PERCENTRANK($C$5:$C$797,C560)&lt;=0.75,2,1)))</f>
        <v/>
      </c>
      <c r="G560" s="8">
        <f>IF(PERCENTRANK($D$5:$D$797,D560)&gt;=0.75,4,IF(PERCENTRANK($D$5:$D$797,D560)&gt;=0.5,3,IF(PERCENTRANK($D$5:$D$797,D560)&gt;=0.25,2,1)))</f>
        <v/>
      </c>
      <c r="H560" s="8">
        <f>IF(PERCENTRANK($E$5:$E$797,E560)&gt;=0.75,4,IF(PERCENTRANK($E$5:$E$797,E560)&gt;=0.5,3,IF(PERCENTRANK($E$5:$E$797,E560)&gt;=0.25,2,1)))</f>
        <v/>
      </c>
      <c r="I560" s="8">
        <f>F560+G560+H560</f>
        <v/>
      </c>
      <c r="J560" s="8">
        <f>IF(I560&gt;=10,"Champions",IF(I560&gt;=8,"Loyal Customers",IF(I560&gt;=6,"Potential Loyalists",IF(I560&gt;=4,"At Risk","Lost"))))</f>
        <v/>
      </c>
    </row>
    <row r="561">
      <c r="A561" s="5" t="inlineStr">
        <is>
          <t>MT-18070</t>
        </is>
      </c>
      <c r="B561" s="5" t="inlineStr">
        <is>
          <t>Michelle Tran</t>
        </is>
      </c>
      <c r="C561" s="5" t="n">
        <v>203</v>
      </c>
      <c r="D561" s="5" t="n">
        <v>4</v>
      </c>
      <c r="E561" s="6" t="n">
        <v>1319.45</v>
      </c>
      <c r="F561" s="5">
        <f>IF(PERCENTRANK($C$5:$C$797,C561)&lt;=0.25,4,IF(PERCENTRANK($C$5:$C$797,C561)&lt;=0.5,3,IF(PERCENTRANK($C$5:$C$797,C561)&lt;=0.75,2,1)))</f>
        <v/>
      </c>
      <c r="G561" s="5">
        <f>IF(PERCENTRANK($D$5:$D$797,D561)&gt;=0.75,4,IF(PERCENTRANK($D$5:$D$797,D561)&gt;=0.5,3,IF(PERCENTRANK($D$5:$D$797,D561)&gt;=0.25,2,1)))</f>
        <v/>
      </c>
      <c r="H561" s="5">
        <f>IF(PERCENTRANK($E$5:$E$797,E561)&gt;=0.75,4,IF(PERCENTRANK($E$5:$E$797,E561)&gt;=0.5,3,IF(PERCENTRANK($E$5:$E$797,E561)&gt;=0.25,2,1)))</f>
        <v/>
      </c>
      <c r="I561" s="5">
        <f>F561+G561+H561</f>
        <v/>
      </c>
      <c r="J561" s="5">
        <f>IF(I561&gt;=10,"Champions",IF(I561&gt;=8,"Loyal Customers",IF(I561&gt;=6,"Potential Loyalists",IF(I561&gt;=4,"At Risk","Lost"))))</f>
        <v/>
      </c>
    </row>
    <row r="562">
      <c r="A562" s="8" t="inlineStr">
        <is>
          <t>SJ-20500</t>
        </is>
      </c>
      <c r="B562" s="8" t="inlineStr">
        <is>
          <t>Shirley Jackson</t>
        </is>
      </c>
      <c r="C562" s="8" t="n">
        <v>253</v>
      </c>
      <c r="D562" s="8" t="n">
        <v>5</v>
      </c>
      <c r="E562" s="9" t="n">
        <v>1318.78</v>
      </c>
      <c r="F562" s="8">
        <f>IF(PERCENTRANK($C$5:$C$797,C562)&lt;=0.25,4,IF(PERCENTRANK($C$5:$C$797,C562)&lt;=0.5,3,IF(PERCENTRANK($C$5:$C$797,C562)&lt;=0.75,2,1)))</f>
        <v/>
      </c>
      <c r="G562" s="8">
        <f>IF(PERCENTRANK($D$5:$D$797,D562)&gt;=0.75,4,IF(PERCENTRANK($D$5:$D$797,D562)&gt;=0.5,3,IF(PERCENTRANK($D$5:$D$797,D562)&gt;=0.25,2,1)))</f>
        <v/>
      </c>
      <c r="H562" s="8">
        <f>IF(PERCENTRANK($E$5:$E$797,E562)&gt;=0.75,4,IF(PERCENTRANK($E$5:$E$797,E562)&gt;=0.5,3,IF(PERCENTRANK($E$5:$E$797,E562)&gt;=0.25,2,1)))</f>
        <v/>
      </c>
      <c r="I562" s="8">
        <f>F562+G562+H562</f>
        <v/>
      </c>
      <c r="J562" s="8">
        <f>IF(I562&gt;=10,"Champions",IF(I562&gt;=8,"Loyal Customers",IF(I562&gt;=6,"Potential Loyalists",IF(I562&gt;=4,"At Risk","Lost"))))</f>
        <v/>
      </c>
    </row>
    <row r="563">
      <c r="A563" s="5" t="inlineStr">
        <is>
          <t>MM-17260</t>
        </is>
      </c>
      <c r="B563" s="5" t="inlineStr">
        <is>
          <t>Magdelene Morse</t>
        </is>
      </c>
      <c r="C563" s="5" t="n">
        <v>168</v>
      </c>
      <c r="D563" s="5" t="n">
        <v>4</v>
      </c>
      <c r="E563" s="6" t="n">
        <v>1314.02</v>
      </c>
      <c r="F563" s="5">
        <f>IF(PERCENTRANK($C$5:$C$797,C563)&lt;=0.25,4,IF(PERCENTRANK($C$5:$C$797,C563)&lt;=0.5,3,IF(PERCENTRANK($C$5:$C$797,C563)&lt;=0.75,2,1)))</f>
        <v/>
      </c>
      <c r="G563" s="5">
        <f>IF(PERCENTRANK($D$5:$D$797,D563)&gt;=0.75,4,IF(PERCENTRANK($D$5:$D$797,D563)&gt;=0.5,3,IF(PERCENTRANK($D$5:$D$797,D563)&gt;=0.25,2,1)))</f>
        <v/>
      </c>
      <c r="H563" s="5">
        <f>IF(PERCENTRANK($E$5:$E$797,E563)&gt;=0.75,4,IF(PERCENTRANK($E$5:$E$797,E563)&gt;=0.5,3,IF(PERCENTRANK($E$5:$E$797,E563)&gt;=0.25,2,1)))</f>
        <v/>
      </c>
      <c r="I563" s="5">
        <f>F563+G563+H563</f>
        <v/>
      </c>
      <c r="J563" s="5">
        <f>IF(I563&gt;=10,"Champions",IF(I563&gt;=8,"Loyal Customers",IF(I563&gt;=6,"Potential Loyalists",IF(I563&gt;=4,"At Risk","Lost"))))</f>
        <v/>
      </c>
    </row>
    <row r="564">
      <c r="A564" s="8" t="inlineStr">
        <is>
          <t>SP-20545</t>
        </is>
      </c>
      <c r="B564" s="8" t="inlineStr">
        <is>
          <t>Sibella Parks</t>
        </is>
      </c>
      <c r="C564" s="8" t="n">
        <v>327</v>
      </c>
      <c r="D564" s="8" t="n">
        <v>6</v>
      </c>
      <c r="E564" s="9" t="n">
        <v>1306.09</v>
      </c>
      <c r="F564" s="8">
        <f>IF(PERCENTRANK($C$5:$C$797,C564)&lt;=0.25,4,IF(PERCENTRANK($C$5:$C$797,C564)&lt;=0.5,3,IF(PERCENTRANK($C$5:$C$797,C564)&lt;=0.75,2,1)))</f>
        <v/>
      </c>
      <c r="G564" s="8">
        <f>IF(PERCENTRANK($D$5:$D$797,D564)&gt;=0.75,4,IF(PERCENTRANK($D$5:$D$797,D564)&gt;=0.5,3,IF(PERCENTRANK($D$5:$D$797,D564)&gt;=0.25,2,1)))</f>
        <v/>
      </c>
      <c r="H564" s="8">
        <f>IF(PERCENTRANK($E$5:$E$797,E564)&gt;=0.75,4,IF(PERCENTRANK($E$5:$E$797,E564)&gt;=0.5,3,IF(PERCENTRANK($E$5:$E$797,E564)&gt;=0.25,2,1)))</f>
        <v/>
      </c>
      <c r="I564" s="8">
        <f>F564+G564+H564</f>
        <v/>
      </c>
      <c r="J564" s="8">
        <f>IF(I564&gt;=10,"Champions",IF(I564&gt;=8,"Loyal Customers",IF(I564&gt;=6,"Potential Loyalists",IF(I564&gt;=4,"At Risk","Lost"))))</f>
        <v/>
      </c>
    </row>
    <row r="565">
      <c r="A565" s="5" t="inlineStr">
        <is>
          <t>MC-17575</t>
        </is>
      </c>
      <c r="B565" s="5" t="inlineStr">
        <is>
          <t>Matt Collins</t>
        </is>
      </c>
      <c r="C565" s="5" t="n">
        <v>27</v>
      </c>
      <c r="D565" s="5" t="n">
        <v>8</v>
      </c>
      <c r="E565" s="6" t="n">
        <v>1303.89</v>
      </c>
      <c r="F565" s="5">
        <f>IF(PERCENTRANK($C$5:$C$797,C565)&lt;=0.25,4,IF(PERCENTRANK($C$5:$C$797,C565)&lt;=0.5,3,IF(PERCENTRANK($C$5:$C$797,C565)&lt;=0.75,2,1)))</f>
        <v/>
      </c>
      <c r="G565" s="5">
        <f>IF(PERCENTRANK($D$5:$D$797,D565)&gt;=0.75,4,IF(PERCENTRANK($D$5:$D$797,D565)&gt;=0.5,3,IF(PERCENTRANK($D$5:$D$797,D565)&gt;=0.25,2,1)))</f>
        <v/>
      </c>
      <c r="H565" s="5">
        <f>IF(PERCENTRANK($E$5:$E$797,E565)&gt;=0.75,4,IF(PERCENTRANK($E$5:$E$797,E565)&gt;=0.5,3,IF(PERCENTRANK($E$5:$E$797,E565)&gt;=0.25,2,1)))</f>
        <v/>
      </c>
      <c r="I565" s="5">
        <f>F565+G565+H565</f>
        <v/>
      </c>
      <c r="J565" s="5">
        <f>IF(I565&gt;=10,"Champions",IF(I565&gt;=8,"Loyal Customers",IF(I565&gt;=6,"Potential Loyalists",IF(I565&gt;=4,"At Risk","Lost"))))</f>
        <v/>
      </c>
    </row>
    <row r="566">
      <c r="A566" s="8" t="inlineStr">
        <is>
          <t>EK-13795</t>
        </is>
      </c>
      <c r="B566" s="8" t="inlineStr">
        <is>
          <t>Eileen Kiefer</t>
        </is>
      </c>
      <c r="C566" s="8" t="n">
        <v>44</v>
      </c>
      <c r="D566" s="8" t="n">
        <v>4</v>
      </c>
      <c r="E566" s="9" t="n">
        <v>1303.48</v>
      </c>
      <c r="F566" s="8">
        <f>IF(PERCENTRANK($C$5:$C$797,C566)&lt;=0.25,4,IF(PERCENTRANK($C$5:$C$797,C566)&lt;=0.5,3,IF(PERCENTRANK($C$5:$C$797,C566)&lt;=0.75,2,1)))</f>
        <v/>
      </c>
      <c r="G566" s="8">
        <f>IF(PERCENTRANK($D$5:$D$797,D566)&gt;=0.75,4,IF(PERCENTRANK($D$5:$D$797,D566)&gt;=0.5,3,IF(PERCENTRANK($D$5:$D$797,D566)&gt;=0.25,2,1)))</f>
        <v/>
      </c>
      <c r="H566" s="8">
        <f>IF(PERCENTRANK($E$5:$E$797,E566)&gt;=0.75,4,IF(PERCENTRANK($E$5:$E$797,E566)&gt;=0.5,3,IF(PERCENTRANK($E$5:$E$797,E566)&gt;=0.25,2,1)))</f>
        <v/>
      </c>
      <c r="I566" s="8">
        <f>F566+G566+H566</f>
        <v/>
      </c>
      <c r="J566" s="8">
        <f>IF(I566&gt;=10,"Champions",IF(I566&gt;=8,"Loyal Customers",IF(I566&gt;=6,"Potential Loyalists",IF(I566&gt;=4,"At Risk","Lost"))))</f>
        <v/>
      </c>
    </row>
    <row r="567">
      <c r="A567" s="5" t="inlineStr">
        <is>
          <t>Co-12640</t>
        </is>
      </c>
      <c r="B567" s="5" t="inlineStr">
        <is>
          <t>Corey-Lock</t>
        </is>
      </c>
      <c r="C567" s="5" t="n">
        <v>549</v>
      </c>
      <c r="D567" s="5" t="n">
        <v>5</v>
      </c>
      <c r="E567" s="6" t="n">
        <v>1300.08</v>
      </c>
      <c r="F567" s="5">
        <f>IF(PERCENTRANK($C$5:$C$797,C567)&lt;=0.25,4,IF(PERCENTRANK($C$5:$C$797,C567)&lt;=0.5,3,IF(PERCENTRANK($C$5:$C$797,C567)&lt;=0.75,2,1)))</f>
        <v/>
      </c>
      <c r="G567" s="5">
        <f>IF(PERCENTRANK($D$5:$D$797,D567)&gt;=0.75,4,IF(PERCENTRANK($D$5:$D$797,D567)&gt;=0.5,3,IF(PERCENTRANK($D$5:$D$797,D567)&gt;=0.25,2,1)))</f>
        <v/>
      </c>
      <c r="H567" s="5">
        <f>IF(PERCENTRANK($E$5:$E$797,E567)&gt;=0.75,4,IF(PERCENTRANK($E$5:$E$797,E567)&gt;=0.5,3,IF(PERCENTRANK($E$5:$E$797,E567)&gt;=0.25,2,1)))</f>
        <v/>
      </c>
      <c r="I567" s="5">
        <f>F567+G567+H567</f>
        <v/>
      </c>
      <c r="J567" s="5">
        <f>IF(I567&gt;=10,"Champions",IF(I567&gt;=8,"Loyal Customers",IF(I567&gt;=6,"Potential Loyalists",IF(I567&gt;=4,"At Risk","Lost"))))</f>
        <v/>
      </c>
    </row>
    <row r="568">
      <c r="A568" s="8" t="inlineStr">
        <is>
          <t>DO-13435</t>
        </is>
      </c>
      <c r="B568" s="8" t="inlineStr">
        <is>
          <t>Denny Ordway</t>
        </is>
      </c>
      <c r="C568" s="8" t="n">
        <v>133</v>
      </c>
      <c r="D568" s="8" t="n">
        <v>9</v>
      </c>
      <c r="E568" s="9" t="n">
        <v>1300.03</v>
      </c>
      <c r="F568" s="8">
        <f>IF(PERCENTRANK($C$5:$C$797,C568)&lt;=0.25,4,IF(PERCENTRANK($C$5:$C$797,C568)&lt;=0.5,3,IF(PERCENTRANK($C$5:$C$797,C568)&lt;=0.75,2,1)))</f>
        <v/>
      </c>
      <c r="G568" s="8">
        <f>IF(PERCENTRANK($D$5:$D$797,D568)&gt;=0.75,4,IF(PERCENTRANK($D$5:$D$797,D568)&gt;=0.5,3,IF(PERCENTRANK($D$5:$D$797,D568)&gt;=0.25,2,1)))</f>
        <v/>
      </c>
      <c r="H568" s="8">
        <f>IF(PERCENTRANK($E$5:$E$797,E568)&gt;=0.75,4,IF(PERCENTRANK($E$5:$E$797,E568)&gt;=0.5,3,IF(PERCENTRANK($E$5:$E$797,E568)&gt;=0.25,2,1)))</f>
        <v/>
      </c>
      <c r="I568" s="8">
        <f>F568+G568+H568</f>
        <v/>
      </c>
      <c r="J568" s="8">
        <f>IF(I568&gt;=10,"Champions",IF(I568&gt;=8,"Loyal Customers",IF(I568&gt;=6,"Potential Loyalists",IF(I568&gt;=4,"At Risk","Lost"))))</f>
        <v/>
      </c>
    </row>
    <row r="569">
      <c r="A569" s="5" t="inlineStr">
        <is>
          <t>HR-14770</t>
        </is>
      </c>
      <c r="B569" s="5" t="inlineStr">
        <is>
          <t>Hallie Redmond</t>
        </is>
      </c>
      <c r="C569" s="5" t="n">
        <v>13</v>
      </c>
      <c r="D569" s="5" t="n">
        <v>5</v>
      </c>
      <c r="E569" s="6" t="n">
        <v>1299.29</v>
      </c>
      <c r="F569" s="5">
        <f>IF(PERCENTRANK($C$5:$C$797,C569)&lt;=0.25,4,IF(PERCENTRANK($C$5:$C$797,C569)&lt;=0.5,3,IF(PERCENTRANK($C$5:$C$797,C569)&lt;=0.75,2,1)))</f>
        <v/>
      </c>
      <c r="G569" s="5">
        <f>IF(PERCENTRANK($D$5:$D$797,D569)&gt;=0.75,4,IF(PERCENTRANK($D$5:$D$797,D569)&gt;=0.5,3,IF(PERCENTRANK($D$5:$D$797,D569)&gt;=0.25,2,1)))</f>
        <v/>
      </c>
      <c r="H569" s="5">
        <f>IF(PERCENTRANK($E$5:$E$797,E569)&gt;=0.75,4,IF(PERCENTRANK($E$5:$E$797,E569)&gt;=0.5,3,IF(PERCENTRANK($E$5:$E$797,E569)&gt;=0.25,2,1)))</f>
        <v/>
      </c>
      <c r="I569" s="5">
        <f>F569+G569+H569</f>
        <v/>
      </c>
      <c r="J569" s="5">
        <f>IF(I569&gt;=10,"Champions",IF(I569&gt;=8,"Loyal Customers",IF(I569&gt;=6,"Potential Loyalists",IF(I569&gt;=4,"At Risk","Lost"))))</f>
        <v/>
      </c>
    </row>
    <row r="570">
      <c r="A570" s="8" t="inlineStr">
        <is>
          <t>GR-14560</t>
        </is>
      </c>
      <c r="B570" s="8" t="inlineStr">
        <is>
          <t>Georgia Rosenberg</t>
        </is>
      </c>
      <c r="C570" s="8" t="n">
        <v>1135</v>
      </c>
      <c r="D570" s="8" t="n">
        <v>2</v>
      </c>
      <c r="E570" s="9" t="n">
        <v>1284.38</v>
      </c>
      <c r="F570" s="8">
        <f>IF(PERCENTRANK($C$5:$C$797,C570)&lt;=0.25,4,IF(PERCENTRANK($C$5:$C$797,C570)&lt;=0.5,3,IF(PERCENTRANK($C$5:$C$797,C570)&lt;=0.75,2,1)))</f>
        <v/>
      </c>
      <c r="G570" s="8">
        <f>IF(PERCENTRANK($D$5:$D$797,D570)&gt;=0.75,4,IF(PERCENTRANK($D$5:$D$797,D570)&gt;=0.5,3,IF(PERCENTRANK($D$5:$D$797,D570)&gt;=0.25,2,1)))</f>
        <v/>
      </c>
      <c r="H570" s="8">
        <f>IF(PERCENTRANK($E$5:$E$797,E570)&gt;=0.75,4,IF(PERCENTRANK($E$5:$E$797,E570)&gt;=0.5,3,IF(PERCENTRANK($E$5:$E$797,E570)&gt;=0.25,2,1)))</f>
        <v/>
      </c>
      <c r="I570" s="8">
        <f>F570+G570+H570</f>
        <v/>
      </c>
      <c r="J570" s="8">
        <f>IF(I570&gt;=10,"Champions",IF(I570&gt;=8,"Loyal Customers",IF(I570&gt;=6,"Potential Loyalists",IF(I570&gt;=4,"At Risk","Lost"))))</f>
        <v/>
      </c>
    </row>
    <row r="571">
      <c r="A571" s="5" t="inlineStr">
        <is>
          <t>CS-11845</t>
        </is>
      </c>
      <c r="B571" s="5" t="inlineStr">
        <is>
          <t>Cari Sayre</t>
        </is>
      </c>
      <c r="C571" s="5" t="n">
        <v>91</v>
      </c>
      <c r="D571" s="5" t="n">
        <v>5</v>
      </c>
      <c r="E571" s="6" t="n">
        <v>1278.95</v>
      </c>
      <c r="F571" s="5">
        <f>IF(PERCENTRANK($C$5:$C$797,C571)&lt;=0.25,4,IF(PERCENTRANK($C$5:$C$797,C571)&lt;=0.5,3,IF(PERCENTRANK($C$5:$C$797,C571)&lt;=0.75,2,1)))</f>
        <v/>
      </c>
      <c r="G571" s="5">
        <f>IF(PERCENTRANK($D$5:$D$797,D571)&gt;=0.75,4,IF(PERCENTRANK($D$5:$D$797,D571)&gt;=0.5,3,IF(PERCENTRANK($D$5:$D$797,D571)&gt;=0.25,2,1)))</f>
        <v/>
      </c>
      <c r="H571" s="5">
        <f>IF(PERCENTRANK($E$5:$E$797,E571)&gt;=0.75,4,IF(PERCENTRANK($E$5:$E$797,E571)&gt;=0.5,3,IF(PERCENTRANK($E$5:$E$797,E571)&gt;=0.25,2,1)))</f>
        <v/>
      </c>
      <c r="I571" s="5">
        <f>F571+G571+H571</f>
        <v/>
      </c>
      <c r="J571" s="5">
        <f>IF(I571&gt;=10,"Champions",IF(I571&gt;=8,"Loyal Customers",IF(I571&gt;=6,"Potential Loyalists",IF(I571&gt;=4,"At Risk","Lost"))))</f>
        <v/>
      </c>
    </row>
    <row r="572">
      <c r="A572" s="8" t="inlineStr">
        <is>
          <t>PS-18970</t>
        </is>
      </c>
      <c r="B572" s="8" t="inlineStr">
        <is>
          <t>Paul Stevenson</t>
        </is>
      </c>
      <c r="C572" s="8" t="n">
        <v>69</v>
      </c>
      <c r="D572" s="8" t="n">
        <v>8</v>
      </c>
      <c r="E572" s="9" t="n">
        <v>1278.64</v>
      </c>
      <c r="F572" s="8">
        <f>IF(PERCENTRANK($C$5:$C$797,C572)&lt;=0.25,4,IF(PERCENTRANK($C$5:$C$797,C572)&lt;=0.5,3,IF(PERCENTRANK($C$5:$C$797,C572)&lt;=0.75,2,1)))</f>
        <v/>
      </c>
      <c r="G572" s="8">
        <f>IF(PERCENTRANK($D$5:$D$797,D572)&gt;=0.75,4,IF(PERCENTRANK($D$5:$D$797,D572)&gt;=0.5,3,IF(PERCENTRANK($D$5:$D$797,D572)&gt;=0.25,2,1)))</f>
        <v/>
      </c>
      <c r="H572" s="8">
        <f>IF(PERCENTRANK($E$5:$E$797,E572)&gt;=0.75,4,IF(PERCENTRANK($E$5:$E$797,E572)&gt;=0.5,3,IF(PERCENTRANK($E$5:$E$797,E572)&gt;=0.25,2,1)))</f>
        <v/>
      </c>
      <c r="I572" s="8">
        <f>F572+G572+H572</f>
        <v/>
      </c>
      <c r="J572" s="8">
        <f>IF(I572&gt;=10,"Champions",IF(I572&gt;=8,"Loyal Customers",IF(I572&gt;=6,"Potential Loyalists",IF(I572&gt;=4,"At Risk","Lost"))))</f>
        <v/>
      </c>
    </row>
    <row r="573">
      <c r="A573" s="5" t="inlineStr">
        <is>
          <t>SV-20815</t>
        </is>
      </c>
      <c r="B573" s="5" t="inlineStr">
        <is>
          <t>Stuart Van</t>
        </is>
      </c>
      <c r="C573" s="5" t="n">
        <v>76</v>
      </c>
      <c r="D573" s="5" t="n">
        <v>4</v>
      </c>
      <c r="E573" s="6" t="n">
        <v>1271.09</v>
      </c>
      <c r="F573" s="5">
        <f>IF(PERCENTRANK($C$5:$C$797,C573)&lt;=0.25,4,IF(PERCENTRANK($C$5:$C$797,C573)&lt;=0.5,3,IF(PERCENTRANK($C$5:$C$797,C573)&lt;=0.75,2,1)))</f>
        <v/>
      </c>
      <c r="G573" s="5">
        <f>IF(PERCENTRANK($D$5:$D$797,D573)&gt;=0.75,4,IF(PERCENTRANK($D$5:$D$797,D573)&gt;=0.5,3,IF(PERCENTRANK($D$5:$D$797,D573)&gt;=0.25,2,1)))</f>
        <v/>
      </c>
      <c r="H573" s="5">
        <f>IF(PERCENTRANK($E$5:$E$797,E573)&gt;=0.75,4,IF(PERCENTRANK($E$5:$E$797,E573)&gt;=0.5,3,IF(PERCENTRANK($E$5:$E$797,E573)&gt;=0.25,2,1)))</f>
        <v/>
      </c>
      <c r="I573" s="5">
        <f>F573+G573+H573</f>
        <v/>
      </c>
      <c r="J573" s="5">
        <f>IF(I573&gt;=10,"Champions",IF(I573&gt;=8,"Loyal Customers",IF(I573&gt;=6,"Potential Loyalists",IF(I573&gt;=4,"At Risk","Lost"))))</f>
        <v/>
      </c>
    </row>
    <row r="574">
      <c r="A574" s="8" t="inlineStr">
        <is>
          <t>DO-13645</t>
        </is>
      </c>
      <c r="B574" s="8" t="inlineStr">
        <is>
          <t>Doug O'Connell</t>
        </is>
      </c>
      <c r="C574" s="8" t="n">
        <v>26</v>
      </c>
      <c r="D574" s="8" t="n">
        <v>7</v>
      </c>
      <c r="E574" s="9" t="n">
        <v>1267.32</v>
      </c>
      <c r="F574" s="8">
        <f>IF(PERCENTRANK($C$5:$C$797,C574)&lt;=0.25,4,IF(PERCENTRANK($C$5:$C$797,C574)&lt;=0.5,3,IF(PERCENTRANK($C$5:$C$797,C574)&lt;=0.75,2,1)))</f>
        <v/>
      </c>
      <c r="G574" s="8">
        <f>IF(PERCENTRANK($D$5:$D$797,D574)&gt;=0.75,4,IF(PERCENTRANK($D$5:$D$797,D574)&gt;=0.5,3,IF(PERCENTRANK($D$5:$D$797,D574)&gt;=0.25,2,1)))</f>
        <v/>
      </c>
      <c r="H574" s="8">
        <f>IF(PERCENTRANK($E$5:$E$797,E574)&gt;=0.75,4,IF(PERCENTRANK($E$5:$E$797,E574)&gt;=0.5,3,IF(PERCENTRANK($E$5:$E$797,E574)&gt;=0.25,2,1)))</f>
        <v/>
      </c>
      <c r="I574" s="8">
        <f>F574+G574+H574</f>
        <v/>
      </c>
      <c r="J574" s="8">
        <f>IF(I574&gt;=10,"Champions",IF(I574&gt;=8,"Loyal Customers",IF(I574&gt;=6,"Potential Loyalists",IF(I574&gt;=4,"At Risk","Lost"))))</f>
        <v/>
      </c>
    </row>
    <row r="575">
      <c r="A575" s="5" t="inlineStr">
        <is>
          <t>CL-11890</t>
        </is>
      </c>
      <c r="B575" s="5" t="inlineStr">
        <is>
          <t>Carl Ludwig</t>
        </is>
      </c>
      <c r="C575" s="5" t="n">
        <v>106</v>
      </c>
      <c r="D575" s="5" t="n">
        <v>4</v>
      </c>
      <c r="E575" s="6" t="n">
        <v>1262.01</v>
      </c>
      <c r="F575" s="5">
        <f>IF(PERCENTRANK($C$5:$C$797,C575)&lt;=0.25,4,IF(PERCENTRANK($C$5:$C$797,C575)&lt;=0.5,3,IF(PERCENTRANK($C$5:$C$797,C575)&lt;=0.75,2,1)))</f>
        <v/>
      </c>
      <c r="G575" s="5">
        <f>IF(PERCENTRANK($D$5:$D$797,D575)&gt;=0.75,4,IF(PERCENTRANK($D$5:$D$797,D575)&gt;=0.5,3,IF(PERCENTRANK($D$5:$D$797,D575)&gt;=0.25,2,1)))</f>
        <v/>
      </c>
      <c r="H575" s="5">
        <f>IF(PERCENTRANK($E$5:$E$797,E575)&gt;=0.75,4,IF(PERCENTRANK($E$5:$E$797,E575)&gt;=0.5,3,IF(PERCENTRANK($E$5:$E$797,E575)&gt;=0.25,2,1)))</f>
        <v/>
      </c>
      <c r="I575" s="5">
        <f>F575+G575+H575</f>
        <v/>
      </c>
      <c r="J575" s="5">
        <f>IF(I575&gt;=10,"Champions",IF(I575&gt;=8,"Loyal Customers",IF(I575&gt;=6,"Potential Loyalists",IF(I575&gt;=4,"At Risk","Lost"))))</f>
        <v/>
      </c>
    </row>
    <row r="576">
      <c r="A576" s="8" t="inlineStr">
        <is>
          <t>LW-17125</t>
        </is>
      </c>
      <c r="B576" s="8" t="inlineStr">
        <is>
          <t>Liz Willingham</t>
        </is>
      </c>
      <c r="C576" s="8" t="n">
        <v>205</v>
      </c>
      <c r="D576" s="8" t="n">
        <v>3</v>
      </c>
      <c r="E576" s="9" t="n">
        <v>1259.04</v>
      </c>
      <c r="F576" s="8">
        <f>IF(PERCENTRANK($C$5:$C$797,C576)&lt;=0.25,4,IF(PERCENTRANK($C$5:$C$797,C576)&lt;=0.5,3,IF(PERCENTRANK($C$5:$C$797,C576)&lt;=0.75,2,1)))</f>
        <v/>
      </c>
      <c r="G576" s="8">
        <f>IF(PERCENTRANK($D$5:$D$797,D576)&gt;=0.75,4,IF(PERCENTRANK($D$5:$D$797,D576)&gt;=0.5,3,IF(PERCENTRANK($D$5:$D$797,D576)&gt;=0.25,2,1)))</f>
        <v/>
      </c>
      <c r="H576" s="8">
        <f>IF(PERCENTRANK($E$5:$E$797,E576)&gt;=0.75,4,IF(PERCENTRANK($E$5:$E$797,E576)&gt;=0.5,3,IF(PERCENTRANK($E$5:$E$797,E576)&gt;=0.25,2,1)))</f>
        <v/>
      </c>
      <c r="I576" s="8">
        <f>F576+G576+H576</f>
        <v/>
      </c>
      <c r="J576" s="8">
        <f>IF(I576&gt;=10,"Champions",IF(I576&gt;=8,"Loyal Customers",IF(I576&gt;=6,"Potential Loyalists",IF(I576&gt;=4,"At Risk","Lost"))))</f>
        <v/>
      </c>
    </row>
    <row r="577">
      <c r="A577" s="5" t="inlineStr">
        <is>
          <t>ME-18010</t>
        </is>
      </c>
      <c r="B577" s="5" t="inlineStr">
        <is>
          <t>Michelle Ellison</t>
        </is>
      </c>
      <c r="C577" s="5" t="n">
        <v>92</v>
      </c>
      <c r="D577" s="5" t="n">
        <v>4</v>
      </c>
      <c r="E577" s="6" t="n">
        <v>1256.94</v>
      </c>
      <c r="F577" s="5">
        <f>IF(PERCENTRANK($C$5:$C$797,C577)&lt;=0.25,4,IF(PERCENTRANK($C$5:$C$797,C577)&lt;=0.5,3,IF(PERCENTRANK($C$5:$C$797,C577)&lt;=0.75,2,1)))</f>
        <v/>
      </c>
      <c r="G577" s="5">
        <f>IF(PERCENTRANK($D$5:$D$797,D577)&gt;=0.75,4,IF(PERCENTRANK($D$5:$D$797,D577)&gt;=0.5,3,IF(PERCENTRANK($D$5:$D$797,D577)&gt;=0.25,2,1)))</f>
        <v/>
      </c>
      <c r="H577" s="5">
        <f>IF(PERCENTRANK($E$5:$E$797,E577)&gt;=0.75,4,IF(PERCENTRANK($E$5:$E$797,E577)&gt;=0.5,3,IF(PERCENTRANK($E$5:$E$797,E577)&gt;=0.25,2,1)))</f>
        <v/>
      </c>
      <c r="I577" s="5">
        <f>F577+G577+H577</f>
        <v/>
      </c>
      <c r="J577" s="5">
        <f>IF(I577&gt;=10,"Champions",IF(I577&gt;=8,"Loyal Customers",IF(I577&gt;=6,"Potential Loyalists",IF(I577&gt;=4,"At Risk","Lost"))))</f>
        <v/>
      </c>
    </row>
    <row r="578">
      <c r="A578" s="8" t="inlineStr">
        <is>
          <t>GM-14500</t>
        </is>
      </c>
      <c r="B578" s="8" t="inlineStr">
        <is>
          <t>Gene McClure</t>
        </is>
      </c>
      <c r="C578" s="8" t="n">
        <v>106</v>
      </c>
      <c r="D578" s="8" t="n">
        <v>10</v>
      </c>
      <c r="E578" s="9" t="n">
        <v>1255.68</v>
      </c>
      <c r="F578" s="8">
        <f>IF(PERCENTRANK($C$5:$C$797,C578)&lt;=0.25,4,IF(PERCENTRANK($C$5:$C$797,C578)&lt;=0.5,3,IF(PERCENTRANK($C$5:$C$797,C578)&lt;=0.75,2,1)))</f>
        <v/>
      </c>
      <c r="G578" s="8">
        <f>IF(PERCENTRANK($D$5:$D$797,D578)&gt;=0.75,4,IF(PERCENTRANK($D$5:$D$797,D578)&gt;=0.5,3,IF(PERCENTRANK($D$5:$D$797,D578)&gt;=0.25,2,1)))</f>
        <v/>
      </c>
      <c r="H578" s="8">
        <f>IF(PERCENTRANK($E$5:$E$797,E578)&gt;=0.75,4,IF(PERCENTRANK($E$5:$E$797,E578)&gt;=0.5,3,IF(PERCENTRANK($E$5:$E$797,E578)&gt;=0.25,2,1)))</f>
        <v/>
      </c>
      <c r="I578" s="8">
        <f>F578+G578+H578</f>
        <v/>
      </c>
      <c r="J578" s="8">
        <f>IF(I578&gt;=10,"Champions",IF(I578&gt;=8,"Loyal Customers",IF(I578&gt;=6,"Potential Loyalists",IF(I578&gt;=4,"At Risk","Lost"))))</f>
        <v/>
      </c>
    </row>
    <row r="579">
      <c r="A579" s="5" t="inlineStr">
        <is>
          <t>SC-20680</t>
        </is>
      </c>
      <c r="B579" s="5" t="inlineStr">
        <is>
          <t>Steve Carroll</t>
        </is>
      </c>
      <c r="C579" s="5" t="n">
        <v>126</v>
      </c>
      <c r="D579" s="5" t="n">
        <v>6</v>
      </c>
      <c r="E579" s="6" t="n">
        <v>1254.64</v>
      </c>
      <c r="F579" s="5">
        <f>IF(PERCENTRANK($C$5:$C$797,C579)&lt;=0.25,4,IF(PERCENTRANK($C$5:$C$797,C579)&lt;=0.5,3,IF(PERCENTRANK($C$5:$C$797,C579)&lt;=0.75,2,1)))</f>
        <v/>
      </c>
      <c r="G579" s="5">
        <f>IF(PERCENTRANK($D$5:$D$797,D579)&gt;=0.75,4,IF(PERCENTRANK($D$5:$D$797,D579)&gt;=0.5,3,IF(PERCENTRANK($D$5:$D$797,D579)&gt;=0.25,2,1)))</f>
        <v/>
      </c>
      <c r="H579" s="5">
        <f>IF(PERCENTRANK($E$5:$E$797,E579)&gt;=0.75,4,IF(PERCENTRANK($E$5:$E$797,E579)&gt;=0.5,3,IF(PERCENTRANK($E$5:$E$797,E579)&gt;=0.25,2,1)))</f>
        <v/>
      </c>
      <c r="I579" s="5">
        <f>F579+G579+H579</f>
        <v/>
      </c>
      <c r="J579" s="5">
        <f>IF(I579&gt;=10,"Champions",IF(I579&gt;=8,"Loyal Customers",IF(I579&gt;=6,"Potential Loyalists",IF(I579&gt;=4,"At Risk","Lost"))))</f>
        <v/>
      </c>
    </row>
    <row r="580">
      <c r="A580" s="8" t="inlineStr">
        <is>
          <t>MH-17620</t>
        </is>
      </c>
      <c r="B580" s="8" t="inlineStr">
        <is>
          <t>Matt Hagelstein</t>
        </is>
      </c>
      <c r="C580" s="8" t="n">
        <v>155</v>
      </c>
      <c r="D580" s="8" t="n">
        <v>4</v>
      </c>
      <c r="E580" s="9" t="n">
        <v>1252.8</v>
      </c>
      <c r="F580" s="8">
        <f>IF(PERCENTRANK($C$5:$C$797,C580)&lt;=0.25,4,IF(PERCENTRANK($C$5:$C$797,C580)&lt;=0.5,3,IF(PERCENTRANK($C$5:$C$797,C580)&lt;=0.75,2,1)))</f>
        <v/>
      </c>
      <c r="G580" s="8">
        <f>IF(PERCENTRANK($D$5:$D$797,D580)&gt;=0.75,4,IF(PERCENTRANK($D$5:$D$797,D580)&gt;=0.5,3,IF(PERCENTRANK($D$5:$D$797,D580)&gt;=0.25,2,1)))</f>
        <v/>
      </c>
      <c r="H580" s="8">
        <f>IF(PERCENTRANK($E$5:$E$797,E580)&gt;=0.75,4,IF(PERCENTRANK($E$5:$E$797,E580)&gt;=0.5,3,IF(PERCENTRANK($E$5:$E$797,E580)&gt;=0.25,2,1)))</f>
        <v/>
      </c>
      <c r="I580" s="8">
        <f>F580+G580+H580</f>
        <v/>
      </c>
      <c r="J580" s="8">
        <f>IF(I580&gt;=10,"Champions",IF(I580&gt;=8,"Loyal Customers",IF(I580&gt;=6,"Potential Loyalists",IF(I580&gt;=4,"At Risk","Lost"))))</f>
        <v/>
      </c>
    </row>
    <row r="581">
      <c r="A581" s="5" t="inlineStr">
        <is>
          <t>ER-13855</t>
        </is>
      </c>
      <c r="B581" s="5" t="inlineStr">
        <is>
          <t>Elpida Rittenbach</t>
        </is>
      </c>
      <c r="C581" s="5" t="n">
        <v>421</v>
      </c>
      <c r="D581" s="5" t="n">
        <v>3</v>
      </c>
      <c r="E581" s="6" t="n">
        <v>1245.79</v>
      </c>
      <c r="F581" s="5">
        <f>IF(PERCENTRANK($C$5:$C$797,C581)&lt;=0.25,4,IF(PERCENTRANK($C$5:$C$797,C581)&lt;=0.5,3,IF(PERCENTRANK($C$5:$C$797,C581)&lt;=0.75,2,1)))</f>
        <v/>
      </c>
      <c r="G581" s="5">
        <f>IF(PERCENTRANK($D$5:$D$797,D581)&gt;=0.75,4,IF(PERCENTRANK($D$5:$D$797,D581)&gt;=0.5,3,IF(PERCENTRANK($D$5:$D$797,D581)&gt;=0.25,2,1)))</f>
        <v/>
      </c>
      <c r="H581" s="5">
        <f>IF(PERCENTRANK($E$5:$E$797,E581)&gt;=0.75,4,IF(PERCENTRANK($E$5:$E$797,E581)&gt;=0.5,3,IF(PERCENTRANK($E$5:$E$797,E581)&gt;=0.25,2,1)))</f>
        <v/>
      </c>
      <c r="I581" s="5">
        <f>F581+G581+H581</f>
        <v/>
      </c>
      <c r="J581" s="5">
        <f>IF(I581&gt;=10,"Champions",IF(I581&gt;=8,"Loyal Customers",IF(I581&gt;=6,"Potential Loyalists",IF(I581&gt;=4,"At Risk","Lost"))))</f>
        <v/>
      </c>
    </row>
    <row r="582">
      <c r="A582" s="8" t="inlineStr">
        <is>
          <t>TC-21475</t>
        </is>
      </c>
      <c r="B582" s="8" t="inlineStr">
        <is>
          <t>Tony Chapman</t>
        </is>
      </c>
      <c r="C582" s="8" t="n">
        <v>153</v>
      </c>
      <c r="D582" s="8" t="n">
        <v>9</v>
      </c>
      <c r="E582" s="9" t="n">
        <v>1244.98</v>
      </c>
      <c r="F582" s="8">
        <f>IF(PERCENTRANK($C$5:$C$797,C582)&lt;=0.25,4,IF(PERCENTRANK($C$5:$C$797,C582)&lt;=0.5,3,IF(PERCENTRANK($C$5:$C$797,C582)&lt;=0.75,2,1)))</f>
        <v/>
      </c>
      <c r="G582" s="8">
        <f>IF(PERCENTRANK($D$5:$D$797,D582)&gt;=0.75,4,IF(PERCENTRANK($D$5:$D$797,D582)&gt;=0.5,3,IF(PERCENTRANK($D$5:$D$797,D582)&gt;=0.25,2,1)))</f>
        <v/>
      </c>
      <c r="H582" s="8">
        <f>IF(PERCENTRANK($E$5:$E$797,E582)&gt;=0.75,4,IF(PERCENTRANK($E$5:$E$797,E582)&gt;=0.5,3,IF(PERCENTRANK($E$5:$E$797,E582)&gt;=0.25,2,1)))</f>
        <v/>
      </c>
      <c r="I582" s="8">
        <f>F582+G582+H582</f>
        <v/>
      </c>
      <c r="J582" s="8">
        <f>IF(I582&gt;=10,"Champions",IF(I582&gt;=8,"Loyal Customers",IF(I582&gt;=6,"Potential Loyalists",IF(I582&gt;=4,"At Risk","Lost"))))</f>
        <v/>
      </c>
    </row>
    <row r="583">
      <c r="A583" s="5" t="inlineStr">
        <is>
          <t>JW-15955</t>
        </is>
      </c>
      <c r="B583" s="5" t="inlineStr">
        <is>
          <t>Joni Wasserman</t>
        </is>
      </c>
      <c r="C583" s="5" t="n">
        <v>5</v>
      </c>
      <c r="D583" s="5" t="n">
        <v>7</v>
      </c>
      <c r="E583" s="6" t="n">
        <v>1244.09</v>
      </c>
      <c r="F583" s="5">
        <f>IF(PERCENTRANK($C$5:$C$797,C583)&lt;=0.25,4,IF(PERCENTRANK($C$5:$C$797,C583)&lt;=0.5,3,IF(PERCENTRANK($C$5:$C$797,C583)&lt;=0.75,2,1)))</f>
        <v/>
      </c>
      <c r="G583" s="5">
        <f>IF(PERCENTRANK($D$5:$D$797,D583)&gt;=0.75,4,IF(PERCENTRANK($D$5:$D$797,D583)&gt;=0.5,3,IF(PERCENTRANK($D$5:$D$797,D583)&gt;=0.25,2,1)))</f>
        <v/>
      </c>
      <c r="H583" s="5">
        <f>IF(PERCENTRANK($E$5:$E$797,E583)&gt;=0.75,4,IF(PERCENTRANK($E$5:$E$797,E583)&gt;=0.5,3,IF(PERCENTRANK($E$5:$E$797,E583)&gt;=0.25,2,1)))</f>
        <v/>
      </c>
      <c r="I583" s="5">
        <f>F583+G583+H583</f>
        <v/>
      </c>
      <c r="J583" s="5">
        <f>IF(I583&gt;=10,"Champions",IF(I583&gt;=8,"Loyal Customers",IF(I583&gt;=6,"Potential Loyalists",IF(I583&gt;=4,"At Risk","Lost"))))</f>
        <v/>
      </c>
    </row>
    <row r="584">
      <c r="A584" s="8" t="inlineStr">
        <is>
          <t>MG-17875</t>
        </is>
      </c>
      <c r="B584" s="8" t="inlineStr">
        <is>
          <t>Michael Grace</t>
        </is>
      </c>
      <c r="C584" s="8" t="n">
        <v>116</v>
      </c>
      <c r="D584" s="8" t="n">
        <v>5</v>
      </c>
      <c r="E584" s="9" t="n">
        <v>1242.83</v>
      </c>
      <c r="F584" s="8">
        <f>IF(PERCENTRANK($C$5:$C$797,C584)&lt;=0.25,4,IF(PERCENTRANK($C$5:$C$797,C584)&lt;=0.5,3,IF(PERCENTRANK($C$5:$C$797,C584)&lt;=0.75,2,1)))</f>
        <v/>
      </c>
      <c r="G584" s="8">
        <f>IF(PERCENTRANK($D$5:$D$797,D584)&gt;=0.75,4,IF(PERCENTRANK($D$5:$D$797,D584)&gt;=0.5,3,IF(PERCENTRANK($D$5:$D$797,D584)&gt;=0.25,2,1)))</f>
        <v/>
      </c>
      <c r="H584" s="8">
        <f>IF(PERCENTRANK($E$5:$E$797,E584)&gt;=0.75,4,IF(PERCENTRANK($E$5:$E$797,E584)&gt;=0.5,3,IF(PERCENTRANK($E$5:$E$797,E584)&gt;=0.25,2,1)))</f>
        <v/>
      </c>
      <c r="I584" s="8">
        <f>F584+G584+H584</f>
        <v/>
      </c>
      <c r="J584" s="8">
        <f>IF(I584&gt;=10,"Champions",IF(I584&gt;=8,"Loyal Customers",IF(I584&gt;=6,"Potential Loyalists",IF(I584&gt;=4,"At Risk","Lost"))))</f>
        <v/>
      </c>
    </row>
    <row r="585">
      <c r="A585" s="5" t="inlineStr">
        <is>
          <t>NP-18685</t>
        </is>
      </c>
      <c r="B585" s="5" t="inlineStr">
        <is>
          <t>Nora Pelletier</t>
        </is>
      </c>
      <c r="C585" s="5" t="n">
        <v>406</v>
      </c>
      <c r="D585" s="5" t="n">
        <v>6</v>
      </c>
      <c r="E585" s="6" t="n">
        <v>1228.7</v>
      </c>
      <c r="F585" s="5">
        <f>IF(PERCENTRANK($C$5:$C$797,C585)&lt;=0.25,4,IF(PERCENTRANK($C$5:$C$797,C585)&lt;=0.5,3,IF(PERCENTRANK($C$5:$C$797,C585)&lt;=0.75,2,1)))</f>
        <v/>
      </c>
      <c r="G585" s="5">
        <f>IF(PERCENTRANK($D$5:$D$797,D585)&gt;=0.75,4,IF(PERCENTRANK($D$5:$D$797,D585)&gt;=0.5,3,IF(PERCENTRANK($D$5:$D$797,D585)&gt;=0.25,2,1)))</f>
        <v/>
      </c>
      <c r="H585" s="5">
        <f>IF(PERCENTRANK($E$5:$E$797,E585)&gt;=0.75,4,IF(PERCENTRANK($E$5:$E$797,E585)&gt;=0.5,3,IF(PERCENTRANK($E$5:$E$797,E585)&gt;=0.25,2,1)))</f>
        <v/>
      </c>
      <c r="I585" s="5">
        <f>F585+G585+H585</f>
        <v/>
      </c>
      <c r="J585" s="5">
        <f>IF(I585&gt;=10,"Champions",IF(I585&gt;=8,"Loyal Customers",IF(I585&gt;=6,"Potential Loyalists",IF(I585&gt;=4,"At Risk","Lost"))))</f>
        <v/>
      </c>
    </row>
    <row r="586">
      <c r="A586" s="8" t="inlineStr">
        <is>
          <t>PJ-18835</t>
        </is>
      </c>
      <c r="B586" s="8" t="inlineStr">
        <is>
          <t>Patrick Jones</t>
        </is>
      </c>
      <c r="C586" s="8" t="n">
        <v>39</v>
      </c>
      <c r="D586" s="8" t="n">
        <v>8</v>
      </c>
      <c r="E586" s="9" t="n">
        <v>1220.09</v>
      </c>
      <c r="F586" s="8">
        <f>IF(PERCENTRANK($C$5:$C$797,C586)&lt;=0.25,4,IF(PERCENTRANK($C$5:$C$797,C586)&lt;=0.5,3,IF(PERCENTRANK($C$5:$C$797,C586)&lt;=0.75,2,1)))</f>
        <v/>
      </c>
      <c r="G586" s="8">
        <f>IF(PERCENTRANK($D$5:$D$797,D586)&gt;=0.75,4,IF(PERCENTRANK($D$5:$D$797,D586)&gt;=0.5,3,IF(PERCENTRANK($D$5:$D$797,D586)&gt;=0.25,2,1)))</f>
        <v/>
      </c>
      <c r="H586" s="8">
        <f>IF(PERCENTRANK($E$5:$E$797,E586)&gt;=0.75,4,IF(PERCENTRANK($E$5:$E$797,E586)&gt;=0.5,3,IF(PERCENTRANK($E$5:$E$797,E586)&gt;=0.25,2,1)))</f>
        <v/>
      </c>
      <c r="I586" s="8">
        <f>F586+G586+H586</f>
        <v/>
      </c>
      <c r="J586" s="8">
        <f>IF(I586&gt;=10,"Champions",IF(I586&gt;=8,"Loyal Customers",IF(I586&gt;=6,"Potential Loyalists",IF(I586&gt;=4,"At Risk","Lost"))))</f>
        <v/>
      </c>
    </row>
    <row r="587">
      <c r="A587" s="5" t="inlineStr">
        <is>
          <t>EH-14005</t>
        </is>
      </c>
      <c r="B587" s="5" t="inlineStr">
        <is>
          <t>Erica Hernandez</t>
        </is>
      </c>
      <c r="C587" s="5" t="n">
        <v>2</v>
      </c>
      <c r="D587" s="5" t="n">
        <v>7</v>
      </c>
      <c r="E587" s="6" t="n">
        <v>1219.53</v>
      </c>
      <c r="F587" s="5">
        <f>IF(PERCENTRANK($C$5:$C$797,C587)&lt;=0.25,4,IF(PERCENTRANK($C$5:$C$797,C587)&lt;=0.5,3,IF(PERCENTRANK($C$5:$C$797,C587)&lt;=0.75,2,1)))</f>
        <v/>
      </c>
      <c r="G587" s="5">
        <f>IF(PERCENTRANK($D$5:$D$797,D587)&gt;=0.75,4,IF(PERCENTRANK($D$5:$D$797,D587)&gt;=0.5,3,IF(PERCENTRANK($D$5:$D$797,D587)&gt;=0.25,2,1)))</f>
        <v/>
      </c>
      <c r="H587" s="5">
        <f>IF(PERCENTRANK($E$5:$E$797,E587)&gt;=0.75,4,IF(PERCENTRANK($E$5:$E$797,E587)&gt;=0.5,3,IF(PERCENTRANK($E$5:$E$797,E587)&gt;=0.25,2,1)))</f>
        <v/>
      </c>
      <c r="I587" s="5">
        <f>F587+G587+H587</f>
        <v/>
      </c>
      <c r="J587" s="5">
        <f>IF(I587&gt;=10,"Champions",IF(I587&gt;=8,"Loyal Customers",IF(I587&gt;=6,"Potential Loyalists",IF(I587&gt;=4,"At Risk","Lost"))))</f>
        <v/>
      </c>
    </row>
    <row r="588">
      <c r="A588" s="8" t="inlineStr">
        <is>
          <t>JL-15130</t>
        </is>
      </c>
      <c r="B588" s="8" t="inlineStr">
        <is>
          <t>Jack Lebron</t>
        </is>
      </c>
      <c r="C588" s="8" t="n">
        <v>8</v>
      </c>
      <c r="D588" s="8" t="n">
        <v>6</v>
      </c>
      <c r="E588" s="9" t="n">
        <v>1214.96</v>
      </c>
      <c r="F588" s="8">
        <f>IF(PERCENTRANK($C$5:$C$797,C588)&lt;=0.25,4,IF(PERCENTRANK($C$5:$C$797,C588)&lt;=0.5,3,IF(PERCENTRANK($C$5:$C$797,C588)&lt;=0.75,2,1)))</f>
        <v/>
      </c>
      <c r="G588" s="8">
        <f>IF(PERCENTRANK($D$5:$D$797,D588)&gt;=0.75,4,IF(PERCENTRANK($D$5:$D$797,D588)&gt;=0.5,3,IF(PERCENTRANK($D$5:$D$797,D588)&gt;=0.25,2,1)))</f>
        <v/>
      </c>
      <c r="H588" s="8">
        <f>IF(PERCENTRANK($E$5:$E$797,E588)&gt;=0.75,4,IF(PERCENTRANK($E$5:$E$797,E588)&gt;=0.5,3,IF(PERCENTRANK($E$5:$E$797,E588)&gt;=0.25,2,1)))</f>
        <v/>
      </c>
      <c r="I588" s="8">
        <f>F588+G588+H588</f>
        <v/>
      </c>
      <c r="J588" s="8">
        <f>IF(I588&gt;=10,"Champions",IF(I588&gt;=8,"Loyal Customers",IF(I588&gt;=6,"Potential Loyalists",IF(I588&gt;=4,"At Risk","Lost"))))</f>
        <v/>
      </c>
    </row>
    <row r="589">
      <c r="A589" s="5" t="inlineStr">
        <is>
          <t>CD-12280</t>
        </is>
      </c>
      <c r="B589" s="5" t="inlineStr">
        <is>
          <t>Christina DeMoss</t>
        </is>
      </c>
      <c r="C589" s="5" t="n">
        <v>42</v>
      </c>
      <c r="D589" s="5" t="n">
        <v>2</v>
      </c>
      <c r="E589" s="6" t="n">
        <v>1205.58</v>
      </c>
      <c r="F589" s="5">
        <f>IF(PERCENTRANK($C$5:$C$797,C589)&lt;=0.25,4,IF(PERCENTRANK($C$5:$C$797,C589)&lt;=0.5,3,IF(PERCENTRANK($C$5:$C$797,C589)&lt;=0.75,2,1)))</f>
        <v/>
      </c>
      <c r="G589" s="5">
        <f>IF(PERCENTRANK($D$5:$D$797,D589)&gt;=0.75,4,IF(PERCENTRANK($D$5:$D$797,D589)&gt;=0.5,3,IF(PERCENTRANK($D$5:$D$797,D589)&gt;=0.25,2,1)))</f>
        <v/>
      </c>
      <c r="H589" s="5">
        <f>IF(PERCENTRANK($E$5:$E$797,E589)&gt;=0.75,4,IF(PERCENTRANK($E$5:$E$797,E589)&gt;=0.5,3,IF(PERCENTRANK($E$5:$E$797,E589)&gt;=0.25,2,1)))</f>
        <v/>
      </c>
      <c r="I589" s="5">
        <f>F589+G589+H589</f>
        <v/>
      </c>
      <c r="J589" s="5">
        <f>IF(I589&gt;=10,"Champions",IF(I589&gt;=8,"Loyal Customers",IF(I589&gt;=6,"Potential Loyalists",IF(I589&gt;=4,"At Risk","Lost"))))</f>
        <v/>
      </c>
    </row>
    <row r="590">
      <c r="A590" s="8" t="inlineStr">
        <is>
          <t>MD-17860</t>
        </is>
      </c>
      <c r="B590" s="8" t="inlineStr">
        <is>
          <t>Michael Dominguez</t>
        </is>
      </c>
      <c r="C590" s="8" t="n">
        <v>36</v>
      </c>
      <c r="D590" s="8" t="n">
        <v>5</v>
      </c>
      <c r="E590" s="9" t="n">
        <v>1204.91</v>
      </c>
      <c r="F590" s="8">
        <f>IF(PERCENTRANK($C$5:$C$797,C590)&lt;=0.25,4,IF(PERCENTRANK($C$5:$C$797,C590)&lt;=0.5,3,IF(PERCENTRANK($C$5:$C$797,C590)&lt;=0.75,2,1)))</f>
        <v/>
      </c>
      <c r="G590" s="8">
        <f>IF(PERCENTRANK($D$5:$D$797,D590)&gt;=0.75,4,IF(PERCENTRANK($D$5:$D$797,D590)&gt;=0.5,3,IF(PERCENTRANK($D$5:$D$797,D590)&gt;=0.25,2,1)))</f>
        <v/>
      </c>
      <c r="H590" s="8">
        <f>IF(PERCENTRANK($E$5:$E$797,E590)&gt;=0.75,4,IF(PERCENTRANK($E$5:$E$797,E590)&gt;=0.5,3,IF(PERCENTRANK($E$5:$E$797,E590)&gt;=0.25,2,1)))</f>
        <v/>
      </c>
      <c r="I590" s="8">
        <f>F590+G590+H590</f>
        <v/>
      </c>
      <c r="J590" s="8">
        <f>IF(I590&gt;=10,"Champions",IF(I590&gt;=8,"Loyal Customers",IF(I590&gt;=6,"Potential Loyalists",IF(I590&gt;=4,"At Risk","Lost"))))</f>
        <v/>
      </c>
    </row>
    <row r="591">
      <c r="A591" s="5" t="inlineStr">
        <is>
          <t>DW-13585</t>
        </is>
      </c>
      <c r="B591" s="5" t="inlineStr">
        <is>
          <t>Dorothy Wardle</t>
        </is>
      </c>
      <c r="C591" s="5" t="n">
        <v>242</v>
      </c>
      <c r="D591" s="5" t="n">
        <v>7</v>
      </c>
      <c r="E591" s="6" t="n">
        <v>1204.85</v>
      </c>
      <c r="F591" s="5">
        <f>IF(PERCENTRANK($C$5:$C$797,C591)&lt;=0.25,4,IF(PERCENTRANK($C$5:$C$797,C591)&lt;=0.5,3,IF(PERCENTRANK($C$5:$C$797,C591)&lt;=0.75,2,1)))</f>
        <v/>
      </c>
      <c r="G591" s="5">
        <f>IF(PERCENTRANK($D$5:$D$797,D591)&gt;=0.75,4,IF(PERCENTRANK($D$5:$D$797,D591)&gt;=0.5,3,IF(PERCENTRANK($D$5:$D$797,D591)&gt;=0.25,2,1)))</f>
        <v/>
      </c>
      <c r="H591" s="5">
        <f>IF(PERCENTRANK($E$5:$E$797,E591)&gt;=0.75,4,IF(PERCENTRANK($E$5:$E$797,E591)&gt;=0.5,3,IF(PERCENTRANK($E$5:$E$797,E591)&gt;=0.25,2,1)))</f>
        <v/>
      </c>
      <c r="I591" s="5">
        <f>F591+G591+H591</f>
        <v/>
      </c>
      <c r="J591" s="5">
        <f>IF(I591&gt;=10,"Champions",IF(I591&gt;=8,"Loyal Customers",IF(I591&gt;=6,"Potential Loyalists",IF(I591&gt;=4,"At Risk","Lost"))))</f>
        <v/>
      </c>
    </row>
    <row r="592">
      <c r="A592" s="8" t="inlineStr">
        <is>
          <t>EB-14170</t>
        </is>
      </c>
      <c r="B592" s="8" t="inlineStr">
        <is>
          <t>Evan Bailliet</t>
        </is>
      </c>
      <c r="C592" s="8" t="n">
        <v>82</v>
      </c>
      <c r="D592" s="8" t="n">
        <v>6</v>
      </c>
      <c r="E592" s="9" t="n">
        <v>1186.33</v>
      </c>
      <c r="F592" s="8">
        <f>IF(PERCENTRANK($C$5:$C$797,C592)&lt;=0.25,4,IF(PERCENTRANK($C$5:$C$797,C592)&lt;=0.5,3,IF(PERCENTRANK($C$5:$C$797,C592)&lt;=0.75,2,1)))</f>
        <v/>
      </c>
      <c r="G592" s="8">
        <f>IF(PERCENTRANK($D$5:$D$797,D592)&gt;=0.75,4,IF(PERCENTRANK($D$5:$D$797,D592)&gt;=0.5,3,IF(PERCENTRANK($D$5:$D$797,D592)&gt;=0.25,2,1)))</f>
        <v/>
      </c>
      <c r="H592" s="8">
        <f>IF(PERCENTRANK($E$5:$E$797,E592)&gt;=0.75,4,IF(PERCENTRANK($E$5:$E$797,E592)&gt;=0.5,3,IF(PERCENTRANK($E$5:$E$797,E592)&gt;=0.25,2,1)))</f>
        <v/>
      </c>
      <c r="I592" s="8">
        <f>F592+G592+H592</f>
        <v/>
      </c>
      <c r="J592" s="8">
        <f>IF(I592&gt;=10,"Champions",IF(I592&gt;=8,"Loyal Customers",IF(I592&gt;=6,"Potential Loyalists",IF(I592&gt;=4,"At Risk","Lost"))))</f>
        <v/>
      </c>
    </row>
    <row r="593">
      <c r="A593" s="5" t="inlineStr">
        <is>
          <t>BP-11230</t>
        </is>
      </c>
      <c r="B593" s="5" t="inlineStr">
        <is>
          <t>Benjamin Patterson</t>
        </is>
      </c>
      <c r="C593" s="5" t="n">
        <v>39</v>
      </c>
      <c r="D593" s="5" t="n">
        <v>5</v>
      </c>
      <c r="E593" s="6" t="n">
        <v>1181.49</v>
      </c>
      <c r="F593" s="5">
        <f>IF(PERCENTRANK($C$5:$C$797,C593)&lt;=0.25,4,IF(PERCENTRANK($C$5:$C$797,C593)&lt;=0.5,3,IF(PERCENTRANK($C$5:$C$797,C593)&lt;=0.75,2,1)))</f>
        <v/>
      </c>
      <c r="G593" s="5">
        <f>IF(PERCENTRANK($D$5:$D$797,D593)&gt;=0.75,4,IF(PERCENTRANK($D$5:$D$797,D593)&gt;=0.5,3,IF(PERCENTRANK($D$5:$D$797,D593)&gt;=0.25,2,1)))</f>
        <v/>
      </c>
      <c r="H593" s="5">
        <f>IF(PERCENTRANK($E$5:$E$797,E593)&gt;=0.75,4,IF(PERCENTRANK($E$5:$E$797,E593)&gt;=0.5,3,IF(PERCENTRANK($E$5:$E$797,E593)&gt;=0.25,2,1)))</f>
        <v/>
      </c>
      <c r="I593" s="5">
        <f>F593+G593+H593</f>
        <v/>
      </c>
      <c r="J593" s="5">
        <f>IF(I593&gt;=10,"Champions",IF(I593&gt;=8,"Loyal Customers",IF(I593&gt;=6,"Potential Loyalists",IF(I593&gt;=4,"At Risk","Lost"))))</f>
        <v/>
      </c>
    </row>
    <row r="594">
      <c r="A594" s="8" t="inlineStr">
        <is>
          <t>DC-13285</t>
        </is>
      </c>
      <c r="B594" s="8" t="inlineStr">
        <is>
          <t>Debra Catini</t>
        </is>
      </c>
      <c r="C594" s="8" t="n">
        <v>23</v>
      </c>
      <c r="D594" s="8" t="n">
        <v>5</v>
      </c>
      <c r="E594" s="9" t="n">
        <v>1174.62</v>
      </c>
      <c r="F594" s="8">
        <f>IF(PERCENTRANK($C$5:$C$797,C594)&lt;=0.25,4,IF(PERCENTRANK($C$5:$C$797,C594)&lt;=0.5,3,IF(PERCENTRANK($C$5:$C$797,C594)&lt;=0.75,2,1)))</f>
        <v/>
      </c>
      <c r="G594" s="8">
        <f>IF(PERCENTRANK($D$5:$D$797,D594)&gt;=0.75,4,IF(PERCENTRANK($D$5:$D$797,D594)&gt;=0.5,3,IF(PERCENTRANK($D$5:$D$797,D594)&gt;=0.25,2,1)))</f>
        <v/>
      </c>
      <c r="H594" s="8">
        <f>IF(PERCENTRANK($E$5:$E$797,E594)&gt;=0.75,4,IF(PERCENTRANK($E$5:$E$797,E594)&gt;=0.5,3,IF(PERCENTRANK($E$5:$E$797,E594)&gt;=0.25,2,1)))</f>
        <v/>
      </c>
      <c r="I594" s="8">
        <f>F594+G594+H594</f>
        <v/>
      </c>
      <c r="J594" s="8">
        <f>IF(I594&gt;=10,"Champions",IF(I594&gt;=8,"Loyal Customers",IF(I594&gt;=6,"Potential Loyalists",IF(I594&gt;=4,"At Risk","Lost"))))</f>
        <v/>
      </c>
    </row>
    <row r="595">
      <c r="A595" s="5" t="inlineStr">
        <is>
          <t>AT-10435</t>
        </is>
      </c>
      <c r="B595" s="5" t="inlineStr">
        <is>
          <t>Alyssa Tate</t>
        </is>
      </c>
      <c r="C595" s="5" t="n">
        <v>21</v>
      </c>
      <c r="D595" s="5" t="n">
        <v>6</v>
      </c>
      <c r="E595" s="6" t="n">
        <v>1171.81</v>
      </c>
      <c r="F595" s="5">
        <f>IF(PERCENTRANK($C$5:$C$797,C595)&lt;=0.25,4,IF(PERCENTRANK($C$5:$C$797,C595)&lt;=0.5,3,IF(PERCENTRANK($C$5:$C$797,C595)&lt;=0.75,2,1)))</f>
        <v/>
      </c>
      <c r="G595" s="5">
        <f>IF(PERCENTRANK($D$5:$D$797,D595)&gt;=0.75,4,IF(PERCENTRANK($D$5:$D$797,D595)&gt;=0.5,3,IF(PERCENTRANK($D$5:$D$797,D595)&gt;=0.25,2,1)))</f>
        <v/>
      </c>
      <c r="H595" s="5">
        <f>IF(PERCENTRANK($E$5:$E$797,E595)&gt;=0.75,4,IF(PERCENTRANK($E$5:$E$797,E595)&gt;=0.5,3,IF(PERCENTRANK($E$5:$E$797,E595)&gt;=0.25,2,1)))</f>
        <v/>
      </c>
      <c r="I595" s="5">
        <f>F595+G595+H595</f>
        <v/>
      </c>
      <c r="J595" s="5">
        <f>IF(I595&gt;=10,"Champions",IF(I595&gt;=8,"Loyal Customers",IF(I595&gt;=6,"Potential Loyalists",IF(I595&gt;=4,"At Risk","Lost"))))</f>
        <v/>
      </c>
    </row>
    <row r="596">
      <c r="A596" s="8" t="inlineStr">
        <is>
          <t>JR-15670</t>
        </is>
      </c>
      <c r="B596" s="8" t="inlineStr">
        <is>
          <t>Jim Radford</t>
        </is>
      </c>
      <c r="C596" s="8" t="n">
        <v>593</v>
      </c>
      <c r="D596" s="8" t="n">
        <v>2</v>
      </c>
      <c r="E596" s="9" t="n">
        <v>1156.66</v>
      </c>
      <c r="F596" s="8">
        <f>IF(PERCENTRANK($C$5:$C$797,C596)&lt;=0.25,4,IF(PERCENTRANK($C$5:$C$797,C596)&lt;=0.5,3,IF(PERCENTRANK($C$5:$C$797,C596)&lt;=0.75,2,1)))</f>
        <v/>
      </c>
      <c r="G596" s="8">
        <f>IF(PERCENTRANK($D$5:$D$797,D596)&gt;=0.75,4,IF(PERCENTRANK($D$5:$D$797,D596)&gt;=0.5,3,IF(PERCENTRANK($D$5:$D$797,D596)&gt;=0.25,2,1)))</f>
        <v/>
      </c>
      <c r="H596" s="8">
        <f>IF(PERCENTRANK($E$5:$E$797,E596)&gt;=0.75,4,IF(PERCENTRANK($E$5:$E$797,E596)&gt;=0.5,3,IF(PERCENTRANK($E$5:$E$797,E596)&gt;=0.25,2,1)))</f>
        <v/>
      </c>
      <c r="I596" s="8">
        <f>F596+G596+H596</f>
        <v/>
      </c>
      <c r="J596" s="8">
        <f>IF(I596&gt;=10,"Champions",IF(I596&gt;=8,"Loyal Customers",IF(I596&gt;=6,"Potential Loyalists",IF(I596&gt;=4,"At Risk","Lost"))))</f>
        <v/>
      </c>
    </row>
    <row r="597">
      <c r="A597" s="5" t="inlineStr">
        <is>
          <t>DB-13660</t>
        </is>
      </c>
      <c r="B597" s="5" t="inlineStr">
        <is>
          <t>Duane Benoit</t>
        </is>
      </c>
      <c r="C597" s="5" t="n">
        <v>12</v>
      </c>
      <c r="D597" s="5" t="n">
        <v>7</v>
      </c>
      <c r="E597" s="6" t="n">
        <v>1155.2</v>
      </c>
      <c r="F597" s="5">
        <f>IF(PERCENTRANK($C$5:$C$797,C597)&lt;=0.25,4,IF(PERCENTRANK($C$5:$C$797,C597)&lt;=0.5,3,IF(PERCENTRANK($C$5:$C$797,C597)&lt;=0.75,2,1)))</f>
        <v/>
      </c>
      <c r="G597" s="5">
        <f>IF(PERCENTRANK($D$5:$D$797,D597)&gt;=0.75,4,IF(PERCENTRANK($D$5:$D$797,D597)&gt;=0.5,3,IF(PERCENTRANK($D$5:$D$797,D597)&gt;=0.25,2,1)))</f>
        <v/>
      </c>
      <c r="H597" s="5">
        <f>IF(PERCENTRANK($E$5:$E$797,E597)&gt;=0.75,4,IF(PERCENTRANK($E$5:$E$797,E597)&gt;=0.5,3,IF(PERCENTRANK($E$5:$E$797,E597)&gt;=0.25,2,1)))</f>
        <v/>
      </c>
      <c r="I597" s="5">
        <f>F597+G597+H597</f>
        <v/>
      </c>
      <c r="J597" s="5">
        <f>IF(I597&gt;=10,"Champions",IF(I597&gt;=8,"Loyal Customers",IF(I597&gt;=6,"Potential Loyalists",IF(I597&gt;=4,"At Risk","Lost"))))</f>
        <v/>
      </c>
    </row>
    <row r="598">
      <c r="A598" s="8" t="inlineStr">
        <is>
          <t>CG-12520</t>
        </is>
      </c>
      <c r="B598" s="8" t="inlineStr">
        <is>
          <t>Claire Gute</t>
        </is>
      </c>
      <c r="C598" s="8" t="n">
        <v>338</v>
      </c>
      <c r="D598" s="8" t="n">
        <v>3</v>
      </c>
      <c r="E598" s="9" t="n">
        <v>1148.78</v>
      </c>
      <c r="F598" s="8">
        <f>IF(PERCENTRANK($C$5:$C$797,C598)&lt;=0.25,4,IF(PERCENTRANK($C$5:$C$797,C598)&lt;=0.5,3,IF(PERCENTRANK($C$5:$C$797,C598)&lt;=0.75,2,1)))</f>
        <v/>
      </c>
      <c r="G598" s="8">
        <f>IF(PERCENTRANK($D$5:$D$797,D598)&gt;=0.75,4,IF(PERCENTRANK($D$5:$D$797,D598)&gt;=0.5,3,IF(PERCENTRANK($D$5:$D$797,D598)&gt;=0.25,2,1)))</f>
        <v/>
      </c>
      <c r="H598" s="8">
        <f>IF(PERCENTRANK($E$5:$E$797,E598)&gt;=0.75,4,IF(PERCENTRANK($E$5:$E$797,E598)&gt;=0.5,3,IF(PERCENTRANK($E$5:$E$797,E598)&gt;=0.25,2,1)))</f>
        <v/>
      </c>
      <c r="I598" s="8">
        <f>F598+G598+H598</f>
        <v/>
      </c>
      <c r="J598" s="8">
        <f>IF(I598&gt;=10,"Champions",IF(I598&gt;=8,"Loyal Customers",IF(I598&gt;=6,"Potential Loyalists",IF(I598&gt;=4,"At Risk","Lost"))))</f>
        <v/>
      </c>
    </row>
    <row r="599">
      <c r="A599" s="5" t="inlineStr">
        <is>
          <t>KC-16675</t>
        </is>
      </c>
      <c r="B599" s="5" t="inlineStr">
        <is>
          <t>Kimberly Carter</t>
        </is>
      </c>
      <c r="C599" s="5" t="n">
        <v>57</v>
      </c>
      <c r="D599" s="5" t="n">
        <v>4</v>
      </c>
      <c r="E599" s="6" t="n">
        <v>1146.05</v>
      </c>
      <c r="F599" s="5">
        <f>IF(PERCENTRANK($C$5:$C$797,C599)&lt;=0.25,4,IF(PERCENTRANK($C$5:$C$797,C599)&lt;=0.5,3,IF(PERCENTRANK($C$5:$C$797,C599)&lt;=0.75,2,1)))</f>
        <v/>
      </c>
      <c r="G599" s="5">
        <f>IF(PERCENTRANK($D$5:$D$797,D599)&gt;=0.75,4,IF(PERCENTRANK($D$5:$D$797,D599)&gt;=0.5,3,IF(PERCENTRANK($D$5:$D$797,D599)&gt;=0.25,2,1)))</f>
        <v/>
      </c>
      <c r="H599" s="5">
        <f>IF(PERCENTRANK($E$5:$E$797,E599)&gt;=0.75,4,IF(PERCENTRANK($E$5:$E$797,E599)&gt;=0.5,3,IF(PERCENTRANK($E$5:$E$797,E599)&gt;=0.25,2,1)))</f>
        <v/>
      </c>
      <c r="I599" s="5">
        <f>F599+G599+H599</f>
        <v/>
      </c>
      <c r="J599" s="5">
        <f>IF(I599&gt;=10,"Champions",IF(I599&gt;=8,"Loyal Customers",IF(I599&gt;=6,"Potential Loyalists",IF(I599&gt;=4,"At Risk","Lost"))))</f>
        <v/>
      </c>
    </row>
    <row r="600">
      <c r="A600" s="8" t="inlineStr">
        <is>
          <t>RD-19810</t>
        </is>
      </c>
      <c r="B600" s="8" t="inlineStr">
        <is>
          <t>Ross DeVincentis</t>
        </is>
      </c>
      <c r="C600" s="8" t="n">
        <v>14</v>
      </c>
      <c r="D600" s="8" t="n">
        <v>8</v>
      </c>
      <c r="E600" s="9" t="n">
        <v>1137.62</v>
      </c>
      <c r="F600" s="8">
        <f>IF(PERCENTRANK($C$5:$C$797,C600)&lt;=0.25,4,IF(PERCENTRANK($C$5:$C$797,C600)&lt;=0.5,3,IF(PERCENTRANK($C$5:$C$797,C600)&lt;=0.75,2,1)))</f>
        <v/>
      </c>
      <c r="G600" s="8">
        <f>IF(PERCENTRANK($D$5:$D$797,D600)&gt;=0.75,4,IF(PERCENTRANK($D$5:$D$797,D600)&gt;=0.5,3,IF(PERCENTRANK($D$5:$D$797,D600)&gt;=0.25,2,1)))</f>
        <v/>
      </c>
      <c r="H600" s="8">
        <f>IF(PERCENTRANK($E$5:$E$797,E600)&gt;=0.75,4,IF(PERCENTRANK($E$5:$E$797,E600)&gt;=0.5,3,IF(PERCENTRANK($E$5:$E$797,E600)&gt;=0.25,2,1)))</f>
        <v/>
      </c>
      <c r="I600" s="8">
        <f>F600+G600+H600</f>
        <v/>
      </c>
      <c r="J600" s="8">
        <f>IF(I600&gt;=10,"Champions",IF(I600&gt;=8,"Loyal Customers",IF(I600&gt;=6,"Potential Loyalists",IF(I600&gt;=4,"At Risk","Lost"))))</f>
        <v/>
      </c>
    </row>
    <row r="601">
      <c r="A601" s="5" t="inlineStr">
        <is>
          <t>CW-11905</t>
        </is>
      </c>
      <c r="B601" s="5" t="inlineStr">
        <is>
          <t>Carl Weiss</t>
        </is>
      </c>
      <c r="C601" s="5" t="n">
        <v>22</v>
      </c>
      <c r="D601" s="5" t="n">
        <v>6</v>
      </c>
      <c r="E601" s="6" t="n">
        <v>1136.59</v>
      </c>
      <c r="F601" s="5">
        <f>IF(PERCENTRANK($C$5:$C$797,C601)&lt;=0.25,4,IF(PERCENTRANK($C$5:$C$797,C601)&lt;=0.5,3,IF(PERCENTRANK($C$5:$C$797,C601)&lt;=0.75,2,1)))</f>
        <v/>
      </c>
      <c r="G601" s="5">
        <f>IF(PERCENTRANK($D$5:$D$797,D601)&gt;=0.75,4,IF(PERCENTRANK($D$5:$D$797,D601)&gt;=0.5,3,IF(PERCENTRANK($D$5:$D$797,D601)&gt;=0.25,2,1)))</f>
        <v/>
      </c>
      <c r="H601" s="5">
        <f>IF(PERCENTRANK($E$5:$E$797,E601)&gt;=0.75,4,IF(PERCENTRANK($E$5:$E$797,E601)&gt;=0.5,3,IF(PERCENTRANK($E$5:$E$797,E601)&gt;=0.25,2,1)))</f>
        <v/>
      </c>
      <c r="I601" s="5">
        <f>F601+G601+H601</f>
        <v/>
      </c>
      <c r="J601" s="5">
        <f>IF(I601&gt;=10,"Champions",IF(I601&gt;=8,"Loyal Customers",IF(I601&gt;=6,"Potential Loyalists",IF(I601&gt;=4,"At Risk","Lost"))))</f>
        <v/>
      </c>
    </row>
    <row r="602">
      <c r="A602" s="8" t="inlineStr">
        <is>
          <t>JS-15685</t>
        </is>
      </c>
      <c r="B602" s="8" t="inlineStr">
        <is>
          <t>Jim Sink</t>
        </is>
      </c>
      <c r="C602" s="8" t="n">
        <v>42</v>
      </c>
      <c r="D602" s="8" t="n">
        <v>4</v>
      </c>
      <c r="E602" s="9" t="n">
        <v>1131.06</v>
      </c>
      <c r="F602" s="8">
        <f>IF(PERCENTRANK($C$5:$C$797,C602)&lt;=0.25,4,IF(PERCENTRANK($C$5:$C$797,C602)&lt;=0.5,3,IF(PERCENTRANK($C$5:$C$797,C602)&lt;=0.75,2,1)))</f>
        <v/>
      </c>
      <c r="G602" s="8">
        <f>IF(PERCENTRANK($D$5:$D$797,D602)&gt;=0.75,4,IF(PERCENTRANK($D$5:$D$797,D602)&gt;=0.5,3,IF(PERCENTRANK($D$5:$D$797,D602)&gt;=0.25,2,1)))</f>
        <v/>
      </c>
      <c r="H602" s="8">
        <f>IF(PERCENTRANK($E$5:$E$797,E602)&gt;=0.75,4,IF(PERCENTRANK($E$5:$E$797,E602)&gt;=0.5,3,IF(PERCENTRANK($E$5:$E$797,E602)&gt;=0.25,2,1)))</f>
        <v/>
      </c>
      <c r="I602" s="8">
        <f>F602+G602+H602</f>
        <v/>
      </c>
      <c r="J602" s="8">
        <f>IF(I602&gt;=10,"Champions",IF(I602&gt;=8,"Loyal Customers",IF(I602&gt;=6,"Potential Loyalists",IF(I602&gt;=4,"At Risk","Lost"))))</f>
        <v/>
      </c>
    </row>
    <row r="603">
      <c r="A603" s="5" t="inlineStr">
        <is>
          <t>DV-13045</t>
        </is>
      </c>
      <c r="B603" s="5" t="inlineStr">
        <is>
          <t>Darrin Van Huff</t>
        </is>
      </c>
      <c r="C603" s="5" t="n">
        <v>19</v>
      </c>
      <c r="D603" s="5" t="n">
        <v>5</v>
      </c>
      <c r="E603" s="6" t="n">
        <v>1119.48</v>
      </c>
      <c r="F603" s="5">
        <f>IF(PERCENTRANK($C$5:$C$797,C603)&lt;=0.25,4,IF(PERCENTRANK($C$5:$C$797,C603)&lt;=0.5,3,IF(PERCENTRANK($C$5:$C$797,C603)&lt;=0.75,2,1)))</f>
        <v/>
      </c>
      <c r="G603" s="5">
        <f>IF(PERCENTRANK($D$5:$D$797,D603)&gt;=0.75,4,IF(PERCENTRANK($D$5:$D$797,D603)&gt;=0.5,3,IF(PERCENTRANK($D$5:$D$797,D603)&gt;=0.25,2,1)))</f>
        <v/>
      </c>
      <c r="H603" s="5">
        <f>IF(PERCENTRANK($E$5:$E$797,E603)&gt;=0.75,4,IF(PERCENTRANK($E$5:$E$797,E603)&gt;=0.5,3,IF(PERCENTRANK($E$5:$E$797,E603)&gt;=0.25,2,1)))</f>
        <v/>
      </c>
      <c r="I603" s="5">
        <f>F603+G603+H603</f>
        <v/>
      </c>
      <c r="J603" s="5">
        <f>IF(I603&gt;=10,"Champions",IF(I603&gt;=8,"Loyal Customers",IF(I603&gt;=6,"Potential Loyalists",IF(I603&gt;=4,"At Risk","Lost"))))</f>
        <v/>
      </c>
    </row>
    <row r="604">
      <c r="A604" s="8" t="inlineStr">
        <is>
          <t>AB-10165</t>
        </is>
      </c>
      <c r="B604" s="8" t="inlineStr">
        <is>
          <t>Alan Barnes</t>
        </is>
      </c>
      <c r="C604" s="8" t="n">
        <v>25</v>
      </c>
      <c r="D604" s="8" t="n">
        <v>8</v>
      </c>
      <c r="E604" s="9" t="n">
        <v>1113.84</v>
      </c>
      <c r="F604" s="8">
        <f>IF(PERCENTRANK($C$5:$C$797,C604)&lt;=0.25,4,IF(PERCENTRANK($C$5:$C$797,C604)&lt;=0.5,3,IF(PERCENTRANK($C$5:$C$797,C604)&lt;=0.75,2,1)))</f>
        <v/>
      </c>
      <c r="G604" s="8">
        <f>IF(PERCENTRANK($D$5:$D$797,D604)&gt;=0.75,4,IF(PERCENTRANK($D$5:$D$797,D604)&gt;=0.5,3,IF(PERCENTRANK($D$5:$D$797,D604)&gt;=0.25,2,1)))</f>
        <v/>
      </c>
      <c r="H604" s="8">
        <f>IF(PERCENTRANK($E$5:$E$797,E604)&gt;=0.75,4,IF(PERCENTRANK($E$5:$E$797,E604)&gt;=0.5,3,IF(PERCENTRANK($E$5:$E$797,E604)&gt;=0.25,2,1)))</f>
        <v/>
      </c>
      <c r="I604" s="8">
        <f>F604+G604+H604</f>
        <v/>
      </c>
      <c r="J604" s="8">
        <f>IF(I604&gt;=10,"Champions",IF(I604&gt;=8,"Loyal Customers",IF(I604&gt;=6,"Potential Loyalists",IF(I604&gt;=4,"At Risk","Lost"))))</f>
        <v/>
      </c>
    </row>
    <row r="605">
      <c r="A605" s="5" t="inlineStr">
        <is>
          <t>TM-21490</t>
        </is>
      </c>
      <c r="B605" s="5" t="inlineStr">
        <is>
          <t>Tony Molinari</t>
        </is>
      </c>
      <c r="C605" s="5" t="n">
        <v>130</v>
      </c>
      <c r="D605" s="5" t="n">
        <v>3</v>
      </c>
      <c r="E605" s="6" t="n">
        <v>1094.68</v>
      </c>
      <c r="F605" s="5">
        <f>IF(PERCENTRANK($C$5:$C$797,C605)&lt;=0.25,4,IF(PERCENTRANK($C$5:$C$797,C605)&lt;=0.5,3,IF(PERCENTRANK($C$5:$C$797,C605)&lt;=0.75,2,1)))</f>
        <v/>
      </c>
      <c r="G605" s="5">
        <f>IF(PERCENTRANK($D$5:$D$797,D605)&gt;=0.75,4,IF(PERCENTRANK($D$5:$D$797,D605)&gt;=0.5,3,IF(PERCENTRANK($D$5:$D$797,D605)&gt;=0.25,2,1)))</f>
        <v/>
      </c>
      <c r="H605" s="5">
        <f>IF(PERCENTRANK($E$5:$E$797,E605)&gt;=0.75,4,IF(PERCENTRANK($E$5:$E$797,E605)&gt;=0.5,3,IF(PERCENTRANK($E$5:$E$797,E605)&gt;=0.25,2,1)))</f>
        <v/>
      </c>
      <c r="I605" s="5">
        <f>F605+G605+H605</f>
        <v/>
      </c>
      <c r="J605" s="5">
        <f>IF(I605&gt;=10,"Champions",IF(I605&gt;=8,"Loyal Customers",IF(I605&gt;=6,"Potential Loyalists",IF(I605&gt;=4,"At Risk","Lost"))))</f>
        <v/>
      </c>
    </row>
    <row r="606">
      <c r="A606" s="8" t="inlineStr">
        <is>
          <t>JO-15550</t>
        </is>
      </c>
      <c r="B606" s="8" t="inlineStr">
        <is>
          <t>Jesus Ocampo</t>
        </is>
      </c>
      <c r="C606" s="8" t="n">
        <v>215</v>
      </c>
      <c r="D606" s="8" t="n">
        <v>5</v>
      </c>
      <c r="E606" s="9" t="n">
        <v>1090.84</v>
      </c>
      <c r="F606" s="8">
        <f>IF(PERCENTRANK($C$5:$C$797,C606)&lt;=0.25,4,IF(PERCENTRANK($C$5:$C$797,C606)&lt;=0.5,3,IF(PERCENTRANK($C$5:$C$797,C606)&lt;=0.75,2,1)))</f>
        <v/>
      </c>
      <c r="G606" s="8">
        <f>IF(PERCENTRANK($D$5:$D$797,D606)&gt;=0.75,4,IF(PERCENTRANK($D$5:$D$797,D606)&gt;=0.5,3,IF(PERCENTRANK($D$5:$D$797,D606)&gt;=0.25,2,1)))</f>
        <v/>
      </c>
      <c r="H606" s="8">
        <f>IF(PERCENTRANK($E$5:$E$797,E606)&gt;=0.75,4,IF(PERCENTRANK($E$5:$E$797,E606)&gt;=0.5,3,IF(PERCENTRANK($E$5:$E$797,E606)&gt;=0.25,2,1)))</f>
        <v/>
      </c>
      <c r="I606" s="8">
        <f>F606+G606+H606</f>
        <v/>
      </c>
      <c r="J606" s="8">
        <f>IF(I606&gt;=10,"Champions",IF(I606&gt;=8,"Loyal Customers",IF(I606&gt;=6,"Potential Loyalists",IF(I606&gt;=4,"At Risk","Lost"))))</f>
        <v/>
      </c>
    </row>
    <row r="607">
      <c r="A607" s="5" t="inlineStr">
        <is>
          <t>SW-20245</t>
        </is>
      </c>
      <c r="B607" s="5" t="inlineStr">
        <is>
          <t>Scot Wooten</t>
        </is>
      </c>
      <c r="C607" s="5" t="n">
        <v>81</v>
      </c>
      <c r="D607" s="5" t="n">
        <v>7</v>
      </c>
      <c r="E607" s="6" t="n">
        <v>1085.08</v>
      </c>
      <c r="F607" s="5">
        <f>IF(PERCENTRANK($C$5:$C$797,C607)&lt;=0.25,4,IF(PERCENTRANK($C$5:$C$797,C607)&lt;=0.5,3,IF(PERCENTRANK($C$5:$C$797,C607)&lt;=0.75,2,1)))</f>
        <v/>
      </c>
      <c r="G607" s="5">
        <f>IF(PERCENTRANK($D$5:$D$797,D607)&gt;=0.75,4,IF(PERCENTRANK($D$5:$D$797,D607)&gt;=0.5,3,IF(PERCENTRANK($D$5:$D$797,D607)&gt;=0.25,2,1)))</f>
        <v/>
      </c>
      <c r="H607" s="5">
        <f>IF(PERCENTRANK($E$5:$E$797,E607)&gt;=0.75,4,IF(PERCENTRANK($E$5:$E$797,E607)&gt;=0.5,3,IF(PERCENTRANK($E$5:$E$797,E607)&gt;=0.25,2,1)))</f>
        <v/>
      </c>
      <c r="I607" s="5">
        <f>F607+G607+H607</f>
        <v/>
      </c>
      <c r="J607" s="5">
        <f>IF(I607&gt;=10,"Champions",IF(I607&gt;=8,"Loyal Customers",IF(I607&gt;=6,"Potential Loyalists",IF(I607&gt;=4,"At Risk","Lost"))))</f>
        <v/>
      </c>
    </row>
    <row r="608">
      <c r="A608" s="8" t="inlineStr">
        <is>
          <t>JF-15490</t>
        </is>
      </c>
      <c r="B608" s="8" t="inlineStr">
        <is>
          <t>Jeremy Farry</t>
        </is>
      </c>
      <c r="C608" s="8" t="n">
        <v>121</v>
      </c>
      <c r="D608" s="8" t="n">
        <v>11</v>
      </c>
      <c r="E608" s="9" t="n">
        <v>1082.92</v>
      </c>
      <c r="F608" s="8">
        <f>IF(PERCENTRANK($C$5:$C$797,C608)&lt;=0.25,4,IF(PERCENTRANK($C$5:$C$797,C608)&lt;=0.5,3,IF(PERCENTRANK($C$5:$C$797,C608)&lt;=0.75,2,1)))</f>
        <v/>
      </c>
      <c r="G608" s="8">
        <f>IF(PERCENTRANK($D$5:$D$797,D608)&gt;=0.75,4,IF(PERCENTRANK($D$5:$D$797,D608)&gt;=0.5,3,IF(PERCENTRANK($D$5:$D$797,D608)&gt;=0.25,2,1)))</f>
        <v/>
      </c>
      <c r="H608" s="8">
        <f>IF(PERCENTRANK($E$5:$E$797,E608)&gt;=0.75,4,IF(PERCENTRANK($E$5:$E$797,E608)&gt;=0.5,3,IF(PERCENTRANK($E$5:$E$797,E608)&gt;=0.25,2,1)))</f>
        <v/>
      </c>
      <c r="I608" s="8">
        <f>F608+G608+H608</f>
        <v/>
      </c>
      <c r="J608" s="8">
        <f>IF(I608&gt;=10,"Champions",IF(I608&gt;=8,"Loyal Customers",IF(I608&gt;=6,"Potential Loyalists",IF(I608&gt;=4,"At Risk","Lost"))))</f>
        <v/>
      </c>
    </row>
    <row r="609">
      <c r="A609" s="5" t="inlineStr">
        <is>
          <t>DB-13360</t>
        </is>
      </c>
      <c r="B609" s="5" t="inlineStr">
        <is>
          <t>Dennis Bolton</t>
        </is>
      </c>
      <c r="C609" s="5" t="n">
        <v>264</v>
      </c>
      <c r="D609" s="5" t="n">
        <v>5</v>
      </c>
      <c r="E609" s="6" t="n">
        <v>1081.47</v>
      </c>
      <c r="F609" s="5">
        <f>IF(PERCENTRANK($C$5:$C$797,C609)&lt;=0.25,4,IF(PERCENTRANK($C$5:$C$797,C609)&lt;=0.5,3,IF(PERCENTRANK($C$5:$C$797,C609)&lt;=0.75,2,1)))</f>
        <v/>
      </c>
      <c r="G609" s="5">
        <f>IF(PERCENTRANK($D$5:$D$797,D609)&gt;=0.75,4,IF(PERCENTRANK($D$5:$D$797,D609)&gt;=0.5,3,IF(PERCENTRANK($D$5:$D$797,D609)&gt;=0.25,2,1)))</f>
        <v/>
      </c>
      <c r="H609" s="5">
        <f>IF(PERCENTRANK($E$5:$E$797,E609)&gt;=0.75,4,IF(PERCENTRANK($E$5:$E$797,E609)&gt;=0.5,3,IF(PERCENTRANK($E$5:$E$797,E609)&gt;=0.25,2,1)))</f>
        <v/>
      </c>
      <c r="I609" s="5">
        <f>F609+G609+H609</f>
        <v/>
      </c>
      <c r="J609" s="5">
        <f>IF(I609&gt;=10,"Champions",IF(I609&gt;=8,"Loyal Customers",IF(I609&gt;=6,"Potential Loyalists",IF(I609&gt;=4,"At Risk","Lost"))))</f>
        <v/>
      </c>
    </row>
    <row r="610">
      <c r="A610" s="8" t="inlineStr">
        <is>
          <t>DW-13195</t>
        </is>
      </c>
      <c r="B610" s="8" t="inlineStr">
        <is>
          <t>David Wiener</t>
        </is>
      </c>
      <c r="C610" s="8" t="n">
        <v>69</v>
      </c>
      <c r="D610" s="8" t="n">
        <v>6</v>
      </c>
      <c r="E610" s="9" t="n">
        <v>1080.75</v>
      </c>
      <c r="F610" s="8">
        <f>IF(PERCENTRANK($C$5:$C$797,C610)&lt;=0.25,4,IF(PERCENTRANK($C$5:$C$797,C610)&lt;=0.5,3,IF(PERCENTRANK($C$5:$C$797,C610)&lt;=0.75,2,1)))</f>
        <v/>
      </c>
      <c r="G610" s="8">
        <f>IF(PERCENTRANK($D$5:$D$797,D610)&gt;=0.75,4,IF(PERCENTRANK($D$5:$D$797,D610)&gt;=0.5,3,IF(PERCENTRANK($D$5:$D$797,D610)&gt;=0.25,2,1)))</f>
        <v/>
      </c>
      <c r="H610" s="8">
        <f>IF(PERCENTRANK($E$5:$E$797,E610)&gt;=0.75,4,IF(PERCENTRANK($E$5:$E$797,E610)&gt;=0.5,3,IF(PERCENTRANK($E$5:$E$797,E610)&gt;=0.25,2,1)))</f>
        <v/>
      </c>
      <c r="I610" s="8">
        <f>F610+G610+H610</f>
        <v/>
      </c>
      <c r="J610" s="8">
        <f>IF(I610&gt;=10,"Champions",IF(I610&gt;=8,"Loyal Customers",IF(I610&gt;=6,"Potential Loyalists",IF(I610&gt;=4,"At Risk","Lost"))))</f>
        <v/>
      </c>
    </row>
    <row r="611">
      <c r="A611" s="5" t="inlineStr">
        <is>
          <t>CS-12490</t>
        </is>
      </c>
      <c r="B611" s="5" t="inlineStr">
        <is>
          <t>Cindy Schnelling</t>
        </is>
      </c>
      <c r="C611" s="5" t="n">
        <v>424</v>
      </c>
      <c r="D611" s="5" t="n">
        <v>4</v>
      </c>
      <c r="E611" s="6" t="n">
        <v>1077.23</v>
      </c>
      <c r="F611" s="5">
        <f>IF(PERCENTRANK($C$5:$C$797,C611)&lt;=0.25,4,IF(PERCENTRANK($C$5:$C$797,C611)&lt;=0.5,3,IF(PERCENTRANK($C$5:$C$797,C611)&lt;=0.75,2,1)))</f>
        <v/>
      </c>
      <c r="G611" s="5">
        <f>IF(PERCENTRANK($D$5:$D$797,D611)&gt;=0.75,4,IF(PERCENTRANK($D$5:$D$797,D611)&gt;=0.5,3,IF(PERCENTRANK($D$5:$D$797,D611)&gt;=0.25,2,1)))</f>
        <v/>
      </c>
      <c r="H611" s="5">
        <f>IF(PERCENTRANK($E$5:$E$797,E611)&gt;=0.75,4,IF(PERCENTRANK($E$5:$E$797,E611)&gt;=0.5,3,IF(PERCENTRANK($E$5:$E$797,E611)&gt;=0.25,2,1)))</f>
        <v/>
      </c>
      <c r="I611" s="5">
        <f>F611+G611+H611</f>
        <v/>
      </c>
      <c r="J611" s="5">
        <f>IF(I611&gt;=10,"Champions",IF(I611&gt;=8,"Loyal Customers",IF(I611&gt;=6,"Potential Loyalists",IF(I611&gt;=4,"At Risk","Lost"))))</f>
        <v/>
      </c>
    </row>
    <row r="612">
      <c r="A612" s="8" t="inlineStr">
        <is>
          <t>PC-19000</t>
        </is>
      </c>
      <c r="B612" s="8" t="inlineStr">
        <is>
          <t>Pauline Chand</t>
        </is>
      </c>
      <c r="C612" s="8" t="n">
        <v>882</v>
      </c>
      <c r="D612" s="8" t="n">
        <v>2</v>
      </c>
      <c r="E612" s="9" t="n">
        <v>1061.49</v>
      </c>
      <c r="F612" s="8">
        <f>IF(PERCENTRANK($C$5:$C$797,C612)&lt;=0.25,4,IF(PERCENTRANK($C$5:$C$797,C612)&lt;=0.5,3,IF(PERCENTRANK($C$5:$C$797,C612)&lt;=0.75,2,1)))</f>
        <v/>
      </c>
      <c r="G612" s="8">
        <f>IF(PERCENTRANK($D$5:$D$797,D612)&gt;=0.75,4,IF(PERCENTRANK($D$5:$D$797,D612)&gt;=0.5,3,IF(PERCENTRANK($D$5:$D$797,D612)&gt;=0.25,2,1)))</f>
        <v/>
      </c>
      <c r="H612" s="8">
        <f>IF(PERCENTRANK($E$5:$E$797,E612)&gt;=0.75,4,IF(PERCENTRANK($E$5:$E$797,E612)&gt;=0.5,3,IF(PERCENTRANK($E$5:$E$797,E612)&gt;=0.25,2,1)))</f>
        <v/>
      </c>
      <c r="I612" s="8">
        <f>F612+G612+H612</f>
        <v/>
      </c>
      <c r="J612" s="8">
        <f>IF(I612&gt;=10,"Champions",IF(I612&gt;=8,"Loyal Customers",IF(I612&gt;=6,"Potential Loyalists",IF(I612&gt;=4,"At Risk","Lost"))))</f>
        <v/>
      </c>
    </row>
    <row r="613">
      <c r="A613" s="5" t="inlineStr">
        <is>
          <t>DP-13165</t>
        </is>
      </c>
      <c r="B613" s="5" t="inlineStr">
        <is>
          <t>David Philippe</t>
        </is>
      </c>
      <c r="C613" s="5" t="n">
        <v>812</v>
      </c>
      <c r="D613" s="5" t="n">
        <v>2</v>
      </c>
      <c r="E613" s="6" t="n">
        <v>1058.62</v>
      </c>
      <c r="F613" s="5">
        <f>IF(PERCENTRANK($C$5:$C$797,C613)&lt;=0.25,4,IF(PERCENTRANK($C$5:$C$797,C613)&lt;=0.5,3,IF(PERCENTRANK($C$5:$C$797,C613)&lt;=0.75,2,1)))</f>
        <v/>
      </c>
      <c r="G613" s="5">
        <f>IF(PERCENTRANK($D$5:$D$797,D613)&gt;=0.75,4,IF(PERCENTRANK($D$5:$D$797,D613)&gt;=0.5,3,IF(PERCENTRANK($D$5:$D$797,D613)&gt;=0.25,2,1)))</f>
        <v/>
      </c>
      <c r="H613" s="5">
        <f>IF(PERCENTRANK($E$5:$E$797,E613)&gt;=0.75,4,IF(PERCENTRANK($E$5:$E$797,E613)&gt;=0.5,3,IF(PERCENTRANK($E$5:$E$797,E613)&gt;=0.25,2,1)))</f>
        <v/>
      </c>
      <c r="I613" s="5">
        <f>F613+G613+H613</f>
        <v/>
      </c>
      <c r="J613" s="5">
        <f>IF(I613&gt;=10,"Champions",IF(I613&gt;=8,"Loyal Customers",IF(I613&gt;=6,"Potential Loyalists",IF(I613&gt;=4,"At Risk","Lost"))))</f>
        <v/>
      </c>
    </row>
    <row r="614">
      <c r="A614" s="8" t="inlineStr">
        <is>
          <t>JC-15385</t>
        </is>
      </c>
      <c r="B614" s="8" t="inlineStr">
        <is>
          <t>Jenna Caffey</t>
        </is>
      </c>
      <c r="C614" s="8" t="n">
        <v>175</v>
      </c>
      <c r="D614" s="8" t="n">
        <v>1</v>
      </c>
      <c r="E614" s="9" t="n">
        <v>1058.11</v>
      </c>
      <c r="F614" s="8">
        <f>IF(PERCENTRANK($C$5:$C$797,C614)&lt;=0.25,4,IF(PERCENTRANK($C$5:$C$797,C614)&lt;=0.5,3,IF(PERCENTRANK($C$5:$C$797,C614)&lt;=0.75,2,1)))</f>
        <v/>
      </c>
      <c r="G614" s="8">
        <f>IF(PERCENTRANK($D$5:$D$797,D614)&gt;=0.75,4,IF(PERCENTRANK($D$5:$D$797,D614)&gt;=0.5,3,IF(PERCENTRANK($D$5:$D$797,D614)&gt;=0.25,2,1)))</f>
        <v/>
      </c>
      <c r="H614" s="8">
        <f>IF(PERCENTRANK($E$5:$E$797,E614)&gt;=0.75,4,IF(PERCENTRANK($E$5:$E$797,E614)&gt;=0.5,3,IF(PERCENTRANK($E$5:$E$797,E614)&gt;=0.25,2,1)))</f>
        <v/>
      </c>
      <c r="I614" s="8">
        <f>F614+G614+H614</f>
        <v/>
      </c>
      <c r="J614" s="8">
        <f>IF(I614&gt;=10,"Champions",IF(I614&gt;=8,"Loyal Customers",IF(I614&gt;=6,"Potential Loyalists",IF(I614&gt;=4,"At Risk","Lost"))))</f>
        <v/>
      </c>
    </row>
    <row r="615">
      <c r="A615" s="5" t="inlineStr">
        <is>
          <t>PO-19195</t>
        </is>
      </c>
      <c r="B615" s="5" t="inlineStr">
        <is>
          <t>Phillina Ober</t>
        </is>
      </c>
      <c r="C615" s="5" t="n">
        <v>86</v>
      </c>
      <c r="D615" s="5" t="n">
        <v>5</v>
      </c>
      <c r="E615" s="6" t="n">
        <v>1056.86</v>
      </c>
      <c r="F615" s="5">
        <f>IF(PERCENTRANK($C$5:$C$797,C615)&lt;=0.25,4,IF(PERCENTRANK($C$5:$C$797,C615)&lt;=0.5,3,IF(PERCENTRANK($C$5:$C$797,C615)&lt;=0.75,2,1)))</f>
        <v/>
      </c>
      <c r="G615" s="5">
        <f>IF(PERCENTRANK($D$5:$D$797,D615)&gt;=0.75,4,IF(PERCENTRANK($D$5:$D$797,D615)&gt;=0.5,3,IF(PERCENTRANK($D$5:$D$797,D615)&gt;=0.25,2,1)))</f>
        <v/>
      </c>
      <c r="H615" s="5">
        <f>IF(PERCENTRANK($E$5:$E$797,E615)&gt;=0.75,4,IF(PERCENTRANK($E$5:$E$797,E615)&gt;=0.5,3,IF(PERCENTRANK($E$5:$E$797,E615)&gt;=0.25,2,1)))</f>
        <v/>
      </c>
      <c r="I615" s="5">
        <f>F615+G615+H615</f>
        <v/>
      </c>
      <c r="J615" s="5">
        <f>IF(I615&gt;=10,"Champions",IF(I615&gt;=8,"Loyal Customers",IF(I615&gt;=6,"Potential Loyalists",IF(I615&gt;=4,"At Risk","Lost"))))</f>
        <v/>
      </c>
    </row>
    <row r="616">
      <c r="A616" s="8" t="inlineStr">
        <is>
          <t>AA-10375</t>
        </is>
      </c>
      <c r="B616" s="8" t="inlineStr">
        <is>
          <t>Allen Armold</t>
        </is>
      </c>
      <c r="C616" s="8" t="n">
        <v>19</v>
      </c>
      <c r="D616" s="8" t="n">
        <v>9</v>
      </c>
      <c r="E616" s="9" t="n">
        <v>1056.39</v>
      </c>
      <c r="F616" s="8">
        <f>IF(PERCENTRANK($C$5:$C$797,C616)&lt;=0.25,4,IF(PERCENTRANK($C$5:$C$797,C616)&lt;=0.5,3,IF(PERCENTRANK($C$5:$C$797,C616)&lt;=0.75,2,1)))</f>
        <v/>
      </c>
      <c r="G616" s="8">
        <f>IF(PERCENTRANK($D$5:$D$797,D616)&gt;=0.75,4,IF(PERCENTRANK($D$5:$D$797,D616)&gt;=0.5,3,IF(PERCENTRANK($D$5:$D$797,D616)&gt;=0.25,2,1)))</f>
        <v/>
      </c>
      <c r="H616" s="8">
        <f>IF(PERCENTRANK($E$5:$E$797,E616)&gt;=0.75,4,IF(PERCENTRANK($E$5:$E$797,E616)&gt;=0.5,3,IF(PERCENTRANK($E$5:$E$797,E616)&gt;=0.25,2,1)))</f>
        <v/>
      </c>
      <c r="I616" s="8">
        <f>F616+G616+H616</f>
        <v/>
      </c>
      <c r="J616" s="8">
        <f>IF(I616&gt;=10,"Champions",IF(I616&gt;=8,"Loyal Customers",IF(I616&gt;=6,"Potential Loyalists",IF(I616&gt;=4,"At Risk","Lost"))))</f>
        <v/>
      </c>
    </row>
    <row r="617">
      <c r="A617" s="5" t="inlineStr">
        <is>
          <t>VS-21820</t>
        </is>
      </c>
      <c r="B617" s="5" t="inlineStr">
        <is>
          <t>Vivek Sundaresam</t>
        </is>
      </c>
      <c r="C617" s="5" t="n">
        <v>221</v>
      </c>
      <c r="D617" s="5" t="n">
        <v>4</v>
      </c>
      <c r="E617" s="6" t="n">
        <v>1055.98</v>
      </c>
      <c r="F617" s="5">
        <f>IF(PERCENTRANK($C$5:$C$797,C617)&lt;=0.25,4,IF(PERCENTRANK($C$5:$C$797,C617)&lt;=0.5,3,IF(PERCENTRANK($C$5:$C$797,C617)&lt;=0.75,2,1)))</f>
        <v/>
      </c>
      <c r="G617" s="5">
        <f>IF(PERCENTRANK($D$5:$D$797,D617)&gt;=0.75,4,IF(PERCENTRANK($D$5:$D$797,D617)&gt;=0.5,3,IF(PERCENTRANK($D$5:$D$797,D617)&gt;=0.25,2,1)))</f>
        <v/>
      </c>
      <c r="H617" s="5">
        <f>IF(PERCENTRANK($E$5:$E$797,E617)&gt;=0.75,4,IF(PERCENTRANK($E$5:$E$797,E617)&gt;=0.5,3,IF(PERCENTRANK($E$5:$E$797,E617)&gt;=0.25,2,1)))</f>
        <v/>
      </c>
      <c r="I617" s="5">
        <f>F617+G617+H617</f>
        <v/>
      </c>
      <c r="J617" s="5">
        <f>IF(I617&gt;=10,"Champions",IF(I617&gt;=8,"Loyal Customers",IF(I617&gt;=6,"Potential Loyalists",IF(I617&gt;=4,"At Risk","Lost"))))</f>
        <v/>
      </c>
    </row>
    <row r="618">
      <c r="A618" s="8" t="inlineStr">
        <is>
          <t>AR-10345</t>
        </is>
      </c>
      <c r="B618" s="8" t="inlineStr">
        <is>
          <t>Alex Russell</t>
        </is>
      </c>
      <c r="C618" s="8" t="n">
        <v>111</v>
      </c>
      <c r="D618" s="8" t="n">
        <v>4</v>
      </c>
      <c r="E618" s="9" t="n">
        <v>1055.69</v>
      </c>
      <c r="F618" s="8">
        <f>IF(PERCENTRANK($C$5:$C$797,C618)&lt;=0.25,4,IF(PERCENTRANK($C$5:$C$797,C618)&lt;=0.5,3,IF(PERCENTRANK($C$5:$C$797,C618)&lt;=0.75,2,1)))</f>
        <v/>
      </c>
      <c r="G618" s="8">
        <f>IF(PERCENTRANK($D$5:$D$797,D618)&gt;=0.75,4,IF(PERCENTRANK($D$5:$D$797,D618)&gt;=0.5,3,IF(PERCENTRANK($D$5:$D$797,D618)&gt;=0.25,2,1)))</f>
        <v/>
      </c>
      <c r="H618" s="8">
        <f>IF(PERCENTRANK($E$5:$E$797,E618)&gt;=0.75,4,IF(PERCENTRANK($E$5:$E$797,E618)&gt;=0.5,3,IF(PERCENTRANK($E$5:$E$797,E618)&gt;=0.25,2,1)))</f>
        <v/>
      </c>
      <c r="I618" s="8">
        <f>F618+G618+H618</f>
        <v/>
      </c>
      <c r="J618" s="8">
        <f>IF(I618&gt;=10,"Champions",IF(I618&gt;=8,"Loyal Customers",IF(I618&gt;=6,"Potential Loyalists",IF(I618&gt;=4,"At Risk","Lost"))))</f>
        <v/>
      </c>
    </row>
    <row r="619">
      <c r="A619" s="5" t="inlineStr">
        <is>
          <t>DP-13000</t>
        </is>
      </c>
      <c r="B619" s="5" t="inlineStr">
        <is>
          <t>Darren Powers</t>
        </is>
      </c>
      <c r="C619" s="5" t="n">
        <v>126</v>
      </c>
      <c r="D619" s="5" t="n">
        <v>9</v>
      </c>
      <c r="E619" s="6" t="n">
        <v>1050.64</v>
      </c>
      <c r="F619" s="5">
        <f>IF(PERCENTRANK($C$5:$C$797,C619)&lt;=0.25,4,IF(PERCENTRANK($C$5:$C$797,C619)&lt;=0.5,3,IF(PERCENTRANK($C$5:$C$797,C619)&lt;=0.75,2,1)))</f>
        <v/>
      </c>
      <c r="G619" s="5">
        <f>IF(PERCENTRANK($D$5:$D$797,D619)&gt;=0.75,4,IF(PERCENTRANK($D$5:$D$797,D619)&gt;=0.5,3,IF(PERCENTRANK($D$5:$D$797,D619)&gt;=0.25,2,1)))</f>
        <v/>
      </c>
      <c r="H619" s="5">
        <f>IF(PERCENTRANK($E$5:$E$797,E619)&gt;=0.75,4,IF(PERCENTRANK($E$5:$E$797,E619)&gt;=0.5,3,IF(PERCENTRANK($E$5:$E$797,E619)&gt;=0.25,2,1)))</f>
        <v/>
      </c>
      <c r="I619" s="5">
        <f>F619+G619+H619</f>
        <v/>
      </c>
      <c r="J619" s="5">
        <f>IF(I619&gt;=10,"Champions",IF(I619&gt;=8,"Loyal Customers",IF(I619&gt;=6,"Potential Loyalists",IF(I619&gt;=4,"At Risk","Lost"))))</f>
        <v/>
      </c>
    </row>
    <row r="620">
      <c r="A620" s="8" t="inlineStr">
        <is>
          <t>DH-13675</t>
        </is>
      </c>
      <c r="B620" s="8" t="inlineStr">
        <is>
          <t>Duane Huffman</t>
        </is>
      </c>
      <c r="C620" s="8" t="n">
        <v>776</v>
      </c>
      <c r="D620" s="8" t="n">
        <v>4</v>
      </c>
      <c r="E620" s="9" t="n">
        <v>1043.1</v>
      </c>
      <c r="F620" s="8">
        <f>IF(PERCENTRANK($C$5:$C$797,C620)&lt;=0.25,4,IF(PERCENTRANK($C$5:$C$797,C620)&lt;=0.5,3,IF(PERCENTRANK($C$5:$C$797,C620)&lt;=0.75,2,1)))</f>
        <v/>
      </c>
      <c r="G620" s="8">
        <f>IF(PERCENTRANK($D$5:$D$797,D620)&gt;=0.75,4,IF(PERCENTRANK($D$5:$D$797,D620)&gt;=0.5,3,IF(PERCENTRANK($D$5:$D$797,D620)&gt;=0.25,2,1)))</f>
        <v/>
      </c>
      <c r="H620" s="8">
        <f>IF(PERCENTRANK($E$5:$E$797,E620)&gt;=0.75,4,IF(PERCENTRANK($E$5:$E$797,E620)&gt;=0.5,3,IF(PERCENTRANK($E$5:$E$797,E620)&gt;=0.25,2,1)))</f>
        <v/>
      </c>
      <c r="I620" s="8">
        <f>F620+G620+H620</f>
        <v/>
      </c>
      <c r="J620" s="8">
        <f>IF(I620&gt;=10,"Champions",IF(I620&gt;=8,"Loyal Customers",IF(I620&gt;=6,"Potential Loyalists",IF(I620&gt;=4,"At Risk","Lost"))))</f>
        <v/>
      </c>
    </row>
    <row r="621">
      <c r="A621" s="5" t="inlineStr">
        <is>
          <t>SM-20905</t>
        </is>
      </c>
      <c r="B621" s="5" t="inlineStr">
        <is>
          <t>Susan MacKendrick</t>
        </is>
      </c>
      <c r="C621" s="5" t="n">
        <v>606</v>
      </c>
      <c r="D621" s="5" t="n">
        <v>1</v>
      </c>
      <c r="E621" s="6" t="n">
        <v>1043.04</v>
      </c>
      <c r="F621" s="5">
        <f>IF(PERCENTRANK($C$5:$C$797,C621)&lt;=0.25,4,IF(PERCENTRANK($C$5:$C$797,C621)&lt;=0.5,3,IF(PERCENTRANK($C$5:$C$797,C621)&lt;=0.75,2,1)))</f>
        <v/>
      </c>
      <c r="G621" s="5">
        <f>IF(PERCENTRANK($D$5:$D$797,D621)&gt;=0.75,4,IF(PERCENTRANK($D$5:$D$797,D621)&gt;=0.5,3,IF(PERCENTRANK($D$5:$D$797,D621)&gt;=0.25,2,1)))</f>
        <v/>
      </c>
      <c r="H621" s="5">
        <f>IF(PERCENTRANK($E$5:$E$797,E621)&gt;=0.75,4,IF(PERCENTRANK($E$5:$E$797,E621)&gt;=0.5,3,IF(PERCENTRANK($E$5:$E$797,E621)&gt;=0.25,2,1)))</f>
        <v/>
      </c>
      <c r="I621" s="5">
        <f>F621+G621+H621</f>
        <v/>
      </c>
      <c r="J621" s="5">
        <f>IF(I621&gt;=10,"Champions",IF(I621&gt;=8,"Loyal Customers",IF(I621&gt;=6,"Potential Loyalists",IF(I621&gt;=4,"At Risk","Lost"))))</f>
        <v/>
      </c>
    </row>
    <row r="622">
      <c r="A622" s="8" t="inlineStr">
        <is>
          <t>EM-14095</t>
        </is>
      </c>
      <c r="B622" s="8" t="inlineStr">
        <is>
          <t>Eudokia Martin</t>
        </is>
      </c>
      <c r="C622" s="8" t="n">
        <v>113</v>
      </c>
      <c r="D622" s="8" t="n">
        <v>4</v>
      </c>
      <c r="E622" s="9" t="n">
        <v>1041.04</v>
      </c>
      <c r="F622" s="8">
        <f>IF(PERCENTRANK($C$5:$C$797,C622)&lt;=0.25,4,IF(PERCENTRANK($C$5:$C$797,C622)&lt;=0.5,3,IF(PERCENTRANK($C$5:$C$797,C622)&lt;=0.75,2,1)))</f>
        <v/>
      </c>
      <c r="G622" s="8">
        <f>IF(PERCENTRANK($D$5:$D$797,D622)&gt;=0.75,4,IF(PERCENTRANK($D$5:$D$797,D622)&gt;=0.5,3,IF(PERCENTRANK($D$5:$D$797,D622)&gt;=0.25,2,1)))</f>
        <v/>
      </c>
      <c r="H622" s="8">
        <f>IF(PERCENTRANK($E$5:$E$797,E622)&gt;=0.75,4,IF(PERCENTRANK($E$5:$E$797,E622)&gt;=0.5,3,IF(PERCENTRANK($E$5:$E$797,E622)&gt;=0.25,2,1)))</f>
        <v/>
      </c>
      <c r="I622" s="8">
        <f>F622+G622+H622</f>
        <v/>
      </c>
      <c r="J622" s="8">
        <f>IF(I622&gt;=10,"Champions",IF(I622&gt;=8,"Loyal Customers",IF(I622&gt;=6,"Potential Loyalists",IF(I622&gt;=4,"At Risk","Lost"))))</f>
        <v/>
      </c>
    </row>
    <row r="623">
      <c r="A623" s="5" t="inlineStr">
        <is>
          <t>TC-21145</t>
        </is>
      </c>
      <c r="B623" s="5" t="inlineStr">
        <is>
          <t>Theresa Coyne</t>
        </is>
      </c>
      <c r="C623" s="5" t="n">
        <v>106</v>
      </c>
      <c r="D623" s="5" t="n">
        <v>1</v>
      </c>
      <c r="E623" s="6" t="n">
        <v>1038.26</v>
      </c>
      <c r="F623" s="5">
        <f>IF(PERCENTRANK($C$5:$C$797,C623)&lt;=0.25,4,IF(PERCENTRANK($C$5:$C$797,C623)&lt;=0.5,3,IF(PERCENTRANK($C$5:$C$797,C623)&lt;=0.75,2,1)))</f>
        <v/>
      </c>
      <c r="G623" s="5">
        <f>IF(PERCENTRANK($D$5:$D$797,D623)&gt;=0.75,4,IF(PERCENTRANK($D$5:$D$797,D623)&gt;=0.5,3,IF(PERCENTRANK($D$5:$D$797,D623)&gt;=0.25,2,1)))</f>
        <v/>
      </c>
      <c r="H623" s="5">
        <f>IF(PERCENTRANK($E$5:$E$797,E623)&gt;=0.75,4,IF(PERCENTRANK($E$5:$E$797,E623)&gt;=0.5,3,IF(PERCENTRANK($E$5:$E$797,E623)&gt;=0.25,2,1)))</f>
        <v/>
      </c>
      <c r="I623" s="5">
        <f>F623+G623+H623</f>
        <v/>
      </c>
      <c r="J623" s="5">
        <f>IF(I623&gt;=10,"Champions",IF(I623&gt;=8,"Loyal Customers",IF(I623&gt;=6,"Potential Loyalists",IF(I623&gt;=4,"At Risk","Lost"))))</f>
        <v/>
      </c>
    </row>
    <row r="624">
      <c r="A624" s="8" t="inlineStr">
        <is>
          <t>MK-18160</t>
        </is>
      </c>
      <c r="B624" s="8" t="inlineStr">
        <is>
          <t>Mike Kennedy</t>
        </is>
      </c>
      <c r="C624" s="8" t="n">
        <v>240</v>
      </c>
      <c r="D624" s="8" t="n">
        <v>4</v>
      </c>
      <c r="E624" s="9" t="n">
        <v>1031.6</v>
      </c>
      <c r="F624" s="8">
        <f>IF(PERCENTRANK($C$5:$C$797,C624)&lt;=0.25,4,IF(PERCENTRANK($C$5:$C$797,C624)&lt;=0.5,3,IF(PERCENTRANK($C$5:$C$797,C624)&lt;=0.75,2,1)))</f>
        <v/>
      </c>
      <c r="G624" s="8">
        <f>IF(PERCENTRANK($D$5:$D$797,D624)&gt;=0.75,4,IF(PERCENTRANK($D$5:$D$797,D624)&gt;=0.5,3,IF(PERCENTRANK($D$5:$D$797,D624)&gt;=0.25,2,1)))</f>
        <v/>
      </c>
      <c r="H624" s="8">
        <f>IF(PERCENTRANK($E$5:$E$797,E624)&gt;=0.75,4,IF(PERCENTRANK($E$5:$E$797,E624)&gt;=0.5,3,IF(PERCENTRANK($E$5:$E$797,E624)&gt;=0.25,2,1)))</f>
        <v/>
      </c>
      <c r="I624" s="8">
        <f>F624+G624+H624</f>
        <v/>
      </c>
      <c r="J624" s="8">
        <f>IF(I624&gt;=10,"Champions",IF(I624&gt;=8,"Loyal Customers",IF(I624&gt;=6,"Potential Loyalists",IF(I624&gt;=4,"At Risk","Lost"))))</f>
        <v/>
      </c>
    </row>
    <row r="625">
      <c r="A625" s="5" t="inlineStr">
        <is>
          <t>TH-21235</t>
        </is>
      </c>
      <c r="B625" s="5" t="inlineStr">
        <is>
          <t>Tiffany House</t>
        </is>
      </c>
      <c r="C625" s="5" t="n">
        <v>117</v>
      </c>
      <c r="D625" s="5" t="n">
        <v>8</v>
      </c>
      <c r="E625" s="6" t="n">
        <v>1022.2</v>
      </c>
      <c r="F625" s="5">
        <f>IF(PERCENTRANK($C$5:$C$797,C625)&lt;=0.25,4,IF(PERCENTRANK($C$5:$C$797,C625)&lt;=0.5,3,IF(PERCENTRANK($C$5:$C$797,C625)&lt;=0.75,2,1)))</f>
        <v/>
      </c>
      <c r="G625" s="5">
        <f>IF(PERCENTRANK($D$5:$D$797,D625)&gt;=0.75,4,IF(PERCENTRANK($D$5:$D$797,D625)&gt;=0.5,3,IF(PERCENTRANK($D$5:$D$797,D625)&gt;=0.25,2,1)))</f>
        <v/>
      </c>
      <c r="H625" s="5">
        <f>IF(PERCENTRANK($E$5:$E$797,E625)&gt;=0.75,4,IF(PERCENTRANK($E$5:$E$797,E625)&gt;=0.5,3,IF(PERCENTRANK($E$5:$E$797,E625)&gt;=0.25,2,1)))</f>
        <v/>
      </c>
      <c r="I625" s="5">
        <f>F625+G625+H625</f>
        <v/>
      </c>
      <c r="J625" s="5">
        <f>IF(I625&gt;=10,"Champions",IF(I625&gt;=8,"Loyal Customers",IF(I625&gt;=6,"Potential Loyalists",IF(I625&gt;=4,"At Risk","Lost"))))</f>
        <v/>
      </c>
    </row>
    <row r="626">
      <c r="A626" s="8" t="inlineStr">
        <is>
          <t>SW-20350</t>
        </is>
      </c>
      <c r="B626" s="8" t="inlineStr">
        <is>
          <t>Sean Wendt</t>
        </is>
      </c>
      <c r="C626" s="8" t="n">
        <v>162</v>
      </c>
      <c r="D626" s="8" t="n">
        <v>3</v>
      </c>
      <c r="E626" s="9" t="n">
        <v>1019.04</v>
      </c>
      <c r="F626" s="8">
        <f>IF(PERCENTRANK($C$5:$C$797,C626)&lt;=0.25,4,IF(PERCENTRANK($C$5:$C$797,C626)&lt;=0.5,3,IF(PERCENTRANK($C$5:$C$797,C626)&lt;=0.75,2,1)))</f>
        <v/>
      </c>
      <c r="G626" s="8">
        <f>IF(PERCENTRANK($D$5:$D$797,D626)&gt;=0.75,4,IF(PERCENTRANK($D$5:$D$797,D626)&gt;=0.5,3,IF(PERCENTRANK($D$5:$D$797,D626)&gt;=0.25,2,1)))</f>
        <v/>
      </c>
      <c r="H626" s="8">
        <f>IF(PERCENTRANK($E$5:$E$797,E626)&gt;=0.75,4,IF(PERCENTRANK($E$5:$E$797,E626)&gt;=0.5,3,IF(PERCENTRANK($E$5:$E$797,E626)&gt;=0.25,2,1)))</f>
        <v/>
      </c>
      <c r="I626" s="8">
        <f>F626+G626+H626</f>
        <v/>
      </c>
      <c r="J626" s="8">
        <f>IF(I626&gt;=10,"Champions",IF(I626&gt;=8,"Loyal Customers",IF(I626&gt;=6,"Potential Loyalists",IF(I626&gt;=4,"At Risk","Lost"))))</f>
        <v/>
      </c>
    </row>
    <row r="627">
      <c r="A627" s="5" t="inlineStr">
        <is>
          <t>LS-17200</t>
        </is>
      </c>
      <c r="B627" s="5" t="inlineStr">
        <is>
          <t>Luke Schmidt</t>
        </is>
      </c>
      <c r="C627" s="5" t="n">
        <v>96</v>
      </c>
      <c r="D627" s="5" t="n">
        <v>6</v>
      </c>
      <c r="E627" s="6" t="n">
        <v>1010.26</v>
      </c>
      <c r="F627" s="5">
        <f>IF(PERCENTRANK($C$5:$C$797,C627)&lt;=0.25,4,IF(PERCENTRANK($C$5:$C$797,C627)&lt;=0.5,3,IF(PERCENTRANK($C$5:$C$797,C627)&lt;=0.75,2,1)))</f>
        <v/>
      </c>
      <c r="G627" s="5">
        <f>IF(PERCENTRANK($D$5:$D$797,D627)&gt;=0.75,4,IF(PERCENTRANK($D$5:$D$797,D627)&gt;=0.5,3,IF(PERCENTRANK($D$5:$D$797,D627)&gt;=0.25,2,1)))</f>
        <v/>
      </c>
      <c r="H627" s="5">
        <f>IF(PERCENTRANK($E$5:$E$797,E627)&gt;=0.75,4,IF(PERCENTRANK($E$5:$E$797,E627)&gt;=0.5,3,IF(PERCENTRANK($E$5:$E$797,E627)&gt;=0.25,2,1)))</f>
        <v/>
      </c>
      <c r="I627" s="5">
        <f>F627+G627+H627</f>
        <v/>
      </c>
      <c r="J627" s="5">
        <f>IF(I627&gt;=10,"Champions",IF(I627&gt;=8,"Loyal Customers",IF(I627&gt;=6,"Potential Loyalists",IF(I627&gt;=4,"At Risk","Lost"))))</f>
        <v/>
      </c>
    </row>
    <row r="628">
      <c r="A628" s="8" t="inlineStr">
        <is>
          <t>RB-19330</t>
        </is>
      </c>
      <c r="B628" s="8" t="inlineStr">
        <is>
          <t>Randy Bradley</t>
        </is>
      </c>
      <c r="C628" s="8" t="n">
        <v>68</v>
      </c>
      <c r="D628" s="8" t="n">
        <v>2</v>
      </c>
      <c r="E628" s="9" t="n">
        <v>1008.2</v>
      </c>
      <c r="F628" s="8">
        <f>IF(PERCENTRANK($C$5:$C$797,C628)&lt;=0.25,4,IF(PERCENTRANK($C$5:$C$797,C628)&lt;=0.5,3,IF(PERCENTRANK($C$5:$C$797,C628)&lt;=0.75,2,1)))</f>
        <v/>
      </c>
      <c r="G628" s="8">
        <f>IF(PERCENTRANK($D$5:$D$797,D628)&gt;=0.75,4,IF(PERCENTRANK($D$5:$D$797,D628)&gt;=0.5,3,IF(PERCENTRANK($D$5:$D$797,D628)&gt;=0.25,2,1)))</f>
        <v/>
      </c>
      <c r="H628" s="8">
        <f>IF(PERCENTRANK($E$5:$E$797,E628)&gt;=0.75,4,IF(PERCENTRANK($E$5:$E$797,E628)&gt;=0.5,3,IF(PERCENTRANK($E$5:$E$797,E628)&gt;=0.25,2,1)))</f>
        <v/>
      </c>
      <c r="I628" s="8">
        <f>F628+G628+H628</f>
        <v/>
      </c>
      <c r="J628" s="8">
        <f>IF(I628&gt;=10,"Champions",IF(I628&gt;=8,"Loyal Customers",IF(I628&gt;=6,"Potential Loyalists",IF(I628&gt;=4,"At Risk","Lost"))))</f>
        <v/>
      </c>
    </row>
    <row r="629">
      <c r="A629" s="5" t="inlineStr">
        <is>
          <t>LS-17245</t>
        </is>
      </c>
      <c r="B629" s="5" t="inlineStr">
        <is>
          <t>Lynn Smith</t>
        </is>
      </c>
      <c r="C629" s="5" t="n">
        <v>34</v>
      </c>
      <c r="D629" s="5" t="n">
        <v>6</v>
      </c>
      <c r="E629" s="6" t="n">
        <v>1008.14</v>
      </c>
      <c r="F629" s="5">
        <f>IF(PERCENTRANK($C$5:$C$797,C629)&lt;=0.25,4,IF(PERCENTRANK($C$5:$C$797,C629)&lt;=0.5,3,IF(PERCENTRANK($C$5:$C$797,C629)&lt;=0.75,2,1)))</f>
        <v/>
      </c>
      <c r="G629" s="5">
        <f>IF(PERCENTRANK($D$5:$D$797,D629)&gt;=0.75,4,IF(PERCENTRANK($D$5:$D$797,D629)&gt;=0.5,3,IF(PERCENTRANK($D$5:$D$797,D629)&gt;=0.25,2,1)))</f>
        <v/>
      </c>
      <c r="H629" s="5">
        <f>IF(PERCENTRANK($E$5:$E$797,E629)&gt;=0.75,4,IF(PERCENTRANK($E$5:$E$797,E629)&gt;=0.5,3,IF(PERCENTRANK($E$5:$E$797,E629)&gt;=0.25,2,1)))</f>
        <v/>
      </c>
      <c r="I629" s="5">
        <f>F629+G629+H629</f>
        <v/>
      </c>
      <c r="J629" s="5">
        <f>IF(I629&gt;=10,"Champions",IF(I629&gt;=8,"Loyal Customers",IF(I629&gt;=6,"Potential Loyalists",IF(I629&gt;=4,"At Risk","Lost"))))</f>
        <v/>
      </c>
    </row>
    <row r="630">
      <c r="A630" s="8" t="inlineStr">
        <is>
          <t>BG-11740</t>
        </is>
      </c>
      <c r="B630" s="8" t="inlineStr">
        <is>
          <t>Bruce Geld</t>
        </is>
      </c>
      <c r="C630" s="8" t="n">
        <v>57</v>
      </c>
      <c r="D630" s="8" t="n">
        <v>6</v>
      </c>
      <c r="E630" s="9" t="n">
        <v>1006.36</v>
      </c>
      <c r="F630" s="8">
        <f>IF(PERCENTRANK($C$5:$C$797,C630)&lt;=0.25,4,IF(PERCENTRANK($C$5:$C$797,C630)&lt;=0.5,3,IF(PERCENTRANK($C$5:$C$797,C630)&lt;=0.75,2,1)))</f>
        <v/>
      </c>
      <c r="G630" s="8">
        <f>IF(PERCENTRANK($D$5:$D$797,D630)&gt;=0.75,4,IF(PERCENTRANK($D$5:$D$797,D630)&gt;=0.5,3,IF(PERCENTRANK($D$5:$D$797,D630)&gt;=0.25,2,1)))</f>
        <v/>
      </c>
      <c r="H630" s="8">
        <f>IF(PERCENTRANK($E$5:$E$797,E630)&gt;=0.75,4,IF(PERCENTRANK($E$5:$E$797,E630)&gt;=0.5,3,IF(PERCENTRANK($E$5:$E$797,E630)&gt;=0.25,2,1)))</f>
        <v/>
      </c>
      <c r="I630" s="8">
        <f>F630+G630+H630</f>
        <v/>
      </c>
      <c r="J630" s="8">
        <f>IF(I630&gt;=10,"Champions",IF(I630&gt;=8,"Loyal Customers",IF(I630&gt;=6,"Potential Loyalists",IF(I630&gt;=4,"At Risk","Lost"))))</f>
        <v/>
      </c>
    </row>
    <row r="631">
      <c r="A631" s="5" t="inlineStr">
        <is>
          <t>VP-21730</t>
        </is>
      </c>
      <c r="B631" s="5" t="inlineStr">
        <is>
          <t>Victor Preis</t>
        </is>
      </c>
      <c r="C631" s="5" t="n">
        <v>30</v>
      </c>
      <c r="D631" s="5" t="n">
        <v>3</v>
      </c>
      <c r="E631" s="6" t="n">
        <v>993.9</v>
      </c>
      <c r="F631" s="5">
        <f>IF(PERCENTRANK($C$5:$C$797,C631)&lt;=0.25,4,IF(PERCENTRANK($C$5:$C$797,C631)&lt;=0.5,3,IF(PERCENTRANK($C$5:$C$797,C631)&lt;=0.75,2,1)))</f>
        <v/>
      </c>
      <c r="G631" s="5">
        <f>IF(PERCENTRANK($D$5:$D$797,D631)&gt;=0.75,4,IF(PERCENTRANK($D$5:$D$797,D631)&gt;=0.5,3,IF(PERCENTRANK($D$5:$D$797,D631)&gt;=0.25,2,1)))</f>
        <v/>
      </c>
      <c r="H631" s="5">
        <f>IF(PERCENTRANK($E$5:$E$797,E631)&gt;=0.75,4,IF(PERCENTRANK($E$5:$E$797,E631)&gt;=0.5,3,IF(PERCENTRANK($E$5:$E$797,E631)&gt;=0.25,2,1)))</f>
        <v/>
      </c>
      <c r="I631" s="5">
        <f>F631+G631+H631</f>
        <v/>
      </c>
      <c r="J631" s="5">
        <f>IF(I631&gt;=10,"Champions",IF(I631&gt;=8,"Loyal Customers",IF(I631&gt;=6,"Potential Loyalists",IF(I631&gt;=4,"At Risk","Lost"))))</f>
        <v/>
      </c>
    </row>
    <row r="632">
      <c r="A632" s="8" t="inlineStr">
        <is>
          <t>KB-16600</t>
        </is>
      </c>
      <c r="B632" s="8" t="inlineStr">
        <is>
          <t>Ken Brennan</t>
        </is>
      </c>
      <c r="C632" s="8" t="n">
        <v>1</v>
      </c>
      <c r="D632" s="8" t="n">
        <v>7</v>
      </c>
      <c r="E632" s="9" t="n">
        <v>983.92</v>
      </c>
      <c r="F632" s="8">
        <f>IF(PERCENTRANK($C$5:$C$797,C632)&lt;=0.25,4,IF(PERCENTRANK($C$5:$C$797,C632)&lt;=0.5,3,IF(PERCENTRANK($C$5:$C$797,C632)&lt;=0.75,2,1)))</f>
        <v/>
      </c>
      <c r="G632" s="8">
        <f>IF(PERCENTRANK($D$5:$D$797,D632)&gt;=0.75,4,IF(PERCENTRANK($D$5:$D$797,D632)&gt;=0.5,3,IF(PERCENTRANK($D$5:$D$797,D632)&gt;=0.25,2,1)))</f>
        <v/>
      </c>
      <c r="H632" s="8">
        <f>IF(PERCENTRANK($E$5:$E$797,E632)&gt;=0.75,4,IF(PERCENTRANK($E$5:$E$797,E632)&gt;=0.5,3,IF(PERCENTRANK($E$5:$E$797,E632)&gt;=0.25,2,1)))</f>
        <v/>
      </c>
      <c r="I632" s="8">
        <f>F632+G632+H632</f>
        <v/>
      </c>
      <c r="J632" s="8">
        <f>IF(I632&gt;=10,"Champions",IF(I632&gt;=8,"Loyal Customers",IF(I632&gt;=6,"Potential Loyalists",IF(I632&gt;=4,"At Risk","Lost"))))</f>
        <v/>
      </c>
    </row>
    <row r="633">
      <c r="A633" s="5" t="inlineStr">
        <is>
          <t>BP-11050</t>
        </is>
      </c>
      <c r="B633" s="5" t="inlineStr">
        <is>
          <t>Barry Pond</t>
        </is>
      </c>
      <c r="C633" s="5" t="n">
        <v>83</v>
      </c>
      <c r="D633" s="5" t="n">
        <v>5</v>
      </c>
      <c r="E633" s="6" t="n">
        <v>983.42</v>
      </c>
      <c r="F633" s="5">
        <f>IF(PERCENTRANK($C$5:$C$797,C633)&lt;=0.25,4,IF(PERCENTRANK($C$5:$C$797,C633)&lt;=0.5,3,IF(PERCENTRANK($C$5:$C$797,C633)&lt;=0.75,2,1)))</f>
        <v/>
      </c>
      <c r="G633" s="5">
        <f>IF(PERCENTRANK($D$5:$D$797,D633)&gt;=0.75,4,IF(PERCENTRANK($D$5:$D$797,D633)&gt;=0.5,3,IF(PERCENTRANK($D$5:$D$797,D633)&gt;=0.25,2,1)))</f>
        <v/>
      </c>
      <c r="H633" s="5">
        <f>IF(PERCENTRANK($E$5:$E$797,E633)&gt;=0.75,4,IF(PERCENTRANK($E$5:$E$797,E633)&gt;=0.5,3,IF(PERCENTRANK($E$5:$E$797,E633)&gt;=0.25,2,1)))</f>
        <v/>
      </c>
      <c r="I633" s="5">
        <f>F633+G633+H633</f>
        <v/>
      </c>
      <c r="J633" s="5">
        <f>IF(I633&gt;=10,"Champions",IF(I633&gt;=8,"Loyal Customers",IF(I633&gt;=6,"Potential Loyalists",IF(I633&gt;=4,"At Risk","Lost"))))</f>
        <v/>
      </c>
    </row>
    <row r="634">
      <c r="A634" s="8" t="inlineStr">
        <is>
          <t>TS-21340</t>
        </is>
      </c>
      <c r="B634" s="8" t="inlineStr">
        <is>
          <t>Toby Swindell</t>
        </is>
      </c>
      <c r="C634" s="8" t="n">
        <v>226</v>
      </c>
      <c r="D634" s="8" t="n">
        <v>5</v>
      </c>
      <c r="E634" s="9" t="n">
        <v>974.78</v>
      </c>
      <c r="F634" s="8">
        <f>IF(PERCENTRANK($C$5:$C$797,C634)&lt;=0.25,4,IF(PERCENTRANK($C$5:$C$797,C634)&lt;=0.5,3,IF(PERCENTRANK($C$5:$C$797,C634)&lt;=0.75,2,1)))</f>
        <v/>
      </c>
      <c r="G634" s="8">
        <f>IF(PERCENTRANK($D$5:$D$797,D634)&gt;=0.75,4,IF(PERCENTRANK($D$5:$D$797,D634)&gt;=0.5,3,IF(PERCENTRANK($D$5:$D$797,D634)&gt;=0.25,2,1)))</f>
        <v/>
      </c>
      <c r="H634" s="8">
        <f>IF(PERCENTRANK($E$5:$E$797,E634)&gt;=0.75,4,IF(PERCENTRANK($E$5:$E$797,E634)&gt;=0.5,3,IF(PERCENTRANK($E$5:$E$797,E634)&gt;=0.25,2,1)))</f>
        <v/>
      </c>
      <c r="I634" s="8">
        <f>F634+G634+H634</f>
        <v/>
      </c>
      <c r="J634" s="8">
        <f>IF(I634&gt;=10,"Champions",IF(I634&gt;=8,"Loyal Customers",IF(I634&gt;=6,"Potential Loyalists",IF(I634&gt;=4,"At Risk","Lost"))))</f>
        <v/>
      </c>
    </row>
    <row r="635">
      <c r="A635" s="5" t="inlineStr">
        <is>
          <t>RD-19930</t>
        </is>
      </c>
      <c r="B635" s="5" t="inlineStr">
        <is>
          <t>Russell D'Ascenzo</t>
        </is>
      </c>
      <c r="C635" s="5" t="n">
        <v>42</v>
      </c>
      <c r="D635" s="5" t="n">
        <v>4</v>
      </c>
      <c r="E635" s="6" t="n">
        <v>970.9400000000001</v>
      </c>
      <c r="F635" s="5">
        <f>IF(PERCENTRANK($C$5:$C$797,C635)&lt;=0.25,4,IF(PERCENTRANK($C$5:$C$797,C635)&lt;=0.5,3,IF(PERCENTRANK($C$5:$C$797,C635)&lt;=0.75,2,1)))</f>
        <v/>
      </c>
      <c r="G635" s="5">
        <f>IF(PERCENTRANK($D$5:$D$797,D635)&gt;=0.75,4,IF(PERCENTRANK($D$5:$D$797,D635)&gt;=0.5,3,IF(PERCENTRANK($D$5:$D$797,D635)&gt;=0.25,2,1)))</f>
        <v/>
      </c>
      <c r="H635" s="5">
        <f>IF(PERCENTRANK($E$5:$E$797,E635)&gt;=0.75,4,IF(PERCENTRANK($E$5:$E$797,E635)&gt;=0.5,3,IF(PERCENTRANK($E$5:$E$797,E635)&gt;=0.25,2,1)))</f>
        <v/>
      </c>
      <c r="I635" s="5">
        <f>F635+G635+H635</f>
        <v/>
      </c>
      <c r="J635" s="5">
        <f>IF(I635&gt;=10,"Champions",IF(I635&gt;=8,"Loyal Customers",IF(I635&gt;=6,"Potential Loyalists",IF(I635&gt;=4,"At Risk","Lost"))))</f>
        <v/>
      </c>
    </row>
    <row r="636">
      <c r="A636" s="8" t="inlineStr">
        <is>
          <t>AB-10150</t>
        </is>
      </c>
      <c r="B636" s="8" t="inlineStr">
        <is>
          <t>Aimee Bixby</t>
        </is>
      </c>
      <c r="C636" s="8" t="n">
        <v>41</v>
      </c>
      <c r="D636" s="8" t="n">
        <v>5</v>
      </c>
      <c r="E636" s="9" t="n">
        <v>966.71</v>
      </c>
      <c r="F636" s="8">
        <f>IF(PERCENTRANK($C$5:$C$797,C636)&lt;=0.25,4,IF(PERCENTRANK($C$5:$C$797,C636)&lt;=0.5,3,IF(PERCENTRANK($C$5:$C$797,C636)&lt;=0.75,2,1)))</f>
        <v/>
      </c>
      <c r="G636" s="8">
        <f>IF(PERCENTRANK($D$5:$D$797,D636)&gt;=0.75,4,IF(PERCENTRANK($D$5:$D$797,D636)&gt;=0.5,3,IF(PERCENTRANK($D$5:$D$797,D636)&gt;=0.25,2,1)))</f>
        <v/>
      </c>
      <c r="H636" s="8">
        <f>IF(PERCENTRANK($E$5:$E$797,E636)&gt;=0.75,4,IF(PERCENTRANK($E$5:$E$797,E636)&gt;=0.5,3,IF(PERCENTRANK($E$5:$E$797,E636)&gt;=0.25,2,1)))</f>
        <v/>
      </c>
      <c r="I636" s="8">
        <f>F636+G636+H636</f>
        <v/>
      </c>
      <c r="J636" s="8">
        <f>IF(I636&gt;=10,"Champions",IF(I636&gt;=8,"Loyal Customers",IF(I636&gt;=6,"Potential Loyalists",IF(I636&gt;=4,"At Risk","Lost"))))</f>
        <v/>
      </c>
    </row>
    <row r="637">
      <c r="A637" s="5" t="inlineStr">
        <is>
          <t>RC-19825</t>
        </is>
      </c>
      <c r="B637" s="5" t="inlineStr">
        <is>
          <t>Roy Collins</t>
        </is>
      </c>
      <c r="C637" s="5" t="n">
        <v>369</v>
      </c>
      <c r="D637" s="5" t="n">
        <v>6</v>
      </c>
      <c r="E637" s="6" t="n">
        <v>966.41</v>
      </c>
      <c r="F637" s="5">
        <f>IF(PERCENTRANK($C$5:$C$797,C637)&lt;=0.25,4,IF(PERCENTRANK($C$5:$C$797,C637)&lt;=0.5,3,IF(PERCENTRANK($C$5:$C$797,C637)&lt;=0.75,2,1)))</f>
        <v/>
      </c>
      <c r="G637" s="5">
        <f>IF(PERCENTRANK($D$5:$D$797,D637)&gt;=0.75,4,IF(PERCENTRANK($D$5:$D$797,D637)&gt;=0.5,3,IF(PERCENTRANK($D$5:$D$797,D637)&gt;=0.25,2,1)))</f>
        <v/>
      </c>
      <c r="H637" s="5">
        <f>IF(PERCENTRANK($E$5:$E$797,E637)&gt;=0.75,4,IF(PERCENTRANK($E$5:$E$797,E637)&gt;=0.5,3,IF(PERCENTRANK($E$5:$E$797,E637)&gt;=0.25,2,1)))</f>
        <v/>
      </c>
      <c r="I637" s="5">
        <f>F637+G637+H637</f>
        <v/>
      </c>
      <c r="J637" s="5">
        <f>IF(I637&gt;=10,"Champions",IF(I637&gt;=8,"Loyal Customers",IF(I637&gt;=6,"Potential Loyalists",IF(I637&gt;=4,"At Risk","Lost"))))</f>
        <v/>
      </c>
    </row>
    <row r="638">
      <c r="A638" s="8" t="inlineStr">
        <is>
          <t>SS-20875</t>
        </is>
      </c>
      <c r="B638" s="8" t="inlineStr">
        <is>
          <t>Sung Shariari</t>
        </is>
      </c>
      <c r="C638" s="8" t="n">
        <v>120</v>
      </c>
      <c r="D638" s="8" t="n">
        <v>5</v>
      </c>
      <c r="E638" s="9" t="n">
        <v>964.64</v>
      </c>
      <c r="F638" s="8">
        <f>IF(PERCENTRANK($C$5:$C$797,C638)&lt;=0.25,4,IF(PERCENTRANK($C$5:$C$797,C638)&lt;=0.5,3,IF(PERCENTRANK($C$5:$C$797,C638)&lt;=0.75,2,1)))</f>
        <v/>
      </c>
      <c r="G638" s="8">
        <f>IF(PERCENTRANK($D$5:$D$797,D638)&gt;=0.75,4,IF(PERCENTRANK($D$5:$D$797,D638)&gt;=0.5,3,IF(PERCENTRANK($D$5:$D$797,D638)&gt;=0.25,2,1)))</f>
        <v/>
      </c>
      <c r="H638" s="8">
        <f>IF(PERCENTRANK($E$5:$E$797,E638)&gt;=0.75,4,IF(PERCENTRANK($E$5:$E$797,E638)&gt;=0.5,3,IF(PERCENTRANK($E$5:$E$797,E638)&gt;=0.25,2,1)))</f>
        <v/>
      </c>
      <c r="I638" s="8">
        <f>F638+G638+H638</f>
        <v/>
      </c>
      <c r="J638" s="8">
        <f>IF(I638&gt;=10,"Champions",IF(I638&gt;=8,"Loyal Customers",IF(I638&gt;=6,"Potential Loyalists",IF(I638&gt;=4,"At Risk","Lost"))))</f>
        <v/>
      </c>
    </row>
    <row r="639">
      <c r="A639" s="5" t="inlineStr">
        <is>
          <t>JH-15910</t>
        </is>
      </c>
      <c r="B639" s="5" t="inlineStr">
        <is>
          <t>Jonathan Howell</t>
        </is>
      </c>
      <c r="C639" s="5" t="n">
        <v>41</v>
      </c>
      <c r="D639" s="5" t="n">
        <v>7</v>
      </c>
      <c r="E639" s="6" t="n">
        <v>959.48</v>
      </c>
      <c r="F639" s="5">
        <f>IF(PERCENTRANK($C$5:$C$797,C639)&lt;=0.25,4,IF(PERCENTRANK($C$5:$C$797,C639)&lt;=0.5,3,IF(PERCENTRANK($C$5:$C$797,C639)&lt;=0.75,2,1)))</f>
        <v/>
      </c>
      <c r="G639" s="5">
        <f>IF(PERCENTRANK($D$5:$D$797,D639)&gt;=0.75,4,IF(PERCENTRANK($D$5:$D$797,D639)&gt;=0.5,3,IF(PERCENTRANK($D$5:$D$797,D639)&gt;=0.25,2,1)))</f>
        <v/>
      </c>
      <c r="H639" s="5">
        <f>IF(PERCENTRANK($E$5:$E$797,E639)&gt;=0.75,4,IF(PERCENTRANK($E$5:$E$797,E639)&gt;=0.5,3,IF(PERCENTRANK($E$5:$E$797,E639)&gt;=0.25,2,1)))</f>
        <v/>
      </c>
      <c r="I639" s="5">
        <f>F639+G639+H639</f>
        <v/>
      </c>
      <c r="J639" s="5">
        <f>IF(I639&gt;=10,"Champions",IF(I639&gt;=8,"Loyal Customers",IF(I639&gt;=6,"Potential Loyalists",IF(I639&gt;=4,"At Risk","Lost"))))</f>
        <v/>
      </c>
    </row>
    <row r="640">
      <c r="A640" s="8" t="inlineStr">
        <is>
          <t>JF-15295</t>
        </is>
      </c>
      <c r="B640" s="8" t="inlineStr">
        <is>
          <t>Jason Fortune-</t>
        </is>
      </c>
      <c r="C640" s="8" t="n">
        <v>225</v>
      </c>
      <c r="D640" s="8" t="n">
        <v>5</v>
      </c>
      <c r="E640" s="9" t="n">
        <v>955.12</v>
      </c>
      <c r="F640" s="8">
        <f>IF(PERCENTRANK($C$5:$C$797,C640)&lt;=0.25,4,IF(PERCENTRANK($C$5:$C$797,C640)&lt;=0.5,3,IF(PERCENTRANK($C$5:$C$797,C640)&lt;=0.75,2,1)))</f>
        <v/>
      </c>
      <c r="G640" s="8">
        <f>IF(PERCENTRANK($D$5:$D$797,D640)&gt;=0.75,4,IF(PERCENTRANK($D$5:$D$797,D640)&gt;=0.5,3,IF(PERCENTRANK($D$5:$D$797,D640)&gt;=0.25,2,1)))</f>
        <v/>
      </c>
      <c r="H640" s="8">
        <f>IF(PERCENTRANK($E$5:$E$797,E640)&gt;=0.75,4,IF(PERCENTRANK($E$5:$E$797,E640)&gt;=0.5,3,IF(PERCENTRANK($E$5:$E$797,E640)&gt;=0.25,2,1)))</f>
        <v/>
      </c>
      <c r="I640" s="8">
        <f>F640+G640+H640</f>
        <v/>
      </c>
      <c r="J640" s="8">
        <f>IF(I640&gt;=10,"Champions",IF(I640&gt;=8,"Loyal Customers",IF(I640&gt;=6,"Potential Loyalists",IF(I640&gt;=4,"At Risk","Lost"))))</f>
        <v/>
      </c>
    </row>
    <row r="641">
      <c r="A641" s="5" t="inlineStr">
        <is>
          <t>RP-19270</t>
        </is>
      </c>
      <c r="B641" s="5" t="inlineStr">
        <is>
          <t>Rachel Payne</t>
        </is>
      </c>
      <c r="C641" s="5" t="n">
        <v>496</v>
      </c>
      <c r="D641" s="5" t="n">
        <v>4</v>
      </c>
      <c r="E641" s="6" t="n">
        <v>954.65</v>
      </c>
      <c r="F641" s="5">
        <f>IF(PERCENTRANK($C$5:$C$797,C641)&lt;=0.25,4,IF(PERCENTRANK($C$5:$C$797,C641)&lt;=0.5,3,IF(PERCENTRANK($C$5:$C$797,C641)&lt;=0.75,2,1)))</f>
        <v/>
      </c>
      <c r="G641" s="5">
        <f>IF(PERCENTRANK($D$5:$D$797,D641)&gt;=0.75,4,IF(PERCENTRANK($D$5:$D$797,D641)&gt;=0.5,3,IF(PERCENTRANK($D$5:$D$797,D641)&gt;=0.25,2,1)))</f>
        <v/>
      </c>
      <c r="H641" s="5">
        <f>IF(PERCENTRANK($E$5:$E$797,E641)&gt;=0.75,4,IF(PERCENTRANK($E$5:$E$797,E641)&gt;=0.5,3,IF(PERCENTRANK($E$5:$E$797,E641)&gt;=0.25,2,1)))</f>
        <v/>
      </c>
      <c r="I641" s="5">
        <f>F641+G641+H641</f>
        <v/>
      </c>
      <c r="J641" s="5">
        <f>IF(I641&gt;=10,"Champions",IF(I641&gt;=8,"Loyal Customers",IF(I641&gt;=6,"Potential Loyalists",IF(I641&gt;=4,"At Risk","Lost"))))</f>
        <v/>
      </c>
    </row>
    <row r="642">
      <c r="A642" s="8" t="inlineStr">
        <is>
          <t>BS-11800</t>
        </is>
      </c>
      <c r="B642" s="8" t="inlineStr">
        <is>
          <t>Bryan Spruell</t>
        </is>
      </c>
      <c r="C642" s="8" t="n">
        <v>265</v>
      </c>
      <c r="D642" s="8" t="n">
        <v>2</v>
      </c>
      <c r="E642" s="9" t="n">
        <v>949.4299999999999</v>
      </c>
      <c r="F642" s="8">
        <f>IF(PERCENTRANK($C$5:$C$797,C642)&lt;=0.25,4,IF(PERCENTRANK($C$5:$C$797,C642)&lt;=0.5,3,IF(PERCENTRANK($C$5:$C$797,C642)&lt;=0.75,2,1)))</f>
        <v/>
      </c>
      <c r="G642" s="8">
        <f>IF(PERCENTRANK($D$5:$D$797,D642)&gt;=0.75,4,IF(PERCENTRANK($D$5:$D$797,D642)&gt;=0.5,3,IF(PERCENTRANK($D$5:$D$797,D642)&gt;=0.25,2,1)))</f>
        <v/>
      </c>
      <c r="H642" s="8">
        <f>IF(PERCENTRANK($E$5:$E$797,E642)&gt;=0.75,4,IF(PERCENTRANK($E$5:$E$797,E642)&gt;=0.5,3,IF(PERCENTRANK($E$5:$E$797,E642)&gt;=0.25,2,1)))</f>
        <v/>
      </c>
      <c r="I642" s="8">
        <f>F642+G642+H642</f>
        <v/>
      </c>
      <c r="J642" s="8">
        <f>IF(I642&gt;=10,"Champions",IF(I642&gt;=8,"Loyal Customers",IF(I642&gt;=6,"Potential Loyalists",IF(I642&gt;=4,"At Risk","Lost"))))</f>
        <v/>
      </c>
    </row>
    <row r="643">
      <c r="A643" s="5" t="inlineStr">
        <is>
          <t>RF-19840</t>
        </is>
      </c>
      <c r="B643" s="5" t="inlineStr">
        <is>
          <t>Roy Französisch</t>
        </is>
      </c>
      <c r="C643" s="5" t="n">
        <v>6</v>
      </c>
      <c r="D643" s="5" t="n">
        <v>8</v>
      </c>
      <c r="E643" s="6" t="n">
        <v>945.22</v>
      </c>
      <c r="F643" s="5">
        <f>IF(PERCENTRANK($C$5:$C$797,C643)&lt;=0.25,4,IF(PERCENTRANK($C$5:$C$797,C643)&lt;=0.5,3,IF(PERCENTRANK($C$5:$C$797,C643)&lt;=0.75,2,1)))</f>
        <v/>
      </c>
      <c r="G643" s="5">
        <f>IF(PERCENTRANK($D$5:$D$797,D643)&gt;=0.75,4,IF(PERCENTRANK($D$5:$D$797,D643)&gt;=0.5,3,IF(PERCENTRANK($D$5:$D$797,D643)&gt;=0.25,2,1)))</f>
        <v/>
      </c>
      <c r="H643" s="5">
        <f>IF(PERCENTRANK($E$5:$E$797,E643)&gt;=0.75,4,IF(PERCENTRANK($E$5:$E$797,E643)&gt;=0.5,3,IF(PERCENTRANK($E$5:$E$797,E643)&gt;=0.25,2,1)))</f>
        <v/>
      </c>
      <c r="I643" s="5">
        <f>F643+G643+H643</f>
        <v/>
      </c>
      <c r="J643" s="5">
        <f>IF(I643&gt;=10,"Champions",IF(I643&gt;=8,"Loyal Customers",IF(I643&gt;=6,"Potential Loyalists",IF(I643&gt;=4,"At Risk","Lost"))))</f>
        <v/>
      </c>
    </row>
    <row r="644">
      <c r="A644" s="8" t="inlineStr">
        <is>
          <t>EB-13930</t>
        </is>
      </c>
      <c r="B644" s="8" t="inlineStr">
        <is>
          <t>Eric Barreto</t>
        </is>
      </c>
      <c r="C644" s="8" t="n">
        <v>161</v>
      </c>
      <c r="D644" s="8" t="n">
        <v>5</v>
      </c>
      <c r="E644" s="9" t="n">
        <v>944.6</v>
      </c>
      <c r="F644" s="8">
        <f>IF(PERCENTRANK($C$5:$C$797,C644)&lt;=0.25,4,IF(PERCENTRANK($C$5:$C$797,C644)&lt;=0.5,3,IF(PERCENTRANK($C$5:$C$797,C644)&lt;=0.75,2,1)))</f>
        <v/>
      </c>
      <c r="G644" s="8">
        <f>IF(PERCENTRANK($D$5:$D$797,D644)&gt;=0.75,4,IF(PERCENTRANK($D$5:$D$797,D644)&gt;=0.5,3,IF(PERCENTRANK($D$5:$D$797,D644)&gt;=0.25,2,1)))</f>
        <v/>
      </c>
      <c r="H644" s="8">
        <f>IF(PERCENTRANK($E$5:$E$797,E644)&gt;=0.75,4,IF(PERCENTRANK($E$5:$E$797,E644)&gt;=0.5,3,IF(PERCENTRANK($E$5:$E$797,E644)&gt;=0.25,2,1)))</f>
        <v/>
      </c>
      <c r="I644" s="8">
        <f>F644+G644+H644</f>
        <v/>
      </c>
      <c r="J644" s="8">
        <f>IF(I644&gt;=10,"Champions",IF(I644&gt;=8,"Loyal Customers",IF(I644&gt;=6,"Potential Loyalists",IF(I644&gt;=4,"At Risk","Lost"))))</f>
        <v/>
      </c>
    </row>
    <row r="645">
      <c r="A645" s="5" t="inlineStr">
        <is>
          <t>MF-17665</t>
        </is>
      </c>
      <c r="B645" s="5" t="inlineStr">
        <is>
          <t>Maureen Fritzler</t>
        </is>
      </c>
      <c r="C645" s="5" t="n">
        <v>421</v>
      </c>
      <c r="D645" s="5" t="n">
        <v>5</v>
      </c>
      <c r="E645" s="6" t="n">
        <v>937.04</v>
      </c>
      <c r="F645" s="5">
        <f>IF(PERCENTRANK($C$5:$C$797,C645)&lt;=0.25,4,IF(PERCENTRANK($C$5:$C$797,C645)&lt;=0.5,3,IF(PERCENTRANK($C$5:$C$797,C645)&lt;=0.75,2,1)))</f>
        <v/>
      </c>
      <c r="G645" s="5">
        <f>IF(PERCENTRANK($D$5:$D$797,D645)&gt;=0.75,4,IF(PERCENTRANK($D$5:$D$797,D645)&gt;=0.5,3,IF(PERCENTRANK($D$5:$D$797,D645)&gt;=0.25,2,1)))</f>
        <v/>
      </c>
      <c r="H645" s="5">
        <f>IF(PERCENTRANK($E$5:$E$797,E645)&gt;=0.75,4,IF(PERCENTRANK($E$5:$E$797,E645)&gt;=0.5,3,IF(PERCENTRANK($E$5:$E$797,E645)&gt;=0.25,2,1)))</f>
        <v/>
      </c>
      <c r="I645" s="5">
        <f>F645+G645+H645</f>
        <v/>
      </c>
      <c r="J645" s="5">
        <f>IF(I645&gt;=10,"Champions",IF(I645&gt;=8,"Loyal Customers",IF(I645&gt;=6,"Potential Loyalists",IF(I645&gt;=4,"At Risk","Lost"))))</f>
        <v/>
      </c>
    </row>
    <row r="646">
      <c r="A646" s="8" t="inlineStr">
        <is>
          <t>EM-13960</t>
        </is>
      </c>
      <c r="B646" s="8" t="inlineStr">
        <is>
          <t>Eric Murdock</t>
        </is>
      </c>
      <c r="C646" s="8" t="n">
        <v>151</v>
      </c>
      <c r="D646" s="8" t="n">
        <v>5</v>
      </c>
      <c r="E646" s="9" t="n">
        <v>933.7</v>
      </c>
      <c r="F646" s="8">
        <f>IF(PERCENTRANK($C$5:$C$797,C646)&lt;=0.25,4,IF(PERCENTRANK($C$5:$C$797,C646)&lt;=0.5,3,IF(PERCENTRANK($C$5:$C$797,C646)&lt;=0.75,2,1)))</f>
        <v/>
      </c>
      <c r="G646" s="8">
        <f>IF(PERCENTRANK($D$5:$D$797,D646)&gt;=0.75,4,IF(PERCENTRANK($D$5:$D$797,D646)&gt;=0.5,3,IF(PERCENTRANK($D$5:$D$797,D646)&gt;=0.25,2,1)))</f>
        <v/>
      </c>
      <c r="H646" s="8">
        <f>IF(PERCENTRANK($E$5:$E$797,E646)&gt;=0.75,4,IF(PERCENTRANK($E$5:$E$797,E646)&gt;=0.5,3,IF(PERCENTRANK($E$5:$E$797,E646)&gt;=0.25,2,1)))</f>
        <v/>
      </c>
      <c r="I646" s="8">
        <f>F646+G646+H646</f>
        <v/>
      </c>
      <c r="J646" s="8">
        <f>IF(I646&gt;=10,"Champions",IF(I646&gt;=8,"Loyal Customers",IF(I646&gt;=6,"Potential Loyalists",IF(I646&gt;=4,"At Risk","Lost"))))</f>
        <v/>
      </c>
    </row>
    <row r="647">
      <c r="A647" s="5" t="inlineStr">
        <is>
          <t>AC-10420</t>
        </is>
      </c>
      <c r="B647" s="5" t="inlineStr">
        <is>
          <t>Alyssa Crouse</t>
        </is>
      </c>
      <c r="C647" s="5" t="n">
        <v>232</v>
      </c>
      <c r="D647" s="5" t="n">
        <v>3</v>
      </c>
      <c r="E647" s="6" t="n">
        <v>925.8</v>
      </c>
      <c r="F647" s="5">
        <f>IF(PERCENTRANK($C$5:$C$797,C647)&lt;=0.25,4,IF(PERCENTRANK($C$5:$C$797,C647)&lt;=0.5,3,IF(PERCENTRANK($C$5:$C$797,C647)&lt;=0.75,2,1)))</f>
        <v/>
      </c>
      <c r="G647" s="5">
        <f>IF(PERCENTRANK($D$5:$D$797,D647)&gt;=0.75,4,IF(PERCENTRANK($D$5:$D$797,D647)&gt;=0.5,3,IF(PERCENTRANK($D$5:$D$797,D647)&gt;=0.25,2,1)))</f>
        <v/>
      </c>
      <c r="H647" s="5">
        <f>IF(PERCENTRANK($E$5:$E$797,E647)&gt;=0.75,4,IF(PERCENTRANK($E$5:$E$797,E647)&gt;=0.5,3,IF(PERCENTRANK($E$5:$E$797,E647)&gt;=0.25,2,1)))</f>
        <v/>
      </c>
      <c r="I647" s="5">
        <f>F647+G647+H647</f>
        <v/>
      </c>
      <c r="J647" s="5">
        <f>IF(I647&gt;=10,"Champions",IF(I647&gt;=8,"Loyal Customers",IF(I647&gt;=6,"Potential Loyalists",IF(I647&gt;=4,"At Risk","Lost"))))</f>
        <v/>
      </c>
    </row>
    <row r="648">
      <c r="A648" s="8" t="inlineStr">
        <is>
          <t>EH-14185</t>
        </is>
      </c>
      <c r="B648" s="8" t="inlineStr">
        <is>
          <t>Evan Henry</t>
        </is>
      </c>
      <c r="C648" s="8" t="n">
        <v>105</v>
      </c>
      <c r="D648" s="8" t="n">
        <v>6</v>
      </c>
      <c r="E648" s="9" t="n">
        <v>923.88</v>
      </c>
      <c r="F648" s="8">
        <f>IF(PERCENTRANK($C$5:$C$797,C648)&lt;=0.25,4,IF(PERCENTRANK($C$5:$C$797,C648)&lt;=0.5,3,IF(PERCENTRANK($C$5:$C$797,C648)&lt;=0.75,2,1)))</f>
        <v/>
      </c>
      <c r="G648" s="8">
        <f>IF(PERCENTRANK($D$5:$D$797,D648)&gt;=0.75,4,IF(PERCENTRANK($D$5:$D$797,D648)&gt;=0.5,3,IF(PERCENTRANK($D$5:$D$797,D648)&gt;=0.25,2,1)))</f>
        <v/>
      </c>
      <c r="H648" s="8">
        <f>IF(PERCENTRANK($E$5:$E$797,E648)&gt;=0.75,4,IF(PERCENTRANK($E$5:$E$797,E648)&gt;=0.5,3,IF(PERCENTRANK($E$5:$E$797,E648)&gt;=0.25,2,1)))</f>
        <v/>
      </c>
      <c r="I648" s="8">
        <f>F648+G648+H648</f>
        <v/>
      </c>
      <c r="J648" s="8">
        <f>IF(I648&gt;=10,"Champions",IF(I648&gt;=8,"Loyal Customers",IF(I648&gt;=6,"Potential Loyalists",IF(I648&gt;=4,"At Risk","Lost"))))</f>
        <v/>
      </c>
    </row>
    <row r="649">
      <c r="A649" s="5" t="inlineStr">
        <is>
          <t>MO-17500</t>
        </is>
      </c>
      <c r="B649" s="5" t="inlineStr">
        <is>
          <t>Mary O'Rourke</t>
        </is>
      </c>
      <c r="C649" s="5" t="n">
        <v>72</v>
      </c>
      <c r="D649" s="5" t="n">
        <v>4</v>
      </c>
      <c r="E649" s="6" t="n">
        <v>922.49</v>
      </c>
      <c r="F649" s="5">
        <f>IF(PERCENTRANK($C$5:$C$797,C649)&lt;=0.25,4,IF(PERCENTRANK($C$5:$C$797,C649)&lt;=0.5,3,IF(PERCENTRANK($C$5:$C$797,C649)&lt;=0.75,2,1)))</f>
        <v/>
      </c>
      <c r="G649" s="5">
        <f>IF(PERCENTRANK($D$5:$D$797,D649)&gt;=0.75,4,IF(PERCENTRANK($D$5:$D$797,D649)&gt;=0.5,3,IF(PERCENTRANK($D$5:$D$797,D649)&gt;=0.25,2,1)))</f>
        <v/>
      </c>
      <c r="H649" s="5">
        <f>IF(PERCENTRANK($E$5:$E$797,E649)&gt;=0.75,4,IF(PERCENTRANK($E$5:$E$797,E649)&gt;=0.5,3,IF(PERCENTRANK($E$5:$E$797,E649)&gt;=0.25,2,1)))</f>
        <v/>
      </c>
      <c r="I649" s="5">
        <f>F649+G649+H649</f>
        <v/>
      </c>
      <c r="J649" s="5">
        <f>IF(I649&gt;=10,"Champions",IF(I649&gt;=8,"Loyal Customers",IF(I649&gt;=6,"Potential Loyalists",IF(I649&gt;=4,"At Risk","Lost"))))</f>
        <v/>
      </c>
    </row>
    <row r="650">
      <c r="A650" s="8" t="inlineStr">
        <is>
          <t>AB-10255</t>
        </is>
      </c>
      <c r="B650" s="8" t="inlineStr">
        <is>
          <t>Alejandro Ballentine</t>
        </is>
      </c>
      <c r="C650" s="8" t="n">
        <v>166</v>
      </c>
      <c r="D650" s="8" t="n">
        <v>9</v>
      </c>
      <c r="E650" s="9" t="n">
        <v>914.53</v>
      </c>
      <c r="F650" s="8">
        <f>IF(PERCENTRANK($C$5:$C$797,C650)&lt;=0.25,4,IF(PERCENTRANK($C$5:$C$797,C650)&lt;=0.5,3,IF(PERCENTRANK($C$5:$C$797,C650)&lt;=0.75,2,1)))</f>
        <v/>
      </c>
      <c r="G650" s="8">
        <f>IF(PERCENTRANK($D$5:$D$797,D650)&gt;=0.75,4,IF(PERCENTRANK($D$5:$D$797,D650)&gt;=0.5,3,IF(PERCENTRANK($D$5:$D$797,D650)&gt;=0.25,2,1)))</f>
        <v/>
      </c>
      <c r="H650" s="8">
        <f>IF(PERCENTRANK($E$5:$E$797,E650)&gt;=0.75,4,IF(PERCENTRANK($E$5:$E$797,E650)&gt;=0.5,3,IF(PERCENTRANK($E$5:$E$797,E650)&gt;=0.25,2,1)))</f>
        <v/>
      </c>
      <c r="I650" s="8">
        <f>F650+G650+H650</f>
        <v/>
      </c>
      <c r="J650" s="8">
        <f>IF(I650&gt;=10,"Champions",IF(I650&gt;=8,"Loyal Customers",IF(I650&gt;=6,"Potential Loyalists",IF(I650&gt;=4,"At Risk","Lost"))))</f>
        <v/>
      </c>
    </row>
    <row r="651">
      <c r="A651" s="5" t="inlineStr">
        <is>
          <t>KB-16405</t>
        </is>
      </c>
      <c r="B651" s="5" t="inlineStr">
        <is>
          <t>Katrina Bavinger</t>
        </is>
      </c>
      <c r="C651" s="5" t="n">
        <v>117</v>
      </c>
      <c r="D651" s="5" t="n">
        <v>3</v>
      </c>
      <c r="E651" s="6" t="n">
        <v>908.8200000000001</v>
      </c>
      <c r="F651" s="5">
        <f>IF(PERCENTRANK($C$5:$C$797,C651)&lt;=0.25,4,IF(PERCENTRANK($C$5:$C$797,C651)&lt;=0.5,3,IF(PERCENTRANK($C$5:$C$797,C651)&lt;=0.75,2,1)))</f>
        <v/>
      </c>
      <c r="G651" s="5">
        <f>IF(PERCENTRANK($D$5:$D$797,D651)&gt;=0.75,4,IF(PERCENTRANK($D$5:$D$797,D651)&gt;=0.5,3,IF(PERCENTRANK($D$5:$D$797,D651)&gt;=0.25,2,1)))</f>
        <v/>
      </c>
      <c r="H651" s="5">
        <f>IF(PERCENTRANK($E$5:$E$797,E651)&gt;=0.75,4,IF(PERCENTRANK($E$5:$E$797,E651)&gt;=0.5,3,IF(PERCENTRANK($E$5:$E$797,E651)&gt;=0.25,2,1)))</f>
        <v/>
      </c>
      <c r="I651" s="5">
        <f>F651+G651+H651</f>
        <v/>
      </c>
      <c r="J651" s="5">
        <f>IF(I651&gt;=10,"Champions",IF(I651&gt;=8,"Loyal Customers",IF(I651&gt;=6,"Potential Loyalists",IF(I651&gt;=4,"At Risk","Lost"))))</f>
        <v/>
      </c>
    </row>
    <row r="652">
      <c r="A652" s="8" t="inlineStr">
        <is>
          <t>CG-12040</t>
        </is>
      </c>
      <c r="B652" s="8" t="inlineStr">
        <is>
          <t>Catherine Glotzbach</t>
        </is>
      </c>
      <c r="C652" s="8" t="n">
        <v>49</v>
      </c>
      <c r="D652" s="8" t="n">
        <v>6</v>
      </c>
      <c r="E652" s="9" t="n">
        <v>904.47</v>
      </c>
      <c r="F652" s="8">
        <f>IF(PERCENTRANK($C$5:$C$797,C652)&lt;=0.25,4,IF(PERCENTRANK($C$5:$C$797,C652)&lt;=0.5,3,IF(PERCENTRANK($C$5:$C$797,C652)&lt;=0.75,2,1)))</f>
        <v/>
      </c>
      <c r="G652" s="8">
        <f>IF(PERCENTRANK($D$5:$D$797,D652)&gt;=0.75,4,IF(PERCENTRANK($D$5:$D$797,D652)&gt;=0.5,3,IF(PERCENTRANK($D$5:$D$797,D652)&gt;=0.25,2,1)))</f>
        <v/>
      </c>
      <c r="H652" s="8">
        <f>IF(PERCENTRANK($E$5:$E$797,E652)&gt;=0.75,4,IF(PERCENTRANK($E$5:$E$797,E652)&gt;=0.5,3,IF(PERCENTRANK($E$5:$E$797,E652)&gt;=0.25,2,1)))</f>
        <v/>
      </c>
      <c r="I652" s="8">
        <f>F652+G652+H652</f>
        <v/>
      </c>
      <c r="J652" s="8">
        <f>IF(I652&gt;=10,"Champions",IF(I652&gt;=8,"Loyal Customers",IF(I652&gt;=6,"Potential Loyalists",IF(I652&gt;=4,"At Risk","Lost"))))</f>
        <v/>
      </c>
    </row>
    <row r="653">
      <c r="A653" s="5" t="inlineStr">
        <is>
          <t>SC-20575</t>
        </is>
      </c>
      <c r="B653" s="5" t="inlineStr">
        <is>
          <t>Sonia Cooley</t>
        </is>
      </c>
      <c r="C653" s="5" t="n">
        <v>92</v>
      </c>
      <c r="D653" s="5" t="n">
        <v>5</v>
      </c>
      <c r="E653" s="6" t="n">
        <v>902.73</v>
      </c>
      <c r="F653" s="5">
        <f>IF(PERCENTRANK($C$5:$C$797,C653)&lt;=0.25,4,IF(PERCENTRANK($C$5:$C$797,C653)&lt;=0.5,3,IF(PERCENTRANK($C$5:$C$797,C653)&lt;=0.75,2,1)))</f>
        <v/>
      </c>
      <c r="G653" s="5">
        <f>IF(PERCENTRANK($D$5:$D$797,D653)&gt;=0.75,4,IF(PERCENTRANK($D$5:$D$797,D653)&gt;=0.5,3,IF(PERCENTRANK($D$5:$D$797,D653)&gt;=0.25,2,1)))</f>
        <v/>
      </c>
      <c r="H653" s="5">
        <f>IF(PERCENTRANK($E$5:$E$797,E653)&gt;=0.75,4,IF(PERCENTRANK($E$5:$E$797,E653)&gt;=0.5,3,IF(PERCENTRANK($E$5:$E$797,E653)&gt;=0.25,2,1)))</f>
        <v/>
      </c>
      <c r="I653" s="5">
        <f>F653+G653+H653</f>
        <v/>
      </c>
      <c r="J653" s="5">
        <f>IF(I653&gt;=10,"Champions",IF(I653&gt;=8,"Loyal Customers",IF(I653&gt;=6,"Potential Loyalists",IF(I653&gt;=4,"At Risk","Lost"))))</f>
        <v/>
      </c>
    </row>
    <row r="654">
      <c r="A654" s="8" t="inlineStr">
        <is>
          <t>JB-15925</t>
        </is>
      </c>
      <c r="B654" s="8" t="inlineStr">
        <is>
          <t>Joni Blumstein</t>
        </is>
      </c>
      <c r="C654" s="8" t="n">
        <v>737</v>
      </c>
      <c r="D654" s="8" t="n">
        <v>3</v>
      </c>
      <c r="E654" s="9" t="n">
        <v>900.55</v>
      </c>
      <c r="F654" s="8">
        <f>IF(PERCENTRANK($C$5:$C$797,C654)&lt;=0.25,4,IF(PERCENTRANK($C$5:$C$797,C654)&lt;=0.5,3,IF(PERCENTRANK($C$5:$C$797,C654)&lt;=0.75,2,1)))</f>
        <v/>
      </c>
      <c r="G654" s="8">
        <f>IF(PERCENTRANK($D$5:$D$797,D654)&gt;=0.75,4,IF(PERCENTRANK($D$5:$D$797,D654)&gt;=0.5,3,IF(PERCENTRANK($D$5:$D$797,D654)&gt;=0.25,2,1)))</f>
        <v/>
      </c>
      <c r="H654" s="8">
        <f>IF(PERCENTRANK($E$5:$E$797,E654)&gt;=0.75,4,IF(PERCENTRANK($E$5:$E$797,E654)&gt;=0.5,3,IF(PERCENTRANK($E$5:$E$797,E654)&gt;=0.25,2,1)))</f>
        <v/>
      </c>
      <c r="I654" s="8">
        <f>F654+G654+H654</f>
        <v/>
      </c>
      <c r="J654" s="8">
        <f>IF(I654&gt;=10,"Champions",IF(I654&gt;=8,"Loyal Customers",IF(I654&gt;=6,"Potential Loyalists",IF(I654&gt;=4,"At Risk","Lost"))))</f>
        <v/>
      </c>
    </row>
    <row r="655">
      <c r="A655" s="5" t="inlineStr">
        <is>
          <t>HZ-14950</t>
        </is>
      </c>
      <c r="B655" s="5" t="inlineStr">
        <is>
          <t>Henia Zydlo</t>
        </is>
      </c>
      <c r="C655" s="5" t="n">
        <v>35</v>
      </c>
      <c r="D655" s="5" t="n">
        <v>5</v>
      </c>
      <c r="E655" s="6" t="n">
        <v>886.52</v>
      </c>
      <c r="F655" s="5">
        <f>IF(PERCENTRANK($C$5:$C$797,C655)&lt;=0.25,4,IF(PERCENTRANK($C$5:$C$797,C655)&lt;=0.5,3,IF(PERCENTRANK($C$5:$C$797,C655)&lt;=0.75,2,1)))</f>
        <v/>
      </c>
      <c r="G655" s="5">
        <f>IF(PERCENTRANK($D$5:$D$797,D655)&gt;=0.75,4,IF(PERCENTRANK($D$5:$D$797,D655)&gt;=0.5,3,IF(PERCENTRANK($D$5:$D$797,D655)&gt;=0.25,2,1)))</f>
        <v/>
      </c>
      <c r="H655" s="5">
        <f>IF(PERCENTRANK($E$5:$E$797,E655)&gt;=0.75,4,IF(PERCENTRANK($E$5:$E$797,E655)&gt;=0.5,3,IF(PERCENTRANK($E$5:$E$797,E655)&gt;=0.25,2,1)))</f>
        <v/>
      </c>
      <c r="I655" s="5">
        <f>F655+G655+H655</f>
        <v/>
      </c>
      <c r="J655" s="5">
        <f>IF(I655&gt;=10,"Champions",IF(I655&gt;=8,"Loyal Customers",IF(I655&gt;=6,"Potential Loyalists",IF(I655&gt;=4,"At Risk","Lost"))))</f>
        <v/>
      </c>
    </row>
    <row r="656">
      <c r="A656" s="8" t="inlineStr">
        <is>
          <t>AB-10015</t>
        </is>
      </c>
      <c r="B656" s="8" t="inlineStr">
        <is>
          <t>Aaron Bergman</t>
        </is>
      </c>
      <c r="C656" s="8" t="n">
        <v>415</v>
      </c>
      <c r="D656" s="8" t="n">
        <v>3</v>
      </c>
      <c r="E656" s="9" t="n">
        <v>886.16</v>
      </c>
      <c r="F656" s="8">
        <f>IF(PERCENTRANK($C$5:$C$797,C656)&lt;=0.25,4,IF(PERCENTRANK($C$5:$C$797,C656)&lt;=0.5,3,IF(PERCENTRANK($C$5:$C$797,C656)&lt;=0.75,2,1)))</f>
        <v/>
      </c>
      <c r="G656" s="8">
        <f>IF(PERCENTRANK($D$5:$D$797,D656)&gt;=0.75,4,IF(PERCENTRANK($D$5:$D$797,D656)&gt;=0.5,3,IF(PERCENTRANK($D$5:$D$797,D656)&gt;=0.25,2,1)))</f>
        <v/>
      </c>
      <c r="H656" s="8">
        <f>IF(PERCENTRANK($E$5:$E$797,E656)&gt;=0.75,4,IF(PERCENTRANK($E$5:$E$797,E656)&gt;=0.5,3,IF(PERCENTRANK($E$5:$E$797,E656)&gt;=0.25,2,1)))</f>
        <v/>
      </c>
      <c r="I656" s="8">
        <f>F656+G656+H656</f>
        <v/>
      </c>
      <c r="J656" s="8">
        <f>IF(I656&gt;=10,"Champions",IF(I656&gt;=8,"Loyal Customers",IF(I656&gt;=6,"Potential Loyalists",IF(I656&gt;=4,"At Risk","Lost"))))</f>
        <v/>
      </c>
    </row>
    <row r="657">
      <c r="A657" s="5" t="inlineStr">
        <is>
          <t>RC-19960</t>
        </is>
      </c>
      <c r="B657" s="5" t="inlineStr">
        <is>
          <t>Ryan Crowe</t>
        </is>
      </c>
      <c r="C657" s="5" t="n">
        <v>110</v>
      </c>
      <c r="D657" s="5" t="n">
        <v>6</v>
      </c>
      <c r="E657" s="6" t="n">
        <v>885.75</v>
      </c>
      <c r="F657" s="5">
        <f>IF(PERCENTRANK($C$5:$C$797,C657)&lt;=0.25,4,IF(PERCENTRANK($C$5:$C$797,C657)&lt;=0.5,3,IF(PERCENTRANK($C$5:$C$797,C657)&lt;=0.75,2,1)))</f>
        <v/>
      </c>
      <c r="G657" s="5">
        <f>IF(PERCENTRANK($D$5:$D$797,D657)&gt;=0.75,4,IF(PERCENTRANK($D$5:$D$797,D657)&gt;=0.5,3,IF(PERCENTRANK($D$5:$D$797,D657)&gt;=0.25,2,1)))</f>
        <v/>
      </c>
      <c r="H657" s="5">
        <f>IF(PERCENTRANK($E$5:$E$797,E657)&gt;=0.75,4,IF(PERCENTRANK($E$5:$E$797,E657)&gt;=0.5,3,IF(PERCENTRANK($E$5:$E$797,E657)&gt;=0.25,2,1)))</f>
        <v/>
      </c>
      <c r="I657" s="5">
        <f>F657+G657+H657</f>
        <v/>
      </c>
      <c r="J657" s="5">
        <f>IF(I657&gt;=10,"Champions",IF(I657&gt;=8,"Loyal Customers",IF(I657&gt;=6,"Potential Loyalists",IF(I657&gt;=4,"At Risk","Lost"))))</f>
        <v/>
      </c>
    </row>
    <row r="658">
      <c r="A658" s="8" t="inlineStr">
        <is>
          <t>CS-12130</t>
        </is>
      </c>
      <c r="B658" s="8" t="inlineStr">
        <is>
          <t>Chad Sievert</t>
        </is>
      </c>
      <c r="C658" s="8" t="n">
        <v>489</v>
      </c>
      <c r="D658" s="8" t="n">
        <v>4</v>
      </c>
      <c r="E658" s="9" t="n">
        <v>884.64</v>
      </c>
      <c r="F658" s="8">
        <f>IF(PERCENTRANK($C$5:$C$797,C658)&lt;=0.25,4,IF(PERCENTRANK($C$5:$C$797,C658)&lt;=0.5,3,IF(PERCENTRANK($C$5:$C$797,C658)&lt;=0.75,2,1)))</f>
        <v/>
      </c>
      <c r="G658" s="8">
        <f>IF(PERCENTRANK($D$5:$D$797,D658)&gt;=0.75,4,IF(PERCENTRANK($D$5:$D$797,D658)&gt;=0.5,3,IF(PERCENTRANK($D$5:$D$797,D658)&gt;=0.25,2,1)))</f>
        <v/>
      </c>
      <c r="H658" s="8">
        <f>IF(PERCENTRANK($E$5:$E$797,E658)&gt;=0.75,4,IF(PERCENTRANK($E$5:$E$797,E658)&gt;=0.5,3,IF(PERCENTRANK($E$5:$E$797,E658)&gt;=0.25,2,1)))</f>
        <v/>
      </c>
      <c r="I658" s="8">
        <f>F658+G658+H658</f>
        <v/>
      </c>
      <c r="J658" s="8">
        <f>IF(I658&gt;=10,"Champions",IF(I658&gt;=8,"Loyal Customers",IF(I658&gt;=6,"Potential Loyalists",IF(I658&gt;=4,"At Risk","Lost"))))</f>
        <v/>
      </c>
    </row>
    <row r="659">
      <c r="A659" s="5" t="inlineStr">
        <is>
          <t>HE-14800</t>
        </is>
      </c>
      <c r="B659" s="5" t="inlineStr">
        <is>
          <t>Harold Engle</t>
        </is>
      </c>
      <c r="C659" s="5" t="n">
        <v>12</v>
      </c>
      <c r="D659" s="5" t="n">
        <v>4</v>
      </c>
      <c r="E659" s="6" t="n">
        <v>883.53</v>
      </c>
      <c r="F659" s="5">
        <f>IF(PERCENTRANK($C$5:$C$797,C659)&lt;=0.25,4,IF(PERCENTRANK($C$5:$C$797,C659)&lt;=0.5,3,IF(PERCENTRANK($C$5:$C$797,C659)&lt;=0.75,2,1)))</f>
        <v/>
      </c>
      <c r="G659" s="5">
        <f>IF(PERCENTRANK($D$5:$D$797,D659)&gt;=0.75,4,IF(PERCENTRANK($D$5:$D$797,D659)&gt;=0.5,3,IF(PERCENTRANK($D$5:$D$797,D659)&gt;=0.25,2,1)))</f>
        <v/>
      </c>
      <c r="H659" s="5">
        <f>IF(PERCENTRANK($E$5:$E$797,E659)&gt;=0.75,4,IF(PERCENTRANK($E$5:$E$797,E659)&gt;=0.5,3,IF(PERCENTRANK($E$5:$E$797,E659)&gt;=0.25,2,1)))</f>
        <v/>
      </c>
      <c r="I659" s="5">
        <f>F659+G659+H659</f>
        <v/>
      </c>
      <c r="J659" s="5">
        <f>IF(I659&gt;=10,"Champions",IF(I659&gt;=8,"Loyal Customers",IF(I659&gt;=6,"Potential Loyalists",IF(I659&gt;=4,"At Risk","Lost"))))</f>
        <v/>
      </c>
    </row>
    <row r="660">
      <c r="A660" s="8" t="inlineStr">
        <is>
          <t>SK-19990</t>
        </is>
      </c>
      <c r="B660" s="8" t="inlineStr">
        <is>
          <t>Sally Knutson</t>
        </is>
      </c>
      <c r="C660" s="8" t="n">
        <v>8</v>
      </c>
      <c r="D660" s="8" t="n">
        <v>3</v>
      </c>
      <c r="E660" s="9" t="n">
        <v>883.41</v>
      </c>
      <c r="F660" s="8">
        <f>IF(PERCENTRANK($C$5:$C$797,C660)&lt;=0.25,4,IF(PERCENTRANK($C$5:$C$797,C660)&lt;=0.5,3,IF(PERCENTRANK($C$5:$C$797,C660)&lt;=0.75,2,1)))</f>
        <v/>
      </c>
      <c r="G660" s="8">
        <f>IF(PERCENTRANK($D$5:$D$797,D660)&gt;=0.75,4,IF(PERCENTRANK($D$5:$D$797,D660)&gt;=0.5,3,IF(PERCENTRANK($D$5:$D$797,D660)&gt;=0.25,2,1)))</f>
        <v/>
      </c>
      <c r="H660" s="8">
        <f>IF(PERCENTRANK($E$5:$E$797,E660)&gt;=0.75,4,IF(PERCENTRANK($E$5:$E$797,E660)&gt;=0.5,3,IF(PERCENTRANK($E$5:$E$797,E660)&gt;=0.25,2,1)))</f>
        <v/>
      </c>
      <c r="I660" s="8">
        <f>F660+G660+H660</f>
        <v/>
      </c>
      <c r="J660" s="8">
        <f>IF(I660&gt;=10,"Champions",IF(I660&gt;=8,"Loyal Customers",IF(I660&gt;=6,"Potential Loyalists",IF(I660&gt;=4,"At Risk","Lost"))))</f>
        <v/>
      </c>
    </row>
    <row r="661">
      <c r="A661" s="5" t="inlineStr">
        <is>
          <t>RE-19450</t>
        </is>
      </c>
      <c r="B661" s="5" t="inlineStr">
        <is>
          <t>Richard Eichhorn</t>
        </is>
      </c>
      <c r="C661" s="5" t="n">
        <v>302</v>
      </c>
      <c r="D661" s="5" t="n">
        <v>5</v>
      </c>
      <c r="E661" s="6" t="n">
        <v>876.7</v>
      </c>
      <c r="F661" s="5">
        <f>IF(PERCENTRANK($C$5:$C$797,C661)&lt;=0.25,4,IF(PERCENTRANK($C$5:$C$797,C661)&lt;=0.5,3,IF(PERCENTRANK($C$5:$C$797,C661)&lt;=0.75,2,1)))</f>
        <v/>
      </c>
      <c r="G661" s="5">
        <f>IF(PERCENTRANK($D$5:$D$797,D661)&gt;=0.75,4,IF(PERCENTRANK($D$5:$D$797,D661)&gt;=0.5,3,IF(PERCENTRANK($D$5:$D$797,D661)&gt;=0.25,2,1)))</f>
        <v/>
      </c>
      <c r="H661" s="5">
        <f>IF(PERCENTRANK($E$5:$E$797,E661)&gt;=0.75,4,IF(PERCENTRANK($E$5:$E$797,E661)&gt;=0.5,3,IF(PERCENTRANK($E$5:$E$797,E661)&gt;=0.25,2,1)))</f>
        <v/>
      </c>
      <c r="I661" s="5">
        <f>F661+G661+H661</f>
        <v/>
      </c>
      <c r="J661" s="5">
        <f>IF(I661&gt;=10,"Champions",IF(I661&gt;=8,"Loyal Customers",IF(I661&gt;=6,"Potential Loyalists",IF(I661&gt;=4,"At Risk","Lost"))))</f>
        <v/>
      </c>
    </row>
    <row r="662">
      <c r="A662" s="8" t="inlineStr">
        <is>
          <t>JM-15655</t>
        </is>
      </c>
      <c r="B662" s="8" t="inlineStr">
        <is>
          <t>Jim Mitchum</t>
        </is>
      </c>
      <c r="C662" s="8" t="n">
        <v>8</v>
      </c>
      <c r="D662" s="8" t="n">
        <v>5</v>
      </c>
      <c r="E662" s="9" t="n">
        <v>864.95</v>
      </c>
      <c r="F662" s="8">
        <f>IF(PERCENTRANK($C$5:$C$797,C662)&lt;=0.25,4,IF(PERCENTRANK($C$5:$C$797,C662)&lt;=0.5,3,IF(PERCENTRANK($C$5:$C$797,C662)&lt;=0.75,2,1)))</f>
        <v/>
      </c>
      <c r="G662" s="8">
        <f>IF(PERCENTRANK($D$5:$D$797,D662)&gt;=0.75,4,IF(PERCENTRANK($D$5:$D$797,D662)&gt;=0.5,3,IF(PERCENTRANK($D$5:$D$797,D662)&gt;=0.25,2,1)))</f>
        <v/>
      </c>
      <c r="H662" s="8">
        <f>IF(PERCENTRANK($E$5:$E$797,E662)&gt;=0.75,4,IF(PERCENTRANK($E$5:$E$797,E662)&gt;=0.5,3,IF(PERCENTRANK($E$5:$E$797,E662)&gt;=0.25,2,1)))</f>
        <v/>
      </c>
      <c r="I662" s="8">
        <f>F662+G662+H662</f>
        <v/>
      </c>
      <c r="J662" s="8">
        <f>IF(I662&gt;=10,"Champions",IF(I662&gt;=8,"Loyal Customers",IF(I662&gt;=6,"Potential Loyalists",IF(I662&gt;=4,"At Risk","Lost"))))</f>
        <v/>
      </c>
    </row>
    <row r="663">
      <c r="A663" s="5" t="inlineStr">
        <is>
          <t>JR-15700</t>
        </is>
      </c>
      <c r="B663" s="5" t="inlineStr">
        <is>
          <t>Jocasta Rupert</t>
        </is>
      </c>
      <c r="C663" s="5" t="n">
        <v>68</v>
      </c>
      <c r="D663" s="5" t="n">
        <v>1</v>
      </c>
      <c r="E663" s="6" t="n">
        <v>863.88</v>
      </c>
      <c r="F663" s="5">
        <f>IF(PERCENTRANK($C$5:$C$797,C663)&lt;=0.25,4,IF(PERCENTRANK($C$5:$C$797,C663)&lt;=0.5,3,IF(PERCENTRANK($C$5:$C$797,C663)&lt;=0.75,2,1)))</f>
        <v/>
      </c>
      <c r="G663" s="5">
        <f>IF(PERCENTRANK($D$5:$D$797,D663)&gt;=0.75,4,IF(PERCENTRANK($D$5:$D$797,D663)&gt;=0.5,3,IF(PERCENTRANK($D$5:$D$797,D663)&gt;=0.25,2,1)))</f>
        <v/>
      </c>
      <c r="H663" s="5">
        <f>IF(PERCENTRANK($E$5:$E$797,E663)&gt;=0.75,4,IF(PERCENTRANK($E$5:$E$797,E663)&gt;=0.5,3,IF(PERCENTRANK($E$5:$E$797,E663)&gt;=0.25,2,1)))</f>
        <v/>
      </c>
      <c r="I663" s="5">
        <f>F663+G663+H663</f>
        <v/>
      </c>
      <c r="J663" s="5">
        <f>IF(I663&gt;=10,"Champions",IF(I663&gt;=8,"Loyal Customers",IF(I663&gt;=6,"Potential Loyalists",IF(I663&gt;=4,"At Risk","Lost"))))</f>
        <v/>
      </c>
    </row>
    <row r="664">
      <c r="A664" s="8" t="inlineStr">
        <is>
          <t>AF-10885</t>
        </is>
      </c>
      <c r="B664" s="8" t="inlineStr">
        <is>
          <t>Art Foster</t>
        </is>
      </c>
      <c r="C664" s="8" t="n">
        <v>415</v>
      </c>
      <c r="D664" s="8" t="n">
        <v>4</v>
      </c>
      <c r="E664" s="9" t="n">
        <v>861.5700000000001</v>
      </c>
      <c r="F664" s="8">
        <f>IF(PERCENTRANK($C$5:$C$797,C664)&lt;=0.25,4,IF(PERCENTRANK($C$5:$C$797,C664)&lt;=0.5,3,IF(PERCENTRANK($C$5:$C$797,C664)&lt;=0.75,2,1)))</f>
        <v/>
      </c>
      <c r="G664" s="8">
        <f>IF(PERCENTRANK($D$5:$D$797,D664)&gt;=0.75,4,IF(PERCENTRANK($D$5:$D$797,D664)&gt;=0.5,3,IF(PERCENTRANK($D$5:$D$797,D664)&gt;=0.25,2,1)))</f>
        <v/>
      </c>
      <c r="H664" s="8">
        <f>IF(PERCENTRANK($E$5:$E$797,E664)&gt;=0.75,4,IF(PERCENTRANK($E$5:$E$797,E664)&gt;=0.5,3,IF(PERCENTRANK($E$5:$E$797,E664)&gt;=0.25,2,1)))</f>
        <v/>
      </c>
      <c r="I664" s="8">
        <f>F664+G664+H664</f>
        <v/>
      </c>
      <c r="J664" s="8">
        <f>IF(I664&gt;=10,"Champions",IF(I664&gt;=8,"Loyal Customers",IF(I664&gt;=6,"Potential Loyalists",IF(I664&gt;=4,"At Risk","Lost"))))</f>
        <v/>
      </c>
    </row>
    <row r="665">
      <c r="A665" s="5" t="inlineStr">
        <is>
          <t>JC-16105</t>
        </is>
      </c>
      <c r="B665" s="5" t="inlineStr">
        <is>
          <t>Julie Creighton</t>
        </is>
      </c>
      <c r="C665" s="5" t="n">
        <v>57</v>
      </c>
      <c r="D665" s="5" t="n">
        <v>5</v>
      </c>
      <c r="E665" s="6" t="n">
        <v>858.58</v>
      </c>
      <c r="F665" s="5">
        <f>IF(PERCENTRANK($C$5:$C$797,C665)&lt;=0.25,4,IF(PERCENTRANK($C$5:$C$797,C665)&lt;=0.5,3,IF(PERCENTRANK($C$5:$C$797,C665)&lt;=0.75,2,1)))</f>
        <v/>
      </c>
      <c r="G665" s="5">
        <f>IF(PERCENTRANK($D$5:$D$797,D665)&gt;=0.75,4,IF(PERCENTRANK($D$5:$D$797,D665)&gt;=0.5,3,IF(PERCENTRANK($D$5:$D$797,D665)&gt;=0.25,2,1)))</f>
        <v/>
      </c>
      <c r="H665" s="5">
        <f>IF(PERCENTRANK($E$5:$E$797,E665)&gt;=0.75,4,IF(PERCENTRANK($E$5:$E$797,E665)&gt;=0.5,3,IF(PERCENTRANK($E$5:$E$797,E665)&gt;=0.25,2,1)))</f>
        <v/>
      </c>
      <c r="I665" s="5">
        <f>F665+G665+H665</f>
        <v/>
      </c>
      <c r="J665" s="5">
        <f>IF(I665&gt;=10,"Champions",IF(I665&gt;=8,"Loyal Customers",IF(I665&gt;=6,"Potential Loyalists",IF(I665&gt;=4,"At Risk","Lost"))))</f>
        <v/>
      </c>
    </row>
    <row r="666">
      <c r="A666" s="8" t="inlineStr">
        <is>
          <t>MS-17980</t>
        </is>
      </c>
      <c r="B666" s="8" t="inlineStr">
        <is>
          <t>Michael Stewart</t>
        </is>
      </c>
      <c r="C666" s="8" t="n">
        <v>26</v>
      </c>
      <c r="D666" s="8" t="n">
        <v>6</v>
      </c>
      <c r="E666" s="9" t="n">
        <v>855.12</v>
      </c>
      <c r="F666" s="8">
        <f>IF(PERCENTRANK($C$5:$C$797,C666)&lt;=0.25,4,IF(PERCENTRANK($C$5:$C$797,C666)&lt;=0.5,3,IF(PERCENTRANK($C$5:$C$797,C666)&lt;=0.75,2,1)))</f>
        <v/>
      </c>
      <c r="G666" s="8">
        <f>IF(PERCENTRANK($D$5:$D$797,D666)&gt;=0.75,4,IF(PERCENTRANK($D$5:$D$797,D666)&gt;=0.5,3,IF(PERCENTRANK($D$5:$D$797,D666)&gt;=0.25,2,1)))</f>
        <v/>
      </c>
      <c r="H666" s="8">
        <f>IF(PERCENTRANK($E$5:$E$797,E666)&gt;=0.75,4,IF(PERCENTRANK($E$5:$E$797,E666)&gt;=0.5,3,IF(PERCENTRANK($E$5:$E$797,E666)&gt;=0.25,2,1)))</f>
        <v/>
      </c>
      <c r="I666" s="8">
        <f>F666+G666+H666</f>
        <v/>
      </c>
      <c r="J666" s="8">
        <f>IF(I666&gt;=10,"Champions",IF(I666&gt;=8,"Loyal Customers",IF(I666&gt;=6,"Potential Loyalists",IF(I666&gt;=4,"At Risk","Lost"))))</f>
        <v/>
      </c>
    </row>
    <row r="667">
      <c r="A667" s="5" t="inlineStr">
        <is>
          <t>VF-21715</t>
        </is>
      </c>
      <c r="B667" s="5" t="inlineStr">
        <is>
          <t>Vicky Freymann</t>
        </is>
      </c>
      <c r="C667" s="5" t="n">
        <v>13</v>
      </c>
      <c r="D667" s="5" t="n">
        <v>5</v>
      </c>
      <c r="E667" s="6" t="n">
        <v>847.9400000000001</v>
      </c>
      <c r="F667" s="5">
        <f>IF(PERCENTRANK($C$5:$C$797,C667)&lt;=0.25,4,IF(PERCENTRANK($C$5:$C$797,C667)&lt;=0.5,3,IF(PERCENTRANK($C$5:$C$797,C667)&lt;=0.75,2,1)))</f>
        <v/>
      </c>
      <c r="G667" s="5">
        <f>IF(PERCENTRANK($D$5:$D$797,D667)&gt;=0.75,4,IF(PERCENTRANK($D$5:$D$797,D667)&gt;=0.5,3,IF(PERCENTRANK($D$5:$D$797,D667)&gt;=0.25,2,1)))</f>
        <v/>
      </c>
      <c r="H667" s="5">
        <f>IF(PERCENTRANK($E$5:$E$797,E667)&gt;=0.75,4,IF(PERCENTRANK($E$5:$E$797,E667)&gt;=0.5,3,IF(PERCENTRANK($E$5:$E$797,E667)&gt;=0.25,2,1)))</f>
        <v/>
      </c>
      <c r="I667" s="5">
        <f>F667+G667+H667</f>
        <v/>
      </c>
      <c r="J667" s="5">
        <f>IF(I667&gt;=10,"Champions",IF(I667&gt;=8,"Loyal Customers",IF(I667&gt;=6,"Potential Loyalists",IF(I667&gt;=4,"At Risk","Lost"))))</f>
        <v/>
      </c>
    </row>
    <row r="668">
      <c r="A668" s="8" t="inlineStr">
        <is>
          <t>VG-21790</t>
        </is>
      </c>
      <c r="B668" s="8" t="inlineStr">
        <is>
          <t>Vivek Gonzalez</t>
        </is>
      </c>
      <c r="C668" s="8" t="n">
        <v>154</v>
      </c>
      <c r="D668" s="8" t="n">
        <v>6</v>
      </c>
      <c r="E668" s="9" t="n">
        <v>846.01</v>
      </c>
      <c r="F668" s="8">
        <f>IF(PERCENTRANK($C$5:$C$797,C668)&lt;=0.25,4,IF(PERCENTRANK($C$5:$C$797,C668)&lt;=0.5,3,IF(PERCENTRANK($C$5:$C$797,C668)&lt;=0.75,2,1)))</f>
        <v/>
      </c>
      <c r="G668" s="8">
        <f>IF(PERCENTRANK($D$5:$D$797,D668)&gt;=0.75,4,IF(PERCENTRANK($D$5:$D$797,D668)&gt;=0.5,3,IF(PERCENTRANK($D$5:$D$797,D668)&gt;=0.25,2,1)))</f>
        <v/>
      </c>
      <c r="H668" s="8">
        <f>IF(PERCENTRANK($E$5:$E$797,E668)&gt;=0.75,4,IF(PERCENTRANK($E$5:$E$797,E668)&gt;=0.5,3,IF(PERCENTRANK($E$5:$E$797,E668)&gt;=0.25,2,1)))</f>
        <v/>
      </c>
      <c r="I668" s="8">
        <f>F668+G668+H668</f>
        <v/>
      </c>
      <c r="J668" s="8">
        <f>IF(I668&gt;=10,"Champions",IF(I668&gt;=8,"Loyal Customers",IF(I668&gt;=6,"Potential Loyalists",IF(I668&gt;=4,"At Risk","Lost"))))</f>
        <v/>
      </c>
    </row>
    <row r="669">
      <c r="A669" s="5" t="inlineStr">
        <is>
          <t>CS-12175</t>
        </is>
      </c>
      <c r="B669" s="5" t="inlineStr">
        <is>
          <t>Charles Sheldon</t>
        </is>
      </c>
      <c r="C669" s="5" t="n">
        <v>232</v>
      </c>
      <c r="D669" s="5" t="n">
        <v>5</v>
      </c>
      <c r="E669" s="6" t="n">
        <v>844.46</v>
      </c>
      <c r="F669" s="5">
        <f>IF(PERCENTRANK($C$5:$C$797,C669)&lt;=0.25,4,IF(PERCENTRANK($C$5:$C$797,C669)&lt;=0.5,3,IF(PERCENTRANK($C$5:$C$797,C669)&lt;=0.75,2,1)))</f>
        <v/>
      </c>
      <c r="G669" s="5">
        <f>IF(PERCENTRANK($D$5:$D$797,D669)&gt;=0.75,4,IF(PERCENTRANK($D$5:$D$797,D669)&gt;=0.5,3,IF(PERCENTRANK($D$5:$D$797,D669)&gt;=0.25,2,1)))</f>
        <v/>
      </c>
      <c r="H669" s="5">
        <f>IF(PERCENTRANK($E$5:$E$797,E669)&gt;=0.75,4,IF(PERCENTRANK($E$5:$E$797,E669)&gt;=0.5,3,IF(PERCENTRANK($E$5:$E$797,E669)&gt;=0.25,2,1)))</f>
        <v/>
      </c>
      <c r="I669" s="5">
        <f>F669+G669+H669</f>
        <v/>
      </c>
      <c r="J669" s="5">
        <f>IF(I669&gt;=10,"Champions",IF(I669&gt;=8,"Loyal Customers",IF(I669&gt;=6,"Potential Loyalists",IF(I669&gt;=4,"At Risk","Lost"))))</f>
        <v/>
      </c>
    </row>
    <row r="670">
      <c r="A670" s="8" t="inlineStr">
        <is>
          <t>TB-21355</t>
        </is>
      </c>
      <c r="B670" s="8" t="inlineStr">
        <is>
          <t>Todd Boyes</t>
        </is>
      </c>
      <c r="C670" s="8" t="n">
        <v>146</v>
      </c>
      <c r="D670" s="8" t="n">
        <v>5</v>
      </c>
      <c r="E670" s="9" t="n">
        <v>834.33</v>
      </c>
      <c r="F670" s="8">
        <f>IF(PERCENTRANK($C$5:$C$797,C670)&lt;=0.25,4,IF(PERCENTRANK($C$5:$C$797,C670)&lt;=0.5,3,IF(PERCENTRANK($C$5:$C$797,C670)&lt;=0.75,2,1)))</f>
        <v/>
      </c>
      <c r="G670" s="8">
        <f>IF(PERCENTRANK($D$5:$D$797,D670)&gt;=0.75,4,IF(PERCENTRANK($D$5:$D$797,D670)&gt;=0.5,3,IF(PERCENTRANK($D$5:$D$797,D670)&gt;=0.25,2,1)))</f>
        <v/>
      </c>
      <c r="H670" s="8">
        <f>IF(PERCENTRANK($E$5:$E$797,E670)&gt;=0.75,4,IF(PERCENTRANK($E$5:$E$797,E670)&gt;=0.5,3,IF(PERCENTRANK($E$5:$E$797,E670)&gt;=0.25,2,1)))</f>
        <v/>
      </c>
      <c r="I670" s="8">
        <f>F670+G670+H670</f>
        <v/>
      </c>
      <c r="J670" s="8">
        <f>IF(I670&gt;=10,"Champions",IF(I670&gt;=8,"Loyal Customers",IF(I670&gt;=6,"Potential Loyalists",IF(I670&gt;=4,"At Risk","Lost"))))</f>
        <v/>
      </c>
    </row>
    <row r="671">
      <c r="A671" s="5" t="inlineStr">
        <is>
          <t>AS-10630</t>
        </is>
      </c>
      <c r="B671" s="5" t="inlineStr">
        <is>
          <t>Ann Steele</t>
        </is>
      </c>
      <c r="C671" s="5" t="n">
        <v>92</v>
      </c>
      <c r="D671" s="5" t="n">
        <v>7</v>
      </c>
      <c r="E671" s="6" t="n">
        <v>833.4</v>
      </c>
      <c r="F671" s="5">
        <f>IF(PERCENTRANK($C$5:$C$797,C671)&lt;=0.25,4,IF(PERCENTRANK($C$5:$C$797,C671)&lt;=0.5,3,IF(PERCENTRANK($C$5:$C$797,C671)&lt;=0.75,2,1)))</f>
        <v/>
      </c>
      <c r="G671" s="5">
        <f>IF(PERCENTRANK($D$5:$D$797,D671)&gt;=0.75,4,IF(PERCENTRANK($D$5:$D$797,D671)&gt;=0.5,3,IF(PERCENTRANK($D$5:$D$797,D671)&gt;=0.25,2,1)))</f>
        <v/>
      </c>
      <c r="H671" s="5">
        <f>IF(PERCENTRANK($E$5:$E$797,E671)&gt;=0.75,4,IF(PERCENTRANK($E$5:$E$797,E671)&gt;=0.5,3,IF(PERCENTRANK($E$5:$E$797,E671)&gt;=0.25,2,1)))</f>
        <v/>
      </c>
      <c r="I671" s="5">
        <f>F671+G671+H671</f>
        <v/>
      </c>
      <c r="J671" s="5">
        <f>IF(I671&gt;=10,"Champions",IF(I671&gt;=8,"Loyal Customers",IF(I671&gt;=6,"Potential Loyalists",IF(I671&gt;=4,"At Risk","Lost"))))</f>
        <v/>
      </c>
    </row>
    <row r="672">
      <c r="A672" s="8" t="inlineStr">
        <is>
          <t>EH-13990</t>
        </is>
      </c>
      <c r="B672" s="8" t="inlineStr">
        <is>
          <t>Erica Hackney</t>
        </is>
      </c>
      <c r="C672" s="8" t="n">
        <v>405</v>
      </c>
      <c r="D672" s="8" t="n">
        <v>6</v>
      </c>
      <c r="E672" s="9" t="n">
        <v>825.95</v>
      </c>
      <c r="F672" s="8">
        <f>IF(PERCENTRANK($C$5:$C$797,C672)&lt;=0.25,4,IF(PERCENTRANK($C$5:$C$797,C672)&lt;=0.5,3,IF(PERCENTRANK($C$5:$C$797,C672)&lt;=0.75,2,1)))</f>
        <v/>
      </c>
      <c r="G672" s="8">
        <f>IF(PERCENTRANK($D$5:$D$797,D672)&gt;=0.75,4,IF(PERCENTRANK($D$5:$D$797,D672)&gt;=0.5,3,IF(PERCENTRANK($D$5:$D$797,D672)&gt;=0.25,2,1)))</f>
        <v/>
      </c>
      <c r="H672" s="8">
        <f>IF(PERCENTRANK($E$5:$E$797,E672)&gt;=0.75,4,IF(PERCENTRANK($E$5:$E$797,E672)&gt;=0.5,3,IF(PERCENTRANK($E$5:$E$797,E672)&gt;=0.25,2,1)))</f>
        <v/>
      </c>
      <c r="I672" s="8">
        <f>F672+G672+H672</f>
        <v/>
      </c>
      <c r="J672" s="8">
        <f>IF(I672&gt;=10,"Champions",IF(I672&gt;=8,"Loyal Customers",IF(I672&gt;=6,"Potential Loyalists",IF(I672&gt;=4,"At Risk","Lost"))))</f>
        <v/>
      </c>
    </row>
    <row r="673">
      <c r="A673" s="5" t="inlineStr">
        <is>
          <t>TB-21190</t>
        </is>
      </c>
      <c r="B673" s="5" t="inlineStr">
        <is>
          <t>Thomas Brumley</t>
        </is>
      </c>
      <c r="C673" s="5" t="n">
        <v>49</v>
      </c>
      <c r="D673" s="5" t="n">
        <v>4</v>
      </c>
      <c r="E673" s="6" t="n">
        <v>816.17</v>
      </c>
      <c r="F673" s="5">
        <f>IF(PERCENTRANK($C$5:$C$797,C673)&lt;=0.25,4,IF(PERCENTRANK($C$5:$C$797,C673)&lt;=0.5,3,IF(PERCENTRANK($C$5:$C$797,C673)&lt;=0.75,2,1)))</f>
        <v/>
      </c>
      <c r="G673" s="5">
        <f>IF(PERCENTRANK($D$5:$D$797,D673)&gt;=0.75,4,IF(PERCENTRANK($D$5:$D$797,D673)&gt;=0.5,3,IF(PERCENTRANK($D$5:$D$797,D673)&gt;=0.25,2,1)))</f>
        <v/>
      </c>
      <c r="H673" s="5">
        <f>IF(PERCENTRANK($E$5:$E$797,E673)&gt;=0.75,4,IF(PERCENTRANK($E$5:$E$797,E673)&gt;=0.5,3,IF(PERCENTRANK($E$5:$E$797,E673)&gt;=0.25,2,1)))</f>
        <v/>
      </c>
      <c r="I673" s="5">
        <f>F673+G673+H673</f>
        <v/>
      </c>
      <c r="J673" s="5">
        <f>IF(I673&gt;=10,"Champions",IF(I673&gt;=8,"Loyal Customers",IF(I673&gt;=6,"Potential Loyalists",IF(I673&gt;=4,"At Risk","Lost"))))</f>
        <v/>
      </c>
    </row>
    <row r="674">
      <c r="A674" s="8" t="inlineStr">
        <is>
          <t>AM-10360</t>
        </is>
      </c>
      <c r="B674" s="8" t="inlineStr">
        <is>
          <t>Alice McCarthy</t>
        </is>
      </c>
      <c r="C674" s="8" t="n">
        <v>28</v>
      </c>
      <c r="D674" s="8" t="n">
        <v>5</v>
      </c>
      <c r="E674" s="9" t="n">
        <v>814.01</v>
      </c>
      <c r="F674" s="8">
        <f>IF(PERCENTRANK($C$5:$C$797,C674)&lt;=0.25,4,IF(PERCENTRANK($C$5:$C$797,C674)&lt;=0.5,3,IF(PERCENTRANK($C$5:$C$797,C674)&lt;=0.75,2,1)))</f>
        <v/>
      </c>
      <c r="G674" s="8">
        <f>IF(PERCENTRANK($D$5:$D$797,D674)&gt;=0.75,4,IF(PERCENTRANK($D$5:$D$797,D674)&gt;=0.5,3,IF(PERCENTRANK($D$5:$D$797,D674)&gt;=0.25,2,1)))</f>
        <v/>
      </c>
      <c r="H674" s="8">
        <f>IF(PERCENTRANK($E$5:$E$797,E674)&gt;=0.75,4,IF(PERCENTRANK($E$5:$E$797,E674)&gt;=0.5,3,IF(PERCENTRANK($E$5:$E$797,E674)&gt;=0.25,2,1)))</f>
        <v/>
      </c>
      <c r="I674" s="8">
        <f>F674+G674+H674</f>
        <v/>
      </c>
      <c r="J674" s="8">
        <f>IF(I674&gt;=10,"Champions",IF(I674&gt;=8,"Loyal Customers",IF(I674&gt;=6,"Potential Loyalists",IF(I674&gt;=4,"At Risk","Lost"))))</f>
        <v/>
      </c>
    </row>
    <row r="675">
      <c r="A675" s="5" t="inlineStr">
        <is>
          <t>BM-11575</t>
        </is>
      </c>
      <c r="B675" s="5" t="inlineStr">
        <is>
          <t>Brendan Murry</t>
        </is>
      </c>
      <c r="C675" s="5" t="n">
        <v>100</v>
      </c>
      <c r="D675" s="5" t="n">
        <v>6</v>
      </c>
      <c r="E675" s="6" t="n">
        <v>808.16</v>
      </c>
      <c r="F675" s="5">
        <f>IF(PERCENTRANK($C$5:$C$797,C675)&lt;=0.25,4,IF(PERCENTRANK($C$5:$C$797,C675)&lt;=0.5,3,IF(PERCENTRANK($C$5:$C$797,C675)&lt;=0.75,2,1)))</f>
        <v/>
      </c>
      <c r="G675" s="5">
        <f>IF(PERCENTRANK($D$5:$D$797,D675)&gt;=0.75,4,IF(PERCENTRANK($D$5:$D$797,D675)&gt;=0.5,3,IF(PERCENTRANK($D$5:$D$797,D675)&gt;=0.25,2,1)))</f>
        <v/>
      </c>
      <c r="H675" s="5">
        <f>IF(PERCENTRANK($E$5:$E$797,E675)&gt;=0.75,4,IF(PERCENTRANK($E$5:$E$797,E675)&gt;=0.5,3,IF(PERCENTRANK($E$5:$E$797,E675)&gt;=0.25,2,1)))</f>
        <v/>
      </c>
      <c r="I675" s="5">
        <f>F675+G675+H675</f>
        <v/>
      </c>
      <c r="J675" s="5">
        <f>IF(I675&gt;=10,"Champions",IF(I675&gt;=8,"Loyal Customers",IF(I675&gt;=6,"Potential Loyalists",IF(I675&gt;=4,"At Risk","Lost"))))</f>
        <v/>
      </c>
    </row>
    <row r="676">
      <c r="A676" s="8" t="inlineStr">
        <is>
          <t>DK-13150</t>
        </is>
      </c>
      <c r="B676" s="8" t="inlineStr">
        <is>
          <t>David Kendrick</t>
        </is>
      </c>
      <c r="C676" s="8" t="n">
        <v>10</v>
      </c>
      <c r="D676" s="8" t="n">
        <v>2</v>
      </c>
      <c r="E676" s="9" t="n">
        <v>797.83</v>
      </c>
      <c r="F676" s="8">
        <f>IF(PERCENTRANK($C$5:$C$797,C676)&lt;=0.25,4,IF(PERCENTRANK($C$5:$C$797,C676)&lt;=0.5,3,IF(PERCENTRANK($C$5:$C$797,C676)&lt;=0.75,2,1)))</f>
        <v/>
      </c>
      <c r="G676" s="8">
        <f>IF(PERCENTRANK($D$5:$D$797,D676)&gt;=0.75,4,IF(PERCENTRANK($D$5:$D$797,D676)&gt;=0.5,3,IF(PERCENTRANK($D$5:$D$797,D676)&gt;=0.25,2,1)))</f>
        <v/>
      </c>
      <c r="H676" s="8">
        <f>IF(PERCENTRANK($E$5:$E$797,E676)&gt;=0.75,4,IF(PERCENTRANK($E$5:$E$797,E676)&gt;=0.5,3,IF(PERCENTRANK($E$5:$E$797,E676)&gt;=0.25,2,1)))</f>
        <v/>
      </c>
      <c r="I676" s="8">
        <f>F676+G676+H676</f>
        <v/>
      </c>
      <c r="J676" s="8">
        <f>IF(I676&gt;=10,"Champions",IF(I676&gt;=8,"Loyal Customers",IF(I676&gt;=6,"Potential Loyalists",IF(I676&gt;=4,"At Risk","Lost"))))</f>
        <v/>
      </c>
    </row>
    <row r="677">
      <c r="A677" s="5" t="inlineStr">
        <is>
          <t>MC-17635</t>
        </is>
      </c>
      <c r="B677" s="5" t="inlineStr">
        <is>
          <t>Matthew Clasen</t>
        </is>
      </c>
      <c r="C677" s="5" t="n">
        <v>189</v>
      </c>
      <c r="D677" s="5" t="n">
        <v>4</v>
      </c>
      <c r="E677" s="6" t="n">
        <v>795.15</v>
      </c>
      <c r="F677" s="5">
        <f>IF(PERCENTRANK($C$5:$C$797,C677)&lt;=0.25,4,IF(PERCENTRANK($C$5:$C$797,C677)&lt;=0.5,3,IF(PERCENTRANK($C$5:$C$797,C677)&lt;=0.75,2,1)))</f>
        <v/>
      </c>
      <c r="G677" s="5">
        <f>IF(PERCENTRANK($D$5:$D$797,D677)&gt;=0.75,4,IF(PERCENTRANK($D$5:$D$797,D677)&gt;=0.5,3,IF(PERCENTRANK($D$5:$D$797,D677)&gt;=0.25,2,1)))</f>
        <v/>
      </c>
      <c r="H677" s="5">
        <f>IF(PERCENTRANK($E$5:$E$797,E677)&gt;=0.75,4,IF(PERCENTRANK($E$5:$E$797,E677)&gt;=0.5,3,IF(PERCENTRANK($E$5:$E$797,E677)&gt;=0.25,2,1)))</f>
        <v/>
      </c>
      <c r="I677" s="5">
        <f>F677+G677+H677</f>
        <v/>
      </c>
      <c r="J677" s="5">
        <f>IF(I677&gt;=10,"Champions",IF(I677&gt;=8,"Loyal Customers",IF(I677&gt;=6,"Potential Loyalists",IF(I677&gt;=4,"At Risk","Lost"))))</f>
        <v/>
      </c>
    </row>
    <row r="678">
      <c r="A678" s="8" t="inlineStr">
        <is>
          <t>BF-11275</t>
        </is>
      </c>
      <c r="B678" s="8" t="inlineStr">
        <is>
          <t>Beth Fritzler</t>
        </is>
      </c>
      <c r="C678" s="8" t="n">
        <v>57</v>
      </c>
      <c r="D678" s="8" t="n">
        <v>3</v>
      </c>
      <c r="E678" s="9" t="n">
        <v>791.99</v>
      </c>
      <c r="F678" s="8">
        <f>IF(PERCENTRANK($C$5:$C$797,C678)&lt;=0.25,4,IF(PERCENTRANK($C$5:$C$797,C678)&lt;=0.5,3,IF(PERCENTRANK($C$5:$C$797,C678)&lt;=0.75,2,1)))</f>
        <v/>
      </c>
      <c r="G678" s="8">
        <f>IF(PERCENTRANK($D$5:$D$797,D678)&gt;=0.75,4,IF(PERCENTRANK($D$5:$D$797,D678)&gt;=0.5,3,IF(PERCENTRANK($D$5:$D$797,D678)&gt;=0.25,2,1)))</f>
        <v/>
      </c>
      <c r="H678" s="8">
        <f>IF(PERCENTRANK($E$5:$E$797,E678)&gt;=0.75,4,IF(PERCENTRANK($E$5:$E$797,E678)&gt;=0.5,3,IF(PERCENTRANK($E$5:$E$797,E678)&gt;=0.25,2,1)))</f>
        <v/>
      </c>
      <c r="I678" s="8">
        <f>F678+G678+H678</f>
        <v/>
      </c>
      <c r="J678" s="8">
        <f>IF(I678&gt;=10,"Champions",IF(I678&gt;=8,"Loyal Customers",IF(I678&gt;=6,"Potential Loyalists",IF(I678&gt;=4,"At Risk","Lost"))))</f>
        <v/>
      </c>
    </row>
    <row r="679">
      <c r="A679" s="5" t="inlineStr">
        <is>
          <t>HG-14845</t>
        </is>
      </c>
      <c r="B679" s="5" t="inlineStr">
        <is>
          <t>Harry Greene</t>
        </is>
      </c>
      <c r="C679" s="5" t="n">
        <v>54</v>
      </c>
      <c r="D679" s="5" t="n">
        <v>5</v>
      </c>
      <c r="E679" s="6" t="n">
        <v>785.63</v>
      </c>
      <c r="F679" s="5">
        <f>IF(PERCENTRANK($C$5:$C$797,C679)&lt;=0.25,4,IF(PERCENTRANK($C$5:$C$797,C679)&lt;=0.5,3,IF(PERCENTRANK($C$5:$C$797,C679)&lt;=0.75,2,1)))</f>
        <v/>
      </c>
      <c r="G679" s="5">
        <f>IF(PERCENTRANK($D$5:$D$797,D679)&gt;=0.75,4,IF(PERCENTRANK($D$5:$D$797,D679)&gt;=0.5,3,IF(PERCENTRANK($D$5:$D$797,D679)&gt;=0.25,2,1)))</f>
        <v/>
      </c>
      <c r="H679" s="5">
        <f>IF(PERCENTRANK($E$5:$E$797,E679)&gt;=0.75,4,IF(PERCENTRANK($E$5:$E$797,E679)&gt;=0.5,3,IF(PERCENTRANK($E$5:$E$797,E679)&gt;=0.25,2,1)))</f>
        <v/>
      </c>
      <c r="I679" s="5">
        <f>F679+G679+H679</f>
        <v/>
      </c>
      <c r="J679" s="5">
        <f>IF(I679&gt;=10,"Champions",IF(I679&gt;=8,"Loyal Customers",IF(I679&gt;=6,"Potential Loyalists",IF(I679&gt;=4,"At Risk","Lost"))))</f>
        <v/>
      </c>
    </row>
    <row r="680">
      <c r="A680" s="8" t="inlineStr">
        <is>
          <t>MG-17890</t>
        </is>
      </c>
      <c r="B680" s="8" t="inlineStr">
        <is>
          <t>Michael Granlund</t>
        </is>
      </c>
      <c r="C680" s="8" t="n">
        <v>99</v>
      </c>
      <c r="D680" s="8" t="n">
        <v>9</v>
      </c>
      <c r="E680" s="9" t="n">
        <v>776.38</v>
      </c>
      <c r="F680" s="8">
        <f>IF(PERCENTRANK($C$5:$C$797,C680)&lt;=0.25,4,IF(PERCENTRANK($C$5:$C$797,C680)&lt;=0.5,3,IF(PERCENTRANK($C$5:$C$797,C680)&lt;=0.75,2,1)))</f>
        <v/>
      </c>
      <c r="G680" s="8">
        <f>IF(PERCENTRANK($D$5:$D$797,D680)&gt;=0.75,4,IF(PERCENTRANK($D$5:$D$797,D680)&gt;=0.5,3,IF(PERCENTRANK($D$5:$D$797,D680)&gt;=0.25,2,1)))</f>
        <v/>
      </c>
      <c r="H680" s="8">
        <f>IF(PERCENTRANK($E$5:$E$797,E680)&gt;=0.75,4,IF(PERCENTRANK($E$5:$E$797,E680)&gt;=0.5,3,IF(PERCENTRANK($E$5:$E$797,E680)&gt;=0.25,2,1)))</f>
        <v/>
      </c>
      <c r="I680" s="8">
        <f>F680+G680+H680</f>
        <v/>
      </c>
      <c r="J680" s="8">
        <f>IF(I680&gt;=10,"Champions",IF(I680&gt;=8,"Loyal Customers",IF(I680&gt;=6,"Potential Loyalists",IF(I680&gt;=4,"At Risk","Lost"))))</f>
        <v/>
      </c>
    </row>
    <row r="681">
      <c r="A681" s="5" t="inlineStr">
        <is>
          <t>MM-18280</t>
        </is>
      </c>
      <c r="B681" s="5" t="inlineStr">
        <is>
          <t>Muhammed MacIntyre</t>
        </is>
      </c>
      <c r="C681" s="5" t="n">
        <v>85</v>
      </c>
      <c r="D681" s="5" t="n">
        <v>9</v>
      </c>
      <c r="E681" s="6" t="n">
        <v>775.41</v>
      </c>
      <c r="F681" s="5">
        <f>IF(PERCENTRANK($C$5:$C$797,C681)&lt;=0.25,4,IF(PERCENTRANK($C$5:$C$797,C681)&lt;=0.5,3,IF(PERCENTRANK($C$5:$C$797,C681)&lt;=0.75,2,1)))</f>
        <v/>
      </c>
      <c r="G681" s="5">
        <f>IF(PERCENTRANK($D$5:$D$797,D681)&gt;=0.75,4,IF(PERCENTRANK($D$5:$D$797,D681)&gt;=0.5,3,IF(PERCENTRANK($D$5:$D$797,D681)&gt;=0.25,2,1)))</f>
        <v/>
      </c>
      <c r="H681" s="5">
        <f>IF(PERCENTRANK($E$5:$E$797,E681)&gt;=0.75,4,IF(PERCENTRANK($E$5:$E$797,E681)&gt;=0.5,3,IF(PERCENTRANK($E$5:$E$797,E681)&gt;=0.25,2,1)))</f>
        <v/>
      </c>
      <c r="I681" s="5">
        <f>F681+G681+H681</f>
        <v/>
      </c>
      <c r="J681" s="5">
        <f>IF(I681&gt;=10,"Champions",IF(I681&gt;=8,"Loyal Customers",IF(I681&gt;=6,"Potential Loyalists",IF(I681&gt;=4,"At Risk","Lost"))))</f>
        <v/>
      </c>
    </row>
    <row r="682">
      <c r="A682" s="8" t="inlineStr">
        <is>
          <t>SF-20065</t>
        </is>
      </c>
      <c r="B682" s="8" t="inlineStr">
        <is>
          <t>Sandra Flanagan</t>
        </is>
      </c>
      <c r="C682" s="8" t="n">
        <v>59</v>
      </c>
      <c r="D682" s="8" t="n">
        <v>7</v>
      </c>
      <c r="E682" s="9" t="n">
        <v>763.55</v>
      </c>
      <c r="F682" s="8">
        <f>IF(PERCENTRANK($C$5:$C$797,C682)&lt;=0.25,4,IF(PERCENTRANK($C$5:$C$797,C682)&lt;=0.5,3,IF(PERCENTRANK($C$5:$C$797,C682)&lt;=0.75,2,1)))</f>
        <v/>
      </c>
      <c r="G682" s="8">
        <f>IF(PERCENTRANK($D$5:$D$797,D682)&gt;=0.75,4,IF(PERCENTRANK($D$5:$D$797,D682)&gt;=0.5,3,IF(PERCENTRANK($D$5:$D$797,D682)&gt;=0.25,2,1)))</f>
        <v/>
      </c>
      <c r="H682" s="8">
        <f>IF(PERCENTRANK($E$5:$E$797,E682)&gt;=0.75,4,IF(PERCENTRANK($E$5:$E$797,E682)&gt;=0.5,3,IF(PERCENTRANK($E$5:$E$797,E682)&gt;=0.25,2,1)))</f>
        <v/>
      </c>
      <c r="I682" s="8">
        <f>F682+G682+H682</f>
        <v/>
      </c>
      <c r="J682" s="8">
        <f>IF(I682&gt;=10,"Champions",IF(I682&gt;=8,"Loyal Customers",IF(I682&gt;=6,"Potential Loyalists",IF(I682&gt;=4,"At Risk","Lost"))))</f>
        <v/>
      </c>
    </row>
    <row r="683">
      <c r="A683" s="5" t="inlineStr">
        <is>
          <t>SW-20755</t>
        </is>
      </c>
      <c r="B683" s="5" t="inlineStr">
        <is>
          <t>Steven Ward</t>
        </is>
      </c>
      <c r="C683" s="5" t="n">
        <v>534</v>
      </c>
      <c r="D683" s="5" t="n">
        <v>2</v>
      </c>
      <c r="E683" s="6" t="n">
        <v>758.7</v>
      </c>
      <c r="F683" s="5">
        <f>IF(PERCENTRANK($C$5:$C$797,C683)&lt;=0.25,4,IF(PERCENTRANK($C$5:$C$797,C683)&lt;=0.5,3,IF(PERCENTRANK($C$5:$C$797,C683)&lt;=0.75,2,1)))</f>
        <v/>
      </c>
      <c r="G683" s="5">
        <f>IF(PERCENTRANK($D$5:$D$797,D683)&gt;=0.75,4,IF(PERCENTRANK($D$5:$D$797,D683)&gt;=0.5,3,IF(PERCENTRANK($D$5:$D$797,D683)&gt;=0.25,2,1)))</f>
        <v/>
      </c>
      <c r="H683" s="5">
        <f>IF(PERCENTRANK($E$5:$E$797,E683)&gt;=0.75,4,IF(PERCENTRANK($E$5:$E$797,E683)&gt;=0.5,3,IF(PERCENTRANK($E$5:$E$797,E683)&gt;=0.25,2,1)))</f>
        <v/>
      </c>
      <c r="I683" s="5">
        <f>F683+G683+H683</f>
        <v/>
      </c>
      <c r="J683" s="5">
        <f>IF(I683&gt;=10,"Champions",IF(I683&gt;=8,"Loyal Customers",IF(I683&gt;=6,"Potential Loyalists",IF(I683&gt;=4,"At Risk","Lost"))))</f>
        <v/>
      </c>
    </row>
    <row r="684">
      <c r="A684" s="8" t="inlineStr">
        <is>
          <t>LP-17080</t>
        </is>
      </c>
      <c r="B684" s="8" t="inlineStr">
        <is>
          <t>Liz Pelletier</t>
        </is>
      </c>
      <c r="C684" s="8" t="n">
        <v>40</v>
      </c>
      <c r="D684" s="8" t="n">
        <v>4</v>
      </c>
      <c r="E684" s="9" t="n">
        <v>756.61</v>
      </c>
      <c r="F684" s="8">
        <f>IF(PERCENTRANK($C$5:$C$797,C684)&lt;=0.25,4,IF(PERCENTRANK($C$5:$C$797,C684)&lt;=0.5,3,IF(PERCENTRANK($C$5:$C$797,C684)&lt;=0.75,2,1)))</f>
        <v/>
      </c>
      <c r="G684" s="8">
        <f>IF(PERCENTRANK($D$5:$D$797,D684)&gt;=0.75,4,IF(PERCENTRANK($D$5:$D$797,D684)&gt;=0.5,3,IF(PERCENTRANK($D$5:$D$797,D684)&gt;=0.25,2,1)))</f>
        <v/>
      </c>
      <c r="H684" s="8">
        <f>IF(PERCENTRANK($E$5:$E$797,E684)&gt;=0.75,4,IF(PERCENTRANK($E$5:$E$797,E684)&gt;=0.5,3,IF(PERCENTRANK($E$5:$E$797,E684)&gt;=0.25,2,1)))</f>
        <v/>
      </c>
      <c r="I684" s="8">
        <f>F684+G684+H684</f>
        <v/>
      </c>
      <c r="J684" s="8">
        <f>IF(I684&gt;=10,"Champions",IF(I684&gt;=8,"Loyal Customers",IF(I684&gt;=6,"Potential Loyalists",IF(I684&gt;=4,"At Risk","Lost"))))</f>
        <v/>
      </c>
    </row>
    <row r="685">
      <c r="A685" s="5" t="inlineStr">
        <is>
          <t>Dl-13600</t>
        </is>
      </c>
      <c r="B685" s="5" t="inlineStr">
        <is>
          <t>Dorris liebe</t>
        </is>
      </c>
      <c r="C685" s="5" t="n">
        <v>119</v>
      </c>
      <c r="D685" s="5" t="n">
        <v>5</v>
      </c>
      <c r="E685" s="6" t="n">
        <v>755.6</v>
      </c>
      <c r="F685" s="5">
        <f>IF(PERCENTRANK($C$5:$C$797,C685)&lt;=0.25,4,IF(PERCENTRANK($C$5:$C$797,C685)&lt;=0.5,3,IF(PERCENTRANK($C$5:$C$797,C685)&lt;=0.75,2,1)))</f>
        <v/>
      </c>
      <c r="G685" s="5">
        <f>IF(PERCENTRANK($D$5:$D$797,D685)&gt;=0.75,4,IF(PERCENTRANK($D$5:$D$797,D685)&gt;=0.5,3,IF(PERCENTRANK($D$5:$D$797,D685)&gt;=0.25,2,1)))</f>
        <v/>
      </c>
      <c r="H685" s="5">
        <f>IF(PERCENTRANK($E$5:$E$797,E685)&gt;=0.75,4,IF(PERCENTRANK($E$5:$E$797,E685)&gt;=0.5,3,IF(PERCENTRANK($E$5:$E$797,E685)&gt;=0.25,2,1)))</f>
        <v/>
      </c>
      <c r="I685" s="5">
        <f>F685+G685+H685</f>
        <v/>
      </c>
      <c r="J685" s="5">
        <f>IF(I685&gt;=10,"Champions",IF(I685&gt;=8,"Loyal Customers",IF(I685&gt;=6,"Potential Loyalists",IF(I685&gt;=4,"At Risk","Lost"))))</f>
        <v/>
      </c>
    </row>
    <row r="686">
      <c r="A686" s="8" t="inlineStr">
        <is>
          <t>IG-15085</t>
        </is>
      </c>
      <c r="B686" s="8" t="inlineStr">
        <is>
          <t>Ivan Gibson</t>
        </is>
      </c>
      <c r="C686" s="8" t="n">
        <v>71</v>
      </c>
      <c r="D686" s="8" t="n">
        <v>4</v>
      </c>
      <c r="E686" s="9" t="n">
        <v>744.5700000000001</v>
      </c>
      <c r="F686" s="8">
        <f>IF(PERCENTRANK($C$5:$C$797,C686)&lt;=0.25,4,IF(PERCENTRANK($C$5:$C$797,C686)&lt;=0.5,3,IF(PERCENTRANK($C$5:$C$797,C686)&lt;=0.75,2,1)))</f>
        <v/>
      </c>
      <c r="G686" s="8">
        <f>IF(PERCENTRANK($D$5:$D$797,D686)&gt;=0.75,4,IF(PERCENTRANK($D$5:$D$797,D686)&gt;=0.5,3,IF(PERCENTRANK($D$5:$D$797,D686)&gt;=0.25,2,1)))</f>
        <v/>
      </c>
      <c r="H686" s="8">
        <f>IF(PERCENTRANK($E$5:$E$797,E686)&gt;=0.75,4,IF(PERCENTRANK($E$5:$E$797,E686)&gt;=0.5,3,IF(PERCENTRANK($E$5:$E$797,E686)&gt;=0.25,2,1)))</f>
        <v/>
      </c>
      <c r="I686" s="8">
        <f>F686+G686+H686</f>
        <v/>
      </c>
      <c r="J686" s="8">
        <f>IF(I686&gt;=10,"Champions",IF(I686&gt;=8,"Loyal Customers",IF(I686&gt;=6,"Potential Loyalists",IF(I686&gt;=4,"At Risk","Lost"))))</f>
        <v/>
      </c>
    </row>
    <row r="687">
      <c r="A687" s="5" t="inlineStr">
        <is>
          <t>BB-10990</t>
        </is>
      </c>
      <c r="B687" s="5" t="inlineStr">
        <is>
          <t>Barry Blumstein</t>
        </is>
      </c>
      <c r="C687" s="5" t="n">
        <v>105</v>
      </c>
      <c r="D687" s="5" t="n">
        <v>5</v>
      </c>
      <c r="E687" s="6" t="n">
        <v>744.34</v>
      </c>
      <c r="F687" s="5">
        <f>IF(PERCENTRANK($C$5:$C$797,C687)&lt;=0.25,4,IF(PERCENTRANK($C$5:$C$797,C687)&lt;=0.5,3,IF(PERCENTRANK($C$5:$C$797,C687)&lt;=0.75,2,1)))</f>
        <v/>
      </c>
      <c r="G687" s="5">
        <f>IF(PERCENTRANK($D$5:$D$797,D687)&gt;=0.75,4,IF(PERCENTRANK($D$5:$D$797,D687)&gt;=0.5,3,IF(PERCENTRANK($D$5:$D$797,D687)&gt;=0.25,2,1)))</f>
        <v/>
      </c>
      <c r="H687" s="5">
        <f>IF(PERCENTRANK($E$5:$E$797,E687)&gt;=0.75,4,IF(PERCENTRANK($E$5:$E$797,E687)&gt;=0.5,3,IF(PERCENTRANK($E$5:$E$797,E687)&gt;=0.25,2,1)))</f>
        <v/>
      </c>
      <c r="I687" s="5">
        <f>F687+G687+H687</f>
        <v/>
      </c>
      <c r="J687" s="5">
        <f>IF(I687&gt;=10,"Champions",IF(I687&gt;=8,"Loyal Customers",IF(I687&gt;=6,"Potential Loyalists",IF(I687&gt;=4,"At Risk","Lost"))))</f>
        <v/>
      </c>
    </row>
    <row r="688">
      <c r="A688" s="8" t="inlineStr">
        <is>
          <t>TC-21535</t>
        </is>
      </c>
      <c r="B688" s="8" t="inlineStr">
        <is>
          <t>Tracy Collins</t>
        </is>
      </c>
      <c r="C688" s="8" t="n">
        <v>4</v>
      </c>
      <c r="D688" s="8" t="n">
        <v>7</v>
      </c>
      <c r="E688" s="9" t="n">
        <v>742.5599999999999</v>
      </c>
      <c r="F688" s="8">
        <f>IF(PERCENTRANK($C$5:$C$797,C688)&lt;=0.25,4,IF(PERCENTRANK($C$5:$C$797,C688)&lt;=0.5,3,IF(PERCENTRANK($C$5:$C$797,C688)&lt;=0.75,2,1)))</f>
        <v/>
      </c>
      <c r="G688" s="8">
        <f>IF(PERCENTRANK($D$5:$D$797,D688)&gt;=0.75,4,IF(PERCENTRANK($D$5:$D$797,D688)&gt;=0.5,3,IF(PERCENTRANK($D$5:$D$797,D688)&gt;=0.25,2,1)))</f>
        <v/>
      </c>
      <c r="H688" s="8">
        <f>IF(PERCENTRANK($E$5:$E$797,E688)&gt;=0.75,4,IF(PERCENTRANK($E$5:$E$797,E688)&gt;=0.5,3,IF(PERCENTRANK($E$5:$E$797,E688)&gt;=0.25,2,1)))</f>
        <v/>
      </c>
      <c r="I688" s="8">
        <f>F688+G688+H688</f>
        <v/>
      </c>
      <c r="J688" s="8">
        <f>IF(I688&gt;=10,"Champions",IF(I688&gt;=8,"Loyal Customers",IF(I688&gt;=6,"Potential Loyalists",IF(I688&gt;=4,"At Risk","Lost"))))</f>
        <v/>
      </c>
    </row>
    <row r="689">
      <c r="A689" s="5" t="inlineStr">
        <is>
          <t>ML-18040</t>
        </is>
      </c>
      <c r="B689" s="5" t="inlineStr">
        <is>
          <t>Michelle Lonsdale</t>
        </is>
      </c>
      <c r="C689" s="5" t="n">
        <v>79</v>
      </c>
      <c r="D689" s="5" t="n">
        <v>3</v>
      </c>
      <c r="E689" s="6" t="n">
        <v>742.08</v>
      </c>
      <c r="F689" s="5">
        <f>IF(PERCENTRANK($C$5:$C$797,C689)&lt;=0.25,4,IF(PERCENTRANK($C$5:$C$797,C689)&lt;=0.5,3,IF(PERCENTRANK($C$5:$C$797,C689)&lt;=0.75,2,1)))</f>
        <v/>
      </c>
      <c r="G689" s="5">
        <f>IF(PERCENTRANK($D$5:$D$797,D689)&gt;=0.75,4,IF(PERCENTRANK($D$5:$D$797,D689)&gt;=0.5,3,IF(PERCENTRANK($D$5:$D$797,D689)&gt;=0.25,2,1)))</f>
        <v/>
      </c>
      <c r="H689" s="5">
        <f>IF(PERCENTRANK($E$5:$E$797,E689)&gt;=0.75,4,IF(PERCENTRANK($E$5:$E$797,E689)&gt;=0.5,3,IF(PERCENTRANK($E$5:$E$797,E689)&gt;=0.25,2,1)))</f>
        <v/>
      </c>
      <c r="I689" s="5">
        <f>F689+G689+H689</f>
        <v/>
      </c>
      <c r="J689" s="5">
        <f>IF(I689&gt;=10,"Champions",IF(I689&gt;=8,"Loyal Customers",IF(I689&gt;=6,"Potential Loyalists",IF(I689&gt;=4,"At Risk","Lost"))))</f>
        <v/>
      </c>
    </row>
    <row r="690">
      <c r="A690" s="8" t="inlineStr">
        <is>
          <t>RH-19555</t>
        </is>
      </c>
      <c r="B690" s="8" t="inlineStr">
        <is>
          <t>Ritsa Hightower</t>
        </is>
      </c>
      <c r="C690" s="8" t="n">
        <v>519</v>
      </c>
      <c r="D690" s="8" t="n">
        <v>2</v>
      </c>
      <c r="E690" s="9" t="n">
        <v>740.38</v>
      </c>
      <c r="F690" s="8">
        <f>IF(PERCENTRANK($C$5:$C$797,C690)&lt;=0.25,4,IF(PERCENTRANK($C$5:$C$797,C690)&lt;=0.5,3,IF(PERCENTRANK($C$5:$C$797,C690)&lt;=0.75,2,1)))</f>
        <v/>
      </c>
      <c r="G690" s="8">
        <f>IF(PERCENTRANK($D$5:$D$797,D690)&gt;=0.75,4,IF(PERCENTRANK($D$5:$D$797,D690)&gt;=0.5,3,IF(PERCENTRANK($D$5:$D$797,D690)&gt;=0.25,2,1)))</f>
        <v/>
      </c>
      <c r="H690" s="8">
        <f>IF(PERCENTRANK($E$5:$E$797,E690)&gt;=0.75,4,IF(PERCENTRANK($E$5:$E$797,E690)&gt;=0.5,3,IF(PERCENTRANK($E$5:$E$797,E690)&gt;=0.25,2,1)))</f>
        <v/>
      </c>
      <c r="I690" s="8">
        <f>F690+G690+H690</f>
        <v/>
      </c>
      <c r="J690" s="8">
        <f>IF(I690&gt;=10,"Champions",IF(I690&gt;=8,"Loyal Customers",IF(I690&gt;=6,"Potential Loyalists",IF(I690&gt;=4,"At Risk","Lost"))))</f>
        <v/>
      </c>
    </row>
    <row r="691">
      <c r="A691" s="5" t="inlineStr">
        <is>
          <t>PB-18805</t>
        </is>
      </c>
      <c r="B691" s="5" t="inlineStr">
        <is>
          <t>Patrick Bzostek</t>
        </is>
      </c>
      <c r="C691" s="5" t="n">
        <v>25</v>
      </c>
      <c r="D691" s="5" t="n">
        <v>3</v>
      </c>
      <c r="E691" s="6" t="n">
        <v>740.36</v>
      </c>
      <c r="F691" s="5">
        <f>IF(PERCENTRANK($C$5:$C$797,C691)&lt;=0.25,4,IF(PERCENTRANK($C$5:$C$797,C691)&lt;=0.5,3,IF(PERCENTRANK($C$5:$C$797,C691)&lt;=0.75,2,1)))</f>
        <v/>
      </c>
      <c r="G691" s="5">
        <f>IF(PERCENTRANK($D$5:$D$797,D691)&gt;=0.75,4,IF(PERCENTRANK($D$5:$D$797,D691)&gt;=0.5,3,IF(PERCENTRANK($D$5:$D$797,D691)&gt;=0.25,2,1)))</f>
        <v/>
      </c>
      <c r="H691" s="5">
        <f>IF(PERCENTRANK($E$5:$E$797,E691)&gt;=0.75,4,IF(PERCENTRANK($E$5:$E$797,E691)&gt;=0.5,3,IF(PERCENTRANK($E$5:$E$797,E691)&gt;=0.25,2,1)))</f>
        <v/>
      </c>
      <c r="I691" s="5">
        <f>F691+G691+H691</f>
        <v/>
      </c>
      <c r="J691" s="5">
        <f>IF(I691&gt;=10,"Champions",IF(I691&gt;=8,"Loyal Customers",IF(I691&gt;=6,"Potential Loyalists",IF(I691&gt;=4,"At Risk","Lost"))))</f>
        <v/>
      </c>
    </row>
    <row r="692">
      <c r="A692" s="8" t="inlineStr">
        <is>
          <t>AH-10585</t>
        </is>
      </c>
      <c r="B692" s="8" t="inlineStr">
        <is>
          <t>Angele Hood</t>
        </is>
      </c>
      <c r="C692" s="8" t="n">
        <v>21</v>
      </c>
      <c r="D692" s="8" t="n">
        <v>4</v>
      </c>
      <c r="E692" s="9" t="n">
        <v>738.5</v>
      </c>
      <c r="F692" s="8">
        <f>IF(PERCENTRANK($C$5:$C$797,C692)&lt;=0.25,4,IF(PERCENTRANK($C$5:$C$797,C692)&lt;=0.5,3,IF(PERCENTRANK($C$5:$C$797,C692)&lt;=0.75,2,1)))</f>
        <v/>
      </c>
      <c r="G692" s="8">
        <f>IF(PERCENTRANK($D$5:$D$797,D692)&gt;=0.75,4,IF(PERCENTRANK($D$5:$D$797,D692)&gt;=0.5,3,IF(PERCENTRANK($D$5:$D$797,D692)&gt;=0.25,2,1)))</f>
        <v/>
      </c>
      <c r="H692" s="8">
        <f>IF(PERCENTRANK($E$5:$E$797,E692)&gt;=0.75,4,IF(PERCENTRANK($E$5:$E$797,E692)&gt;=0.5,3,IF(PERCENTRANK($E$5:$E$797,E692)&gt;=0.25,2,1)))</f>
        <v/>
      </c>
      <c r="I692" s="8">
        <f>F692+G692+H692</f>
        <v/>
      </c>
      <c r="J692" s="8">
        <f>IF(I692&gt;=10,"Champions",IF(I692&gt;=8,"Loyal Customers",IF(I692&gt;=6,"Potential Loyalists",IF(I692&gt;=4,"At Risk","Lost"))))</f>
        <v/>
      </c>
    </row>
    <row r="693">
      <c r="A693" s="5" t="inlineStr">
        <is>
          <t>HM-14980</t>
        </is>
      </c>
      <c r="B693" s="5" t="inlineStr">
        <is>
          <t>Henry MacAllister</t>
        </is>
      </c>
      <c r="C693" s="5" t="n">
        <v>247</v>
      </c>
      <c r="D693" s="5" t="n">
        <v>4</v>
      </c>
      <c r="E693" s="6" t="n">
        <v>736.28</v>
      </c>
      <c r="F693" s="5">
        <f>IF(PERCENTRANK($C$5:$C$797,C693)&lt;=0.25,4,IF(PERCENTRANK($C$5:$C$797,C693)&lt;=0.5,3,IF(PERCENTRANK($C$5:$C$797,C693)&lt;=0.75,2,1)))</f>
        <v/>
      </c>
      <c r="G693" s="5">
        <f>IF(PERCENTRANK($D$5:$D$797,D693)&gt;=0.75,4,IF(PERCENTRANK($D$5:$D$797,D693)&gt;=0.5,3,IF(PERCENTRANK($D$5:$D$797,D693)&gt;=0.25,2,1)))</f>
        <v/>
      </c>
      <c r="H693" s="5">
        <f>IF(PERCENTRANK($E$5:$E$797,E693)&gt;=0.75,4,IF(PERCENTRANK($E$5:$E$797,E693)&gt;=0.5,3,IF(PERCENTRANK($E$5:$E$797,E693)&gt;=0.25,2,1)))</f>
        <v/>
      </c>
      <c r="I693" s="5">
        <f>F693+G693+H693</f>
        <v/>
      </c>
      <c r="J693" s="5">
        <f>IF(I693&gt;=10,"Champions",IF(I693&gt;=8,"Loyal Customers",IF(I693&gt;=6,"Potential Loyalists",IF(I693&gt;=4,"At Risk","Lost"))))</f>
        <v/>
      </c>
    </row>
    <row r="694">
      <c r="A694" s="8" t="inlineStr">
        <is>
          <t>PH-18790</t>
        </is>
      </c>
      <c r="B694" s="8" t="inlineStr">
        <is>
          <t>Patricia Hirasaki</t>
        </is>
      </c>
      <c r="C694" s="8" t="n">
        <v>70</v>
      </c>
      <c r="D694" s="8" t="n">
        <v>1</v>
      </c>
      <c r="E694" s="9" t="n">
        <v>729.65</v>
      </c>
      <c r="F694" s="8">
        <f>IF(PERCENTRANK($C$5:$C$797,C694)&lt;=0.25,4,IF(PERCENTRANK($C$5:$C$797,C694)&lt;=0.5,3,IF(PERCENTRANK($C$5:$C$797,C694)&lt;=0.75,2,1)))</f>
        <v/>
      </c>
      <c r="G694" s="8">
        <f>IF(PERCENTRANK($D$5:$D$797,D694)&gt;=0.75,4,IF(PERCENTRANK($D$5:$D$797,D694)&gt;=0.5,3,IF(PERCENTRANK($D$5:$D$797,D694)&gt;=0.25,2,1)))</f>
        <v/>
      </c>
      <c r="H694" s="8">
        <f>IF(PERCENTRANK($E$5:$E$797,E694)&gt;=0.75,4,IF(PERCENTRANK($E$5:$E$797,E694)&gt;=0.5,3,IF(PERCENTRANK($E$5:$E$797,E694)&gt;=0.25,2,1)))</f>
        <v/>
      </c>
      <c r="I694" s="8">
        <f>F694+G694+H694</f>
        <v/>
      </c>
      <c r="J694" s="8">
        <f>IF(I694&gt;=10,"Champions",IF(I694&gt;=8,"Loyal Customers",IF(I694&gt;=6,"Potential Loyalists",IF(I694&gt;=4,"At Risk","Lost"))))</f>
        <v/>
      </c>
    </row>
    <row r="695">
      <c r="A695" s="5" t="inlineStr">
        <is>
          <t>PA-19060</t>
        </is>
      </c>
      <c r="B695" s="5" t="inlineStr">
        <is>
          <t>Pete Armstrong</t>
        </is>
      </c>
      <c r="C695" s="5" t="n">
        <v>103</v>
      </c>
      <c r="D695" s="5" t="n">
        <v>6</v>
      </c>
      <c r="E695" s="6" t="n">
        <v>729.41</v>
      </c>
      <c r="F695" s="5">
        <f>IF(PERCENTRANK($C$5:$C$797,C695)&lt;=0.25,4,IF(PERCENTRANK($C$5:$C$797,C695)&lt;=0.5,3,IF(PERCENTRANK($C$5:$C$797,C695)&lt;=0.75,2,1)))</f>
        <v/>
      </c>
      <c r="G695" s="5">
        <f>IF(PERCENTRANK($D$5:$D$797,D695)&gt;=0.75,4,IF(PERCENTRANK($D$5:$D$797,D695)&gt;=0.5,3,IF(PERCENTRANK($D$5:$D$797,D695)&gt;=0.25,2,1)))</f>
        <v/>
      </c>
      <c r="H695" s="5">
        <f>IF(PERCENTRANK($E$5:$E$797,E695)&gt;=0.75,4,IF(PERCENTRANK($E$5:$E$797,E695)&gt;=0.5,3,IF(PERCENTRANK($E$5:$E$797,E695)&gt;=0.25,2,1)))</f>
        <v/>
      </c>
      <c r="I695" s="5">
        <f>F695+G695+H695</f>
        <v/>
      </c>
      <c r="J695" s="5">
        <f>IF(I695&gt;=10,"Champions",IF(I695&gt;=8,"Loyal Customers",IF(I695&gt;=6,"Potential Loyalists",IF(I695&gt;=4,"At Risk","Lost"))))</f>
        <v/>
      </c>
    </row>
    <row r="696">
      <c r="A696" s="8" t="inlineStr">
        <is>
          <t>JJ-15445</t>
        </is>
      </c>
      <c r="B696" s="8" t="inlineStr">
        <is>
          <t>Jennifer Jackson</t>
        </is>
      </c>
      <c r="C696" s="8" t="n">
        <v>483</v>
      </c>
      <c r="D696" s="8" t="n">
        <v>5</v>
      </c>
      <c r="E696" s="9" t="n">
        <v>709.1799999999999</v>
      </c>
      <c r="F696" s="8">
        <f>IF(PERCENTRANK($C$5:$C$797,C696)&lt;=0.25,4,IF(PERCENTRANK($C$5:$C$797,C696)&lt;=0.5,3,IF(PERCENTRANK($C$5:$C$797,C696)&lt;=0.75,2,1)))</f>
        <v/>
      </c>
      <c r="G696" s="8">
        <f>IF(PERCENTRANK($D$5:$D$797,D696)&gt;=0.75,4,IF(PERCENTRANK($D$5:$D$797,D696)&gt;=0.5,3,IF(PERCENTRANK($D$5:$D$797,D696)&gt;=0.25,2,1)))</f>
        <v/>
      </c>
      <c r="H696" s="8">
        <f>IF(PERCENTRANK($E$5:$E$797,E696)&gt;=0.75,4,IF(PERCENTRANK($E$5:$E$797,E696)&gt;=0.5,3,IF(PERCENTRANK($E$5:$E$797,E696)&gt;=0.25,2,1)))</f>
        <v/>
      </c>
      <c r="I696" s="8">
        <f>F696+G696+H696</f>
        <v/>
      </c>
      <c r="J696" s="8">
        <f>IF(I696&gt;=10,"Champions",IF(I696&gt;=8,"Loyal Customers",IF(I696&gt;=6,"Potential Loyalists",IF(I696&gt;=4,"At Risk","Lost"))))</f>
        <v/>
      </c>
    </row>
    <row r="697">
      <c r="A697" s="5" t="inlineStr">
        <is>
          <t>JD-16060</t>
        </is>
      </c>
      <c r="B697" s="5" t="inlineStr">
        <is>
          <t>Julia Dunbar</t>
        </is>
      </c>
      <c r="C697" s="5" t="n">
        <v>300</v>
      </c>
      <c r="D697" s="5" t="n">
        <v>3</v>
      </c>
      <c r="E697" s="6" t="n">
        <v>695.4400000000001</v>
      </c>
      <c r="F697" s="5">
        <f>IF(PERCENTRANK($C$5:$C$797,C697)&lt;=0.25,4,IF(PERCENTRANK($C$5:$C$797,C697)&lt;=0.5,3,IF(PERCENTRANK($C$5:$C$797,C697)&lt;=0.75,2,1)))</f>
        <v/>
      </c>
      <c r="G697" s="5">
        <f>IF(PERCENTRANK($D$5:$D$797,D697)&gt;=0.75,4,IF(PERCENTRANK($D$5:$D$797,D697)&gt;=0.5,3,IF(PERCENTRANK($D$5:$D$797,D697)&gt;=0.25,2,1)))</f>
        <v/>
      </c>
      <c r="H697" s="5">
        <f>IF(PERCENTRANK($E$5:$E$797,E697)&gt;=0.75,4,IF(PERCENTRANK($E$5:$E$797,E697)&gt;=0.5,3,IF(PERCENTRANK($E$5:$E$797,E697)&gt;=0.25,2,1)))</f>
        <v/>
      </c>
      <c r="I697" s="5">
        <f>F697+G697+H697</f>
        <v/>
      </c>
      <c r="J697" s="5">
        <f>IF(I697&gt;=10,"Champions",IF(I697&gt;=8,"Loyal Customers",IF(I697&gt;=6,"Potential Loyalists",IF(I697&gt;=4,"At Risk","Lost"))))</f>
        <v/>
      </c>
    </row>
    <row r="698">
      <c r="A698" s="8" t="inlineStr">
        <is>
          <t>PB-19105</t>
        </is>
      </c>
      <c r="B698" s="8" t="inlineStr">
        <is>
          <t>Peter Bühler</t>
        </is>
      </c>
      <c r="C698" s="8" t="n">
        <v>57</v>
      </c>
      <c r="D698" s="8" t="n">
        <v>4</v>
      </c>
      <c r="E698" s="9" t="n">
        <v>688.3200000000001</v>
      </c>
      <c r="F698" s="8">
        <f>IF(PERCENTRANK($C$5:$C$797,C698)&lt;=0.25,4,IF(PERCENTRANK($C$5:$C$797,C698)&lt;=0.5,3,IF(PERCENTRANK($C$5:$C$797,C698)&lt;=0.75,2,1)))</f>
        <v/>
      </c>
      <c r="G698" s="8">
        <f>IF(PERCENTRANK($D$5:$D$797,D698)&gt;=0.75,4,IF(PERCENTRANK($D$5:$D$797,D698)&gt;=0.5,3,IF(PERCENTRANK($D$5:$D$797,D698)&gt;=0.25,2,1)))</f>
        <v/>
      </c>
      <c r="H698" s="8">
        <f>IF(PERCENTRANK($E$5:$E$797,E698)&gt;=0.75,4,IF(PERCENTRANK($E$5:$E$797,E698)&gt;=0.5,3,IF(PERCENTRANK($E$5:$E$797,E698)&gt;=0.25,2,1)))</f>
        <v/>
      </c>
      <c r="I698" s="8">
        <f>F698+G698+H698</f>
        <v/>
      </c>
      <c r="J698" s="8">
        <f>IF(I698&gt;=10,"Champions",IF(I698&gt;=8,"Loyal Customers",IF(I698&gt;=6,"Potential Loyalists",IF(I698&gt;=4,"At Risk","Lost"))))</f>
        <v/>
      </c>
    </row>
    <row r="699">
      <c r="A699" s="5" t="inlineStr">
        <is>
          <t>EH-13945</t>
        </is>
      </c>
      <c r="B699" s="5" t="inlineStr">
        <is>
          <t>Eric Hoffmann</t>
        </is>
      </c>
      <c r="C699" s="5" t="n">
        <v>217</v>
      </c>
      <c r="D699" s="5" t="n">
        <v>8</v>
      </c>
      <c r="E699" s="6" t="n">
        <v>684.17</v>
      </c>
      <c r="F699" s="5">
        <f>IF(PERCENTRANK($C$5:$C$797,C699)&lt;=0.25,4,IF(PERCENTRANK($C$5:$C$797,C699)&lt;=0.5,3,IF(PERCENTRANK($C$5:$C$797,C699)&lt;=0.75,2,1)))</f>
        <v/>
      </c>
      <c r="G699" s="5">
        <f>IF(PERCENTRANK($D$5:$D$797,D699)&gt;=0.75,4,IF(PERCENTRANK($D$5:$D$797,D699)&gt;=0.5,3,IF(PERCENTRANK($D$5:$D$797,D699)&gt;=0.25,2,1)))</f>
        <v/>
      </c>
      <c r="H699" s="5">
        <f>IF(PERCENTRANK($E$5:$E$797,E699)&gt;=0.75,4,IF(PERCENTRANK($E$5:$E$797,E699)&gt;=0.5,3,IF(PERCENTRANK($E$5:$E$797,E699)&gt;=0.25,2,1)))</f>
        <v/>
      </c>
      <c r="I699" s="5">
        <f>F699+G699+H699</f>
        <v/>
      </c>
      <c r="J699" s="5">
        <f>IF(I699&gt;=10,"Champions",IF(I699&gt;=8,"Loyal Customers",IF(I699&gt;=6,"Potential Loyalists",IF(I699&gt;=4,"At Risk","Lost"))))</f>
        <v/>
      </c>
    </row>
    <row r="700">
      <c r="A700" s="8" t="inlineStr">
        <is>
          <t>TR-21325</t>
        </is>
      </c>
      <c r="B700" s="8" t="inlineStr">
        <is>
          <t>Toby Ritter</t>
        </is>
      </c>
      <c r="C700" s="8" t="n">
        <v>193</v>
      </c>
      <c r="D700" s="8" t="n">
        <v>5</v>
      </c>
      <c r="E700" s="9" t="n">
        <v>675.9400000000001</v>
      </c>
      <c r="F700" s="8">
        <f>IF(PERCENTRANK($C$5:$C$797,C700)&lt;=0.25,4,IF(PERCENTRANK($C$5:$C$797,C700)&lt;=0.5,3,IF(PERCENTRANK($C$5:$C$797,C700)&lt;=0.75,2,1)))</f>
        <v/>
      </c>
      <c r="G700" s="8">
        <f>IF(PERCENTRANK($D$5:$D$797,D700)&gt;=0.75,4,IF(PERCENTRANK($D$5:$D$797,D700)&gt;=0.5,3,IF(PERCENTRANK($D$5:$D$797,D700)&gt;=0.25,2,1)))</f>
        <v/>
      </c>
      <c r="H700" s="8">
        <f>IF(PERCENTRANK($E$5:$E$797,E700)&gt;=0.75,4,IF(PERCENTRANK($E$5:$E$797,E700)&gt;=0.5,3,IF(PERCENTRANK($E$5:$E$797,E700)&gt;=0.25,2,1)))</f>
        <v/>
      </c>
      <c r="I700" s="8">
        <f>F700+G700+H700</f>
        <v/>
      </c>
      <c r="J700" s="8">
        <f>IF(I700&gt;=10,"Champions",IF(I700&gt;=8,"Loyal Customers",IF(I700&gt;=6,"Potential Loyalists",IF(I700&gt;=4,"At Risk","Lost"))))</f>
        <v/>
      </c>
    </row>
    <row r="701">
      <c r="A701" s="5" t="inlineStr">
        <is>
          <t>AG-10330</t>
        </is>
      </c>
      <c r="B701" s="5" t="inlineStr">
        <is>
          <t>Alex Grayson</t>
        </is>
      </c>
      <c r="C701" s="5" t="n">
        <v>8</v>
      </c>
      <c r="D701" s="5" t="n">
        <v>5</v>
      </c>
      <c r="E701" s="6" t="n">
        <v>660.97</v>
      </c>
      <c r="F701" s="5">
        <f>IF(PERCENTRANK($C$5:$C$797,C701)&lt;=0.25,4,IF(PERCENTRANK($C$5:$C$797,C701)&lt;=0.5,3,IF(PERCENTRANK($C$5:$C$797,C701)&lt;=0.75,2,1)))</f>
        <v/>
      </c>
      <c r="G701" s="5">
        <f>IF(PERCENTRANK($D$5:$D$797,D701)&gt;=0.75,4,IF(PERCENTRANK($D$5:$D$797,D701)&gt;=0.5,3,IF(PERCENTRANK($D$5:$D$797,D701)&gt;=0.25,2,1)))</f>
        <v/>
      </c>
      <c r="H701" s="5">
        <f>IF(PERCENTRANK($E$5:$E$797,E701)&gt;=0.75,4,IF(PERCENTRANK($E$5:$E$797,E701)&gt;=0.5,3,IF(PERCENTRANK($E$5:$E$797,E701)&gt;=0.25,2,1)))</f>
        <v/>
      </c>
      <c r="I701" s="5">
        <f>F701+G701+H701</f>
        <v/>
      </c>
      <c r="J701" s="5">
        <f>IF(I701&gt;=10,"Champions",IF(I701&gt;=8,"Loyal Customers",IF(I701&gt;=6,"Potential Loyalists",IF(I701&gt;=4,"At Risk","Lost"))))</f>
        <v/>
      </c>
    </row>
    <row r="702">
      <c r="A702" s="8" t="inlineStr">
        <is>
          <t>BK-11260</t>
        </is>
      </c>
      <c r="B702" s="8" t="inlineStr">
        <is>
          <t>Berenike Kampe</t>
        </is>
      </c>
      <c r="C702" s="8" t="n">
        <v>77</v>
      </c>
      <c r="D702" s="8" t="n">
        <v>6</v>
      </c>
      <c r="E702" s="9" t="n">
        <v>659.14</v>
      </c>
      <c r="F702" s="8">
        <f>IF(PERCENTRANK($C$5:$C$797,C702)&lt;=0.25,4,IF(PERCENTRANK($C$5:$C$797,C702)&lt;=0.5,3,IF(PERCENTRANK($C$5:$C$797,C702)&lt;=0.75,2,1)))</f>
        <v/>
      </c>
      <c r="G702" s="8">
        <f>IF(PERCENTRANK($D$5:$D$797,D702)&gt;=0.75,4,IF(PERCENTRANK($D$5:$D$797,D702)&gt;=0.5,3,IF(PERCENTRANK($D$5:$D$797,D702)&gt;=0.25,2,1)))</f>
        <v/>
      </c>
      <c r="H702" s="8">
        <f>IF(PERCENTRANK($E$5:$E$797,E702)&gt;=0.75,4,IF(PERCENTRANK($E$5:$E$797,E702)&gt;=0.5,3,IF(PERCENTRANK($E$5:$E$797,E702)&gt;=0.25,2,1)))</f>
        <v/>
      </c>
      <c r="I702" s="8">
        <f>F702+G702+H702</f>
        <v/>
      </c>
      <c r="J702" s="8">
        <f>IF(I702&gt;=10,"Champions",IF(I702&gt;=8,"Loyal Customers",IF(I702&gt;=6,"Potential Loyalists",IF(I702&gt;=4,"At Risk","Lost"))))</f>
        <v/>
      </c>
    </row>
    <row r="703">
      <c r="A703" s="5" t="inlineStr">
        <is>
          <t>BD-11770</t>
        </is>
      </c>
      <c r="B703" s="5" t="inlineStr">
        <is>
          <t>Bryan Davis</t>
        </is>
      </c>
      <c r="C703" s="5" t="n">
        <v>327</v>
      </c>
      <c r="D703" s="5" t="n">
        <v>6</v>
      </c>
      <c r="E703" s="6" t="n">
        <v>658.47</v>
      </c>
      <c r="F703" s="5">
        <f>IF(PERCENTRANK($C$5:$C$797,C703)&lt;=0.25,4,IF(PERCENTRANK($C$5:$C$797,C703)&lt;=0.5,3,IF(PERCENTRANK($C$5:$C$797,C703)&lt;=0.75,2,1)))</f>
        <v/>
      </c>
      <c r="G703" s="5">
        <f>IF(PERCENTRANK($D$5:$D$797,D703)&gt;=0.75,4,IF(PERCENTRANK($D$5:$D$797,D703)&gt;=0.5,3,IF(PERCENTRANK($D$5:$D$797,D703)&gt;=0.25,2,1)))</f>
        <v/>
      </c>
      <c r="H703" s="5">
        <f>IF(PERCENTRANK($E$5:$E$797,E703)&gt;=0.75,4,IF(PERCENTRANK($E$5:$E$797,E703)&gt;=0.5,3,IF(PERCENTRANK($E$5:$E$797,E703)&gt;=0.25,2,1)))</f>
        <v/>
      </c>
      <c r="I703" s="5">
        <f>F703+G703+H703</f>
        <v/>
      </c>
      <c r="J703" s="5">
        <f>IF(I703&gt;=10,"Champions",IF(I703&gt;=8,"Loyal Customers",IF(I703&gt;=6,"Potential Loyalists",IF(I703&gt;=4,"At Risk","Lost"))))</f>
        <v/>
      </c>
    </row>
    <row r="704">
      <c r="A704" s="8" t="inlineStr">
        <is>
          <t>AC-10660</t>
        </is>
      </c>
      <c r="B704" s="8" t="inlineStr">
        <is>
          <t>Anna Chung</t>
        </is>
      </c>
      <c r="C704" s="8" t="n">
        <v>282</v>
      </c>
      <c r="D704" s="8" t="n">
        <v>5</v>
      </c>
      <c r="E704" s="9" t="n">
        <v>657.3200000000001</v>
      </c>
      <c r="F704" s="8">
        <f>IF(PERCENTRANK($C$5:$C$797,C704)&lt;=0.25,4,IF(PERCENTRANK($C$5:$C$797,C704)&lt;=0.5,3,IF(PERCENTRANK($C$5:$C$797,C704)&lt;=0.75,2,1)))</f>
        <v/>
      </c>
      <c r="G704" s="8">
        <f>IF(PERCENTRANK($D$5:$D$797,D704)&gt;=0.75,4,IF(PERCENTRANK($D$5:$D$797,D704)&gt;=0.5,3,IF(PERCENTRANK($D$5:$D$797,D704)&gt;=0.25,2,1)))</f>
        <v/>
      </c>
      <c r="H704" s="8">
        <f>IF(PERCENTRANK($E$5:$E$797,E704)&gt;=0.75,4,IF(PERCENTRANK($E$5:$E$797,E704)&gt;=0.5,3,IF(PERCENTRANK($E$5:$E$797,E704)&gt;=0.25,2,1)))</f>
        <v/>
      </c>
      <c r="I704" s="8">
        <f>F704+G704+H704</f>
        <v/>
      </c>
      <c r="J704" s="8">
        <f>IF(I704&gt;=10,"Champions",IF(I704&gt;=8,"Loyal Customers",IF(I704&gt;=6,"Potential Loyalists",IF(I704&gt;=4,"At Risk","Lost"))))</f>
        <v/>
      </c>
    </row>
    <row r="705">
      <c r="A705" s="5" t="inlineStr">
        <is>
          <t>AW-10840</t>
        </is>
      </c>
      <c r="B705" s="5" t="inlineStr">
        <is>
          <t>Anthony Witt</t>
        </is>
      </c>
      <c r="C705" s="5" t="n">
        <v>20</v>
      </c>
      <c r="D705" s="5" t="n">
        <v>4</v>
      </c>
      <c r="E705" s="6" t="n">
        <v>649.38</v>
      </c>
      <c r="F705" s="5">
        <f>IF(PERCENTRANK($C$5:$C$797,C705)&lt;=0.25,4,IF(PERCENTRANK($C$5:$C$797,C705)&lt;=0.5,3,IF(PERCENTRANK($C$5:$C$797,C705)&lt;=0.75,2,1)))</f>
        <v/>
      </c>
      <c r="G705" s="5">
        <f>IF(PERCENTRANK($D$5:$D$797,D705)&gt;=0.75,4,IF(PERCENTRANK($D$5:$D$797,D705)&gt;=0.5,3,IF(PERCENTRANK($D$5:$D$797,D705)&gt;=0.25,2,1)))</f>
        <v/>
      </c>
      <c r="H705" s="5">
        <f>IF(PERCENTRANK($E$5:$E$797,E705)&gt;=0.75,4,IF(PERCENTRANK($E$5:$E$797,E705)&gt;=0.5,3,IF(PERCENTRANK($E$5:$E$797,E705)&gt;=0.25,2,1)))</f>
        <v/>
      </c>
      <c r="I705" s="5">
        <f>F705+G705+H705</f>
        <v/>
      </c>
      <c r="J705" s="5">
        <f>IF(I705&gt;=10,"Champions",IF(I705&gt;=8,"Loyal Customers",IF(I705&gt;=6,"Potential Loyalists",IF(I705&gt;=4,"At Risk","Lost"))))</f>
        <v/>
      </c>
    </row>
    <row r="706">
      <c r="A706" s="8" t="inlineStr">
        <is>
          <t>LO-17170</t>
        </is>
      </c>
      <c r="B706" s="8" t="inlineStr">
        <is>
          <t>Lori Olson</t>
        </is>
      </c>
      <c r="C706" s="8" t="n">
        <v>2</v>
      </c>
      <c r="D706" s="8" t="n">
        <v>5</v>
      </c>
      <c r="E706" s="9" t="n">
        <v>644.35</v>
      </c>
      <c r="F706" s="8">
        <f>IF(PERCENTRANK($C$5:$C$797,C706)&lt;=0.25,4,IF(PERCENTRANK($C$5:$C$797,C706)&lt;=0.5,3,IF(PERCENTRANK($C$5:$C$797,C706)&lt;=0.75,2,1)))</f>
        <v/>
      </c>
      <c r="G706" s="8">
        <f>IF(PERCENTRANK($D$5:$D$797,D706)&gt;=0.75,4,IF(PERCENTRANK($D$5:$D$797,D706)&gt;=0.5,3,IF(PERCENTRANK($D$5:$D$797,D706)&gt;=0.25,2,1)))</f>
        <v/>
      </c>
      <c r="H706" s="8">
        <f>IF(PERCENTRANK($E$5:$E$797,E706)&gt;=0.75,4,IF(PERCENTRANK($E$5:$E$797,E706)&gt;=0.5,3,IF(PERCENTRANK($E$5:$E$797,E706)&gt;=0.25,2,1)))</f>
        <v/>
      </c>
      <c r="I706" s="8">
        <f>F706+G706+H706</f>
        <v/>
      </c>
      <c r="J706" s="8">
        <f>IF(I706&gt;=10,"Champions",IF(I706&gt;=8,"Loyal Customers",IF(I706&gt;=6,"Potential Loyalists",IF(I706&gt;=4,"At Risk","Lost"))))</f>
        <v/>
      </c>
    </row>
    <row r="707">
      <c r="A707" s="5" t="inlineStr">
        <is>
          <t>JB-16000</t>
        </is>
      </c>
      <c r="B707" s="5" t="inlineStr">
        <is>
          <t>Joy Bell-</t>
        </is>
      </c>
      <c r="C707" s="5" t="n">
        <v>43</v>
      </c>
      <c r="D707" s="5" t="n">
        <v>7</v>
      </c>
      <c r="E707" s="6" t="n">
        <v>644.12</v>
      </c>
      <c r="F707" s="5">
        <f>IF(PERCENTRANK($C$5:$C$797,C707)&lt;=0.25,4,IF(PERCENTRANK($C$5:$C$797,C707)&lt;=0.5,3,IF(PERCENTRANK($C$5:$C$797,C707)&lt;=0.75,2,1)))</f>
        <v/>
      </c>
      <c r="G707" s="5">
        <f>IF(PERCENTRANK($D$5:$D$797,D707)&gt;=0.75,4,IF(PERCENTRANK($D$5:$D$797,D707)&gt;=0.5,3,IF(PERCENTRANK($D$5:$D$797,D707)&gt;=0.25,2,1)))</f>
        <v/>
      </c>
      <c r="H707" s="5">
        <f>IF(PERCENTRANK($E$5:$E$797,E707)&gt;=0.75,4,IF(PERCENTRANK($E$5:$E$797,E707)&gt;=0.5,3,IF(PERCENTRANK($E$5:$E$797,E707)&gt;=0.25,2,1)))</f>
        <v/>
      </c>
      <c r="I707" s="5">
        <f>F707+G707+H707</f>
        <v/>
      </c>
      <c r="J707" s="5">
        <f>IF(I707&gt;=10,"Champions",IF(I707&gt;=8,"Loyal Customers",IF(I707&gt;=6,"Potential Loyalists",IF(I707&gt;=4,"At Risk","Lost"))))</f>
        <v/>
      </c>
    </row>
    <row r="708">
      <c r="A708" s="8" t="inlineStr">
        <is>
          <t>CD-11980</t>
        </is>
      </c>
      <c r="B708" s="8" t="inlineStr">
        <is>
          <t>Carol Darley</t>
        </is>
      </c>
      <c r="C708" s="8" t="n">
        <v>54</v>
      </c>
      <c r="D708" s="8" t="n">
        <v>3</v>
      </c>
      <c r="E708" s="9" t="n">
        <v>639.77</v>
      </c>
      <c r="F708" s="8">
        <f>IF(PERCENTRANK($C$5:$C$797,C708)&lt;=0.25,4,IF(PERCENTRANK($C$5:$C$797,C708)&lt;=0.5,3,IF(PERCENTRANK($C$5:$C$797,C708)&lt;=0.75,2,1)))</f>
        <v/>
      </c>
      <c r="G708" s="8">
        <f>IF(PERCENTRANK($D$5:$D$797,D708)&gt;=0.75,4,IF(PERCENTRANK($D$5:$D$797,D708)&gt;=0.5,3,IF(PERCENTRANK($D$5:$D$797,D708)&gt;=0.25,2,1)))</f>
        <v/>
      </c>
      <c r="H708" s="8">
        <f>IF(PERCENTRANK($E$5:$E$797,E708)&gt;=0.75,4,IF(PERCENTRANK($E$5:$E$797,E708)&gt;=0.5,3,IF(PERCENTRANK($E$5:$E$797,E708)&gt;=0.25,2,1)))</f>
        <v/>
      </c>
      <c r="I708" s="8">
        <f>F708+G708+H708</f>
        <v/>
      </c>
      <c r="J708" s="8">
        <f>IF(I708&gt;=10,"Champions",IF(I708&gt;=8,"Loyal Customers",IF(I708&gt;=6,"Potential Loyalists",IF(I708&gt;=4,"At Risk","Lost"))))</f>
        <v/>
      </c>
    </row>
    <row r="709">
      <c r="A709" s="5" t="inlineStr">
        <is>
          <t>MR-17545</t>
        </is>
      </c>
      <c r="B709" s="5" t="inlineStr">
        <is>
          <t>Mathew Reese</t>
        </is>
      </c>
      <c r="C709" s="5" t="n">
        <v>125</v>
      </c>
      <c r="D709" s="5" t="n">
        <v>4</v>
      </c>
      <c r="E709" s="6" t="n">
        <v>639.1799999999999</v>
      </c>
      <c r="F709" s="5">
        <f>IF(PERCENTRANK($C$5:$C$797,C709)&lt;=0.25,4,IF(PERCENTRANK($C$5:$C$797,C709)&lt;=0.5,3,IF(PERCENTRANK($C$5:$C$797,C709)&lt;=0.75,2,1)))</f>
        <v/>
      </c>
      <c r="G709" s="5">
        <f>IF(PERCENTRANK($D$5:$D$797,D709)&gt;=0.75,4,IF(PERCENTRANK($D$5:$D$797,D709)&gt;=0.5,3,IF(PERCENTRANK($D$5:$D$797,D709)&gt;=0.25,2,1)))</f>
        <v/>
      </c>
      <c r="H709" s="5">
        <f>IF(PERCENTRANK($E$5:$E$797,E709)&gt;=0.75,4,IF(PERCENTRANK($E$5:$E$797,E709)&gt;=0.5,3,IF(PERCENTRANK($E$5:$E$797,E709)&gt;=0.25,2,1)))</f>
        <v/>
      </c>
      <c r="I709" s="5">
        <f>F709+G709+H709</f>
        <v/>
      </c>
      <c r="J709" s="5">
        <f>IF(I709&gt;=10,"Champions",IF(I709&gt;=8,"Loyal Customers",IF(I709&gt;=6,"Potential Loyalists",IF(I709&gt;=4,"At Risk","Lost"))))</f>
        <v/>
      </c>
    </row>
    <row r="710">
      <c r="A710" s="8" t="inlineStr">
        <is>
          <t>AJ-10960</t>
        </is>
      </c>
      <c r="B710" s="8" t="inlineStr">
        <is>
          <t>Astrea Jones</t>
        </is>
      </c>
      <c r="C710" s="8" t="n">
        <v>74</v>
      </c>
      <c r="D710" s="8" t="n">
        <v>3</v>
      </c>
      <c r="E710" s="9" t="n">
        <v>629.25</v>
      </c>
      <c r="F710" s="8">
        <f>IF(PERCENTRANK($C$5:$C$797,C710)&lt;=0.25,4,IF(PERCENTRANK($C$5:$C$797,C710)&lt;=0.5,3,IF(PERCENTRANK($C$5:$C$797,C710)&lt;=0.75,2,1)))</f>
        <v/>
      </c>
      <c r="G710" s="8">
        <f>IF(PERCENTRANK($D$5:$D$797,D710)&gt;=0.75,4,IF(PERCENTRANK($D$5:$D$797,D710)&gt;=0.5,3,IF(PERCENTRANK($D$5:$D$797,D710)&gt;=0.25,2,1)))</f>
        <v/>
      </c>
      <c r="H710" s="8">
        <f>IF(PERCENTRANK($E$5:$E$797,E710)&gt;=0.75,4,IF(PERCENTRANK($E$5:$E$797,E710)&gt;=0.5,3,IF(PERCENTRANK($E$5:$E$797,E710)&gt;=0.25,2,1)))</f>
        <v/>
      </c>
      <c r="I710" s="8">
        <f>F710+G710+H710</f>
        <v/>
      </c>
      <c r="J710" s="8">
        <f>IF(I710&gt;=10,"Champions",IF(I710&gt;=8,"Loyal Customers",IF(I710&gt;=6,"Potential Loyalists",IF(I710&gt;=4,"At Risk","Lost"))))</f>
        <v/>
      </c>
    </row>
    <row r="711">
      <c r="A711" s="5" t="inlineStr">
        <is>
          <t>RR-19315</t>
        </is>
      </c>
      <c r="B711" s="5" t="inlineStr">
        <is>
          <t>Ralph Ritter</t>
        </is>
      </c>
      <c r="C711" s="5" t="n">
        <v>19</v>
      </c>
      <c r="D711" s="5" t="n">
        <v>2</v>
      </c>
      <c r="E711" s="6" t="n">
        <v>615.9299999999999</v>
      </c>
      <c r="F711" s="5">
        <f>IF(PERCENTRANK($C$5:$C$797,C711)&lt;=0.25,4,IF(PERCENTRANK($C$5:$C$797,C711)&lt;=0.5,3,IF(PERCENTRANK($C$5:$C$797,C711)&lt;=0.75,2,1)))</f>
        <v/>
      </c>
      <c r="G711" s="5">
        <f>IF(PERCENTRANK($D$5:$D$797,D711)&gt;=0.75,4,IF(PERCENTRANK($D$5:$D$797,D711)&gt;=0.5,3,IF(PERCENTRANK($D$5:$D$797,D711)&gt;=0.25,2,1)))</f>
        <v/>
      </c>
      <c r="H711" s="5">
        <f>IF(PERCENTRANK($E$5:$E$797,E711)&gt;=0.75,4,IF(PERCENTRANK($E$5:$E$797,E711)&gt;=0.5,3,IF(PERCENTRANK($E$5:$E$797,E711)&gt;=0.25,2,1)))</f>
        <v/>
      </c>
      <c r="I711" s="5">
        <f>F711+G711+H711</f>
        <v/>
      </c>
      <c r="J711" s="5">
        <f>IF(I711&gt;=10,"Champions",IF(I711&gt;=8,"Loyal Customers",IF(I711&gt;=6,"Potential Loyalists",IF(I711&gt;=4,"At Risk","Lost"))))</f>
        <v/>
      </c>
    </row>
    <row r="712">
      <c r="A712" s="8" t="inlineStr">
        <is>
          <t>SS-20515</t>
        </is>
      </c>
      <c r="B712" s="8" t="inlineStr">
        <is>
          <t>Shirley Schmidt</t>
        </is>
      </c>
      <c r="C712" s="8" t="n">
        <v>491</v>
      </c>
      <c r="D712" s="8" t="n">
        <v>3</v>
      </c>
      <c r="E712" s="9" t="n">
        <v>613.4</v>
      </c>
      <c r="F712" s="8">
        <f>IF(PERCENTRANK($C$5:$C$797,C712)&lt;=0.25,4,IF(PERCENTRANK($C$5:$C$797,C712)&lt;=0.5,3,IF(PERCENTRANK($C$5:$C$797,C712)&lt;=0.75,2,1)))</f>
        <v/>
      </c>
      <c r="G712" s="8">
        <f>IF(PERCENTRANK($D$5:$D$797,D712)&gt;=0.75,4,IF(PERCENTRANK($D$5:$D$797,D712)&gt;=0.5,3,IF(PERCENTRANK($D$5:$D$797,D712)&gt;=0.25,2,1)))</f>
        <v/>
      </c>
      <c r="H712" s="8">
        <f>IF(PERCENTRANK($E$5:$E$797,E712)&gt;=0.75,4,IF(PERCENTRANK($E$5:$E$797,E712)&gt;=0.5,3,IF(PERCENTRANK($E$5:$E$797,E712)&gt;=0.25,2,1)))</f>
        <v/>
      </c>
      <c r="I712" s="8">
        <f>F712+G712+H712</f>
        <v/>
      </c>
      <c r="J712" s="8">
        <f>IF(I712&gt;=10,"Champions",IF(I712&gt;=8,"Loyal Customers",IF(I712&gt;=6,"Potential Loyalists",IF(I712&gt;=4,"At Risk","Lost"))))</f>
        <v/>
      </c>
    </row>
    <row r="713">
      <c r="A713" s="5" t="inlineStr">
        <is>
          <t>BT-11440</t>
        </is>
      </c>
      <c r="B713" s="5" t="inlineStr">
        <is>
          <t>Bobby Trafton</t>
        </is>
      </c>
      <c r="C713" s="5" t="n">
        <v>560</v>
      </c>
      <c r="D713" s="5" t="n">
        <v>4</v>
      </c>
      <c r="E713" s="6" t="n">
        <v>603.88</v>
      </c>
      <c r="F713" s="5">
        <f>IF(PERCENTRANK($C$5:$C$797,C713)&lt;=0.25,4,IF(PERCENTRANK($C$5:$C$797,C713)&lt;=0.5,3,IF(PERCENTRANK($C$5:$C$797,C713)&lt;=0.75,2,1)))</f>
        <v/>
      </c>
      <c r="G713" s="5">
        <f>IF(PERCENTRANK($D$5:$D$797,D713)&gt;=0.75,4,IF(PERCENTRANK($D$5:$D$797,D713)&gt;=0.5,3,IF(PERCENTRANK($D$5:$D$797,D713)&gt;=0.25,2,1)))</f>
        <v/>
      </c>
      <c r="H713" s="5">
        <f>IF(PERCENTRANK($E$5:$E$797,E713)&gt;=0.75,4,IF(PERCENTRANK($E$5:$E$797,E713)&gt;=0.5,3,IF(PERCENTRANK($E$5:$E$797,E713)&gt;=0.25,2,1)))</f>
        <v/>
      </c>
      <c r="I713" s="5">
        <f>F713+G713+H713</f>
        <v/>
      </c>
      <c r="J713" s="5">
        <f>IF(I713&gt;=10,"Champions",IF(I713&gt;=8,"Loyal Customers",IF(I713&gt;=6,"Potential Loyalists",IF(I713&gt;=4,"At Risk","Lost"))))</f>
        <v/>
      </c>
    </row>
    <row r="714">
      <c r="A714" s="8" t="inlineStr">
        <is>
          <t>BF-10975</t>
        </is>
      </c>
      <c r="B714" s="8" t="inlineStr">
        <is>
          <t>Barbara Fisher</t>
        </is>
      </c>
      <c r="C714" s="8" t="n">
        <v>91</v>
      </c>
      <c r="D714" s="8" t="n">
        <v>7</v>
      </c>
      <c r="E714" s="9" t="n">
        <v>599.8</v>
      </c>
      <c r="F714" s="8">
        <f>IF(PERCENTRANK($C$5:$C$797,C714)&lt;=0.25,4,IF(PERCENTRANK($C$5:$C$797,C714)&lt;=0.5,3,IF(PERCENTRANK($C$5:$C$797,C714)&lt;=0.75,2,1)))</f>
        <v/>
      </c>
      <c r="G714" s="8">
        <f>IF(PERCENTRANK($D$5:$D$797,D714)&gt;=0.75,4,IF(PERCENTRANK($D$5:$D$797,D714)&gt;=0.5,3,IF(PERCENTRANK($D$5:$D$797,D714)&gt;=0.25,2,1)))</f>
        <v/>
      </c>
      <c r="H714" s="8">
        <f>IF(PERCENTRANK($E$5:$E$797,E714)&gt;=0.75,4,IF(PERCENTRANK($E$5:$E$797,E714)&gt;=0.5,3,IF(PERCENTRANK($E$5:$E$797,E714)&gt;=0.25,2,1)))</f>
        <v/>
      </c>
      <c r="I714" s="8">
        <f>F714+G714+H714</f>
        <v/>
      </c>
      <c r="J714" s="8">
        <f>IF(I714&gt;=10,"Champions",IF(I714&gt;=8,"Loyal Customers",IF(I714&gt;=6,"Potential Loyalists",IF(I714&gt;=4,"At Risk","Lost"))))</f>
        <v/>
      </c>
    </row>
    <row r="715">
      <c r="A715" s="5" t="inlineStr">
        <is>
          <t>MZ-17335</t>
        </is>
      </c>
      <c r="B715" s="5" t="inlineStr">
        <is>
          <t>Maria Zettner</t>
        </is>
      </c>
      <c r="C715" s="5" t="n">
        <v>30</v>
      </c>
      <c r="D715" s="5" t="n">
        <v>4</v>
      </c>
      <c r="E715" s="6" t="n">
        <v>593.61</v>
      </c>
      <c r="F715" s="5">
        <f>IF(PERCENTRANK($C$5:$C$797,C715)&lt;=0.25,4,IF(PERCENTRANK($C$5:$C$797,C715)&lt;=0.5,3,IF(PERCENTRANK($C$5:$C$797,C715)&lt;=0.75,2,1)))</f>
        <v/>
      </c>
      <c r="G715" s="5">
        <f>IF(PERCENTRANK($D$5:$D$797,D715)&gt;=0.75,4,IF(PERCENTRANK($D$5:$D$797,D715)&gt;=0.5,3,IF(PERCENTRANK($D$5:$D$797,D715)&gt;=0.25,2,1)))</f>
        <v/>
      </c>
      <c r="H715" s="5">
        <f>IF(PERCENTRANK($E$5:$E$797,E715)&gt;=0.75,4,IF(PERCENTRANK($E$5:$E$797,E715)&gt;=0.5,3,IF(PERCENTRANK($E$5:$E$797,E715)&gt;=0.25,2,1)))</f>
        <v/>
      </c>
      <c r="I715" s="5">
        <f>F715+G715+H715</f>
        <v/>
      </c>
      <c r="J715" s="5">
        <f>IF(I715&gt;=10,"Champions",IF(I715&gt;=8,"Loyal Customers",IF(I715&gt;=6,"Potential Loyalists",IF(I715&gt;=4,"At Risk","Lost"))))</f>
        <v/>
      </c>
    </row>
    <row r="716">
      <c r="A716" s="8" t="inlineStr">
        <is>
          <t>DL-13330</t>
        </is>
      </c>
      <c r="B716" s="8" t="inlineStr">
        <is>
          <t>Denise Leinenbach</t>
        </is>
      </c>
      <c r="C716" s="8" t="n">
        <v>57</v>
      </c>
      <c r="D716" s="8" t="n">
        <v>4</v>
      </c>
      <c r="E716" s="9" t="n">
        <v>585.02</v>
      </c>
      <c r="F716" s="8">
        <f>IF(PERCENTRANK($C$5:$C$797,C716)&lt;=0.25,4,IF(PERCENTRANK($C$5:$C$797,C716)&lt;=0.5,3,IF(PERCENTRANK($C$5:$C$797,C716)&lt;=0.75,2,1)))</f>
        <v/>
      </c>
      <c r="G716" s="8">
        <f>IF(PERCENTRANK($D$5:$D$797,D716)&gt;=0.75,4,IF(PERCENTRANK($D$5:$D$797,D716)&gt;=0.5,3,IF(PERCENTRANK($D$5:$D$797,D716)&gt;=0.25,2,1)))</f>
        <v/>
      </c>
      <c r="H716" s="8">
        <f>IF(PERCENTRANK($E$5:$E$797,E716)&gt;=0.75,4,IF(PERCENTRANK($E$5:$E$797,E716)&gt;=0.5,3,IF(PERCENTRANK($E$5:$E$797,E716)&gt;=0.25,2,1)))</f>
        <v/>
      </c>
      <c r="I716" s="8">
        <f>F716+G716+H716</f>
        <v/>
      </c>
      <c r="J716" s="8">
        <f>IF(I716&gt;=10,"Champions",IF(I716&gt;=8,"Loyal Customers",IF(I716&gt;=6,"Potential Loyalists",IF(I716&gt;=4,"At Risk","Lost"))))</f>
        <v/>
      </c>
    </row>
    <row r="717">
      <c r="A717" s="5" t="inlineStr">
        <is>
          <t>AS-10240</t>
        </is>
      </c>
      <c r="B717" s="5" t="inlineStr">
        <is>
          <t>Alan Shonely</t>
        </is>
      </c>
      <c r="C717" s="5" t="n">
        <v>192</v>
      </c>
      <c r="D717" s="5" t="n">
        <v>7</v>
      </c>
      <c r="E717" s="6" t="n">
        <v>584.61</v>
      </c>
      <c r="F717" s="5">
        <f>IF(PERCENTRANK($C$5:$C$797,C717)&lt;=0.25,4,IF(PERCENTRANK($C$5:$C$797,C717)&lt;=0.5,3,IF(PERCENTRANK($C$5:$C$797,C717)&lt;=0.75,2,1)))</f>
        <v/>
      </c>
      <c r="G717" s="5">
        <f>IF(PERCENTRANK($D$5:$D$797,D717)&gt;=0.75,4,IF(PERCENTRANK($D$5:$D$797,D717)&gt;=0.5,3,IF(PERCENTRANK($D$5:$D$797,D717)&gt;=0.25,2,1)))</f>
        <v/>
      </c>
      <c r="H717" s="5">
        <f>IF(PERCENTRANK($E$5:$E$797,E717)&gt;=0.75,4,IF(PERCENTRANK($E$5:$E$797,E717)&gt;=0.5,3,IF(PERCENTRANK($E$5:$E$797,E717)&gt;=0.25,2,1)))</f>
        <v/>
      </c>
      <c r="I717" s="5">
        <f>F717+G717+H717</f>
        <v/>
      </c>
      <c r="J717" s="5">
        <f>IF(I717&gt;=10,"Champions",IF(I717&gt;=8,"Loyal Customers",IF(I717&gt;=6,"Potential Loyalists",IF(I717&gt;=4,"At Risk","Lost"))))</f>
        <v/>
      </c>
    </row>
    <row r="718">
      <c r="A718" s="8" t="inlineStr">
        <is>
          <t>BD-11635</t>
        </is>
      </c>
      <c r="B718" s="8" t="inlineStr">
        <is>
          <t>Brian Derr</t>
        </is>
      </c>
      <c r="C718" s="8" t="n">
        <v>9</v>
      </c>
      <c r="D718" s="8" t="n">
        <v>3</v>
      </c>
      <c r="E718" s="9" t="n">
        <v>582.65</v>
      </c>
      <c r="F718" s="8">
        <f>IF(PERCENTRANK($C$5:$C$797,C718)&lt;=0.25,4,IF(PERCENTRANK($C$5:$C$797,C718)&lt;=0.5,3,IF(PERCENTRANK($C$5:$C$797,C718)&lt;=0.75,2,1)))</f>
        <v/>
      </c>
      <c r="G718" s="8">
        <f>IF(PERCENTRANK($D$5:$D$797,D718)&gt;=0.75,4,IF(PERCENTRANK($D$5:$D$797,D718)&gt;=0.5,3,IF(PERCENTRANK($D$5:$D$797,D718)&gt;=0.25,2,1)))</f>
        <v/>
      </c>
      <c r="H718" s="8">
        <f>IF(PERCENTRANK($E$5:$E$797,E718)&gt;=0.75,4,IF(PERCENTRANK($E$5:$E$797,E718)&gt;=0.5,3,IF(PERCENTRANK($E$5:$E$797,E718)&gt;=0.25,2,1)))</f>
        <v/>
      </c>
      <c r="I718" s="8">
        <f>F718+G718+H718</f>
        <v/>
      </c>
      <c r="J718" s="8">
        <f>IF(I718&gt;=10,"Champions",IF(I718&gt;=8,"Loyal Customers",IF(I718&gt;=6,"Potential Loyalists",IF(I718&gt;=4,"At Risk","Lost"))))</f>
        <v/>
      </c>
    </row>
    <row r="719">
      <c r="A719" s="5" t="inlineStr">
        <is>
          <t>NK-18490</t>
        </is>
      </c>
      <c r="B719" s="5" t="inlineStr">
        <is>
          <t>Neil Knudson</t>
        </is>
      </c>
      <c r="C719" s="5" t="n">
        <v>70</v>
      </c>
      <c r="D719" s="5" t="n">
        <v>7</v>
      </c>
      <c r="E719" s="6" t="n">
        <v>572.05</v>
      </c>
      <c r="F719" s="5">
        <f>IF(PERCENTRANK($C$5:$C$797,C719)&lt;=0.25,4,IF(PERCENTRANK($C$5:$C$797,C719)&lt;=0.5,3,IF(PERCENTRANK($C$5:$C$797,C719)&lt;=0.75,2,1)))</f>
        <v/>
      </c>
      <c r="G719" s="5">
        <f>IF(PERCENTRANK($D$5:$D$797,D719)&gt;=0.75,4,IF(PERCENTRANK($D$5:$D$797,D719)&gt;=0.5,3,IF(PERCENTRANK($D$5:$D$797,D719)&gt;=0.25,2,1)))</f>
        <v/>
      </c>
      <c r="H719" s="5">
        <f>IF(PERCENTRANK($E$5:$E$797,E719)&gt;=0.75,4,IF(PERCENTRANK($E$5:$E$797,E719)&gt;=0.5,3,IF(PERCENTRANK($E$5:$E$797,E719)&gt;=0.25,2,1)))</f>
        <v/>
      </c>
      <c r="I719" s="5">
        <f>F719+G719+H719</f>
        <v/>
      </c>
      <c r="J719" s="5">
        <f>IF(I719&gt;=10,"Champions",IF(I719&gt;=8,"Loyal Customers",IF(I719&gt;=6,"Potential Loyalists",IF(I719&gt;=4,"At Risk","Lost"))))</f>
        <v/>
      </c>
    </row>
    <row r="720">
      <c r="A720" s="8" t="inlineStr">
        <is>
          <t>CM-11935</t>
        </is>
      </c>
      <c r="B720" s="8" t="inlineStr">
        <is>
          <t>Carlos Meador</t>
        </is>
      </c>
      <c r="C720" s="8" t="n">
        <v>708</v>
      </c>
      <c r="D720" s="8" t="n">
        <v>2</v>
      </c>
      <c r="E720" s="9" t="n">
        <v>565.39</v>
      </c>
      <c r="F720" s="8">
        <f>IF(PERCENTRANK($C$5:$C$797,C720)&lt;=0.25,4,IF(PERCENTRANK($C$5:$C$797,C720)&lt;=0.5,3,IF(PERCENTRANK($C$5:$C$797,C720)&lt;=0.75,2,1)))</f>
        <v/>
      </c>
      <c r="G720" s="8">
        <f>IF(PERCENTRANK($D$5:$D$797,D720)&gt;=0.75,4,IF(PERCENTRANK($D$5:$D$797,D720)&gt;=0.5,3,IF(PERCENTRANK($D$5:$D$797,D720)&gt;=0.25,2,1)))</f>
        <v/>
      </c>
      <c r="H720" s="8">
        <f>IF(PERCENTRANK($E$5:$E$797,E720)&gt;=0.75,4,IF(PERCENTRANK($E$5:$E$797,E720)&gt;=0.5,3,IF(PERCENTRANK($E$5:$E$797,E720)&gt;=0.25,2,1)))</f>
        <v/>
      </c>
      <c r="I720" s="8">
        <f>F720+G720+H720</f>
        <v/>
      </c>
      <c r="J720" s="8">
        <f>IF(I720&gt;=10,"Champions",IF(I720&gt;=8,"Loyal Customers",IF(I720&gt;=6,"Potential Loyalists",IF(I720&gt;=4,"At Risk","Lost"))))</f>
        <v/>
      </c>
    </row>
    <row r="721">
      <c r="A721" s="5" t="inlineStr">
        <is>
          <t>CS-12460</t>
        </is>
      </c>
      <c r="B721" s="5" t="inlineStr">
        <is>
          <t>Chuck Sachs</t>
        </is>
      </c>
      <c r="C721" s="5" t="n">
        <v>27</v>
      </c>
      <c r="D721" s="5" t="n">
        <v>2</v>
      </c>
      <c r="E721" s="6" t="n">
        <v>550.64</v>
      </c>
      <c r="F721" s="5">
        <f>IF(PERCENTRANK($C$5:$C$797,C721)&lt;=0.25,4,IF(PERCENTRANK($C$5:$C$797,C721)&lt;=0.5,3,IF(PERCENTRANK($C$5:$C$797,C721)&lt;=0.75,2,1)))</f>
        <v/>
      </c>
      <c r="G721" s="5">
        <f>IF(PERCENTRANK($D$5:$D$797,D721)&gt;=0.75,4,IF(PERCENTRANK($D$5:$D$797,D721)&gt;=0.5,3,IF(PERCENTRANK($D$5:$D$797,D721)&gt;=0.25,2,1)))</f>
        <v/>
      </c>
      <c r="H721" s="5">
        <f>IF(PERCENTRANK($E$5:$E$797,E721)&gt;=0.75,4,IF(PERCENTRANK($E$5:$E$797,E721)&gt;=0.5,3,IF(PERCENTRANK($E$5:$E$797,E721)&gt;=0.25,2,1)))</f>
        <v/>
      </c>
      <c r="I721" s="5">
        <f>F721+G721+H721</f>
        <v/>
      </c>
      <c r="J721" s="5">
        <f>IF(I721&gt;=10,"Champions",IF(I721&gt;=8,"Loyal Customers",IF(I721&gt;=6,"Potential Loyalists",IF(I721&gt;=4,"At Risk","Lost"))))</f>
        <v/>
      </c>
    </row>
    <row r="722">
      <c r="A722" s="8" t="inlineStr">
        <is>
          <t>CS-11860</t>
        </is>
      </c>
      <c r="B722" s="8" t="inlineStr">
        <is>
          <t>Cari Schnelling</t>
        </is>
      </c>
      <c r="C722" s="8" t="n">
        <v>162</v>
      </c>
      <c r="D722" s="8" t="n">
        <v>6</v>
      </c>
      <c r="E722" s="9" t="n">
        <v>537.63</v>
      </c>
      <c r="F722" s="8">
        <f>IF(PERCENTRANK($C$5:$C$797,C722)&lt;=0.25,4,IF(PERCENTRANK($C$5:$C$797,C722)&lt;=0.5,3,IF(PERCENTRANK($C$5:$C$797,C722)&lt;=0.75,2,1)))</f>
        <v/>
      </c>
      <c r="G722" s="8">
        <f>IF(PERCENTRANK($D$5:$D$797,D722)&gt;=0.75,4,IF(PERCENTRANK($D$5:$D$797,D722)&gt;=0.5,3,IF(PERCENTRANK($D$5:$D$797,D722)&gt;=0.25,2,1)))</f>
        <v/>
      </c>
      <c r="H722" s="8">
        <f>IF(PERCENTRANK($E$5:$E$797,E722)&gt;=0.75,4,IF(PERCENTRANK($E$5:$E$797,E722)&gt;=0.5,3,IF(PERCENTRANK($E$5:$E$797,E722)&gt;=0.25,2,1)))</f>
        <v/>
      </c>
      <c r="I722" s="8">
        <f>F722+G722+H722</f>
        <v/>
      </c>
      <c r="J722" s="8">
        <f>IF(I722&gt;=10,"Champions",IF(I722&gt;=8,"Loyal Customers",IF(I722&gt;=6,"Potential Loyalists",IF(I722&gt;=4,"At Risk","Lost"))))</f>
        <v/>
      </c>
    </row>
    <row r="723">
      <c r="A723" s="5" t="inlineStr">
        <is>
          <t>JH-15820</t>
        </is>
      </c>
      <c r="B723" s="5" t="inlineStr">
        <is>
          <t>John Huston</t>
        </is>
      </c>
      <c r="C723" s="5" t="n">
        <v>174</v>
      </c>
      <c r="D723" s="5" t="n">
        <v>6</v>
      </c>
      <c r="E723" s="6" t="n">
        <v>528.91</v>
      </c>
      <c r="F723" s="5">
        <f>IF(PERCENTRANK($C$5:$C$797,C723)&lt;=0.25,4,IF(PERCENTRANK($C$5:$C$797,C723)&lt;=0.5,3,IF(PERCENTRANK($C$5:$C$797,C723)&lt;=0.75,2,1)))</f>
        <v/>
      </c>
      <c r="G723" s="5">
        <f>IF(PERCENTRANK($D$5:$D$797,D723)&gt;=0.75,4,IF(PERCENTRANK($D$5:$D$797,D723)&gt;=0.5,3,IF(PERCENTRANK($D$5:$D$797,D723)&gt;=0.25,2,1)))</f>
        <v/>
      </c>
      <c r="H723" s="5">
        <f>IF(PERCENTRANK($E$5:$E$797,E723)&gt;=0.75,4,IF(PERCENTRANK($E$5:$E$797,E723)&gt;=0.5,3,IF(PERCENTRANK($E$5:$E$797,E723)&gt;=0.25,2,1)))</f>
        <v/>
      </c>
      <c r="I723" s="5">
        <f>F723+G723+H723</f>
        <v/>
      </c>
      <c r="J723" s="5">
        <f>IF(I723&gt;=10,"Champions",IF(I723&gt;=8,"Loyal Customers",IF(I723&gt;=6,"Potential Loyalists",IF(I723&gt;=4,"At Risk","Lost"))))</f>
        <v/>
      </c>
    </row>
    <row r="724">
      <c r="A724" s="8" t="inlineStr">
        <is>
          <t>RB-19570</t>
        </is>
      </c>
      <c r="B724" s="8" t="inlineStr">
        <is>
          <t>Rob Beeghly</t>
        </is>
      </c>
      <c r="C724" s="8" t="n">
        <v>25</v>
      </c>
      <c r="D724" s="8" t="n">
        <v>5</v>
      </c>
      <c r="E724" s="9" t="n">
        <v>528.55</v>
      </c>
      <c r="F724" s="8">
        <f>IF(PERCENTRANK($C$5:$C$797,C724)&lt;=0.25,4,IF(PERCENTRANK($C$5:$C$797,C724)&lt;=0.5,3,IF(PERCENTRANK($C$5:$C$797,C724)&lt;=0.75,2,1)))</f>
        <v/>
      </c>
      <c r="G724" s="8">
        <f>IF(PERCENTRANK($D$5:$D$797,D724)&gt;=0.75,4,IF(PERCENTRANK($D$5:$D$797,D724)&gt;=0.5,3,IF(PERCENTRANK($D$5:$D$797,D724)&gt;=0.25,2,1)))</f>
        <v/>
      </c>
      <c r="H724" s="8">
        <f>IF(PERCENTRANK($E$5:$E$797,E724)&gt;=0.75,4,IF(PERCENTRANK($E$5:$E$797,E724)&gt;=0.5,3,IF(PERCENTRANK($E$5:$E$797,E724)&gt;=0.25,2,1)))</f>
        <v/>
      </c>
      <c r="I724" s="8">
        <f>F724+G724+H724</f>
        <v/>
      </c>
      <c r="J724" s="8">
        <f>IF(I724&gt;=10,"Champions",IF(I724&gt;=8,"Loyal Customers",IF(I724&gt;=6,"Potential Loyalists",IF(I724&gt;=4,"At Risk","Lost"))))</f>
        <v/>
      </c>
    </row>
    <row r="725">
      <c r="A725" s="5" t="inlineStr">
        <is>
          <t>AY-10555</t>
        </is>
      </c>
      <c r="B725" s="5" t="inlineStr">
        <is>
          <t>Andy Yotov</t>
        </is>
      </c>
      <c r="C725" s="5" t="n">
        <v>14</v>
      </c>
      <c r="D725" s="5" t="n">
        <v>4</v>
      </c>
      <c r="E725" s="6" t="n">
        <v>497.01</v>
      </c>
      <c r="F725" s="5">
        <f>IF(PERCENTRANK($C$5:$C$797,C725)&lt;=0.25,4,IF(PERCENTRANK($C$5:$C$797,C725)&lt;=0.5,3,IF(PERCENTRANK($C$5:$C$797,C725)&lt;=0.75,2,1)))</f>
        <v/>
      </c>
      <c r="G725" s="5">
        <f>IF(PERCENTRANK($D$5:$D$797,D725)&gt;=0.75,4,IF(PERCENTRANK($D$5:$D$797,D725)&gt;=0.5,3,IF(PERCENTRANK($D$5:$D$797,D725)&gt;=0.25,2,1)))</f>
        <v/>
      </c>
      <c r="H725" s="5">
        <f>IF(PERCENTRANK($E$5:$E$797,E725)&gt;=0.75,4,IF(PERCENTRANK($E$5:$E$797,E725)&gt;=0.5,3,IF(PERCENTRANK($E$5:$E$797,E725)&gt;=0.25,2,1)))</f>
        <v/>
      </c>
      <c r="I725" s="5">
        <f>F725+G725+H725</f>
        <v/>
      </c>
      <c r="J725" s="5">
        <f>IF(I725&gt;=10,"Champions",IF(I725&gt;=8,"Loyal Customers",IF(I725&gt;=6,"Potential Loyalists",IF(I725&gt;=4,"At Risk","Lost"))))</f>
        <v/>
      </c>
    </row>
    <row r="726">
      <c r="A726" s="8" t="inlineStr">
        <is>
          <t>CR-12625</t>
        </is>
      </c>
      <c r="B726" s="8" t="inlineStr">
        <is>
          <t>Corey Roper</t>
        </is>
      </c>
      <c r="C726" s="8" t="n">
        <v>470</v>
      </c>
      <c r="D726" s="8" t="n">
        <v>3</v>
      </c>
      <c r="E726" s="9" t="n">
        <v>475.9</v>
      </c>
      <c r="F726" s="8">
        <f>IF(PERCENTRANK($C$5:$C$797,C726)&lt;=0.25,4,IF(PERCENTRANK($C$5:$C$797,C726)&lt;=0.5,3,IF(PERCENTRANK($C$5:$C$797,C726)&lt;=0.75,2,1)))</f>
        <v/>
      </c>
      <c r="G726" s="8">
        <f>IF(PERCENTRANK($D$5:$D$797,D726)&gt;=0.75,4,IF(PERCENTRANK($D$5:$D$797,D726)&gt;=0.5,3,IF(PERCENTRANK($D$5:$D$797,D726)&gt;=0.25,2,1)))</f>
        <v/>
      </c>
      <c r="H726" s="8">
        <f>IF(PERCENTRANK($E$5:$E$797,E726)&gt;=0.75,4,IF(PERCENTRANK($E$5:$E$797,E726)&gt;=0.5,3,IF(PERCENTRANK($E$5:$E$797,E726)&gt;=0.25,2,1)))</f>
        <v/>
      </c>
      <c r="I726" s="8">
        <f>F726+G726+H726</f>
        <v/>
      </c>
      <c r="J726" s="8">
        <f>IF(I726&gt;=10,"Champions",IF(I726&gt;=8,"Loyal Customers",IF(I726&gt;=6,"Potential Loyalists",IF(I726&gt;=4,"At Risk","Lost"))))</f>
        <v/>
      </c>
    </row>
    <row r="727">
      <c r="A727" s="5" t="inlineStr">
        <is>
          <t>MS-17530</t>
        </is>
      </c>
      <c r="B727" s="5" t="inlineStr">
        <is>
          <t>MaryBeth Skach</t>
        </is>
      </c>
      <c r="C727" s="5" t="n">
        <v>434</v>
      </c>
      <c r="D727" s="5" t="n">
        <v>4</v>
      </c>
      <c r="E727" s="6" t="n">
        <v>475.66</v>
      </c>
      <c r="F727" s="5">
        <f>IF(PERCENTRANK($C$5:$C$797,C727)&lt;=0.25,4,IF(PERCENTRANK($C$5:$C$797,C727)&lt;=0.5,3,IF(PERCENTRANK($C$5:$C$797,C727)&lt;=0.75,2,1)))</f>
        <v/>
      </c>
      <c r="G727" s="5">
        <f>IF(PERCENTRANK($D$5:$D$797,D727)&gt;=0.75,4,IF(PERCENTRANK($D$5:$D$797,D727)&gt;=0.5,3,IF(PERCENTRANK($D$5:$D$797,D727)&gt;=0.25,2,1)))</f>
        <v/>
      </c>
      <c r="H727" s="5">
        <f>IF(PERCENTRANK($E$5:$E$797,E727)&gt;=0.75,4,IF(PERCENTRANK($E$5:$E$797,E727)&gt;=0.5,3,IF(PERCENTRANK($E$5:$E$797,E727)&gt;=0.25,2,1)))</f>
        <v/>
      </c>
      <c r="I727" s="5">
        <f>F727+G727+H727</f>
        <v/>
      </c>
      <c r="J727" s="5">
        <f>IF(I727&gt;=10,"Champions",IF(I727&gt;=8,"Loyal Customers",IF(I727&gt;=6,"Potential Loyalists",IF(I727&gt;=4,"At Risk","Lost"))))</f>
        <v/>
      </c>
    </row>
    <row r="728">
      <c r="A728" s="8" t="inlineStr">
        <is>
          <t>JS-15940</t>
        </is>
      </c>
      <c r="B728" s="8" t="inlineStr">
        <is>
          <t>Joni Sundaresam</t>
        </is>
      </c>
      <c r="C728" s="8" t="n">
        <v>463</v>
      </c>
      <c r="D728" s="8" t="n">
        <v>5</v>
      </c>
      <c r="E728" s="9" t="n">
        <v>469.17</v>
      </c>
      <c r="F728" s="8">
        <f>IF(PERCENTRANK($C$5:$C$797,C728)&lt;=0.25,4,IF(PERCENTRANK($C$5:$C$797,C728)&lt;=0.5,3,IF(PERCENTRANK($C$5:$C$797,C728)&lt;=0.75,2,1)))</f>
        <v/>
      </c>
      <c r="G728" s="8">
        <f>IF(PERCENTRANK($D$5:$D$797,D728)&gt;=0.75,4,IF(PERCENTRANK($D$5:$D$797,D728)&gt;=0.5,3,IF(PERCENTRANK($D$5:$D$797,D728)&gt;=0.25,2,1)))</f>
        <v/>
      </c>
      <c r="H728" s="8">
        <f>IF(PERCENTRANK($E$5:$E$797,E728)&gt;=0.75,4,IF(PERCENTRANK($E$5:$E$797,E728)&gt;=0.5,3,IF(PERCENTRANK($E$5:$E$797,E728)&gt;=0.25,2,1)))</f>
        <v/>
      </c>
      <c r="I728" s="8">
        <f>F728+G728+H728</f>
        <v/>
      </c>
      <c r="J728" s="8">
        <f>IF(I728&gt;=10,"Champions",IF(I728&gt;=8,"Loyal Customers",IF(I728&gt;=6,"Potential Loyalists",IF(I728&gt;=4,"At Risk","Lost"))))</f>
        <v/>
      </c>
    </row>
    <row r="729">
      <c r="A729" s="5" t="inlineStr">
        <is>
          <t>EC-14050</t>
        </is>
      </c>
      <c r="B729" s="5" t="inlineStr">
        <is>
          <t>Erin Creighton</t>
        </is>
      </c>
      <c r="C729" s="5" t="n">
        <v>53</v>
      </c>
      <c r="D729" s="5" t="n">
        <v>5</v>
      </c>
      <c r="E729" s="6" t="n">
        <v>461.91</v>
      </c>
      <c r="F729" s="5">
        <f>IF(PERCENTRANK($C$5:$C$797,C729)&lt;=0.25,4,IF(PERCENTRANK($C$5:$C$797,C729)&lt;=0.5,3,IF(PERCENTRANK($C$5:$C$797,C729)&lt;=0.75,2,1)))</f>
        <v/>
      </c>
      <c r="G729" s="5">
        <f>IF(PERCENTRANK($D$5:$D$797,D729)&gt;=0.75,4,IF(PERCENTRANK($D$5:$D$797,D729)&gt;=0.5,3,IF(PERCENTRANK($D$5:$D$797,D729)&gt;=0.25,2,1)))</f>
        <v/>
      </c>
      <c r="H729" s="5">
        <f>IF(PERCENTRANK($E$5:$E$797,E729)&gt;=0.75,4,IF(PERCENTRANK($E$5:$E$797,E729)&gt;=0.5,3,IF(PERCENTRANK($E$5:$E$797,E729)&gt;=0.25,2,1)))</f>
        <v/>
      </c>
      <c r="I729" s="5">
        <f>F729+G729+H729</f>
        <v/>
      </c>
      <c r="J729" s="5">
        <f>IF(I729&gt;=10,"Champions",IF(I729&gt;=8,"Loyal Customers",IF(I729&gt;=6,"Potential Loyalists",IF(I729&gt;=4,"At Risk","Lost"))))</f>
        <v/>
      </c>
    </row>
    <row r="730">
      <c r="A730" s="8" t="inlineStr">
        <is>
          <t>KM-16660</t>
        </is>
      </c>
      <c r="B730" s="8" t="inlineStr">
        <is>
          <t>Khloe Miller</t>
        </is>
      </c>
      <c r="C730" s="8" t="n">
        <v>15</v>
      </c>
      <c r="D730" s="8" t="n">
        <v>5</v>
      </c>
      <c r="E730" s="9" t="n">
        <v>453.54</v>
      </c>
      <c r="F730" s="8">
        <f>IF(PERCENTRANK($C$5:$C$797,C730)&lt;=0.25,4,IF(PERCENTRANK($C$5:$C$797,C730)&lt;=0.5,3,IF(PERCENTRANK($C$5:$C$797,C730)&lt;=0.75,2,1)))</f>
        <v/>
      </c>
      <c r="G730" s="8">
        <f>IF(PERCENTRANK($D$5:$D$797,D730)&gt;=0.75,4,IF(PERCENTRANK($D$5:$D$797,D730)&gt;=0.5,3,IF(PERCENTRANK($D$5:$D$797,D730)&gt;=0.25,2,1)))</f>
        <v/>
      </c>
      <c r="H730" s="8">
        <f>IF(PERCENTRANK($E$5:$E$797,E730)&gt;=0.75,4,IF(PERCENTRANK($E$5:$E$797,E730)&gt;=0.5,3,IF(PERCENTRANK($E$5:$E$797,E730)&gt;=0.25,2,1)))</f>
        <v/>
      </c>
      <c r="I730" s="8">
        <f>F730+G730+H730</f>
        <v/>
      </c>
      <c r="J730" s="8">
        <f>IF(I730&gt;=10,"Champions",IF(I730&gt;=8,"Loyal Customers",IF(I730&gt;=6,"Potential Loyalists",IF(I730&gt;=4,"At Risk","Lost"))))</f>
        <v/>
      </c>
    </row>
    <row r="731">
      <c r="A731" s="5" t="inlineStr">
        <is>
          <t>KW-16570</t>
        </is>
      </c>
      <c r="B731" s="5" t="inlineStr">
        <is>
          <t>Kelly Williams</t>
        </is>
      </c>
      <c r="C731" s="5" t="n">
        <v>771</v>
      </c>
      <c r="D731" s="5" t="n">
        <v>4</v>
      </c>
      <c r="E731" s="6" t="n">
        <v>449.1</v>
      </c>
      <c r="F731" s="5">
        <f>IF(PERCENTRANK($C$5:$C$797,C731)&lt;=0.25,4,IF(PERCENTRANK($C$5:$C$797,C731)&lt;=0.5,3,IF(PERCENTRANK($C$5:$C$797,C731)&lt;=0.75,2,1)))</f>
        <v/>
      </c>
      <c r="G731" s="5">
        <f>IF(PERCENTRANK($D$5:$D$797,D731)&gt;=0.75,4,IF(PERCENTRANK($D$5:$D$797,D731)&gt;=0.5,3,IF(PERCENTRANK($D$5:$D$797,D731)&gt;=0.25,2,1)))</f>
        <v/>
      </c>
      <c r="H731" s="5">
        <f>IF(PERCENTRANK($E$5:$E$797,E731)&gt;=0.75,4,IF(PERCENTRANK($E$5:$E$797,E731)&gt;=0.5,3,IF(PERCENTRANK($E$5:$E$797,E731)&gt;=0.25,2,1)))</f>
        <v/>
      </c>
      <c r="I731" s="5">
        <f>F731+G731+H731</f>
        <v/>
      </c>
      <c r="J731" s="5">
        <f>IF(I731&gt;=10,"Champions",IF(I731&gt;=8,"Loyal Customers",IF(I731&gt;=6,"Potential Loyalists",IF(I731&gt;=4,"At Risk","Lost"))))</f>
        <v/>
      </c>
    </row>
    <row r="732">
      <c r="A732" s="8" t="inlineStr">
        <is>
          <t>TT-21265</t>
        </is>
      </c>
      <c r="B732" s="8" t="inlineStr">
        <is>
          <t>Tim Taslimi</t>
        </is>
      </c>
      <c r="C732" s="8" t="n">
        <v>406</v>
      </c>
      <c r="D732" s="8" t="n">
        <v>3</v>
      </c>
      <c r="E732" s="9" t="n">
        <v>439.5</v>
      </c>
      <c r="F732" s="8">
        <f>IF(PERCENTRANK($C$5:$C$797,C732)&lt;=0.25,4,IF(PERCENTRANK($C$5:$C$797,C732)&lt;=0.5,3,IF(PERCENTRANK($C$5:$C$797,C732)&lt;=0.75,2,1)))</f>
        <v/>
      </c>
      <c r="G732" s="8">
        <f>IF(PERCENTRANK($D$5:$D$797,D732)&gt;=0.75,4,IF(PERCENTRANK($D$5:$D$797,D732)&gt;=0.5,3,IF(PERCENTRANK($D$5:$D$797,D732)&gt;=0.25,2,1)))</f>
        <v/>
      </c>
      <c r="H732" s="8">
        <f>IF(PERCENTRANK($E$5:$E$797,E732)&gt;=0.75,4,IF(PERCENTRANK($E$5:$E$797,E732)&gt;=0.5,3,IF(PERCENTRANK($E$5:$E$797,E732)&gt;=0.25,2,1)))</f>
        <v/>
      </c>
      <c r="I732" s="8">
        <f>F732+G732+H732</f>
        <v/>
      </c>
      <c r="J732" s="8">
        <f>IF(I732&gt;=10,"Champions",IF(I732&gt;=8,"Loyal Customers",IF(I732&gt;=6,"Potential Loyalists",IF(I732&gt;=4,"At Risk","Lost"))))</f>
        <v/>
      </c>
    </row>
    <row r="733">
      <c r="A733" s="5" t="inlineStr">
        <is>
          <t>ST-20530</t>
        </is>
      </c>
      <c r="B733" s="5" t="inlineStr">
        <is>
          <t>Shui Tom</t>
        </is>
      </c>
      <c r="C733" s="5" t="n">
        <v>125</v>
      </c>
      <c r="D733" s="5" t="n">
        <v>7</v>
      </c>
      <c r="E733" s="6" t="n">
        <v>433.34</v>
      </c>
      <c r="F733" s="5">
        <f>IF(PERCENTRANK($C$5:$C$797,C733)&lt;=0.25,4,IF(PERCENTRANK($C$5:$C$797,C733)&lt;=0.5,3,IF(PERCENTRANK($C$5:$C$797,C733)&lt;=0.75,2,1)))</f>
        <v/>
      </c>
      <c r="G733" s="5">
        <f>IF(PERCENTRANK($D$5:$D$797,D733)&gt;=0.75,4,IF(PERCENTRANK($D$5:$D$797,D733)&gt;=0.5,3,IF(PERCENTRANK($D$5:$D$797,D733)&gt;=0.25,2,1)))</f>
        <v/>
      </c>
      <c r="H733" s="5">
        <f>IF(PERCENTRANK($E$5:$E$797,E733)&gt;=0.75,4,IF(PERCENTRANK($E$5:$E$797,E733)&gt;=0.5,3,IF(PERCENTRANK($E$5:$E$797,E733)&gt;=0.25,2,1)))</f>
        <v/>
      </c>
      <c r="I733" s="5">
        <f>F733+G733+H733</f>
        <v/>
      </c>
      <c r="J733" s="5">
        <f>IF(I733&gt;=10,"Champions",IF(I733&gt;=8,"Loyal Customers",IF(I733&gt;=6,"Potential Loyalists",IF(I733&gt;=4,"At Risk","Lost"))))</f>
        <v/>
      </c>
    </row>
    <row r="734">
      <c r="A734" s="8" t="inlineStr">
        <is>
          <t>VG-21805</t>
        </is>
      </c>
      <c r="B734" s="8" t="inlineStr">
        <is>
          <t>Vivek Grady</t>
        </is>
      </c>
      <c r="C734" s="8" t="n">
        <v>286</v>
      </c>
      <c r="D734" s="8" t="n">
        <v>5</v>
      </c>
      <c r="E734" s="9" t="n">
        <v>427.37</v>
      </c>
      <c r="F734" s="8">
        <f>IF(PERCENTRANK($C$5:$C$797,C734)&lt;=0.25,4,IF(PERCENTRANK($C$5:$C$797,C734)&lt;=0.5,3,IF(PERCENTRANK($C$5:$C$797,C734)&lt;=0.75,2,1)))</f>
        <v/>
      </c>
      <c r="G734" s="8">
        <f>IF(PERCENTRANK($D$5:$D$797,D734)&gt;=0.75,4,IF(PERCENTRANK($D$5:$D$797,D734)&gt;=0.5,3,IF(PERCENTRANK($D$5:$D$797,D734)&gt;=0.25,2,1)))</f>
        <v/>
      </c>
      <c r="H734" s="8">
        <f>IF(PERCENTRANK($E$5:$E$797,E734)&gt;=0.75,4,IF(PERCENTRANK($E$5:$E$797,E734)&gt;=0.5,3,IF(PERCENTRANK($E$5:$E$797,E734)&gt;=0.25,2,1)))</f>
        <v/>
      </c>
      <c r="I734" s="8">
        <f>F734+G734+H734</f>
        <v/>
      </c>
      <c r="J734" s="8">
        <f>IF(I734&gt;=10,"Champions",IF(I734&gt;=8,"Loyal Customers",IF(I734&gt;=6,"Potential Loyalists",IF(I734&gt;=4,"At Risk","Lost"))))</f>
        <v/>
      </c>
    </row>
    <row r="735">
      <c r="A735" s="5" t="inlineStr">
        <is>
          <t>SS-20590</t>
        </is>
      </c>
      <c r="B735" s="5" t="inlineStr">
        <is>
          <t>Sonia Sunley</t>
        </is>
      </c>
      <c r="C735" s="5" t="n">
        <v>432</v>
      </c>
      <c r="D735" s="5" t="n">
        <v>6</v>
      </c>
      <c r="E735" s="6" t="n">
        <v>418.49</v>
      </c>
      <c r="F735" s="5">
        <f>IF(PERCENTRANK($C$5:$C$797,C735)&lt;=0.25,4,IF(PERCENTRANK($C$5:$C$797,C735)&lt;=0.5,3,IF(PERCENTRANK($C$5:$C$797,C735)&lt;=0.75,2,1)))</f>
        <v/>
      </c>
      <c r="G735" s="5">
        <f>IF(PERCENTRANK($D$5:$D$797,D735)&gt;=0.75,4,IF(PERCENTRANK($D$5:$D$797,D735)&gt;=0.5,3,IF(PERCENTRANK($D$5:$D$797,D735)&gt;=0.25,2,1)))</f>
        <v/>
      </c>
      <c r="H735" s="5">
        <f>IF(PERCENTRANK($E$5:$E$797,E735)&gt;=0.75,4,IF(PERCENTRANK($E$5:$E$797,E735)&gt;=0.5,3,IF(PERCENTRANK($E$5:$E$797,E735)&gt;=0.25,2,1)))</f>
        <v/>
      </c>
      <c r="I735" s="5">
        <f>F735+G735+H735</f>
        <v/>
      </c>
      <c r="J735" s="5">
        <f>IF(I735&gt;=10,"Champions",IF(I735&gt;=8,"Loyal Customers",IF(I735&gt;=6,"Potential Loyalists",IF(I735&gt;=4,"At Risk","Lost"))))</f>
        <v/>
      </c>
    </row>
    <row r="736">
      <c r="A736" s="8" t="inlineStr">
        <is>
          <t>BT-11485</t>
        </is>
      </c>
      <c r="B736" s="8" t="inlineStr">
        <is>
          <t>Brad Thomas</t>
        </is>
      </c>
      <c r="C736" s="8" t="n">
        <v>659</v>
      </c>
      <c r="D736" s="8" t="n">
        <v>2</v>
      </c>
      <c r="E736" s="9" t="n">
        <v>415.2</v>
      </c>
      <c r="F736" s="8">
        <f>IF(PERCENTRANK($C$5:$C$797,C736)&lt;=0.25,4,IF(PERCENTRANK($C$5:$C$797,C736)&lt;=0.5,3,IF(PERCENTRANK($C$5:$C$797,C736)&lt;=0.75,2,1)))</f>
        <v/>
      </c>
      <c r="G736" s="8">
        <f>IF(PERCENTRANK($D$5:$D$797,D736)&gt;=0.75,4,IF(PERCENTRANK($D$5:$D$797,D736)&gt;=0.5,3,IF(PERCENTRANK($D$5:$D$797,D736)&gt;=0.25,2,1)))</f>
        <v/>
      </c>
      <c r="H736" s="8">
        <f>IF(PERCENTRANK($E$5:$E$797,E736)&gt;=0.75,4,IF(PERCENTRANK($E$5:$E$797,E736)&gt;=0.5,3,IF(PERCENTRANK($E$5:$E$797,E736)&gt;=0.25,2,1)))</f>
        <v/>
      </c>
      <c r="I736" s="8">
        <f>F736+G736+H736</f>
        <v/>
      </c>
      <c r="J736" s="8">
        <f>IF(I736&gt;=10,"Champions",IF(I736&gt;=8,"Loyal Customers",IF(I736&gt;=6,"Potential Loyalists",IF(I736&gt;=4,"At Risk","Lost"))))</f>
        <v/>
      </c>
    </row>
    <row r="737">
      <c r="A737" s="5" t="inlineStr">
        <is>
          <t>MH-17440</t>
        </is>
      </c>
      <c r="B737" s="5" t="inlineStr">
        <is>
          <t>Mark Haberlin</t>
        </is>
      </c>
      <c r="C737" s="5" t="n">
        <v>376</v>
      </c>
      <c r="D737" s="5" t="n">
        <v>4</v>
      </c>
      <c r="E737" s="6" t="n">
        <v>400.02</v>
      </c>
      <c r="F737" s="5">
        <f>IF(PERCENTRANK($C$5:$C$797,C737)&lt;=0.25,4,IF(PERCENTRANK($C$5:$C$797,C737)&lt;=0.5,3,IF(PERCENTRANK($C$5:$C$797,C737)&lt;=0.75,2,1)))</f>
        <v/>
      </c>
      <c r="G737" s="5">
        <f>IF(PERCENTRANK($D$5:$D$797,D737)&gt;=0.75,4,IF(PERCENTRANK($D$5:$D$797,D737)&gt;=0.5,3,IF(PERCENTRANK($D$5:$D$797,D737)&gt;=0.25,2,1)))</f>
        <v/>
      </c>
      <c r="H737" s="5">
        <f>IF(PERCENTRANK($E$5:$E$797,E737)&gt;=0.75,4,IF(PERCENTRANK($E$5:$E$797,E737)&gt;=0.5,3,IF(PERCENTRANK($E$5:$E$797,E737)&gt;=0.25,2,1)))</f>
        <v/>
      </c>
      <c r="I737" s="5">
        <f>F737+G737+H737</f>
        <v/>
      </c>
      <c r="J737" s="5">
        <f>IF(I737&gt;=10,"Champions",IF(I737&gt;=8,"Loyal Customers",IF(I737&gt;=6,"Potential Loyalists",IF(I737&gt;=4,"At Risk","Lost"))))</f>
        <v/>
      </c>
    </row>
    <row r="738">
      <c r="A738" s="8" t="inlineStr">
        <is>
          <t>BW-11065</t>
        </is>
      </c>
      <c r="B738" s="8" t="inlineStr">
        <is>
          <t>Barry Weirich</t>
        </is>
      </c>
      <c r="C738" s="8" t="n">
        <v>212</v>
      </c>
      <c r="D738" s="8" t="n">
        <v>3</v>
      </c>
      <c r="E738" s="9" t="n">
        <v>385.52</v>
      </c>
      <c r="F738" s="8">
        <f>IF(PERCENTRANK($C$5:$C$797,C738)&lt;=0.25,4,IF(PERCENTRANK($C$5:$C$797,C738)&lt;=0.5,3,IF(PERCENTRANK($C$5:$C$797,C738)&lt;=0.75,2,1)))</f>
        <v/>
      </c>
      <c r="G738" s="8">
        <f>IF(PERCENTRANK($D$5:$D$797,D738)&gt;=0.75,4,IF(PERCENTRANK($D$5:$D$797,D738)&gt;=0.5,3,IF(PERCENTRANK($D$5:$D$797,D738)&gt;=0.25,2,1)))</f>
        <v/>
      </c>
      <c r="H738" s="8">
        <f>IF(PERCENTRANK($E$5:$E$797,E738)&gt;=0.75,4,IF(PERCENTRANK($E$5:$E$797,E738)&gt;=0.5,3,IF(PERCENTRANK($E$5:$E$797,E738)&gt;=0.25,2,1)))</f>
        <v/>
      </c>
      <c r="I738" s="8">
        <f>F738+G738+H738</f>
        <v/>
      </c>
      <c r="J738" s="8">
        <f>IF(I738&gt;=10,"Champions",IF(I738&gt;=8,"Loyal Customers",IF(I738&gt;=6,"Potential Loyalists",IF(I738&gt;=4,"At Risk","Lost"))))</f>
        <v/>
      </c>
    </row>
    <row r="739">
      <c r="A739" s="5" t="inlineStr">
        <is>
          <t>JD-16015</t>
        </is>
      </c>
      <c r="B739" s="5" t="inlineStr">
        <is>
          <t>Joy Daniels</t>
        </is>
      </c>
      <c r="C739" s="5" t="n">
        <v>112</v>
      </c>
      <c r="D739" s="5" t="n">
        <v>6</v>
      </c>
      <c r="E739" s="6" t="n">
        <v>385.43</v>
      </c>
      <c r="F739" s="5">
        <f>IF(PERCENTRANK($C$5:$C$797,C739)&lt;=0.25,4,IF(PERCENTRANK($C$5:$C$797,C739)&lt;=0.5,3,IF(PERCENTRANK($C$5:$C$797,C739)&lt;=0.75,2,1)))</f>
        <v/>
      </c>
      <c r="G739" s="5">
        <f>IF(PERCENTRANK($D$5:$D$797,D739)&gt;=0.75,4,IF(PERCENTRANK($D$5:$D$797,D739)&gt;=0.5,3,IF(PERCENTRANK($D$5:$D$797,D739)&gt;=0.25,2,1)))</f>
        <v/>
      </c>
      <c r="H739" s="5">
        <f>IF(PERCENTRANK($E$5:$E$797,E739)&gt;=0.75,4,IF(PERCENTRANK($E$5:$E$797,E739)&gt;=0.5,3,IF(PERCENTRANK($E$5:$E$797,E739)&gt;=0.25,2,1)))</f>
        <v/>
      </c>
      <c r="I739" s="5">
        <f>F739+G739+H739</f>
        <v/>
      </c>
      <c r="J739" s="5">
        <f>IF(I739&gt;=10,"Champions",IF(I739&gt;=8,"Loyal Customers",IF(I739&gt;=6,"Potential Loyalists",IF(I739&gt;=4,"At Risk","Lost"))))</f>
        <v/>
      </c>
    </row>
    <row r="740">
      <c r="A740" s="8" t="inlineStr">
        <is>
          <t>JK-15325</t>
        </is>
      </c>
      <c r="B740" s="8" t="inlineStr">
        <is>
          <t>Jason Klamczynski</t>
        </is>
      </c>
      <c r="C740" s="8" t="n">
        <v>287</v>
      </c>
      <c r="D740" s="8" t="n">
        <v>3</v>
      </c>
      <c r="E740" s="9" t="n">
        <v>383.81</v>
      </c>
      <c r="F740" s="8">
        <f>IF(PERCENTRANK($C$5:$C$797,C740)&lt;=0.25,4,IF(PERCENTRANK($C$5:$C$797,C740)&lt;=0.5,3,IF(PERCENTRANK($C$5:$C$797,C740)&lt;=0.75,2,1)))</f>
        <v/>
      </c>
      <c r="G740" s="8">
        <f>IF(PERCENTRANK($D$5:$D$797,D740)&gt;=0.75,4,IF(PERCENTRANK($D$5:$D$797,D740)&gt;=0.5,3,IF(PERCENTRANK($D$5:$D$797,D740)&gt;=0.25,2,1)))</f>
        <v/>
      </c>
      <c r="H740" s="8">
        <f>IF(PERCENTRANK($E$5:$E$797,E740)&gt;=0.75,4,IF(PERCENTRANK($E$5:$E$797,E740)&gt;=0.5,3,IF(PERCENTRANK($E$5:$E$797,E740)&gt;=0.25,2,1)))</f>
        <v/>
      </c>
      <c r="I740" s="8">
        <f>F740+G740+H740</f>
        <v/>
      </c>
      <c r="J740" s="8">
        <f>IF(I740&gt;=10,"Champions",IF(I740&gt;=8,"Loyal Customers",IF(I740&gt;=6,"Potential Loyalists",IF(I740&gt;=4,"At Risk","Lost"))))</f>
        <v/>
      </c>
    </row>
    <row r="741">
      <c r="A741" s="5" t="inlineStr">
        <is>
          <t>VM-21835</t>
        </is>
      </c>
      <c r="B741" s="5" t="inlineStr">
        <is>
          <t>Vivian Mathis</t>
        </is>
      </c>
      <c r="C741" s="5" t="n">
        <v>117</v>
      </c>
      <c r="D741" s="5" t="n">
        <v>5</v>
      </c>
      <c r="E741" s="6" t="n">
        <v>380.69</v>
      </c>
      <c r="F741" s="5">
        <f>IF(PERCENTRANK($C$5:$C$797,C741)&lt;=0.25,4,IF(PERCENTRANK($C$5:$C$797,C741)&lt;=0.5,3,IF(PERCENTRANK($C$5:$C$797,C741)&lt;=0.75,2,1)))</f>
        <v/>
      </c>
      <c r="G741" s="5">
        <f>IF(PERCENTRANK($D$5:$D$797,D741)&gt;=0.75,4,IF(PERCENTRANK($D$5:$D$797,D741)&gt;=0.5,3,IF(PERCENTRANK($D$5:$D$797,D741)&gt;=0.25,2,1)))</f>
        <v/>
      </c>
      <c r="H741" s="5">
        <f>IF(PERCENTRANK($E$5:$E$797,E741)&gt;=0.75,4,IF(PERCENTRANK($E$5:$E$797,E741)&gt;=0.5,3,IF(PERCENTRANK($E$5:$E$797,E741)&gt;=0.25,2,1)))</f>
        <v/>
      </c>
      <c r="I741" s="5">
        <f>F741+G741+H741</f>
        <v/>
      </c>
      <c r="J741" s="5">
        <f>IF(I741&gt;=10,"Champions",IF(I741&gt;=8,"Loyal Customers",IF(I741&gt;=6,"Potential Loyalists",IF(I741&gt;=4,"At Risk","Lost"))))</f>
        <v/>
      </c>
    </row>
    <row r="742">
      <c r="A742" s="8" t="inlineStr">
        <is>
          <t>NF-18475</t>
        </is>
      </c>
      <c r="B742" s="8" t="inlineStr">
        <is>
          <t>Neil Französisch</t>
        </is>
      </c>
      <c r="C742" s="8" t="n">
        <v>525</v>
      </c>
      <c r="D742" s="8" t="n">
        <v>4</v>
      </c>
      <c r="E742" s="9" t="n">
        <v>377.16</v>
      </c>
      <c r="F742" s="8">
        <f>IF(PERCENTRANK($C$5:$C$797,C742)&lt;=0.25,4,IF(PERCENTRANK($C$5:$C$797,C742)&lt;=0.5,3,IF(PERCENTRANK($C$5:$C$797,C742)&lt;=0.75,2,1)))</f>
        <v/>
      </c>
      <c r="G742" s="8">
        <f>IF(PERCENTRANK($D$5:$D$797,D742)&gt;=0.75,4,IF(PERCENTRANK($D$5:$D$797,D742)&gt;=0.5,3,IF(PERCENTRANK($D$5:$D$797,D742)&gt;=0.25,2,1)))</f>
        <v/>
      </c>
      <c r="H742" s="8">
        <f>IF(PERCENTRANK($E$5:$E$797,E742)&gt;=0.75,4,IF(PERCENTRANK($E$5:$E$797,E742)&gt;=0.5,3,IF(PERCENTRANK($E$5:$E$797,E742)&gt;=0.25,2,1)))</f>
        <v/>
      </c>
      <c r="I742" s="8">
        <f>F742+G742+H742</f>
        <v/>
      </c>
      <c r="J742" s="8">
        <f>IF(I742&gt;=10,"Champions",IF(I742&gt;=8,"Loyal Customers",IF(I742&gt;=6,"Potential Loyalists",IF(I742&gt;=4,"At Risk","Lost"))))</f>
        <v/>
      </c>
    </row>
    <row r="743">
      <c r="A743" s="5" t="inlineStr">
        <is>
          <t>MS-17830</t>
        </is>
      </c>
      <c r="B743" s="5" t="inlineStr">
        <is>
          <t>Melanie Seite</t>
        </is>
      </c>
      <c r="C743" s="5" t="n">
        <v>452</v>
      </c>
      <c r="D743" s="5" t="n">
        <v>4</v>
      </c>
      <c r="E743" s="6" t="n">
        <v>370.35</v>
      </c>
      <c r="F743" s="5">
        <f>IF(PERCENTRANK($C$5:$C$797,C743)&lt;=0.25,4,IF(PERCENTRANK($C$5:$C$797,C743)&lt;=0.5,3,IF(PERCENTRANK($C$5:$C$797,C743)&lt;=0.75,2,1)))</f>
        <v/>
      </c>
      <c r="G743" s="5">
        <f>IF(PERCENTRANK($D$5:$D$797,D743)&gt;=0.75,4,IF(PERCENTRANK($D$5:$D$797,D743)&gt;=0.5,3,IF(PERCENTRANK($D$5:$D$797,D743)&gt;=0.25,2,1)))</f>
        <v/>
      </c>
      <c r="H743" s="5">
        <f>IF(PERCENTRANK($E$5:$E$797,E743)&gt;=0.75,4,IF(PERCENTRANK($E$5:$E$797,E743)&gt;=0.5,3,IF(PERCENTRANK($E$5:$E$797,E743)&gt;=0.25,2,1)))</f>
        <v/>
      </c>
      <c r="I743" s="5">
        <f>F743+G743+H743</f>
        <v/>
      </c>
      <c r="J743" s="5">
        <f>IF(I743&gt;=10,"Champions",IF(I743&gt;=8,"Loyal Customers",IF(I743&gt;=6,"Potential Loyalists",IF(I743&gt;=4,"At Risk","Lost"))))</f>
        <v/>
      </c>
    </row>
    <row r="744">
      <c r="A744" s="8" t="inlineStr">
        <is>
          <t>LS-17230</t>
        </is>
      </c>
      <c r="B744" s="8" t="inlineStr">
        <is>
          <t>Lycoris Saunders</t>
        </is>
      </c>
      <c r="C744" s="8" t="n">
        <v>777</v>
      </c>
      <c r="D744" s="8" t="n">
        <v>3</v>
      </c>
      <c r="E744" s="9" t="n">
        <v>368.88</v>
      </c>
      <c r="F744" s="8">
        <f>IF(PERCENTRANK($C$5:$C$797,C744)&lt;=0.25,4,IF(PERCENTRANK($C$5:$C$797,C744)&lt;=0.5,3,IF(PERCENTRANK($C$5:$C$797,C744)&lt;=0.75,2,1)))</f>
        <v/>
      </c>
      <c r="G744" s="8">
        <f>IF(PERCENTRANK($D$5:$D$797,D744)&gt;=0.75,4,IF(PERCENTRANK($D$5:$D$797,D744)&gt;=0.5,3,IF(PERCENTRANK($D$5:$D$797,D744)&gt;=0.25,2,1)))</f>
        <v/>
      </c>
      <c r="H744" s="8">
        <f>IF(PERCENTRANK($E$5:$E$797,E744)&gt;=0.75,4,IF(PERCENTRANK($E$5:$E$797,E744)&gt;=0.5,3,IF(PERCENTRANK($E$5:$E$797,E744)&gt;=0.25,2,1)))</f>
        <v/>
      </c>
      <c r="I744" s="8">
        <f>F744+G744+H744</f>
        <v/>
      </c>
      <c r="J744" s="8">
        <f>IF(I744&gt;=10,"Champions",IF(I744&gt;=8,"Loyal Customers",IF(I744&gt;=6,"Potential Loyalists",IF(I744&gt;=4,"At Risk","Lost"))))</f>
        <v/>
      </c>
    </row>
    <row r="745">
      <c r="A745" s="5" t="inlineStr">
        <is>
          <t>AG-10300</t>
        </is>
      </c>
      <c r="B745" s="5" t="inlineStr">
        <is>
          <t>Aleksandra Gannaway</t>
        </is>
      </c>
      <c r="C745" s="5" t="n">
        <v>118</v>
      </c>
      <c r="D745" s="5" t="n">
        <v>4</v>
      </c>
      <c r="E745" s="6" t="n">
        <v>367.55</v>
      </c>
      <c r="F745" s="5">
        <f>IF(PERCENTRANK($C$5:$C$797,C745)&lt;=0.25,4,IF(PERCENTRANK($C$5:$C$797,C745)&lt;=0.5,3,IF(PERCENTRANK($C$5:$C$797,C745)&lt;=0.75,2,1)))</f>
        <v/>
      </c>
      <c r="G745" s="5">
        <f>IF(PERCENTRANK($D$5:$D$797,D745)&gt;=0.75,4,IF(PERCENTRANK($D$5:$D$797,D745)&gt;=0.5,3,IF(PERCENTRANK($D$5:$D$797,D745)&gt;=0.25,2,1)))</f>
        <v/>
      </c>
      <c r="H745" s="5">
        <f>IF(PERCENTRANK($E$5:$E$797,E745)&gt;=0.75,4,IF(PERCENTRANK($E$5:$E$797,E745)&gt;=0.5,3,IF(PERCENTRANK($E$5:$E$797,E745)&gt;=0.25,2,1)))</f>
        <v/>
      </c>
      <c r="I745" s="5">
        <f>F745+G745+H745</f>
        <v/>
      </c>
      <c r="J745" s="5">
        <f>IF(I745&gt;=10,"Champions",IF(I745&gt;=8,"Loyal Customers",IF(I745&gt;=6,"Potential Loyalists",IF(I745&gt;=4,"At Risk","Lost"))))</f>
        <v/>
      </c>
    </row>
    <row r="746">
      <c r="A746" s="8" t="inlineStr">
        <is>
          <t>EM-14200</t>
        </is>
      </c>
      <c r="B746" s="8" t="inlineStr">
        <is>
          <t>Evan Minnotte</t>
        </is>
      </c>
      <c r="C746" s="8" t="n">
        <v>158</v>
      </c>
      <c r="D746" s="8" t="n">
        <v>3</v>
      </c>
      <c r="E746" s="9" t="n">
        <v>366.82</v>
      </c>
      <c r="F746" s="8">
        <f>IF(PERCENTRANK($C$5:$C$797,C746)&lt;=0.25,4,IF(PERCENTRANK($C$5:$C$797,C746)&lt;=0.5,3,IF(PERCENTRANK($C$5:$C$797,C746)&lt;=0.75,2,1)))</f>
        <v/>
      </c>
      <c r="G746" s="8">
        <f>IF(PERCENTRANK($D$5:$D$797,D746)&gt;=0.75,4,IF(PERCENTRANK($D$5:$D$797,D746)&gt;=0.5,3,IF(PERCENTRANK($D$5:$D$797,D746)&gt;=0.25,2,1)))</f>
        <v/>
      </c>
      <c r="H746" s="8">
        <f>IF(PERCENTRANK($E$5:$E$797,E746)&gt;=0.75,4,IF(PERCENTRANK($E$5:$E$797,E746)&gt;=0.5,3,IF(PERCENTRANK($E$5:$E$797,E746)&gt;=0.25,2,1)))</f>
        <v/>
      </c>
      <c r="I746" s="8">
        <f>F746+G746+H746</f>
        <v/>
      </c>
      <c r="J746" s="8">
        <f>IF(I746&gt;=10,"Champions",IF(I746&gt;=8,"Loyal Customers",IF(I746&gt;=6,"Potential Loyalists",IF(I746&gt;=4,"At Risk","Lost"))))</f>
        <v/>
      </c>
    </row>
    <row r="747">
      <c r="A747" s="5" t="inlineStr">
        <is>
          <t>HJ-14875</t>
        </is>
      </c>
      <c r="B747" s="5" t="inlineStr">
        <is>
          <t>Heather Jas</t>
        </is>
      </c>
      <c r="C747" s="5" t="n">
        <v>126</v>
      </c>
      <c r="D747" s="5" t="n">
        <v>5</v>
      </c>
      <c r="E747" s="6" t="n">
        <v>358.1</v>
      </c>
      <c r="F747" s="5">
        <f>IF(PERCENTRANK($C$5:$C$797,C747)&lt;=0.25,4,IF(PERCENTRANK($C$5:$C$797,C747)&lt;=0.5,3,IF(PERCENTRANK($C$5:$C$797,C747)&lt;=0.75,2,1)))</f>
        <v/>
      </c>
      <c r="G747" s="5">
        <f>IF(PERCENTRANK($D$5:$D$797,D747)&gt;=0.75,4,IF(PERCENTRANK($D$5:$D$797,D747)&gt;=0.5,3,IF(PERCENTRANK($D$5:$D$797,D747)&gt;=0.25,2,1)))</f>
        <v/>
      </c>
      <c r="H747" s="5">
        <f>IF(PERCENTRANK($E$5:$E$797,E747)&gt;=0.75,4,IF(PERCENTRANK($E$5:$E$797,E747)&gt;=0.5,3,IF(PERCENTRANK($E$5:$E$797,E747)&gt;=0.25,2,1)))</f>
        <v/>
      </c>
      <c r="I747" s="5">
        <f>F747+G747+H747</f>
        <v/>
      </c>
      <c r="J747" s="5">
        <f>IF(I747&gt;=10,"Champions",IF(I747&gt;=8,"Loyal Customers",IF(I747&gt;=6,"Potential Loyalists",IF(I747&gt;=4,"At Risk","Lost"))))</f>
        <v/>
      </c>
    </row>
    <row r="748">
      <c r="A748" s="8" t="inlineStr">
        <is>
          <t>DW-13540</t>
        </is>
      </c>
      <c r="B748" s="8" t="inlineStr">
        <is>
          <t>Don Weiss</t>
        </is>
      </c>
      <c r="C748" s="8" t="n">
        <v>98</v>
      </c>
      <c r="D748" s="8" t="n">
        <v>5</v>
      </c>
      <c r="E748" s="9" t="n">
        <v>344.08</v>
      </c>
      <c r="F748" s="8">
        <f>IF(PERCENTRANK($C$5:$C$797,C748)&lt;=0.25,4,IF(PERCENTRANK($C$5:$C$797,C748)&lt;=0.5,3,IF(PERCENTRANK($C$5:$C$797,C748)&lt;=0.75,2,1)))</f>
        <v/>
      </c>
      <c r="G748" s="8">
        <f>IF(PERCENTRANK($D$5:$D$797,D748)&gt;=0.75,4,IF(PERCENTRANK($D$5:$D$797,D748)&gt;=0.5,3,IF(PERCENTRANK($D$5:$D$797,D748)&gt;=0.25,2,1)))</f>
        <v/>
      </c>
      <c r="H748" s="8">
        <f>IF(PERCENTRANK($E$5:$E$797,E748)&gt;=0.75,4,IF(PERCENTRANK($E$5:$E$797,E748)&gt;=0.5,3,IF(PERCENTRANK($E$5:$E$797,E748)&gt;=0.25,2,1)))</f>
        <v/>
      </c>
      <c r="I748" s="8">
        <f>F748+G748+H748</f>
        <v/>
      </c>
      <c r="J748" s="8">
        <f>IF(I748&gt;=10,"Champions",IF(I748&gt;=8,"Loyal Customers",IF(I748&gt;=6,"Potential Loyalists",IF(I748&gt;=4,"At Risk","Lost"))))</f>
        <v/>
      </c>
    </row>
    <row r="749">
      <c r="A749" s="5" t="inlineStr">
        <is>
          <t>LT-16765</t>
        </is>
      </c>
      <c r="B749" s="5" t="inlineStr">
        <is>
          <t>Larry Tron</t>
        </is>
      </c>
      <c r="C749" s="5" t="n">
        <v>26</v>
      </c>
      <c r="D749" s="5" t="n">
        <v>3</v>
      </c>
      <c r="E749" s="6" t="n">
        <v>329.88</v>
      </c>
      <c r="F749" s="5">
        <f>IF(PERCENTRANK($C$5:$C$797,C749)&lt;=0.25,4,IF(PERCENTRANK($C$5:$C$797,C749)&lt;=0.5,3,IF(PERCENTRANK($C$5:$C$797,C749)&lt;=0.75,2,1)))</f>
        <v/>
      </c>
      <c r="G749" s="5">
        <f>IF(PERCENTRANK($D$5:$D$797,D749)&gt;=0.75,4,IF(PERCENTRANK($D$5:$D$797,D749)&gt;=0.5,3,IF(PERCENTRANK($D$5:$D$797,D749)&gt;=0.25,2,1)))</f>
        <v/>
      </c>
      <c r="H749" s="5">
        <f>IF(PERCENTRANK($E$5:$E$797,E749)&gt;=0.75,4,IF(PERCENTRANK($E$5:$E$797,E749)&gt;=0.5,3,IF(PERCENTRANK($E$5:$E$797,E749)&gt;=0.25,2,1)))</f>
        <v/>
      </c>
      <c r="I749" s="5">
        <f>F749+G749+H749</f>
        <v/>
      </c>
      <c r="J749" s="5">
        <f>IF(I749&gt;=10,"Champions",IF(I749&gt;=8,"Loyal Customers",IF(I749&gt;=6,"Potential Loyalists",IF(I749&gt;=4,"At Risk","Lost"))))</f>
        <v/>
      </c>
    </row>
    <row r="750">
      <c r="A750" s="8" t="inlineStr">
        <is>
          <t>BD-11560</t>
        </is>
      </c>
      <c r="B750" s="8" t="inlineStr">
        <is>
          <t>Brendan Dodson</t>
        </is>
      </c>
      <c r="C750" s="8" t="n">
        <v>278</v>
      </c>
      <c r="D750" s="8" t="n">
        <v>2</v>
      </c>
      <c r="E750" s="9" t="n">
        <v>320.54</v>
      </c>
      <c r="F750" s="8">
        <f>IF(PERCENTRANK($C$5:$C$797,C750)&lt;=0.25,4,IF(PERCENTRANK($C$5:$C$797,C750)&lt;=0.5,3,IF(PERCENTRANK($C$5:$C$797,C750)&lt;=0.75,2,1)))</f>
        <v/>
      </c>
      <c r="G750" s="8">
        <f>IF(PERCENTRANK($D$5:$D$797,D750)&gt;=0.75,4,IF(PERCENTRANK($D$5:$D$797,D750)&gt;=0.5,3,IF(PERCENTRANK($D$5:$D$797,D750)&gt;=0.25,2,1)))</f>
        <v/>
      </c>
      <c r="H750" s="8">
        <f>IF(PERCENTRANK($E$5:$E$797,E750)&gt;=0.75,4,IF(PERCENTRANK($E$5:$E$797,E750)&gt;=0.5,3,IF(PERCENTRANK($E$5:$E$797,E750)&gt;=0.25,2,1)))</f>
        <v/>
      </c>
      <c r="I750" s="8">
        <f>F750+G750+H750</f>
        <v/>
      </c>
      <c r="J750" s="8">
        <f>IF(I750&gt;=10,"Champions",IF(I750&gt;=8,"Loyal Customers",IF(I750&gt;=6,"Potential Loyalists",IF(I750&gt;=4,"At Risk","Lost"))))</f>
        <v/>
      </c>
    </row>
    <row r="751">
      <c r="A751" s="5" t="inlineStr">
        <is>
          <t>LH-17020</t>
        </is>
      </c>
      <c r="B751" s="5" t="inlineStr">
        <is>
          <t>Lisa Hazard</t>
        </is>
      </c>
      <c r="C751" s="5" t="n">
        <v>239</v>
      </c>
      <c r="D751" s="5" t="n">
        <v>4</v>
      </c>
      <c r="E751" s="6" t="n">
        <v>318.24</v>
      </c>
      <c r="F751" s="5">
        <f>IF(PERCENTRANK($C$5:$C$797,C751)&lt;=0.25,4,IF(PERCENTRANK($C$5:$C$797,C751)&lt;=0.5,3,IF(PERCENTRANK($C$5:$C$797,C751)&lt;=0.75,2,1)))</f>
        <v/>
      </c>
      <c r="G751" s="5">
        <f>IF(PERCENTRANK($D$5:$D$797,D751)&gt;=0.75,4,IF(PERCENTRANK($D$5:$D$797,D751)&gt;=0.5,3,IF(PERCENTRANK($D$5:$D$797,D751)&gt;=0.25,2,1)))</f>
        <v/>
      </c>
      <c r="H751" s="5">
        <f>IF(PERCENTRANK($E$5:$E$797,E751)&gt;=0.75,4,IF(PERCENTRANK($E$5:$E$797,E751)&gt;=0.5,3,IF(PERCENTRANK($E$5:$E$797,E751)&gt;=0.25,2,1)))</f>
        <v/>
      </c>
      <c r="I751" s="5">
        <f>F751+G751+H751</f>
        <v/>
      </c>
      <c r="J751" s="5">
        <f>IF(I751&gt;=10,"Champions",IF(I751&gt;=8,"Loyal Customers",IF(I751&gt;=6,"Potential Loyalists",IF(I751&gt;=4,"At Risk","Lost"))))</f>
        <v/>
      </c>
    </row>
    <row r="752">
      <c r="A752" s="8" t="inlineStr">
        <is>
          <t>JH-15430</t>
        </is>
      </c>
      <c r="B752" s="8" t="inlineStr">
        <is>
          <t>Jennifer Halladay</t>
        </is>
      </c>
      <c r="C752" s="8" t="n">
        <v>5</v>
      </c>
      <c r="D752" s="8" t="n">
        <v>4</v>
      </c>
      <c r="E752" s="9" t="n">
        <v>309.28</v>
      </c>
      <c r="F752" s="8">
        <f>IF(PERCENTRANK($C$5:$C$797,C752)&lt;=0.25,4,IF(PERCENTRANK($C$5:$C$797,C752)&lt;=0.5,3,IF(PERCENTRANK($C$5:$C$797,C752)&lt;=0.75,2,1)))</f>
        <v/>
      </c>
      <c r="G752" s="8">
        <f>IF(PERCENTRANK($D$5:$D$797,D752)&gt;=0.75,4,IF(PERCENTRANK($D$5:$D$797,D752)&gt;=0.5,3,IF(PERCENTRANK($D$5:$D$797,D752)&gt;=0.25,2,1)))</f>
        <v/>
      </c>
      <c r="H752" s="8">
        <f>IF(PERCENTRANK($E$5:$E$797,E752)&gt;=0.75,4,IF(PERCENTRANK($E$5:$E$797,E752)&gt;=0.5,3,IF(PERCENTRANK($E$5:$E$797,E752)&gt;=0.25,2,1)))</f>
        <v/>
      </c>
      <c r="I752" s="8">
        <f>F752+G752+H752</f>
        <v/>
      </c>
      <c r="J752" s="8">
        <f>IF(I752&gt;=10,"Champions",IF(I752&gt;=8,"Loyal Customers",IF(I752&gt;=6,"Potential Loyalists",IF(I752&gt;=4,"At Risk","Lost"))))</f>
        <v/>
      </c>
    </row>
    <row r="753">
      <c r="A753" s="5" t="inlineStr">
        <is>
          <t>JM-15580</t>
        </is>
      </c>
      <c r="B753" s="5" t="inlineStr">
        <is>
          <t>Jill Matthias</t>
        </is>
      </c>
      <c r="C753" s="5" t="n">
        <v>0</v>
      </c>
      <c r="D753" s="5" t="n">
        <v>5</v>
      </c>
      <c r="E753" s="6" t="n">
        <v>303.95</v>
      </c>
      <c r="F753" s="5">
        <f>IF(PERCENTRANK($C$5:$C$797,C753)&lt;=0.25,4,IF(PERCENTRANK($C$5:$C$797,C753)&lt;=0.5,3,IF(PERCENTRANK($C$5:$C$797,C753)&lt;=0.75,2,1)))</f>
        <v/>
      </c>
      <c r="G753" s="5">
        <f>IF(PERCENTRANK($D$5:$D$797,D753)&gt;=0.75,4,IF(PERCENTRANK($D$5:$D$797,D753)&gt;=0.5,3,IF(PERCENTRANK($D$5:$D$797,D753)&gt;=0.25,2,1)))</f>
        <v/>
      </c>
      <c r="H753" s="5">
        <f>IF(PERCENTRANK($E$5:$E$797,E753)&gt;=0.75,4,IF(PERCENTRANK($E$5:$E$797,E753)&gt;=0.5,3,IF(PERCENTRANK($E$5:$E$797,E753)&gt;=0.25,2,1)))</f>
        <v/>
      </c>
      <c r="I753" s="5">
        <f>F753+G753+H753</f>
        <v/>
      </c>
      <c r="J753" s="5">
        <f>IF(I753&gt;=10,"Champions",IF(I753&gt;=8,"Loyal Customers",IF(I753&gt;=6,"Potential Loyalists",IF(I753&gt;=4,"At Risk","Lost"))))</f>
        <v/>
      </c>
    </row>
    <row r="754">
      <c r="A754" s="8" t="inlineStr">
        <is>
          <t>CM-12445</t>
        </is>
      </c>
      <c r="B754" s="8" t="inlineStr">
        <is>
          <t>Chuck Magee</t>
        </is>
      </c>
      <c r="C754" s="8" t="n">
        <v>436</v>
      </c>
      <c r="D754" s="8" t="n">
        <v>3</v>
      </c>
      <c r="E754" s="9" t="n">
        <v>287.99</v>
      </c>
      <c r="F754" s="8">
        <f>IF(PERCENTRANK($C$5:$C$797,C754)&lt;=0.25,4,IF(PERCENTRANK($C$5:$C$797,C754)&lt;=0.5,3,IF(PERCENTRANK($C$5:$C$797,C754)&lt;=0.75,2,1)))</f>
        <v/>
      </c>
      <c r="G754" s="8">
        <f>IF(PERCENTRANK($D$5:$D$797,D754)&gt;=0.75,4,IF(PERCENTRANK($D$5:$D$797,D754)&gt;=0.5,3,IF(PERCENTRANK($D$5:$D$797,D754)&gt;=0.25,2,1)))</f>
        <v/>
      </c>
      <c r="H754" s="8">
        <f>IF(PERCENTRANK($E$5:$E$797,E754)&gt;=0.75,4,IF(PERCENTRANK($E$5:$E$797,E754)&gt;=0.5,3,IF(PERCENTRANK($E$5:$E$797,E754)&gt;=0.25,2,1)))</f>
        <v/>
      </c>
      <c r="I754" s="8">
        <f>F754+G754+H754</f>
        <v/>
      </c>
      <c r="J754" s="8">
        <f>IF(I754&gt;=10,"Champions",IF(I754&gt;=8,"Loyal Customers",IF(I754&gt;=6,"Potential Loyalists",IF(I754&gt;=4,"At Risk","Lost"))))</f>
        <v/>
      </c>
    </row>
    <row r="755">
      <c r="A755" s="5" t="inlineStr">
        <is>
          <t>LH-16750</t>
        </is>
      </c>
      <c r="B755" s="5" t="inlineStr">
        <is>
          <t>Larry Hughes</t>
        </is>
      </c>
      <c r="C755" s="5" t="n">
        <v>151</v>
      </c>
      <c r="D755" s="5" t="n">
        <v>3</v>
      </c>
      <c r="E755" s="6" t="n">
        <v>287.43</v>
      </c>
      <c r="F755" s="5">
        <f>IF(PERCENTRANK($C$5:$C$797,C755)&lt;=0.25,4,IF(PERCENTRANK($C$5:$C$797,C755)&lt;=0.5,3,IF(PERCENTRANK($C$5:$C$797,C755)&lt;=0.75,2,1)))</f>
        <v/>
      </c>
      <c r="G755" s="5">
        <f>IF(PERCENTRANK($D$5:$D$797,D755)&gt;=0.75,4,IF(PERCENTRANK($D$5:$D$797,D755)&gt;=0.5,3,IF(PERCENTRANK($D$5:$D$797,D755)&gt;=0.25,2,1)))</f>
        <v/>
      </c>
      <c r="H755" s="5">
        <f>IF(PERCENTRANK($E$5:$E$797,E755)&gt;=0.75,4,IF(PERCENTRANK($E$5:$E$797,E755)&gt;=0.5,3,IF(PERCENTRANK($E$5:$E$797,E755)&gt;=0.25,2,1)))</f>
        <v/>
      </c>
      <c r="I755" s="5">
        <f>F755+G755+H755</f>
        <v/>
      </c>
      <c r="J755" s="5">
        <f>IF(I755&gt;=10,"Champions",IF(I755&gt;=8,"Loyal Customers",IF(I755&gt;=6,"Potential Loyalists",IF(I755&gt;=4,"At Risk","Lost"))))</f>
        <v/>
      </c>
    </row>
    <row r="756">
      <c r="A756" s="8" t="inlineStr">
        <is>
          <t>SC-20845</t>
        </is>
      </c>
      <c r="B756" s="8" t="inlineStr">
        <is>
          <t>Sung Chung</t>
        </is>
      </c>
      <c r="C756" s="8" t="n">
        <v>131</v>
      </c>
      <c r="D756" s="8" t="n">
        <v>2</v>
      </c>
      <c r="E756" s="9" t="n">
        <v>280.63</v>
      </c>
      <c r="F756" s="8">
        <f>IF(PERCENTRANK($C$5:$C$797,C756)&lt;=0.25,4,IF(PERCENTRANK($C$5:$C$797,C756)&lt;=0.5,3,IF(PERCENTRANK($C$5:$C$797,C756)&lt;=0.75,2,1)))</f>
        <v/>
      </c>
      <c r="G756" s="8">
        <f>IF(PERCENTRANK($D$5:$D$797,D756)&gt;=0.75,4,IF(PERCENTRANK($D$5:$D$797,D756)&gt;=0.5,3,IF(PERCENTRANK($D$5:$D$797,D756)&gt;=0.25,2,1)))</f>
        <v/>
      </c>
      <c r="H756" s="8">
        <f>IF(PERCENTRANK($E$5:$E$797,E756)&gt;=0.75,4,IF(PERCENTRANK($E$5:$E$797,E756)&gt;=0.5,3,IF(PERCENTRANK($E$5:$E$797,E756)&gt;=0.25,2,1)))</f>
        <v/>
      </c>
      <c r="I756" s="8">
        <f>F756+G756+H756</f>
        <v/>
      </c>
      <c r="J756" s="8">
        <f>IF(I756&gt;=10,"Champions",IF(I756&gt;=8,"Loyal Customers",IF(I756&gt;=6,"Potential Loyalists",IF(I756&gt;=4,"At Risk","Lost"))))</f>
        <v/>
      </c>
    </row>
    <row r="757">
      <c r="A757" s="5" t="inlineStr">
        <is>
          <t>SC-20800</t>
        </is>
      </c>
      <c r="B757" s="5" t="inlineStr">
        <is>
          <t>Stuart Calhoun</t>
        </is>
      </c>
      <c r="C757" s="5" t="n">
        <v>30</v>
      </c>
      <c r="D757" s="5" t="n">
        <v>4</v>
      </c>
      <c r="E757" s="6" t="n">
        <v>279.26</v>
      </c>
      <c r="F757" s="5">
        <f>IF(PERCENTRANK($C$5:$C$797,C757)&lt;=0.25,4,IF(PERCENTRANK($C$5:$C$797,C757)&lt;=0.5,3,IF(PERCENTRANK($C$5:$C$797,C757)&lt;=0.75,2,1)))</f>
        <v/>
      </c>
      <c r="G757" s="5">
        <f>IF(PERCENTRANK($D$5:$D$797,D757)&gt;=0.75,4,IF(PERCENTRANK($D$5:$D$797,D757)&gt;=0.5,3,IF(PERCENTRANK($D$5:$D$797,D757)&gt;=0.25,2,1)))</f>
        <v/>
      </c>
      <c r="H757" s="5">
        <f>IF(PERCENTRANK($E$5:$E$797,E757)&gt;=0.75,4,IF(PERCENTRANK($E$5:$E$797,E757)&gt;=0.5,3,IF(PERCENTRANK($E$5:$E$797,E757)&gt;=0.25,2,1)))</f>
        <v/>
      </c>
      <c r="I757" s="5">
        <f>F757+G757+H757</f>
        <v/>
      </c>
      <c r="J757" s="5">
        <f>IF(I757&gt;=10,"Champions",IF(I757&gt;=8,"Loyal Customers",IF(I757&gt;=6,"Potential Loyalists",IF(I757&gt;=4,"At Risk","Lost"))))</f>
        <v/>
      </c>
    </row>
    <row r="758">
      <c r="A758" s="8" t="inlineStr">
        <is>
          <t>NB-18580</t>
        </is>
      </c>
      <c r="B758" s="8" t="inlineStr">
        <is>
          <t>Nicole Brennan</t>
        </is>
      </c>
      <c r="C758" s="8" t="n">
        <v>1165</v>
      </c>
      <c r="D758" s="8" t="n">
        <v>2</v>
      </c>
      <c r="E758" s="9" t="n">
        <v>273.87</v>
      </c>
      <c r="F758" s="8">
        <f>IF(PERCENTRANK($C$5:$C$797,C758)&lt;=0.25,4,IF(PERCENTRANK($C$5:$C$797,C758)&lt;=0.5,3,IF(PERCENTRANK($C$5:$C$797,C758)&lt;=0.75,2,1)))</f>
        <v/>
      </c>
      <c r="G758" s="8">
        <f>IF(PERCENTRANK($D$5:$D$797,D758)&gt;=0.75,4,IF(PERCENTRANK($D$5:$D$797,D758)&gt;=0.5,3,IF(PERCENTRANK($D$5:$D$797,D758)&gt;=0.25,2,1)))</f>
        <v/>
      </c>
      <c r="H758" s="8">
        <f>IF(PERCENTRANK($E$5:$E$797,E758)&gt;=0.75,4,IF(PERCENTRANK($E$5:$E$797,E758)&gt;=0.5,3,IF(PERCENTRANK($E$5:$E$797,E758)&gt;=0.25,2,1)))</f>
        <v/>
      </c>
      <c r="I758" s="8">
        <f>F758+G758+H758</f>
        <v/>
      </c>
      <c r="J758" s="8">
        <f>IF(I758&gt;=10,"Champions",IF(I758&gt;=8,"Loyal Customers",IF(I758&gt;=6,"Potential Loyalists",IF(I758&gt;=4,"At Risk","Lost"))))</f>
        <v/>
      </c>
    </row>
    <row r="759">
      <c r="A759" s="5" t="inlineStr">
        <is>
          <t>BF-11080</t>
        </is>
      </c>
      <c r="B759" s="5" t="inlineStr">
        <is>
          <t>Bart Folk</t>
        </is>
      </c>
      <c r="C759" s="5" t="n">
        <v>25</v>
      </c>
      <c r="D759" s="5" t="n">
        <v>3</v>
      </c>
      <c r="E759" s="6" t="n">
        <v>272.95</v>
      </c>
      <c r="F759" s="5">
        <f>IF(PERCENTRANK($C$5:$C$797,C759)&lt;=0.25,4,IF(PERCENTRANK($C$5:$C$797,C759)&lt;=0.5,3,IF(PERCENTRANK($C$5:$C$797,C759)&lt;=0.75,2,1)))</f>
        <v/>
      </c>
      <c r="G759" s="5">
        <f>IF(PERCENTRANK($D$5:$D$797,D759)&gt;=0.75,4,IF(PERCENTRANK($D$5:$D$797,D759)&gt;=0.5,3,IF(PERCENTRANK($D$5:$D$797,D759)&gt;=0.25,2,1)))</f>
        <v/>
      </c>
      <c r="H759" s="5">
        <f>IF(PERCENTRANK($E$5:$E$797,E759)&gt;=0.75,4,IF(PERCENTRANK($E$5:$E$797,E759)&gt;=0.5,3,IF(PERCENTRANK($E$5:$E$797,E759)&gt;=0.25,2,1)))</f>
        <v/>
      </c>
      <c r="I759" s="5">
        <f>F759+G759+H759</f>
        <v/>
      </c>
      <c r="J759" s="5">
        <f>IF(I759&gt;=10,"Champions",IF(I759&gt;=8,"Loyal Customers",IF(I759&gt;=6,"Potential Loyalists",IF(I759&gt;=4,"At Risk","Lost"))))</f>
        <v/>
      </c>
    </row>
    <row r="760">
      <c r="A760" s="8" t="inlineStr">
        <is>
          <t>DD-13570</t>
        </is>
      </c>
      <c r="B760" s="8" t="inlineStr">
        <is>
          <t>Dorothy Dickinson</t>
        </is>
      </c>
      <c r="C760" s="8" t="n">
        <v>41</v>
      </c>
      <c r="D760" s="8" t="n">
        <v>6</v>
      </c>
      <c r="E760" s="9" t="n">
        <v>269.54</v>
      </c>
      <c r="F760" s="8">
        <f>IF(PERCENTRANK($C$5:$C$797,C760)&lt;=0.25,4,IF(PERCENTRANK($C$5:$C$797,C760)&lt;=0.5,3,IF(PERCENTRANK($C$5:$C$797,C760)&lt;=0.75,2,1)))</f>
        <v/>
      </c>
      <c r="G760" s="8">
        <f>IF(PERCENTRANK($D$5:$D$797,D760)&gt;=0.75,4,IF(PERCENTRANK($D$5:$D$797,D760)&gt;=0.5,3,IF(PERCENTRANK($D$5:$D$797,D760)&gt;=0.25,2,1)))</f>
        <v/>
      </c>
      <c r="H760" s="8">
        <f>IF(PERCENTRANK($E$5:$E$797,E760)&gt;=0.75,4,IF(PERCENTRANK($E$5:$E$797,E760)&gt;=0.5,3,IF(PERCENTRANK($E$5:$E$797,E760)&gt;=0.25,2,1)))</f>
        <v/>
      </c>
      <c r="I760" s="8">
        <f>F760+G760+H760</f>
        <v/>
      </c>
      <c r="J760" s="8">
        <f>IF(I760&gt;=10,"Champions",IF(I760&gt;=8,"Loyal Customers",IF(I760&gt;=6,"Potential Loyalists",IF(I760&gt;=4,"At Risk","Lost"))))</f>
        <v/>
      </c>
    </row>
    <row r="761">
      <c r="A761" s="5" t="inlineStr">
        <is>
          <t>BN-11470</t>
        </is>
      </c>
      <c r="B761" s="5" t="inlineStr">
        <is>
          <t>Brad Norvell</t>
        </is>
      </c>
      <c r="C761" s="5" t="n">
        <v>24</v>
      </c>
      <c r="D761" s="5" t="n">
        <v>4</v>
      </c>
      <c r="E761" s="6" t="n">
        <v>265.3</v>
      </c>
      <c r="F761" s="5">
        <f>IF(PERCENTRANK($C$5:$C$797,C761)&lt;=0.25,4,IF(PERCENTRANK($C$5:$C$797,C761)&lt;=0.5,3,IF(PERCENTRANK($C$5:$C$797,C761)&lt;=0.75,2,1)))</f>
        <v/>
      </c>
      <c r="G761" s="5">
        <f>IF(PERCENTRANK($D$5:$D$797,D761)&gt;=0.75,4,IF(PERCENTRANK($D$5:$D$797,D761)&gt;=0.5,3,IF(PERCENTRANK($D$5:$D$797,D761)&gt;=0.25,2,1)))</f>
        <v/>
      </c>
      <c r="H761" s="5">
        <f>IF(PERCENTRANK($E$5:$E$797,E761)&gt;=0.75,4,IF(PERCENTRANK($E$5:$E$797,E761)&gt;=0.5,3,IF(PERCENTRANK($E$5:$E$797,E761)&gt;=0.25,2,1)))</f>
        <v/>
      </c>
      <c r="I761" s="5">
        <f>F761+G761+H761</f>
        <v/>
      </c>
      <c r="J761" s="5">
        <f>IF(I761&gt;=10,"Champions",IF(I761&gt;=8,"Loyal Customers",IF(I761&gt;=6,"Potential Loyalists",IF(I761&gt;=4,"At Risk","Lost"))))</f>
        <v/>
      </c>
    </row>
    <row r="762">
      <c r="A762" s="8" t="inlineStr">
        <is>
          <t>AR-10510</t>
        </is>
      </c>
      <c r="B762" s="8" t="inlineStr">
        <is>
          <t>Andrew Roberts</t>
        </is>
      </c>
      <c r="C762" s="8" t="n">
        <v>14</v>
      </c>
      <c r="D762" s="8" t="n">
        <v>5</v>
      </c>
      <c r="E762" s="9" t="n">
        <v>264.86</v>
      </c>
      <c r="F762" s="8">
        <f>IF(PERCENTRANK($C$5:$C$797,C762)&lt;=0.25,4,IF(PERCENTRANK($C$5:$C$797,C762)&lt;=0.5,3,IF(PERCENTRANK($C$5:$C$797,C762)&lt;=0.75,2,1)))</f>
        <v/>
      </c>
      <c r="G762" s="8">
        <f>IF(PERCENTRANK($D$5:$D$797,D762)&gt;=0.75,4,IF(PERCENTRANK($D$5:$D$797,D762)&gt;=0.5,3,IF(PERCENTRANK($D$5:$D$797,D762)&gt;=0.25,2,1)))</f>
        <v/>
      </c>
      <c r="H762" s="8">
        <f>IF(PERCENTRANK($E$5:$E$797,E762)&gt;=0.75,4,IF(PERCENTRANK($E$5:$E$797,E762)&gt;=0.5,3,IF(PERCENTRANK($E$5:$E$797,E762)&gt;=0.25,2,1)))</f>
        <v/>
      </c>
      <c r="I762" s="8">
        <f>F762+G762+H762</f>
        <v/>
      </c>
      <c r="J762" s="8">
        <f>IF(I762&gt;=10,"Champions",IF(I762&gt;=8,"Loyal Customers",IF(I762&gt;=6,"Potential Loyalists",IF(I762&gt;=4,"At Risk","Lost"))))</f>
        <v/>
      </c>
    </row>
    <row r="763">
      <c r="A763" s="5" t="inlineStr">
        <is>
          <t>HD-14785</t>
        </is>
      </c>
      <c r="B763" s="5" t="inlineStr">
        <is>
          <t>Harold Dahlen</t>
        </is>
      </c>
      <c r="C763" s="5" t="n">
        <v>769</v>
      </c>
      <c r="D763" s="5" t="n">
        <v>3</v>
      </c>
      <c r="E763" s="6" t="n">
        <v>251.36</v>
      </c>
      <c r="F763" s="5">
        <f>IF(PERCENTRANK($C$5:$C$797,C763)&lt;=0.25,4,IF(PERCENTRANK($C$5:$C$797,C763)&lt;=0.5,3,IF(PERCENTRANK($C$5:$C$797,C763)&lt;=0.75,2,1)))</f>
        <v/>
      </c>
      <c r="G763" s="5">
        <f>IF(PERCENTRANK($D$5:$D$797,D763)&gt;=0.75,4,IF(PERCENTRANK($D$5:$D$797,D763)&gt;=0.5,3,IF(PERCENTRANK($D$5:$D$797,D763)&gt;=0.25,2,1)))</f>
        <v/>
      </c>
      <c r="H763" s="5">
        <f>IF(PERCENTRANK($E$5:$E$797,E763)&gt;=0.75,4,IF(PERCENTRANK($E$5:$E$797,E763)&gt;=0.5,3,IF(PERCENTRANK($E$5:$E$797,E763)&gt;=0.25,2,1)))</f>
        <v/>
      </c>
      <c r="I763" s="5">
        <f>F763+G763+H763</f>
        <v/>
      </c>
      <c r="J763" s="5">
        <f>IF(I763&gt;=10,"Champions",IF(I763&gt;=8,"Loyal Customers",IF(I763&gt;=6,"Potential Loyalists",IF(I763&gt;=4,"At Risk","Lost"))))</f>
        <v/>
      </c>
    </row>
    <row r="764">
      <c r="A764" s="8" t="inlineStr">
        <is>
          <t>SM-20005</t>
        </is>
      </c>
      <c r="B764" s="8" t="inlineStr">
        <is>
          <t>Sally Matthias</t>
        </is>
      </c>
      <c r="C764" s="8" t="n">
        <v>421</v>
      </c>
      <c r="D764" s="8" t="n">
        <v>4</v>
      </c>
      <c r="E764" s="9" t="n">
        <v>244.49</v>
      </c>
      <c r="F764" s="8">
        <f>IF(PERCENTRANK($C$5:$C$797,C764)&lt;=0.25,4,IF(PERCENTRANK($C$5:$C$797,C764)&lt;=0.5,3,IF(PERCENTRANK($C$5:$C$797,C764)&lt;=0.75,2,1)))</f>
        <v/>
      </c>
      <c r="G764" s="8">
        <f>IF(PERCENTRANK($D$5:$D$797,D764)&gt;=0.75,4,IF(PERCENTRANK($D$5:$D$797,D764)&gt;=0.5,3,IF(PERCENTRANK($D$5:$D$797,D764)&gt;=0.25,2,1)))</f>
        <v/>
      </c>
      <c r="H764" s="8">
        <f>IF(PERCENTRANK($E$5:$E$797,E764)&gt;=0.75,4,IF(PERCENTRANK($E$5:$E$797,E764)&gt;=0.5,3,IF(PERCENTRANK($E$5:$E$797,E764)&gt;=0.25,2,1)))</f>
        <v/>
      </c>
      <c r="I764" s="8">
        <f>F764+G764+H764</f>
        <v/>
      </c>
      <c r="J764" s="8">
        <f>IF(I764&gt;=10,"Champions",IF(I764&gt;=8,"Loyal Customers",IF(I764&gt;=6,"Potential Loyalists",IF(I764&gt;=4,"At Risk","Lost"))))</f>
        <v/>
      </c>
    </row>
    <row r="765">
      <c r="A765" s="5" t="inlineStr">
        <is>
          <t>PL-18925</t>
        </is>
      </c>
      <c r="B765" s="5" t="inlineStr">
        <is>
          <t>Paul Lucas</t>
        </is>
      </c>
      <c r="C765" s="5" t="n">
        <v>15</v>
      </c>
      <c r="D765" s="5" t="n">
        <v>5</v>
      </c>
      <c r="E765" s="6" t="n">
        <v>239.48</v>
      </c>
      <c r="F765" s="5">
        <f>IF(PERCENTRANK($C$5:$C$797,C765)&lt;=0.25,4,IF(PERCENTRANK($C$5:$C$797,C765)&lt;=0.5,3,IF(PERCENTRANK($C$5:$C$797,C765)&lt;=0.75,2,1)))</f>
        <v/>
      </c>
      <c r="G765" s="5">
        <f>IF(PERCENTRANK($D$5:$D$797,D765)&gt;=0.75,4,IF(PERCENTRANK($D$5:$D$797,D765)&gt;=0.5,3,IF(PERCENTRANK($D$5:$D$797,D765)&gt;=0.25,2,1)))</f>
        <v/>
      </c>
      <c r="H765" s="5">
        <f>IF(PERCENTRANK($E$5:$E$797,E765)&gt;=0.75,4,IF(PERCENTRANK($E$5:$E$797,E765)&gt;=0.5,3,IF(PERCENTRANK($E$5:$E$797,E765)&gt;=0.25,2,1)))</f>
        <v/>
      </c>
      <c r="I765" s="5">
        <f>F765+G765+H765</f>
        <v/>
      </c>
      <c r="J765" s="5">
        <f>IF(I765&gt;=10,"Champions",IF(I765&gt;=8,"Loyal Customers",IF(I765&gt;=6,"Potential Loyalists",IF(I765&gt;=4,"At Risk","Lost"))))</f>
        <v/>
      </c>
    </row>
    <row r="766">
      <c r="A766" s="8" t="inlineStr">
        <is>
          <t>GP-14740</t>
        </is>
      </c>
      <c r="B766" s="8" t="inlineStr">
        <is>
          <t>Guy Phonely</t>
        </is>
      </c>
      <c r="C766" s="8" t="n">
        <v>765</v>
      </c>
      <c r="D766" s="8" t="n">
        <v>2</v>
      </c>
      <c r="E766" s="9" t="n">
        <v>236.53</v>
      </c>
      <c r="F766" s="8">
        <f>IF(PERCENTRANK($C$5:$C$797,C766)&lt;=0.25,4,IF(PERCENTRANK($C$5:$C$797,C766)&lt;=0.5,3,IF(PERCENTRANK($C$5:$C$797,C766)&lt;=0.75,2,1)))</f>
        <v/>
      </c>
      <c r="G766" s="8">
        <f>IF(PERCENTRANK($D$5:$D$797,D766)&gt;=0.75,4,IF(PERCENTRANK($D$5:$D$797,D766)&gt;=0.5,3,IF(PERCENTRANK($D$5:$D$797,D766)&gt;=0.25,2,1)))</f>
        <v/>
      </c>
      <c r="H766" s="8">
        <f>IF(PERCENTRANK($E$5:$E$797,E766)&gt;=0.75,4,IF(PERCENTRANK($E$5:$E$797,E766)&gt;=0.5,3,IF(PERCENTRANK($E$5:$E$797,E766)&gt;=0.25,2,1)))</f>
        <v/>
      </c>
      <c r="I766" s="8">
        <f>F766+G766+H766</f>
        <v/>
      </c>
      <c r="J766" s="8">
        <f>IF(I766&gt;=10,"Champions",IF(I766&gt;=8,"Loyal Customers",IF(I766&gt;=6,"Potential Loyalists",IF(I766&gt;=4,"At Risk","Lost"))))</f>
        <v/>
      </c>
    </row>
    <row r="767">
      <c r="A767" s="5" t="inlineStr">
        <is>
          <t>EM-14065</t>
        </is>
      </c>
      <c r="B767" s="5" t="inlineStr">
        <is>
          <t>Erin Mull</t>
        </is>
      </c>
      <c r="C767" s="5" t="n">
        <v>47</v>
      </c>
      <c r="D767" s="5" t="n">
        <v>4</v>
      </c>
      <c r="E767" s="6" t="n">
        <v>228.99</v>
      </c>
      <c r="F767" s="5">
        <f>IF(PERCENTRANK($C$5:$C$797,C767)&lt;=0.25,4,IF(PERCENTRANK($C$5:$C$797,C767)&lt;=0.5,3,IF(PERCENTRANK($C$5:$C$797,C767)&lt;=0.75,2,1)))</f>
        <v/>
      </c>
      <c r="G767" s="5">
        <f>IF(PERCENTRANK($D$5:$D$797,D767)&gt;=0.75,4,IF(PERCENTRANK($D$5:$D$797,D767)&gt;=0.5,3,IF(PERCENTRANK($D$5:$D$797,D767)&gt;=0.25,2,1)))</f>
        <v/>
      </c>
      <c r="H767" s="5">
        <f>IF(PERCENTRANK($E$5:$E$797,E767)&gt;=0.75,4,IF(PERCENTRANK($E$5:$E$797,E767)&gt;=0.5,3,IF(PERCENTRANK($E$5:$E$797,E767)&gt;=0.25,2,1)))</f>
        <v/>
      </c>
      <c r="I767" s="5">
        <f>F767+G767+H767</f>
        <v/>
      </c>
      <c r="J767" s="5">
        <f>IF(I767&gt;=10,"Champions",IF(I767&gt;=8,"Loyal Customers",IF(I767&gt;=6,"Potential Loyalists",IF(I767&gt;=4,"At Risk","Lost"))))</f>
        <v/>
      </c>
    </row>
    <row r="768">
      <c r="A768" s="8" t="inlineStr">
        <is>
          <t>GT-14755</t>
        </is>
      </c>
      <c r="B768" s="8" t="inlineStr">
        <is>
          <t>Guy Thornton</t>
        </is>
      </c>
      <c r="C768" s="8" t="n">
        <v>34</v>
      </c>
      <c r="D768" s="8" t="n">
        <v>4</v>
      </c>
      <c r="E768" s="9" t="n">
        <v>226.44</v>
      </c>
      <c r="F768" s="8">
        <f>IF(PERCENTRANK($C$5:$C$797,C768)&lt;=0.25,4,IF(PERCENTRANK($C$5:$C$797,C768)&lt;=0.5,3,IF(PERCENTRANK($C$5:$C$797,C768)&lt;=0.75,2,1)))</f>
        <v/>
      </c>
      <c r="G768" s="8">
        <f>IF(PERCENTRANK($D$5:$D$797,D768)&gt;=0.75,4,IF(PERCENTRANK($D$5:$D$797,D768)&gt;=0.5,3,IF(PERCENTRANK($D$5:$D$797,D768)&gt;=0.25,2,1)))</f>
        <v/>
      </c>
      <c r="H768" s="8">
        <f>IF(PERCENTRANK($E$5:$E$797,E768)&gt;=0.75,4,IF(PERCENTRANK($E$5:$E$797,E768)&gt;=0.5,3,IF(PERCENTRANK($E$5:$E$797,E768)&gt;=0.25,2,1)))</f>
        <v/>
      </c>
      <c r="I768" s="8">
        <f>F768+G768+H768</f>
        <v/>
      </c>
      <c r="J768" s="8">
        <f>IF(I768&gt;=10,"Champions",IF(I768&gt;=8,"Loyal Customers",IF(I768&gt;=6,"Potential Loyalists",IF(I768&gt;=4,"At Risk","Lost"))))</f>
        <v/>
      </c>
    </row>
    <row r="769">
      <c r="A769" s="5" t="inlineStr">
        <is>
          <t>RB-19645</t>
        </is>
      </c>
      <c r="B769" s="5" t="inlineStr">
        <is>
          <t>Robert Barroso</t>
        </is>
      </c>
      <c r="C769" s="5" t="n">
        <v>648</v>
      </c>
      <c r="D769" s="5" t="n">
        <v>5</v>
      </c>
      <c r="E769" s="6" t="n">
        <v>221.08</v>
      </c>
      <c r="F769" s="5">
        <f>IF(PERCENTRANK($C$5:$C$797,C769)&lt;=0.25,4,IF(PERCENTRANK($C$5:$C$797,C769)&lt;=0.5,3,IF(PERCENTRANK($C$5:$C$797,C769)&lt;=0.75,2,1)))</f>
        <v/>
      </c>
      <c r="G769" s="5">
        <f>IF(PERCENTRANK($D$5:$D$797,D769)&gt;=0.75,4,IF(PERCENTRANK($D$5:$D$797,D769)&gt;=0.5,3,IF(PERCENTRANK($D$5:$D$797,D769)&gt;=0.25,2,1)))</f>
        <v/>
      </c>
      <c r="H769" s="5">
        <f>IF(PERCENTRANK($E$5:$E$797,E769)&gt;=0.75,4,IF(PERCENTRANK($E$5:$E$797,E769)&gt;=0.5,3,IF(PERCENTRANK($E$5:$E$797,E769)&gt;=0.25,2,1)))</f>
        <v/>
      </c>
      <c r="I769" s="5">
        <f>F769+G769+H769</f>
        <v/>
      </c>
      <c r="J769" s="5">
        <f>IF(I769&gt;=10,"Champions",IF(I769&gt;=8,"Loyal Customers",IF(I769&gt;=6,"Potential Loyalists",IF(I769&gt;=4,"At Risk","Lost"))))</f>
        <v/>
      </c>
    </row>
    <row r="770">
      <c r="A770" s="8" t="inlineStr">
        <is>
          <t>HH-15010</t>
        </is>
      </c>
      <c r="B770" s="8" t="inlineStr">
        <is>
          <t>Hilary Holden</t>
        </is>
      </c>
      <c r="C770" s="8" t="n">
        <v>72</v>
      </c>
      <c r="D770" s="8" t="n">
        <v>2</v>
      </c>
      <c r="E770" s="9" t="n">
        <v>218.67</v>
      </c>
      <c r="F770" s="8">
        <f>IF(PERCENTRANK($C$5:$C$797,C770)&lt;=0.25,4,IF(PERCENTRANK($C$5:$C$797,C770)&lt;=0.5,3,IF(PERCENTRANK($C$5:$C$797,C770)&lt;=0.75,2,1)))</f>
        <v/>
      </c>
      <c r="G770" s="8">
        <f>IF(PERCENTRANK($D$5:$D$797,D770)&gt;=0.75,4,IF(PERCENTRANK($D$5:$D$797,D770)&gt;=0.5,3,IF(PERCENTRANK($D$5:$D$797,D770)&gt;=0.25,2,1)))</f>
        <v/>
      </c>
      <c r="H770" s="8">
        <f>IF(PERCENTRANK($E$5:$E$797,E770)&gt;=0.75,4,IF(PERCENTRANK($E$5:$E$797,E770)&gt;=0.5,3,IF(PERCENTRANK($E$5:$E$797,E770)&gt;=0.25,2,1)))</f>
        <v/>
      </c>
      <c r="I770" s="8">
        <f>F770+G770+H770</f>
        <v/>
      </c>
      <c r="J770" s="8">
        <f>IF(I770&gt;=10,"Champions",IF(I770&gt;=8,"Loyal Customers",IF(I770&gt;=6,"Potential Loyalists",IF(I770&gt;=4,"At Risk","Lost"))))</f>
        <v/>
      </c>
    </row>
    <row r="771">
      <c r="A771" s="5" t="inlineStr">
        <is>
          <t>AG-10390</t>
        </is>
      </c>
      <c r="B771" s="5" t="inlineStr">
        <is>
          <t>Allen Goldenen</t>
        </is>
      </c>
      <c r="C771" s="5" t="n">
        <v>114</v>
      </c>
      <c r="D771" s="5" t="n">
        <v>5</v>
      </c>
      <c r="E771" s="6" t="n">
        <v>200.94</v>
      </c>
      <c r="F771" s="5">
        <f>IF(PERCENTRANK($C$5:$C$797,C771)&lt;=0.25,4,IF(PERCENTRANK($C$5:$C$797,C771)&lt;=0.5,3,IF(PERCENTRANK($C$5:$C$797,C771)&lt;=0.75,2,1)))</f>
        <v/>
      </c>
      <c r="G771" s="5">
        <f>IF(PERCENTRANK($D$5:$D$797,D771)&gt;=0.75,4,IF(PERCENTRANK($D$5:$D$797,D771)&gt;=0.5,3,IF(PERCENTRANK($D$5:$D$797,D771)&gt;=0.25,2,1)))</f>
        <v/>
      </c>
      <c r="H771" s="5">
        <f>IF(PERCENTRANK($E$5:$E$797,E771)&gt;=0.75,4,IF(PERCENTRANK($E$5:$E$797,E771)&gt;=0.5,3,IF(PERCENTRANK($E$5:$E$797,E771)&gt;=0.25,2,1)))</f>
        <v/>
      </c>
      <c r="I771" s="5">
        <f>F771+G771+H771</f>
        <v/>
      </c>
      <c r="J771" s="5">
        <f>IF(I771&gt;=10,"Champions",IF(I771&gt;=8,"Loyal Customers",IF(I771&gt;=6,"Potential Loyalists",IF(I771&gt;=4,"At Risk","Lost"))))</f>
        <v/>
      </c>
    </row>
    <row r="772">
      <c r="A772" s="8" t="inlineStr">
        <is>
          <t>JJ-15760</t>
        </is>
      </c>
      <c r="B772" s="8" t="inlineStr">
        <is>
          <t>Joel Jenkins</t>
        </is>
      </c>
      <c r="C772" s="8" t="n">
        <v>753</v>
      </c>
      <c r="D772" s="8" t="n">
        <v>2</v>
      </c>
      <c r="E772" s="9" t="n">
        <v>195</v>
      </c>
      <c r="F772" s="8">
        <f>IF(PERCENTRANK($C$5:$C$797,C772)&lt;=0.25,4,IF(PERCENTRANK($C$5:$C$797,C772)&lt;=0.5,3,IF(PERCENTRANK($C$5:$C$797,C772)&lt;=0.75,2,1)))</f>
        <v/>
      </c>
      <c r="G772" s="8">
        <f>IF(PERCENTRANK($D$5:$D$797,D772)&gt;=0.75,4,IF(PERCENTRANK($D$5:$D$797,D772)&gt;=0.5,3,IF(PERCENTRANK($D$5:$D$797,D772)&gt;=0.25,2,1)))</f>
        <v/>
      </c>
      <c r="H772" s="8">
        <f>IF(PERCENTRANK($E$5:$E$797,E772)&gt;=0.75,4,IF(PERCENTRANK($E$5:$E$797,E772)&gt;=0.5,3,IF(PERCENTRANK($E$5:$E$797,E772)&gt;=0.25,2,1)))</f>
        <v/>
      </c>
      <c r="I772" s="8">
        <f>F772+G772+H772</f>
        <v/>
      </c>
      <c r="J772" s="8">
        <f>IF(I772&gt;=10,"Champions",IF(I772&gt;=8,"Loyal Customers",IF(I772&gt;=6,"Potential Loyalists",IF(I772&gt;=4,"At Risk","Lost"))))</f>
        <v/>
      </c>
    </row>
    <row r="773">
      <c r="A773" s="5" t="inlineStr">
        <is>
          <t>AG-10765</t>
        </is>
      </c>
      <c r="B773" s="5" t="inlineStr">
        <is>
          <t>Anthony Garverick</t>
        </is>
      </c>
      <c r="C773" s="5" t="n">
        <v>77</v>
      </c>
      <c r="D773" s="5" t="n">
        <v>4</v>
      </c>
      <c r="E773" s="6" t="n">
        <v>170.58</v>
      </c>
      <c r="F773" s="5">
        <f>IF(PERCENTRANK($C$5:$C$797,C773)&lt;=0.25,4,IF(PERCENTRANK($C$5:$C$797,C773)&lt;=0.5,3,IF(PERCENTRANK($C$5:$C$797,C773)&lt;=0.75,2,1)))</f>
        <v/>
      </c>
      <c r="G773" s="5">
        <f>IF(PERCENTRANK($D$5:$D$797,D773)&gt;=0.75,4,IF(PERCENTRANK($D$5:$D$797,D773)&gt;=0.5,3,IF(PERCENTRANK($D$5:$D$797,D773)&gt;=0.25,2,1)))</f>
        <v/>
      </c>
      <c r="H773" s="5">
        <f>IF(PERCENTRANK($E$5:$E$797,E773)&gt;=0.75,4,IF(PERCENTRANK($E$5:$E$797,E773)&gt;=0.5,3,IF(PERCENTRANK($E$5:$E$797,E773)&gt;=0.25,2,1)))</f>
        <v/>
      </c>
      <c r="I773" s="5">
        <f>F773+G773+H773</f>
        <v/>
      </c>
      <c r="J773" s="5">
        <f>IF(I773&gt;=10,"Champions",IF(I773&gt;=8,"Loyal Customers",IF(I773&gt;=6,"Potential Loyalists",IF(I773&gt;=4,"At Risk","Lost"))))</f>
        <v/>
      </c>
    </row>
    <row r="774">
      <c r="A774" s="8" t="inlineStr">
        <is>
          <t>ML-18265</t>
        </is>
      </c>
      <c r="B774" s="8" t="inlineStr">
        <is>
          <t>Muhammed Lee</t>
        </is>
      </c>
      <c r="C774" s="8" t="n">
        <v>100</v>
      </c>
      <c r="D774" s="8" t="n">
        <v>2</v>
      </c>
      <c r="E774" s="9" t="n">
        <v>162.23</v>
      </c>
      <c r="F774" s="8">
        <f>IF(PERCENTRANK($C$5:$C$797,C774)&lt;=0.25,4,IF(PERCENTRANK($C$5:$C$797,C774)&lt;=0.5,3,IF(PERCENTRANK($C$5:$C$797,C774)&lt;=0.75,2,1)))</f>
        <v/>
      </c>
      <c r="G774" s="8">
        <f>IF(PERCENTRANK($D$5:$D$797,D774)&gt;=0.75,4,IF(PERCENTRANK($D$5:$D$797,D774)&gt;=0.5,3,IF(PERCENTRANK($D$5:$D$797,D774)&gt;=0.25,2,1)))</f>
        <v/>
      </c>
      <c r="H774" s="8">
        <f>IF(PERCENTRANK($E$5:$E$797,E774)&gt;=0.75,4,IF(PERCENTRANK($E$5:$E$797,E774)&gt;=0.5,3,IF(PERCENTRANK($E$5:$E$797,E774)&gt;=0.25,2,1)))</f>
        <v/>
      </c>
      <c r="I774" s="8">
        <f>F774+G774+H774</f>
        <v/>
      </c>
      <c r="J774" s="8">
        <f>IF(I774&gt;=10,"Champions",IF(I774&gt;=8,"Loyal Customers",IF(I774&gt;=6,"Potential Loyalists",IF(I774&gt;=4,"At Risk","Lost"))))</f>
        <v/>
      </c>
    </row>
    <row r="775">
      <c r="A775" s="5" t="inlineStr">
        <is>
          <t>AO-10810</t>
        </is>
      </c>
      <c r="B775" s="5" t="inlineStr">
        <is>
          <t>Anthony O'Donnell</t>
        </is>
      </c>
      <c r="C775" s="5" t="n">
        <v>501</v>
      </c>
      <c r="D775" s="5" t="n">
        <v>1</v>
      </c>
      <c r="E775" s="6" t="n">
        <v>161.28</v>
      </c>
      <c r="F775" s="5">
        <f>IF(PERCENTRANK($C$5:$C$797,C775)&lt;=0.25,4,IF(PERCENTRANK($C$5:$C$797,C775)&lt;=0.5,3,IF(PERCENTRANK($C$5:$C$797,C775)&lt;=0.75,2,1)))</f>
        <v/>
      </c>
      <c r="G775" s="5">
        <f>IF(PERCENTRANK($D$5:$D$797,D775)&gt;=0.75,4,IF(PERCENTRANK($D$5:$D$797,D775)&gt;=0.5,3,IF(PERCENTRANK($D$5:$D$797,D775)&gt;=0.25,2,1)))</f>
        <v/>
      </c>
      <c r="H775" s="5">
        <f>IF(PERCENTRANK($E$5:$E$797,E775)&gt;=0.75,4,IF(PERCENTRANK($E$5:$E$797,E775)&gt;=0.5,3,IF(PERCENTRANK($E$5:$E$797,E775)&gt;=0.25,2,1)))</f>
        <v/>
      </c>
      <c r="I775" s="5">
        <f>F775+G775+H775</f>
        <v/>
      </c>
      <c r="J775" s="5">
        <f>IF(I775&gt;=10,"Champions",IF(I775&gt;=8,"Loyal Customers",IF(I775&gt;=6,"Potential Loyalists",IF(I775&gt;=4,"At Risk","Lost"))))</f>
        <v/>
      </c>
    </row>
    <row r="776">
      <c r="A776" s="8" t="inlineStr">
        <is>
          <t>PT-19090</t>
        </is>
      </c>
      <c r="B776" s="8" t="inlineStr">
        <is>
          <t>Pete Takahito</t>
        </is>
      </c>
      <c r="C776" s="8" t="n">
        <v>71</v>
      </c>
      <c r="D776" s="8" t="n">
        <v>4</v>
      </c>
      <c r="E776" s="9" t="n">
        <v>160.57</v>
      </c>
      <c r="F776" s="8">
        <f>IF(PERCENTRANK($C$5:$C$797,C776)&lt;=0.25,4,IF(PERCENTRANK($C$5:$C$797,C776)&lt;=0.5,3,IF(PERCENTRANK($C$5:$C$797,C776)&lt;=0.75,2,1)))</f>
        <v/>
      </c>
      <c r="G776" s="8">
        <f>IF(PERCENTRANK($D$5:$D$797,D776)&gt;=0.75,4,IF(PERCENTRANK($D$5:$D$797,D776)&gt;=0.5,3,IF(PERCENTRANK($D$5:$D$797,D776)&gt;=0.25,2,1)))</f>
        <v/>
      </c>
      <c r="H776" s="8">
        <f>IF(PERCENTRANK($E$5:$E$797,E776)&gt;=0.75,4,IF(PERCENTRANK($E$5:$E$797,E776)&gt;=0.5,3,IF(PERCENTRANK($E$5:$E$797,E776)&gt;=0.25,2,1)))</f>
        <v/>
      </c>
      <c r="I776" s="8">
        <f>F776+G776+H776</f>
        <v/>
      </c>
      <c r="J776" s="8">
        <f>IF(I776&gt;=10,"Champions",IF(I776&gt;=8,"Loyal Customers",IF(I776&gt;=6,"Potential Loyalists",IF(I776&gt;=4,"At Risk","Lost"))))</f>
        <v/>
      </c>
    </row>
    <row r="777">
      <c r="A777" s="5" t="inlineStr">
        <is>
          <t>DA-13450</t>
        </is>
      </c>
      <c r="B777" s="5" t="inlineStr">
        <is>
          <t>Dianna Arnett</t>
        </is>
      </c>
      <c r="C777" s="5" t="n">
        <v>352</v>
      </c>
      <c r="D777" s="5" t="n">
        <v>4</v>
      </c>
      <c r="E777" s="6" t="n">
        <v>156.76</v>
      </c>
      <c r="F777" s="5">
        <f>IF(PERCENTRANK($C$5:$C$797,C777)&lt;=0.25,4,IF(PERCENTRANK($C$5:$C$797,C777)&lt;=0.5,3,IF(PERCENTRANK($C$5:$C$797,C777)&lt;=0.75,2,1)))</f>
        <v/>
      </c>
      <c r="G777" s="5">
        <f>IF(PERCENTRANK($D$5:$D$797,D777)&gt;=0.75,4,IF(PERCENTRANK($D$5:$D$797,D777)&gt;=0.5,3,IF(PERCENTRANK($D$5:$D$797,D777)&gt;=0.25,2,1)))</f>
        <v/>
      </c>
      <c r="H777" s="5">
        <f>IF(PERCENTRANK($E$5:$E$797,E777)&gt;=0.75,4,IF(PERCENTRANK($E$5:$E$797,E777)&gt;=0.5,3,IF(PERCENTRANK($E$5:$E$797,E777)&gt;=0.25,2,1)))</f>
        <v/>
      </c>
      <c r="I777" s="5">
        <f>F777+G777+H777</f>
        <v/>
      </c>
      <c r="J777" s="5">
        <f>IF(I777&gt;=10,"Champions",IF(I777&gt;=8,"Loyal Customers",IF(I777&gt;=6,"Potential Loyalists",IF(I777&gt;=4,"At Risk","Lost"))))</f>
        <v/>
      </c>
    </row>
    <row r="778">
      <c r="A778" s="8" t="inlineStr">
        <is>
          <t>MO-17950</t>
        </is>
      </c>
      <c r="B778" s="8" t="inlineStr">
        <is>
          <t>Michael Oakman</t>
        </is>
      </c>
      <c r="C778" s="8" t="n">
        <v>180</v>
      </c>
      <c r="D778" s="8" t="n">
        <v>2</v>
      </c>
      <c r="E778" s="9" t="n">
        <v>154.29</v>
      </c>
      <c r="F778" s="8">
        <f>IF(PERCENTRANK($C$5:$C$797,C778)&lt;=0.25,4,IF(PERCENTRANK($C$5:$C$797,C778)&lt;=0.5,3,IF(PERCENTRANK($C$5:$C$797,C778)&lt;=0.75,2,1)))</f>
        <v/>
      </c>
      <c r="G778" s="8">
        <f>IF(PERCENTRANK($D$5:$D$797,D778)&gt;=0.75,4,IF(PERCENTRANK($D$5:$D$797,D778)&gt;=0.5,3,IF(PERCENTRANK($D$5:$D$797,D778)&gt;=0.25,2,1)))</f>
        <v/>
      </c>
      <c r="H778" s="8">
        <f>IF(PERCENTRANK($E$5:$E$797,E778)&gt;=0.75,4,IF(PERCENTRANK($E$5:$E$797,E778)&gt;=0.5,3,IF(PERCENTRANK($E$5:$E$797,E778)&gt;=0.25,2,1)))</f>
        <v/>
      </c>
      <c r="I778" s="8">
        <f>F778+G778+H778</f>
        <v/>
      </c>
      <c r="J778" s="8">
        <f>IF(I778&gt;=10,"Champions",IF(I778&gt;=8,"Loyal Customers",IF(I778&gt;=6,"Potential Loyalists",IF(I778&gt;=4,"At Risk","Lost"))))</f>
        <v/>
      </c>
    </row>
    <row r="779">
      <c r="A779" s="5" t="inlineStr">
        <is>
          <t>GH-14665</t>
        </is>
      </c>
      <c r="B779" s="5" t="inlineStr">
        <is>
          <t>Greg Hansen</t>
        </is>
      </c>
      <c r="C779" s="5" t="n">
        <v>2</v>
      </c>
      <c r="D779" s="5" t="n">
        <v>2</v>
      </c>
      <c r="E779" s="6" t="n">
        <v>146.94</v>
      </c>
      <c r="F779" s="5">
        <f>IF(PERCENTRANK($C$5:$C$797,C779)&lt;=0.25,4,IF(PERCENTRANK($C$5:$C$797,C779)&lt;=0.5,3,IF(PERCENTRANK($C$5:$C$797,C779)&lt;=0.75,2,1)))</f>
        <v/>
      </c>
      <c r="G779" s="5">
        <f>IF(PERCENTRANK($D$5:$D$797,D779)&gt;=0.75,4,IF(PERCENTRANK($D$5:$D$797,D779)&gt;=0.5,3,IF(PERCENTRANK($D$5:$D$797,D779)&gt;=0.25,2,1)))</f>
        <v/>
      </c>
      <c r="H779" s="5">
        <f>IF(PERCENTRANK($E$5:$E$797,E779)&gt;=0.75,4,IF(PERCENTRANK($E$5:$E$797,E779)&gt;=0.5,3,IF(PERCENTRANK($E$5:$E$797,E779)&gt;=0.25,2,1)))</f>
        <v/>
      </c>
      <c r="I779" s="5">
        <f>F779+G779+H779</f>
        <v/>
      </c>
      <c r="J779" s="5">
        <f>IF(I779&gt;=10,"Champions",IF(I779&gt;=8,"Loyal Customers",IF(I779&gt;=6,"Potential Loyalists",IF(I779&gt;=4,"At Risk","Lost"))))</f>
        <v/>
      </c>
    </row>
    <row r="780">
      <c r="A780" s="8" t="inlineStr">
        <is>
          <t>PB-19210</t>
        </is>
      </c>
      <c r="B780" s="8" t="inlineStr">
        <is>
          <t>Phillip Breyer</t>
        </is>
      </c>
      <c r="C780" s="8" t="n">
        <v>688</v>
      </c>
      <c r="D780" s="8" t="n">
        <v>2</v>
      </c>
      <c r="E780" s="9" t="n">
        <v>132.74</v>
      </c>
      <c r="F780" s="8">
        <f>IF(PERCENTRANK($C$5:$C$797,C780)&lt;=0.25,4,IF(PERCENTRANK($C$5:$C$797,C780)&lt;=0.5,3,IF(PERCENTRANK($C$5:$C$797,C780)&lt;=0.75,2,1)))</f>
        <v/>
      </c>
      <c r="G780" s="8">
        <f>IF(PERCENTRANK($D$5:$D$797,D780)&gt;=0.75,4,IF(PERCENTRANK($D$5:$D$797,D780)&gt;=0.5,3,IF(PERCENTRANK($D$5:$D$797,D780)&gt;=0.25,2,1)))</f>
        <v/>
      </c>
      <c r="H780" s="8">
        <f>IF(PERCENTRANK($E$5:$E$797,E780)&gt;=0.75,4,IF(PERCENTRANK($E$5:$E$797,E780)&gt;=0.5,3,IF(PERCENTRANK($E$5:$E$797,E780)&gt;=0.25,2,1)))</f>
        <v/>
      </c>
      <c r="I780" s="8">
        <f>F780+G780+H780</f>
        <v/>
      </c>
      <c r="J780" s="8">
        <f>IF(I780&gt;=10,"Champions",IF(I780&gt;=8,"Loyal Customers",IF(I780&gt;=6,"Potential Loyalists",IF(I780&gt;=4,"At Risk","Lost"))))</f>
        <v/>
      </c>
    </row>
    <row r="781">
      <c r="A781" s="5" t="inlineStr">
        <is>
          <t>BO-11425</t>
        </is>
      </c>
      <c r="B781" s="5" t="inlineStr">
        <is>
          <t>Bobby Odegard</t>
        </is>
      </c>
      <c r="C781" s="5" t="n">
        <v>75</v>
      </c>
      <c r="D781" s="5" t="n">
        <v>2</v>
      </c>
      <c r="E781" s="6" t="n">
        <v>130.83</v>
      </c>
      <c r="F781" s="5">
        <f>IF(PERCENTRANK($C$5:$C$797,C781)&lt;=0.25,4,IF(PERCENTRANK($C$5:$C$797,C781)&lt;=0.5,3,IF(PERCENTRANK($C$5:$C$797,C781)&lt;=0.75,2,1)))</f>
        <v/>
      </c>
      <c r="G781" s="5">
        <f>IF(PERCENTRANK($D$5:$D$797,D781)&gt;=0.75,4,IF(PERCENTRANK($D$5:$D$797,D781)&gt;=0.5,3,IF(PERCENTRANK($D$5:$D$797,D781)&gt;=0.25,2,1)))</f>
        <v/>
      </c>
      <c r="H781" s="5">
        <f>IF(PERCENTRANK($E$5:$E$797,E781)&gt;=0.75,4,IF(PERCENTRANK($E$5:$E$797,E781)&gt;=0.5,3,IF(PERCENTRANK($E$5:$E$797,E781)&gt;=0.25,2,1)))</f>
        <v/>
      </c>
      <c r="I781" s="5">
        <f>F781+G781+H781</f>
        <v/>
      </c>
      <c r="J781" s="5">
        <f>IF(I781&gt;=10,"Champions",IF(I781&gt;=8,"Loyal Customers",IF(I781&gt;=6,"Potential Loyalists",IF(I781&gt;=4,"At Risk","Lost"))))</f>
        <v/>
      </c>
    </row>
    <row r="782">
      <c r="A782" s="8" t="inlineStr">
        <is>
          <t>EL-13735</t>
        </is>
      </c>
      <c r="B782" s="8" t="inlineStr">
        <is>
          <t>Ed Ludwig</t>
        </is>
      </c>
      <c r="C782" s="8" t="n">
        <v>77</v>
      </c>
      <c r="D782" s="8" t="n">
        <v>2</v>
      </c>
      <c r="E782" s="9" t="n">
        <v>124.28</v>
      </c>
      <c r="F782" s="8">
        <f>IF(PERCENTRANK($C$5:$C$797,C782)&lt;=0.25,4,IF(PERCENTRANK($C$5:$C$797,C782)&lt;=0.5,3,IF(PERCENTRANK($C$5:$C$797,C782)&lt;=0.75,2,1)))</f>
        <v/>
      </c>
      <c r="G782" s="8">
        <f>IF(PERCENTRANK($D$5:$D$797,D782)&gt;=0.75,4,IF(PERCENTRANK($D$5:$D$797,D782)&gt;=0.5,3,IF(PERCENTRANK($D$5:$D$797,D782)&gt;=0.25,2,1)))</f>
        <v/>
      </c>
      <c r="H782" s="8">
        <f>IF(PERCENTRANK($E$5:$E$797,E782)&gt;=0.75,4,IF(PERCENTRANK($E$5:$E$797,E782)&gt;=0.5,3,IF(PERCENTRANK($E$5:$E$797,E782)&gt;=0.25,2,1)))</f>
        <v/>
      </c>
      <c r="I782" s="8">
        <f>F782+G782+H782</f>
        <v/>
      </c>
      <c r="J782" s="8">
        <f>IF(I782&gt;=10,"Champions",IF(I782&gt;=8,"Loyal Customers",IF(I782&gt;=6,"Potential Loyalists",IF(I782&gt;=4,"At Risk","Lost"))))</f>
        <v/>
      </c>
    </row>
    <row r="783">
      <c r="A783" s="5" t="inlineStr">
        <is>
          <t>CC-12550</t>
        </is>
      </c>
      <c r="B783" s="5" t="inlineStr">
        <is>
          <t>Clay Cheatham</t>
        </is>
      </c>
      <c r="C783" s="5" t="n">
        <v>27</v>
      </c>
      <c r="D783" s="5" t="n">
        <v>3</v>
      </c>
      <c r="E783" s="6" t="n">
        <v>113.83</v>
      </c>
      <c r="F783" s="5">
        <f>IF(PERCENTRANK($C$5:$C$797,C783)&lt;=0.25,4,IF(PERCENTRANK($C$5:$C$797,C783)&lt;=0.5,3,IF(PERCENTRANK($C$5:$C$797,C783)&lt;=0.75,2,1)))</f>
        <v/>
      </c>
      <c r="G783" s="5">
        <f>IF(PERCENTRANK($D$5:$D$797,D783)&gt;=0.75,4,IF(PERCENTRANK($D$5:$D$797,D783)&gt;=0.5,3,IF(PERCENTRANK($D$5:$D$797,D783)&gt;=0.25,2,1)))</f>
        <v/>
      </c>
      <c r="H783" s="5">
        <f>IF(PERCENTRANK($E$5:$E$797,E783)&gt;=0.75,4,IF(PERCENTRANK($E$5:$E$797,E783)&gt;=0.5,3,IF(PERCENTRANK($E$5:$E$797,E783)&gt;=0.25,2,1)))</f>
        <v/>
      </c>
      <c r="I783" s="5">
        <f>F783+G783+H783</f>
        <v/>
      </c>
      <c r="J783" s="5">
        <f>IF(I783&gt;=10,"Champions",IF(I783&gt;=8,"Loyal Customers",IF(I783&gt;=6,"Potential Loyalists",IF(I783&gt;=4,"At Risk","Lost"))))</f>
        <v/>
      </c>
    </row>
    <row r="784">
      <c r="A784" s="8" t="inlineStr">
        <is>
          <t>RM-19750</t>
        </is>
      </c>
      <c r="B784" s="8" t="inlineStr">
        <is>
          <t>Roland Murray</t>
        </is>
      </c>
      <c r="C784" s="8" t="n">
        <v>299</v>
      </c>
      <c r="D784" s="8" t="n">
        <v>1</v>
      </c>
      <c r="E784" s="9" t="n">
        <v>98.34999999999999</v>
      </c>
      <c r="F784" s="8">
        <f>IF(PERCENTRANK($C$5:$C$797,C784)&lt;=0.25,4,IF(PERCENTRANK($C$5:$C$797,C784)&lt;=0.5,3,IF(PERCENTRANK($C$5:$C$797,C784)&lt;=0.75,2,1)))</f>
        <v/>
      </c>
      <c r="G784" s="8">
        <f>IF(PERCENTRANK($D$5:$D$797,D784)&gt;=0.75,4,IF(PERCENTRANK($D$5:$D$797,D784)&gt;=0.5,3,IF(PERCENTRANK($D$5:$D$797,D784)&gt;=0.25,2,1)))</f>
        <v/>
      </c>
      <c r="H784" s="8">
        <f>IF(PERCENTRANK($E$5:$E$797,E784)&gt;=0.75,4,IF(PERCENTRANK($E$5:$E$797,E784)&gt;=0.5,3,IF(PERCENTRANK($E$5:$E$797,E784)&gt;=0.25,2,1)))</f>
        <v/>
      </c>
      <c r="I784" s="8">
        <f>F784+G784+H784</f>
        <v/>
      </c>
      <c r="J784" s="8">
        <f>IF(I784&gt;=10,"Champions",IF(I784&gt;=8,"Loyal Customers",IF(I784&gt;=6,"Potential Loyalists",IF(I784&gt;=4,"At Risk","Lost"))))</f>
        <v/>
      </c>
    </row>
    <row r="785">
      <c r="A785" s="5" t="inlineStr">
        <is>
          <t>KS-16300</t>
        </is>
      </c>
      <c r="B785" s="5" t="inlineStr">
        <is>
          <t>Karen Seio</t>
        </is>
      </c>
      <c r="C785" s="5" t="n">
        <v>295</v>
      </c>
      <c r="D785" s="5" t="n">
        <v>3</v>
      </c>
      <c r="E785" s="6" t="n">
        <v>88.47</v>
      </c>
      <c r="F785" s="5">
        <f>IF(PERCENTRANK($C$5:$C$797,C785)&lt;=0.25,4,IF(PERCENTRANK($C$5:$C$797,C785)&lt;=0.5,3,IF(PERCENTRANK($C$5:$C$797,C785)&lt;=0.75,2,1)))</f>
        <v/>
      </c>
      <c r="G785" s="5">
        <f>IF(PERCENTRANK($D$5:$D$797,D785)&gt;=0.75,4,IF(PERCENTRANK($D$5:$D$797,D785)&gt;=0.5,3,IF(PERCENTRANK($D$5:$D$797,D785)&gt;=0.25,2,1)))</f>
        <v/>
      </c>
      <c r="H785" s="5">
        <f>IF(PERCENTRANK($E$5:$E$797,E785)&gt;=0.75,4,IF(PERCENTRANK($E$5:$E$797,E785)&gt;=0.5,3,IF(PERCENTRANK($E$5:$E$797,E785)&gt;=0.25,2,1)))</f>
        <v/>
      </c>
      <c r="I785" s="5">
        <f>F785+G785+H785</f>
        <v/>
      </c>
      <c r="J785" s="5">
        <f>IF(I785&gt;=10,"Champions",IF(I785&gt;=8,"Loyal Customers",IF(I785&gt;=6,"Potential Loyalists",IF(I785&gt;=4,"At Risk","Lost"))))</f>
        <v/>
      </c>
    </row>
    <row r="786">
      <c r="A786" s="8" t="inlineStr">
        <is>
          <t>AR-10570</t>
        </is>
      </c>
      <c r="B786" s="8" t="inlineStr">
        <is>
          <t>Anemone Ratner</t>
        </is>
      </c>
      <c r="C786" s="8" t="n">
        <v>534</v>
      </c>
      <c r="D786" s="8" t="n">
        <v>1</v>
      </c>
      <c r="E786" s="9" t="n">
        <v>88.15000000000001</v>
      </c>
      <c r="F786" s="8">
        <f>IF(PERCENTRANK($C$5:$C$797,C786)&lt;=0.25,4,IF(PERCENTRANK($C$5:$C$797,C786)&lt;=0.5,3,IF(PERCENTRANK($C$5:$C$797,C786)&lt;=0.75,2,1)))</f>
        <v/>
      </c>
      <c r="G786" s="8">
        <f>IF(PERCENTRANK($D$5:$D$797,D786)&gt;=0.75,4,IF(PERCENTRANK($D$5:$D$797,D786)&gt;=0.5,3,IF(PERCENTRANK($D$5:$D$797,D786)&gt;=0.25,2,1)))</f>
        <v/>
      </c>
      <c r="H786" s="8">
        <f>IF(PERCENTRANK($E$5:$E$797,E786)&gt;=0.75,4,IF(PERCENTRANK($E$5:$E$797,E786)&gt;=0.5,3,IF(PERCENTRANK($E$5:$E$797,E786)&gt;=0.25,2,1)))</f>
        <v/>
      </c>
      <c r="I786" s="8">
        <f>F786+G786+H786</f>
        <v/>
      </c>
      <c r="J786" s="8">
        <f>IF(I786&gt;=10,"Champions",IF(I786&gt;=8,"Loyal Customers",IF(I786&gt;=6,"Potential Loyalists",IF(I786&gt;=4,"At Risk","Lost"))))</f>
        <v/>
      </c>
    </row>
    <row r="787">
      <c r="A787" s="5" t="inlineStr">
        <is>
          <t>FW-14395</t>
        </is>
      </c>
      <c r="B787" s="5" t="inlineStr">
        <is>
          <t>Fred Wasserman</t>
        </is>
      </c>
      <c r="C787" s="5" t="n">
        <v>362</v>
      </c>
      <c r="D787" s="5" t="n">
        <v>3</v>
      </c>
      <c r="E787" s="6" t="n">
        <v>79.75</v>
      </c>
      <c r="F787" s="5">
        <f>IF(PERCENTRANK($C$5:$C$797,C787)&lt;=0.25,4,IF(PERCENTRANK($C$5:$C$797,C787)&lt;=0.5,3,IF(PERCENTRANK($C$5:$C$797,C787)&lt;=0.75,2,1)))</f>
        <v/>
      </c>
      <c r="G787" s="5">
        <f>IF(PERCENTRANK($D$5:$D$797,D787)&gt;=0.75,4,IF(PERCENTRANK($D$5:$D$797,D787)&gt;=0.5,3,IF(PERCENTRANK($D$5:$D$797,D787)&gt;=0.25,2,1)))</f>
        <v/>
      </c>
      <c r="H787" s="5">
        <f>IF(PERCENTRANK($E$5:$E$797,E787)&gt;=0.75,4,IF(PERCENTRANK($E$5:$E$797,E787)&gt;=0.5,3,IF(PERCENTRANK($E$5:$E$797,E787)&gt;=0.25,2,1)))</f>
        <v/>
      </c>
      <c r="I787" s="5">
        <f>F787+G787+H787</f>
        <v/>
      </c>
      <c r="J787" s="5">
        <f>IF(I787&gt;=10,"Champions",IF(I787&gt;=8,"Loyal Customers",IF(I787&gt;=6,"Potential Loyalists",IF(I787&gt;=4,"At Risk","Lost"))))</f>
        <v/>
      </c>
    </row>
    <row r="788">
      <c r="A788" s="8" t="inlineStr">
        <is>
          <t>JC-15340</t>
        </is>
      </c>
      <c r="B788" s="8" t="inlineStr">
        <is>
          <t>Jasper Cacioppo</t>
        </is>
      </c>
      <c r="C788" s="8" t="n">
        <v>114</v>
      </c>
      <c r="D788" s="8" t="n">
        <v>4</v>
      </c>
      <c r="E788" s="9" t="n">
        <v>71.26000000000001</v>
      </c>
      <c r="F788" s="8">
        <f>IF(PERCENTRANK($C$5:$C$797,C788)&lt;=0.25,4,IF(PERCENTRANK($C$5:$C$797,C788)&lt;=0.5,3,IF(PERCENTRANK($C$5:$C$797,C788)&lt;=0.75,2,1)))</f>
        <v/>
      </c>
      <c r="G788" s="8">
        <f>IF(PERCENTRANK($D$5:$D$797,D788)&gt;=0.75,4,IF(PERCENTRANK($D$5:$D$797,D788)&gt;=0.5,3,IF(PERCENTRANK($D$5:$D$797,D788)&gt;=0.25,2,1)))</f>
        <v/>
      </c>
      <c r="H788" s="8">
        <f>IF(PERCENTRANK($E$5:$E$797,E788)&gt;=0.75,4,IF(PERCENTRANK($E$5:$E$797,E788)&gt;=0.5,3,IF(PERCENTRANK($E$5:$E$797,E788)&gt;=0.25,2,1)))</f>
        <v/>
      </c>
      <c r="I788" s="8">
        <f>F788+G788+H788</f>
        <v/>
      </c>
      <c r="J788" s="8">
        <f>IF(I788&gt;=10,"Champions",IF(I788&gt;=8,"Loyal Customers",IF(I788&gt;=6,"Potential Loyalists",IF(I788&gt;=4,"At Risk","Lost"))))</f>
        <v/>
      </c>
    </row>
    <row r="789">
      <c r="A789" s="5" t="inlineStr">
        <is>
          <t>AS-10135</t>
        </is>
      </c>
      <c r="B789" s="5" t="inlineStr">
        <is>
          <t>Adrian Shami</t>
        </is>
      </c>
      <c r="C789" s="5" t="n">
        <v>41</v>
      </c>
      <c r="D789" s="5" t="n">
        <v>2</v>
      </c>
      <c r="E789" s="6" t="n">
        <v>58.82</v>
      </c>
      <c r="F789" s="5">
        <f>IF(PERCENTRANK($C$5:$C$797,C789)&lt;=0.25,4,IF(PERCENTRANK($C$5:$C$797,C789)&lt;=0.5,3,IF(PERCENTRANK($C$5:$C$797,C789)&lt;=0.75,2,1)))</f>
        <v/>
      </c>
      <c r="G789" s="5">
        <f>IF(PERCENTRANK($D$5:$D$797,D789)&gt;=0.75,4,IF(PERCENTRANK($D$5:$D$797,D789)&gt;=0.5,3,IF(PERCENTRANK($D$5:$D$797,D789)&gt;=0.25,2,1)))</f>
        <v/>
      </c>
      <c r="H789" s="5">
        <f>IF(PERCENTRANK($E$5:$E$797,E789)&gt;=0.75,4,IF(PERCENTRANK($E$5:$E$797,E789)&gt;=0.5,3,IF(PERCENTRANK($E$5:$E$797,E789)&gt;=0.25,2,1)))</f>
        <v/>
      </c>
      <c r="I789" s="5">
        <f>F789+G789+H789</f>
        <v/>
      </c>
      <c r="J789" s="5">
        <f>IF(I789&gt;=10,"Champions",IF(I789&gt;=8,"Loyal Customers",IF(I789&gt;=6,"Potential Loyalists",IF(I789&gt;=4,"At Risk","Lost"))))</f>
        <v/>
      </c>
    </row>
    <row r="790">
      <c r="A790" s="8" t="inlineStr">
        <is>
          <t>LB-16735</t>
        </is>
      </c>
      <c r="B790" s="8" t="inlineStr">
        <is>
          <t>Larry Blacks</t>
        </is>
      </c>
      <c r="C790" s="8" t="n">
        <v>48</v>
      </c>
      <c r="D790" s="8" t="n">
        <v>3</v>
      </c>
      <c r="E790" s="9" t="n">
        <v>50.19</v>
      </c>
      <c r="F790" s="8">
        <f>IF(PERCENTRANK($C$5:$C$797,C790)&lt;=0.25,4,IF(PERCENTRANK($C$5:$C$797,C790)&lt;=0.5,3,IF(PERCENTRANK($C$5:$C$797,C790)&lt;=0.75,2,1)))</f>
        <v/>
      </c>
      <c r="G790" s="8">
        <f>IF(PERCENTRANK($D$5:$D$797,D790)&gt;=0.75,4,IF(PERCENTRANK($D$5:$D$797,D790)&gt;=0.5,3,IF(PERCENTRANK($D$5:$D$797,D790)&gt;=0.25,2,1)))</f>
        <v/>
      </c>
      <c r="H790" s="8">
        <f>IF(PERCENTRANK($E$5:$E$797,E790)&gt;=0.75,4,IF(PERCENTRANK($E$5:$E$797,E790)&gt;=0.5,3,IF(PERCENTRANK($E$5:$E$797,E790)&gt;=0.25,2,1)))</f>
        <v/>
      </c>
      <c r="I790" s="8">
        <f>F790+G790+H790</f>
        <v/>
      </c>
      <c r="J790" s="8">
        <f>IF(I790&gt;=10,"Champions",IF(I790&gt;=8,"Loyal Customers",IF(I790&gt;=6,"Potential Loyalists",IF(I790&gt;=4,"At Risk","Lost"))))</f>
        <v/>
      </c>
    </row>
    <row r="791">
      <c r="A791" s="5" t="inlineStr">
        <is>
          <t>RE-19405</t>
        </is>
      </c>
      <c r="B791" s="5" t="inlineStr">
        <is>
          <t>Ricardo Emerson</t>
        </is>
      </c>
      <c r="C791" s="5" t="n">
        <v>1097</v>
      </c>
      <c r="D791" s="5" t="n">
        <v>1</v>
      </c>
      <c r="E791" s="6" t="n">
        <v>48.36</v>
      </c>
      <c r="F791" s="5">
        <f>IF(PERCENTRANK($C$5:$C$797,C791)&lt;=0.25,4,IF(PERCENTRANK($C$5:$C$797,C791)&lt;=0.5,3,IF(PERCENTRANK($C$5:$C$797,C791)&lt;=0.75,2,1)))</f>
        <v/>
      </c>
      <c r="G791" s="5">
        <f>IF(PERCENTRANK($D$5:$D$797,D791)&gt;=0.75,4,IF(PERCENTRANK($D$5:$D$797,D791)&gt;=0.5,3,IF(PERCENTRANK($D$5:$D$797,D791)&gt;=0.25,2,1)))</f>
        <v/>
      </c>
      <c r="H791" s="5">
        <f>IF(PERCENTRANK($E$5:$E$797,E791)&gt;=0.75,4,IF(PERCENTRANK($E$5:$E$797,E791)&gt;=0.5,3,IF(PERCENTRANK($E$5:$E$797,E791)&gt;=0.25,2,1)))</f>
        <v/>
      </c>
      <c r="I791" s="5">
        <f>F791+G791+H791</f>
        <v/>
      </c>
      <c r="J791" s="5">
        <f>IF(I791&gt;=10,"Champions",IF(I791&gt;=8,"Loyal Customers",IF(I791&gt;=6,"Potential Loyalists",IF(I791&gt;=4,"At Risk","Lost"))))</f>
        <v/>
      </c>
    </row>
    <row r="792">
      <c r="A792" s="8" t="inlineStr">
        <is>
          <t>SG-20890</t>
        </is>
      </c>
      <c r="B792" s="8" t="inlineStr">
        <is>
          <t>Susan Gilcrest</t>
        </is>
      </c>
      <c r="C792" s="8" t="n">
        <v>226</v>
      </c>
      <c r="D792" s="8" t="n">
        <v>3</v>
      </c>
      <c r="E792" s="9" t="n">
        <v>47.95</v>
      </c>
      <c r="F792" s="8">
        <f>IF(PERCENTRANK($C$5:$C$797,C792)&lt;=0.25,4,IF(PERCENTRANK($C$5:$C$797,C792)&lt;=0.5,3,IF(PERCENTRANK($C$5:$C$797,C792)&lt;=0.75,2,1)))</f>
        <v/>
      </c>
      <c r="G792" s="8">
        <f>IF(PERCENTRANK($D$5:$D$797,D792)&gt;=0.75,4,IF(PERCENTRANK($D$5:$D$797,D792)&gt;=0.5,3,IF(PERCENTRANK($D$5:$D$797,D792)&gt;=0.25,2,1)))</f>
        <v/>
      </c>
      <c r="H792" s="8">
        <f>IF(PERCENTRANK($E$5:$E$797,E792)&gt;=0.75,4,IF(PERCENTRANK($E$5:$E$797,E792)&gt;=0.5,3,IF(PERCENTRANK($E$5:$E$797,E792)&gt;=0.25,2,1)))</f>
        <v/>
      </c>
      <c r="I792" s="8">
        <f>F792+G792+H792</f>
        <v/>
      </c>
      <c r="J792" s="8">
        <f>IF(I792&gt;=10,"Champions",IF(I792&gt;=8,"Loyal Customers",IF(I792&gt;=6,"Potential Loyalists",IF(I792&gt;=4,"At Risk","Lost"))))</f>
        <v/>
      </c>
    </row>
    <row r="793">
      <c r="A793" s="5" t="inlineStr">
        <is>
          <t>RS-19870</t>
        </is>
      </c>
      <c r="B793" s="5" t="inlineStr">
        <is>
          <t>Roy Skaria</t>
        </is>
      </c>
      <c r="C793" s="5" t="n">
        <v>19</v>
      </c>
      <c r="D793" s="5" t="n">
        <v>2</v>
      </c>
      <c r="E793" s="6" t="n">
        <v>22.33</v>
      </c>
      <c r="F793" s="5">
        <f>IF(PERCENTRANK($C$5:$C$797,C793)&lt;=0.25,4,IF(PERCENTRANK($C$5:$C$797,C793)&lt;=0.5,3,IF(PERCENTRANK($C$5:$C$797,C793)&lt;=0.75,2,1)))</f>
        <v/>
      </c>
      <c r="G793" s="5">
        <f>IF(PERCENTRANK($D$5:$D$797,D793)&gt;=0.75,4,IF(PERCENTRANK($D$5:$D$797,D793)&gt;=0.5,3,IF(PERCENTRANK($D$5:$D$797,D793)&gt;=0.25,2,1)))</f>
        <v/>
      </c>
      <c r="H793" s="5">
        <f>IF(PERCENTRANK($E$5:$E$797,E793)&gt;=0.75,4,IF(PERCENTRANK($E$5:$E$797,E793)&gt;=0.5,3,IF(PERCENTRANK($E$5:$E$797,E793)&gt;=0.25,2,1)))</f>
        <v/>
      </c>
      <c r="I793" s="5">
        <f>F793+G793+H793</f>
        <v/>
      </c>
      <c r="J793" s="5">
        <f>IF(I793&gt;=10,"Champions",IF(I793&gt;=8,"Loyal Customers",IF(I793&gt;=6,"Potential Loyalists",IF(I793&gt;=4,"At Risk","Lost"))))</f>
        <v/>
      </c>
    </row>
    <row r="794">
      <c r="A794" s="8" t="inlineStr">
        <is>
          <t>MG-18205</t>
        </is>
      </c>
      <c r="B794" s="8" t="inlineStr">
        <is>
          <t>Mitch Gastineau</t>
        </is>
      </c>
      <c r="C794" s="8" t="n">
        <v>264</v>
      </c>
      <c r="D794" s="8" t="n">
        <v>1</v>
      </c>
      <c r="E794" s="9" t="n">
        <v>16.74</v>
      </c>
      <c r="F794" s="8">
        <f>IF(PERCENTRANK($C$5:$C$797,C794)&lt;=0.25,4,IF(PERCENTRANK($C$5:$C$797,C794)&lt;=0.5,3,IF(PERCENTRANK($C$5:$C$797,C794)&lt;=0.75,2,1)))</f>
        <v/>
      </c>
      <c r="G794" s="8">
        <f>IF(PERCENTRANK($D$5:$D$797,D794)&gt;=0.75,4,IF(PERCENTRANK($D$5:$D$797,D794)&gt;=0.5,3,IF(PERCENTRANK($D$5:$D$797,D794)&gt;=0.25,2,1)))</f>
        <v/>
      </c>
      <c r="H794" s="8">
        <f>IF(PERCENTRANK($E$5:$E$797,E794)&gt;=0.75,4,IF(PERCENTRANK($E$5:$E$797,E794)&gt;=0.5,3,IF(PERCENTRANK($E$5:$E$797,E794)&gt;=0.25,2,1)))</f>
        <v/>
      </c>
      <c r="I794" s="8">
        <f>F794+G794+H794</f>
        <v/>
      </c>
      <c r="J794" s="8">
        <f>IF(I794&gt;=10,"Champions",IF(I794&gt;=8,"Loyal Customers",IF(I794&gt;=6,"Potential Loyalists",IF(I794&gt;=4,"At Risk","Lost"))))</f>
        <v/>
      </c>
    </row>
    <row r="795">
      <c r="A795" s="5" t="inlineStr">
        <is>
          <t>CJ-11875</t>
        </is>
      </c>
      <c r="B795" s="5" t="inlineStr">
        <is>
          <t>Carl Jackson</t>
        </is>
      </c>
      <c r="C795" s="5" t="n">
        <v>365</v>
      </c>
      <c r="D795" s="5" t="n">
        <v>1</v>
      </c>
      <c r="E795" s="6" t="n">
        <v>16.52</v>
      </c>
      <c r="F795" s="5">
        <f>IF(PERCENTRANK($C$5:$C$797,C795)&lt;=0.25,4,IF(PERCENTRANK($C$5:$C$797,C795)&lt;=0.5,3,IF(PERCENTRANK($C$5:$C$797,C795)&lt;=0.75,2,1)))</f>
        <v/>
      </c>
      <c r="G795" s="5">
        <f>IF(PERCENTRANK($D$5:$D$797,D795)&gt;=0.75,4,IF(PERCENTRANK($D$5:$D$797,D795)&gt;=0.5,3,IF(PERCENTRANK($D$5:$D$797,D795)&gt;=0.25,2,1)))</f>
        <v/>
      </c>
      <c r="H795" s="5">
        <f>IF(PERCENTRANK($E$5:$E$797,E795)&gt;=0.75,4,IF(PERCENTRANK($E$5:$E$797,E795)&gt;=0.5,3,IF(PERCENTRANK($E$5:$E$797,E795)&gt;=0.25,2,1)))</f>
        <v/>
      </c>
      <c r="I795" s="5">
        <f>F795+G795+H795</f>
        <v/>
      </c>
      <c r="J795" s="5">
        <f>IF(I795&gt;=10,"Champions",IF(I795&gt;=8,"Loyal Customers",IF(I795&gt;=6,"Potential Loyalists",IF(I795&gt;=4,"At Risk","Lost"))))</f>
        <v/>
      </c>
    </row>
    <row r="796">
      <c r="A796" s="8" t="inlineStr">
        <is>
          <t>LD-16855</t>
        </is>
      </c>
      <c r="B796" s="8" t="inlineStr">
        <is>
          <t>Lela Donovan</t>
        </is>
      </c>
      <c r="C796" s="8" t="n">
        <v>552</v>
      </c>
      <c r="D796" s="8" t="n">
        <v>1</v>
      </c>
      <c r="E796" s="9" t="n">
        <v>5.3</v>
      </c>
      <c r="F796" s="8">
        <f>IF(PERCENTRANK($C$5:$C$797,C796)&lt;=0.25,4,IF(PERCENTRANK($C$5:$C$797,C796)&lt;=0.5,3,IF(PERCENTRANK($C$5:$C$797,C796)&lt;=0.75,2,1)))</f>
        <v/>
      </c>
      <c r="G796" s="8">
        <f>IF(PERCENTRANK($D$5:$D$797,D796)&gt;=0.75,4,IF(PERCENTRANK($D$5:$D$797,D796)&gt;=0.5,3,IF(PERCENTRANK($D$5:$D$797,D796)&gt;=0.25,2,1)))</f>
        <v/>
      </c>
      <c r="H796" s="8">
        <f>IF(PERCENTRANK($E$5:$E$797,E796)&gt;=0.75,4,IF(PERCENTRANK($E$5:$E$797,E796)&gt;=0.5,3,IF(PERCENTRANK($E$5:$E$797,E796)&gt;=0.25,2,1)))</f>
        <v/>
      </c>
      <c r="I796" s="8">
        <f>F796+G796+H796</f>
        <v/>
      </c>
      <c r="J796" s="8">
        <f>IF(I796&gt;=10,"Champions",IF(I796&gt;=8,"Loyal Customers",IF(I796&gt;=6,"Potential Loyalists",IF(I796&gt;=4,"At Risk","Lost"))))</f>
        <v/>
      </c>
    </row>
    <row r="797">
      <c r="A797" s="5" t="inlineStr">
        <is>
          <t>TS-21085</t>
        </is>
      </c>
      <c r="B797" s="5" t="inlineStr">
        <is>
          <t>Thais Sissman</t>
        </is>
      </c>
      <c r="C797" s="5" t="n">
        <v>357</v>
      </c>
      <c r="D797" s="5" t="n">
        <v>2</v>
      </c>
      <c r="E797" s="6" t="n">
        <v>4.83</v>
      </c>
      <c r="F797" s="5">
        <f>IF(PERCENTRANK($C$5:$C$797,C797)&lt;=0.25,4,IF(PERCENTRANK($C$5:$C$797,C797)&lt;=0.5,3,IF(PERCENTRANK($C$5:$C$797,C797)&lt;=0.75,2,1)))</f>
        <v/>
      </c>
      <c r="G797" s="5">
        <f>IF(PERCENTRANK($D$5:$D$797,D797)&gt;=0.75,4,IF(PERCENTRANK($D$5:$D$797,D797)&gt;=0.5,3,IF(PERCENTRANK($D$5:$D$797,D797)&gt;=0.25,2,1)))</f>
        <v/>
      </c>
      <c r="H797" s="5">
        <f>IF(PERCENTRANK($E$5:$E$797,E797)&gt;=0.75,4,IF(PERCENTRANK($E$5:$E$797,E797)&gt;=0.5,3,IF(PERCENTRANK($E$5:$E$797,E797)&gt;=0.25,2,1)))</f>
        <v/>
      </c>
      <c r="I797" s="5">
        <f>F797+G797+H797</f>
        <v/>
      </c>
      <c r="J797" s="5">
        <f>IF(I797&gt;=10,"Champions",IF(I797&gt;=8,"Loyal Customers",IF(I797&gt;=6,"Potential Loyalists",IF(I797&gt;=4,"At Risk","Lost"))))</f>
        <v/>
      </c>
    </row>
    <row r="800">
      <c r="A800" s="4" t="inlineStr">
        <is>
          <t>Segment Summary</t>
        </is>
      </c>
    </row>
    <row r="802">
      <c r="A802" s="1" t="inlineStr">
        <is>
          <t>Segment</t>
        </is>
      </c>
      <c r="B802" s="1" t="inlineStr">
        <is>
          <t>Customer Count</t>
        </is>
      </c>
      <c r="C802" s="1" t="inlineStr">
        <is>
          <t>% of Customers</t>
        </is>
      </c>
      <c r="D802" s="1" t="inlineStr">
        <is>
          <t>Total Revenue</t>
        </is>
      </c>
      <c r="E802" s="1" t="inlineStr">
        <is>
          <t>Avg Revenue/Customer</t>
        </is>
      </c>
    </row>
    <row r="803">
      <c r="A803" s="5" t="inlineStr">
        <is>
          <t>Champions</t>
        </is>
      </c>
      <c r="B803" s="5">
        <f>COUNTIF(J5:J797,A803)</f>
        <v/>
      </c>
      <c r="C803" s="7">
        <f>IF(SUM(B803:B807)=0,0,B803/SUM(B803:B807))</f>
        <v/>
      </c>
      <c r="D803" s="6">
        <f>SUMIF(J5:J797,A803,E5:E797)</f>
        <v/>
      </c>
      <c r="E803" s="6">
        <f>IF(B803=0,0,D803/B803)</f>
        <v/>
      </c>
    </row>
    <row r="804">
      <c r="A804" s="8" t="inlineStr">
        <is>
          <t>Loyal Customers</t>
        </is>
      </c>
      <c r="B804" s="8">
        <f>COUNTIF(J5:J797,A804)</f>
        <v/>
      </c>
      <c r="C804" s="10">
        <f>IF(SUM(B803:B807)=0,0,B804/SUM(B803:B807))</f>
        <v/>
      </c>
      <c r="D804" s="9">
        <f>SUMIF(J5:J797,A804,E5:E797)</f>
        <v/>
      </c>
      <c r="E804" s="9">
        <f>IF(B804=0,0,D804/B804)</f>
        <v/>
      </c>
    </row>
    <row r="805">
      <c r="A805" s="5" t="inlineStr">
        <is>
          <t>Potential Loyalists</t>
        </is>
      </c>
      <c r="B805" s="5">
        <f>COUNTIF(J5:J797,A805)</f>
        <v/>
      </c>
      <c r="C805" s="7">
        <f>IF(SUM(B803:B807)=0,0,B805/SUM(B803:B807))</f>
        <v/>
      </c>
      <c r="D805" s="6">
        <f>SUMIF(J5:J797,A805,E5:E797)</f>
        <v/>
      </c>
      <c r="E805" s="6">
        <f>IF(B805=0,0,D805/B805)</f>
        <v/>
      </c>
    </row>
    <row r="806">
      <c r="A806" s="8" t="inlineStr">
        <is>
          <t>At Risk</t>
        </is>
      </c>
      <c r="B806" s="8">
        <f>COUNTIF(J5:J797,A806)</f>
        <v/>
      </c>
      <c r="C806" s="10">
        <f>IF(SUM(B803:B807)=0,0,B806/SUM(B803:B807))</f>
        <v/>
      </c>
      <c r="D806" s="9">
        <f>SUMIF(J5:J797,A806,E5:E797)</f>
        <v/>
      </c>
      <c r="E806" s="9">
        <f>IF(B806=0,0,D806/B806)</f>
        <v/>
      </c>
    </row>
    <row r="807">
      <c r="A807" s="5" t="inlineStr">
        <is>
          <t>Lost</t>
        </is>
      </c>
      <c r="B807" s="5">
        <f>COUNTIF(J5:J797,A807)</f>
        <v/>
      </c>
      <c r="C807" s="7">
        <f>IF(SUM(B803:B807)=0,0,B807/SUM(B803:B807))</f>
        <v/>
      </c>
      <c r="D807" s="6">
        <f>SUMIF(J5:J797,A807,E5:E797)</f>
        <v/>
      </c>
      <c r="E807" s="6">
        <f>IF(B807=0,0,D807/B807)</f>
        <v/>
      </c>
    </row>
    <row r="808">
      <c r="A808" s="8" t="inlineStr">
        <is>
          <t>TOTAL</t>
        </is>
      </c>
      <c r="B808" s="8">
        <f>SUM(B803:B807)</f>
        <v/>
      </c>
      <c r="C808" s="8" t="n"/>
      <c r="D808" s="9">
        <f>SUM(D803:D807)</f>
        <v/>
      </c>
      <c r="E808" s="8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4" t="inlineStr">
        <is>
          <t>Product Performance Analysis</t>
        </is>
      </c>
    </row>
    <row r="3">
      <c r="A3" s="4" t="inlineStr">
        <is>
          <t>Top 20 Products by Revenue</t>
        </is>
      </c>
    </row>
    <row r="5">
      <c r="A5" s="1" t="inlineStr">
        <is>
          <t>Rank</t>
        </is>
      </c>
      <c r="B5" s="1" t="inlineStr">
        <is>
          <t>Product Name</t>
        </is>
      </c>
      <c r="C5" s="1" t="inlineStr">
        <is>
          <t>Total Sales</t>
        </is>
      </c>
      <c r="D5" s="1" t="inlineStr">
        <is>
          <t>Total Profit</t>
        </is>
      </c>
      <c r="E5" s="1" t="inlineStr">
        <is>
          <t>Profit Margin</t>
        </is>
      </c>
      <c r="F5" s="1" t="inlineStr">
        <is>
          <t>Units Sold</t>
        </is>
      </c>
    </row>
    <row r="6">
      <c r="A6" s="5" t="n">
        <v>1</v>
      </c>
      <c r="B6" s="5" t="inlineStr">
        <is>
          <t>Canon imageCLASS 2200 Advanced Copier</t>
        </is>
      </c>
      <c r="C6" s="6" t="n">
        <v>61599.82</v>
      </c>
      <c r="D6" s="6" t="n">
        <v>25199.93</v>
      </c>
      <c r="E6" s="7">
        <f>IF(C6=0,0,D6/C6)</f>
        <v/>
      </c>
      <c r="F6" s="5" t="n">
        <v>20</v>
      </c>
    </row>
    <row r="7">
      <c r="A7" s="8" t="n">
        <v>2</v>
      </c>
      <c r="B7" s="8" t="inlineStr">
        <is>
          <t>Fellowes PB500 Electric Punch Plastic Comb Binding Machine with M</t>
        </is>
      </c>
      <c r="C7" s="9" t="n">
        <v>27453.38</v>
      </c>
      <c r="D7" s="9" t="n">
        <v>7753.04</v>
      </c>
      <c r="E7" s="10">
        <f>IF(C7=0,0,D7/C7)</f>
        <v/>
      </c>
      <c r="F7" s="8" t="n">
        <v>31</v>
      </c>
    </row>
    <row r="8">
      <c r="A8" s="5" t="n">
        <v>3</v>
      </c>
      <c r="B8" s="5" t="inlineStr">
        <is>
          <t>Cisco TelePresence System EX90 Videoconferencing Unit</t>
        </is>
      </c>
      <c r="C8" s="6" t="n">
        <v>22638.48</v>
      </c>
      <c r="D8" s="6" t="n">
        <v>-1811.08</v>
      </c>
      <c r="E8" s="7">
        <f>IF(C8=0,0,D8/C8)</f>
        <v/>
      </c>
      <c r="F8" s="5" t="n">
        <v>6</v>
      </c>
    </row>
    <row r="9">
      <c r="A9" s="8" t="n">
        <v>4</v>
      </c>
      <c r="B9" s="8" t="inlineStr">
        <is>
          <t>HON 5400 Series Task Chairs for Big and Tall</t>
        </is>
      </c>
      <c r="C9" s="9" t="n">
        <v>21870.58</v>
      </c>
      <c r="D9" s="9" t="n">
        <v>0</v>
      </c>
      <c r="E9" s="10">
        <f>IF(C9=0,0,D9/C9)</f>
        <v/>
      </c>
      <c r="F9" s="8" t="n">
        <v>39</v>
      </c>
    </row>
    <row r="10">
      <c r="A10" s="5" t="n">
        <v>5</v>
      </c>
      <c r="B10" s="5" t="inlineStr">
        <is>
          <t>GBC DocuBind TL300 Electric Binding System</t>
        </is>
      </c>
      <c r="C10" s="6" t="n">
        <v>19823.48</v>
      </c>
      <c r="D10" s="6" t="n">
        <v>2233.51</v>
      </c>
      <c r="E10" s="7">
        <f>IF(C10=0,0,D10/C10)</f>
        <v/>
      </c>
      <c r="F10" s="5" t="n">
        <v>37</v>
      </c>
    </row>
    <row r="11">
      <c r="A11" s="8" t="n">
        <v>6</v>
      </c>
      <c r="B11" s="8" t="inlineStr">
        <is>
          <t>GBC Ibimaster 500 Manual ProClick Binding System</t>
        </is>
      </c>
      <c r="C11" s="9" t="n">
        <v>19024.5</v>
      </c>
      <c r="D11" s="9" t="n">
        <v>760.98</v>
      </c>
      <c r="E11" s="10">
        <f>IF(C11=0,0,D11/C11)</f>
        <v/>
      </c>
      <c r="F11" s="8" t="n">
        <v>48</v>
      </c>
    </row>
    <row r="12">
      <c r="A12" s="5" t="n">
        <v>7</v>
      </c>
      <c r="B12" s="5" t="inlineStr">
        <is>
          <t>Hewlett Packard LaserJet 3310 Copier</t>
        </is>
      </c>
      <c r="C12" s="6" t="n">
        <v>18839.69</v>
      </c>
      <c r="D12" s="6" t="n">
        <v>6983.88</v>
      </c>
      <c r="E12" s="7">
        <f>IF(C12=0,0,D12/C12)</f>
        <v/>
      </c>
      <c r="F12" s="5" t="n">
        <v>38</v>
      </c>
    </row>
    <row r="13">
      <c r="A13" s="8" t="n">
        <v>8</v>
      </c>
      <c r="B13" s="8" t="inlineStr">
        <is>
          <t>HP Designjet T520 Inkjet Large Format Printer - 24" Color</t>
        </is>
      </c>
      <c r="C13" s="9" t="n">
        <v>18374.9</v>
      </c>
      <c r="D13" s="9" t="n">
        <v>4094.98</v>
      </c>
      <c r="E13" s="10">
        <f>IF(C13=0,0,D13/C13)</f>
        <v/>
      </c>
      <c r="F13" s="8" t="n">
        <v>12</v>
      </c>
    </row>
    <row r="14">
      <c r="A14" s="5" t="n">
        <v>9</v>
      </c>
      <c r="B14" s="5" t="inlineStr">
        <is>
          <t>GBC DocuBind P400 Electric Binding System</t>
        </is>
      </c>
      <c r="C14" s="6" t="n">
        <v>17965.07</v>
      </c>
      <c r="D14" s="6" t="n">
        <v>-1878.17</v>
      </c>
      <c r="E14" s="7">
        <f>IF(C14=0,0,D14/C14)</f>
        <v/>
      </c>
      <c r="F14" s="5" t="n">
        <v>27</v>
      </c>
    </row>
    <row r="15">
      <c r="A15" s="8" t="n">
        <v>10</v>
      </c>
      <c r="B15" s="8" t="inlineStr">
        <is>
          <t>High Speed Automatic Electric Letter Opener</t>
        </is>
      </c>
      <c r="C15" s="9" t="n">
        <v>17030.31</v>
      </c>
      <c r="D15" s="9" t="n">
        <v>-262</v>
      </c>
      <c r="E15" s="10">
        <f>IF(C15=0,0,D15/C15)</f>
        <v/>
      </c>
      <c r="F15" s="8" t="n">
        <v>11</v>
      </c>
    </row>
    <row r="16">
      <c r="A16" s="5" t="n">
        <v>11</v>
      </c>
      <c r="B16" s="5" t="inlineStr">
        <is>
          <t>Lexmark MX611dhe Monochrome Laser Printer</t>
        </is>
      </c>
      <c r="C16" s="6" t="n">
        <v>16829.9</v>
      </c>
      <c r="D16" s="6" t="n">
        <v>-4589.97</v>
      </c>
      <c r="E16" s="7">
        <f>IF(C16=0,0,D16/C16)</f>
        <v/>
      </c>
      <c r="F16" s="5" t="n">
        <v>18</v>
      </c>
    </row>
    <row r="17">
      <c r="A17" s="8" t="n">
        <v>12</v>
      </c>
      <c r="B17" s="8" t="inlineStr">
        <is>
          <t>Martin Yale Chadless Opener Electric Letter Opener</t>
        </is>
      </c>
      <c r="C17" s="9" t="n">
        <v>16656.2</v>
      </c>
      <c r="D17" s="9" t="n">
        <v>-1299.18</v>
      </c>
      <c r="E17" s="10">
        <f>IF(C17=0,0,D17/C17)</f>
        <v/>
      </c>
      <c r="F17" s="8" t="n">
        <v>22</v>
      </c>
    </row>
    <row r="18">
      <c r="A18" s="5" t="n">
        <v>13</v>
      </c>
      <c r="B18" s="5" t="inlineStr">
        <is>
          <t>Ibico EPK-21 Electric Binding System</t>
        </is>
      </c>
      <c r="C18" s="6" t="n">
        <v>15875.92</v>
      </c>
      <c r="D18" s="6" t="n">
        <v>3345.28</v>
      </c>
      <c r="E18" s="7">
        <f>IF(C18=0,0,D18/C18)</f>
        <v/>
      </c>
      <c r="F18" s="5" t="n">
        <v>13</v>
      </c>
    </row>
    <row r="19">
      <c r="A19" s="8" t="n">
        <v>14</v>
      </c>
      <c r="B19" s="8" t="inlineStr">
        <is>
          <t>Riverside Palais Royal Lawyers Bookcase, Royale Cherry Finish</t>
        </is>
      </c>
      <c r="C19" s="9" t="n">
        <v>15610.97</v>
      </c>
      <c r="D19" s="9" t="n">
        <v>-669.54</v>
      </c>
      <c r="E19" s="10">
        <f>IF(C19=0,0,D19/C19)</f>
        <v/>
      </c>
      <c r="F19" s="8" t="n">
        <v>24</v>
      </c>
    </row>
    <row r="20">
      <c r="A20" s="5" t="n">
        <v>15</v>
      </c>
      <c r="B20" s="5" t="inlineStr">
        <is>
          <t>3D Systems Cube Printer, 2nd Generation, Magenta</t>
        </is>
      </c>
      <c r="C20" s="6" t="n">
        <v>14299.89</v>
      </c>
      <c r="D20" s="6" t="n">
        <v>3717.97</v>
      </c>
      <c r="E20" s="7">
        <f>IF(C20=0,0,D20/C20)</f>
        <v/>
      </c>
      <c r="F20" s="5" t="n">
        <v>11</v>
      </c>
    </row>
    <row r="21">
      <c r="A21" s="8" t="n">
        <v>16</v>
      </c>
      <c r="B21" s="8" t="inlineStr">
        <is>
          <t>Samsung Galaxy Mega 6.3</t>
        </is>
      </c>
      <c r="C21" s="9" t="n">
        <v>13943.67</v>
      </c>
      <c r="D21" s="9" t="n">
        <v>1822.76</v>
      </c>
      <c r="E21" s="10">
        <f>IF(C21=0,0,D21/C21)</f>
        <v/>
      </c>
      <c r="F21" s="8" t="n">
        <v>39</v>
      </c>
    </row>
    <row r="22">
      <c r="A22" s="5" t="n">
        <v>17</v>
      </c>
      <c r="B22" s="5" t="inlineStr">
        <is>
          <t>Apple iPhone 5</t>
        </is>
      </c>
      <c r="C22" s="6" t="n">
        <v>12996.6</v>
      </c>
      <c r="D22" s="6" t="n">
        <v>1611.58</v>
      </c>
      <c r="E22" s="7">
        <f>IF(C22=0,0,D22/C22)</f>
        <v/>
      </c>
      <c r="F22" s="5" t="n">
        <v>24</v>
      </c>
    </row>
    <row r="23">
      <c r="A23" s="8" t="n">
        <v>18</v>
      </c>
      <c r="B23" s="8" t="inlineStr">
        <is>
          <t>Bretford Rectangular Conference Table Tops</t>
        </is>
      </c>
      <c r="C23" s="9" t="n">
        <v>12995.29</v>
      </c>
      <c r="D23" s="9" t="n">
        <v>-327.23</v>
      </c>
      <c r="E23" s="10">
        <f>IF(C23=0,0,D23/C23)</f>
        <v/>
      </c>
      <c r="F23" s="8" t="n">
        <v>46</v>
      </c>
    </row>
    <row r="24">
      <c r="A24" s="5" t="n">
        <v>19</v>
      </c>
      <c r="B24" s="5" t="inlineStr">
        <is>
          <t>Global Troy Executive Leather Low-Back Tilter</t>
        </is>
      </c>
      <c r="C24" s="6" t="n">
        <v>12975.38</v>
      </c>
      <c r="D24" s="6" t="n">
        <v>951.86</v>
      </c>
      <c r="E24" s="7">
        <f>IF(C24=0,0,D24/C24)</f>
        <v/>
      </c>
      <c r="F24" s="5" t="n">
        <v>32</v>
      </c>
    </row>
    <row r="25">
      <c r="A25" s="8" t="n">
        <v>20</v>
      </c>
      <c r="B25" s="8" t="inlineStr">
        <is>
          <t>Canon PC1060 Personal Laser Copier</t>
        </is>
      </c>
      <c r="C25" s="9" t="n">
        <v>11619.83</v>
      </c>
      <c r="D25" s="9" t="n">
        <v>4570.93</v>
      </c>
      <c r="E25" s="10">
        <f>IF(C25=0,0,D25/C25)</f>
        <v/>
      </c>
      <c r="F25" s="8" t="n">
        <v>19</v>
      </c>
    </row>
    <row r="28">
      <c r="A28" s="4" t="inlineStr">
        <is>
          <t>Top 10 Loss-Making Products</t>
        </is>
      </c>
    </row>
    <row r="30">
      <c r="A30" s="1" t="inlineStr">
        <is>
          <t>Rank</t>
        </is>
      </c>
      <c r="B30" s="1" t="inlineStr">
        <is>
          <t>Product Name</t>
        </is>
      </c>
      <c r="C30" s="1" t="inlineStr">
        <is>
          <t>Total Sales</t>
        </is>
      </c>
      <c r="D30" s="1" t="inlineStr">
        <is>
          <t>Total Profit</t>
        </is>
      </c>
      <c r="E30" s="1" t="inlineStr">
        <is>
          <t>Profit Margin</t>
        </is>
      </c>
      <c r="F30" s="1" t="inlineStr">
        <is>
          <t>Units Sold</t>
        </is>
      </c>
    </row>
    <row r="31">
      <c r="A31" s="5" t="n">
        <v>1</v>
      </c>
      <c r="B31" s="5" t="inlineStr">
        <is>
          <t>Cubify CubeX 3D Printer Double Head Print</t>
        </is>
      </c>
      <c r="C31" s="6" t="n">
        <v>11099.96</v>
      </c>
      <c r="D31" s="6" t="n">
        <v>-8879.969999999999</v>
      </c>
      <c r="E31" s="7">
        <f>IF(C31=0,0,D31/C31)</f>
        <v/>
      </c>
      <c r="F31" s="5" t="n">
        <v>9</v>
      </c>
    </row>
    <row r="32">
      <c r="A32" s="8" t="n">
        <v>2</v>
      </c>
      <c r="B32" s="8" t="inlineStr">
        <is>
          <t>Lexmark MX611dhe Monochrome Laser Printer</t>
        </is>
      </c>
      <c r="C32" s="9" t="n">
        <v>16829.9</v>
      </c>
      <c r="D32" s="9" t="n">
        <v>-4589.97</v>
      </c>
      <c r="E32" s="10">
        <f>IF(C32=0,0,D32/C32)</f>
        <v/>
      </c>
      <c r="F32" s="8" t="n">
        <v>18</v>
      </c>
    </row>
    <row r="33">
      <c r="A33" s="5" t="n">
        <v>3</v>
      </c>
      <c r="B33" s="5" t="inlineStr">
        <is>
          <t>Cubify CubeX 3D Printer Triple Head Print</t>
        </is>
      </c>
      <c r="C33" s="6" t="n">
        <v>7999.98</v>
      </c>
      <c r="D33" s="6" t="n">
        <v>-3839.99</v>
      </c>
      <c r="E33" s="7">
        <f>IF(C33=0,0,D33/C33)</f>
        <v/>
      </c>
      <c r="F33" s="5" t="n">
        <v>4</v>
      </c>
    </row>
    <row r="34">
      <c r="A34" s="8" t="n">
        <v>4</v>
      </c>
      <c r="B34" s="8" t="inlineStr">
        <is>
          <t>Chromcraft Bull-Nose Wood Oval Conference Tables &amp; Bases</t>
        </is>
      </c>
      <c r="C34" s="9" t="n">
        <v>9917.639999999999</v>
      </c>
      <c r="D34" s="9" t="n">
        <v>-2876.12</v>
      </c>
      <c r="E34" s="10">
        <f>IF(C34=0,0,D34/C34)</f>
        <v/>
      </c>
      <c r="F34" s="8" t="n">
        <v>27</v>
      </c>
    </row>
    <row r="35">
      <c r="A35" s="5" t="n">
        <v>5</v>
      </c>
      <c r="B35" s="5" t="inlineStr">
        <is>
          <t>Bush Advantage Collection Racetrack Conference Table</t>
        </is>
      </c>
      <c r="C35" s="6" t="n">
        <v>9544.73</v>
      </c>
      <c r="D35" s="6" t="n">
        <v>-1934.4</v>
      </c>
      <c r="E35" s="7">
        <f>IF(C35=0,0,D35/C35)</f>
        <v/>
      </c>
      <c r="F35" s="5" t="n">
        <v>33</v>
      </c>
    </row>
    <row r="36">
      <c r="A36" s="8" t="n">
        <v>6</v>
      </c>
      <c r="B36" s="8" t="inlineStr">
        <is>
          <t>GBC DocuBind P400 Electric Binding System</t>
        </is>
      </c>
      <c r="C36" s="9" t="n">
        <v>17965.07</v>
      </c>
      <c r="D36" s="9" t="n">
        <v>-1878.17</v>
      </c>
      <c r="E36" s="10">
        <f>IF(C36=0,0,D36/C36)</f>
        <v/>
      </c>
      <c r="F36" s="8" t="n">
        <v>27</v>
      </c>
    </row>
    <row r="37">
      <c r="A37" s="5" t="n">
        <v>7</v>
      </c>
      <c r="B37" s="5" t="inlineStr">
        <is>
          <t>Cisco TelePresence System EX90 Videoconferencing Unit</t>
        </is>
      </c>
      <c r="C37" s="6" t="n">
        <v>22638.48</v>
      </c>
      <c r="D37" s="6" t="n">
        <v>-1811.08</v>
      </c>
      <c r="E37" s="7">
        <f>IF(C37=0,0,D37/C37)</f>
        <v/>
      </c>
      <c r="F37" s="5" t="n">
        <v>6</v>
      </c>
    </row>
    <row r="38">
      <c r="A38" s="8" t="n">
        <v>8</v>
      </c>
      <c r="B38" s="8" t="inlineStr">
        <is>
          <t>Martin Yale Chadless Opener Electric Letter Opener</t>
        </is>
      </c>
      <c r="C38" s="9" t="n">
        <v>16656.2</v>
      </c>
      <c r="D38" s="9" t="n">
        <v>-1299.18</v>
      </c>
      <c r="E38" s="10">
        <f>IF(C38=0,0,D38/C38)</f>
        <v/>
      </c>
      <c r="F38" s="8" t="n">
        <v>22</v>
      </c>
    </row>
    <row r="39">
      <c r="A39" s="5" t="n">
        <v>9</v>
      </c>
      <c r="B39" s="5" t="inlineStr">
        <is>
          <t>Balt Solid Wood Round Tables</t>
        </is>
      </c>
      <c r="C39" s="6" t="n">
        <v>6518.75</v>
      </c>
      <c r="D39" s="6" t="n">
        <v>-1201.06</v>
      </c>
      <c r="E39" s="7">
        <f>IF(C39=0,0,D39/C39)</f>
        <v/>
      </c>
      <c r="F39" s="5" t="n">
        <v>19</v>
      </c>
    </row>
    <row r="40">
      <c r="A40" s="8" t="n">
        <v>10</v>
      </c>
      <c r="B40" s="8" t="inlineStr">
        <is>
          <t>BoxOffice By Design Rectangular and Half-Moon Meeting Room Tables</t>
        </is>
      </c>
      <c r="C40" s="9" t="n">
        <v>1706.25</v>
      </c>
      <c r="D40" s="9" t="n">
        <v>-1148.44</v>
      </c>
      <c r="E40" s="10">
        <f>IF(C40=0,0,D40/C40)</f>
        <v/>
      </c>
      <c r="F40" s="8" t="n">
        <v>15</v>
      </c>
    </row>
    <row r="43">
      <c r="A43" s="4" t="inlineStr">
        <is>
          <t>ABC Analysis (Pareto 80/20 Rule)</t>
        </is>
      </c>
    </row>
    <row r="45">
      <c r="A45" s="1" t="inlineStr">
        <is>
          <t>Class</t>
        </is>
      </c>
      <c r="B45" s="1" t="inlineStr">
        <is>
          <t>Product Count</t>
        </is>
      </c>
      <c r="C45" s="1" t="inlineStr">
        <is>
          <t>% of Products</t>
        </is>
      </c>
      <c r="D45" s="1" t="inlineStr">
        <is>
          <t>Total Sales</t>
        </is>
      </c>
      <c r="E45" s="1" t="inlineStr">
        <is>
          <t>% of Revenue</t>
        </is>
      </c>
    </row>
    <row r="46">
      <c r="A46" s="5" t="inlineStr">
        <is>
          <t>A</t>
        </is>
      </c>
      <c r="B46" s="5" t="n">
        <v>419</v>
      </c>
      <c r="C46" s="5" t="n">
        <v>22.6</v>
      </c>
      <c r="D46" s="6" t="n">
        <v>1836737.04</v>
      </c>
      <c r="E46" s="7">
        <f>IF(SUM(D46:D48)=0,0,D46/SUM(D46:D48))</f>
        <v/>
      </c>
    </row>
    <row r="47">
      <c r="A47" s="8" t="inlineStr">
        <is>
          <t>B</t>
        </is>
      </c>
      <c r="B47" s="8" t="n">
        <v>490</v>
      </c>
      <c r="C47" s="8" t="n">
        <v>26.5</v>
      </c>
      <c r="D47" s="9" t="n">
        <v>345324.25</v>
      </c>
      <c r="E47" s="10">
        <f>IF(SUM(D46:D48)=0,0,D47/SUM(D46:D48))</f>
        <v/>
      </c>
    </row>
    <row r="48">
      <c r="A48" s="5" t="inlineStr">
        <is>
          <t>C</t>
        </is>
      </c>
      <c r="B48" s="5" t="n">
        <v>941</v>
      </c>
      <c r="C48" s="5" t="n">
        <v>50.9</v>
      </c>
      <c r="D48" s="6" t="n">
        <v>115139.57</v>
      </c>
      <c r="E48" s="7">
        <f>IF(SUM(D46:D48)=0,0,D48/SUM(D46:D48))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4" t="inlineStr">
        <is>
          <t>Regional Sales &amp; Profit Analysis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Profit</t>
        </is>
      </c>
      <c r="D3" s="1" t="inlineStr">
        <is>
          <t>Profit Margin</t>
        </is>
      </c>
      <c r="E3" s="1" t="inlineStr">
        <is>
          <t>Order Count</t>
        </is>
      </c>
      <c r="F3" s="1" t="inlineStr">
        <is>
          <t>Avg Order Value</t>
        </is>
      </c>
    </row>
    <row r="4">
      <c r="A4" s="5" t="inlineStr">
        <is>
          <t>West</t>
        </is>
      </c>
      <c r="B4" s="6">
        <f>SUMIF('Raw Data'!M2:M9995,A4,'Raw Data'!Q2:Q9995)</f>
        <v/>
      </c>
      <c r="C4" s="6">
        <f>SUMIF('Raw Data'!M2:M9995,A4,'Raw Data'!T2:T9995)</f>
        <v/>
      </c>
      <c r="D4" s="7">
        <f>IF(B4=0,0,C4/B4)</f>
        <v/>
      </c>
      <c r="E4" s="5">
        <f>COUNTIF('Raw Data'!M2:M9995,A4)</f>
        <v/>
      </c>
      <c r="F4" s="6">
        <f>IF(E4=0,0,B4/E4)</f>
        <v/>
      </c>
    </row>
    <row r="5">
      <c r="A5" s="8" t="inlineStr">
        <is>
          <t>East</t>
        </is>
      </c>
      <c r="B5" s="9">
        <f>SUMIF('Raw Data'!M2:M9995,A5,'Raw Data'!Q2:Q9995)</f>
        <v/>
      </c>
      <c r="C5" s="9">
        <f>SUMIF('Raw Data'!M2:M9995,A5,'Raw Data'!T2:T9995)</f>
        <v/>
      </c>
      <c r="D5" s="10">
        <f>IF(B5=0,0,C5/B5)</f>
        <v/>
      </c>
      <c r="E5" s="8">
        <f>COUNTIF('Raw Data'!M2:M9995,A5)</f>
        <v/>
      </c>
      <c r="F5" s="9">
        <f>IF(E5=0,0,B5/E5)</f>
        <v/>
      </c>
    </row>
    <row r="6">
      <c r="A6" s="5" t="inlineStr">
        <is>
          <t>Central</t>
        </is>
      </c>
      <c r="B6" s="6">
        <f>SUMIF('Raw Data'!M2:M9995,A6,'Raw Data'!Q2:Q9995)</f>
        <v/>
      </c>
      <c r="C6" s="6">
        <f>SUMIF('Raw Data'!M2:M9995,A6,'Raw Data'!T2:T9995)</f>
        <v/>
      </c>
      <c r="D6" s="7">
        <f>IF(B6=0,0,C6/B6)</f>
        <v/>
      </c>
      <c r="E6" s="5">
        <f>COUNTIF('Raw Data'!M2:M9995,A6)</f>
        <v/>
      </c>
      <c r="F6" s="6">
        <f>IF(E6=0,0,B6/E6)</f>
        <v/>
      </c>
    </row>
    <row r="7">
      <c r="A7" s="8" t="inlineStr">
        <is>
          <t>South</t>
        </is>
      </c>
      <c r="B7" s="9">
        <f>SUMIF('Raw Data'!M2:M9995,A7,'Raw Data'!Q2:Q9995)</f>
        <v/>
      </c>
      <c r="C7" s="9">
        <f>SUMIF('Raw Data'!M2:M9995,A7,'Raw Data'!T2:T9995)</f>
        <v/>
      </c>
      <c r="D7" s="10">
        <f>IF(B7=0,0,C7/B7)</f>
        <v/>
      </c>
      <c r="E7" s="8">
        <f>COUNTIF('Raw Data'!M2:M9995,A7)</f>
        <v/>
      </c>
      <c r="F7" s="9">
        <f>IF(E7=0,0,B7/E7)</f>
        <v/>
      </c>
    </row>
    <row r="8">
      <c r="A8" s="5" t="inlineStr">
        <is>
          <t>TOTAL</t>
        </is>
      </c>
      <c r="B8" s="6">
        <f>SUM(B4:B7)</f>
        <v/>
      </c>
      <c r="C8" s="6">
        <f>SUM(C4:C7)</f>
        <v/>
      </c>
      <c r="D8" s="7">
        <f>IF(B8=0,0,C8/B8)</f>
        <v/>
      </c>
      <c r="E8" s="5">
        <f>SUM(E4:E7)</f>
        <v/>
      </c>
      <c r="F8" s="6">
        <f>IF(E8=0,0,B8/E8)</f>
        <v/>
      </c>
    </row>
    <row r="39">
      <c r="A39" s="4" t="inlineStr">
        <is>
          <t>Top 15 States by Revenue</t>
        </is>
      </c>
    </row>
    <row r="41">
      <c r="A41" s="1" t="inlineStr">
        <is>
          <t>Rank</t>
        </is>
      </c>
      <c r="B41" s="1" t="inlineStr">
        <is>
          <t>State</t>
        </is>
      </c>
      <c r="C41" s="1" t="inlineStr">
        <is>
          <t>Total Sales</t>
        </is>
      </c>
      <c r="D41" s="1" t="inlineStr">
        <is>
          <t>Total Profit</t>
        </is>
      </c>
      <c r="E41" s="1" t="inlineStr">
        <is>
          <t>Profit Margin</t>
        </is>
      </c>
      <c r="F41" s="1" t="inlineStr">
        <is>
          <t>Orders</t>
        </is>
      </c>
    </row>
    <row r="42">
      <c r="A42" s="5" t="n">
        <v>1</v>
      </c>
      <c r="B42" s="5" t="inlineStr">
        <is>
          <t>California</t>
        </is>
      </c>
      <c r="C42" s="6" t="n">
        <v>457687.63</v>
      </c>
      <c r="D42" s="6" t="n">
        <v>76381.39</v>
      </c>
      <c r="E42" s="7">
        <f>IF(C42=0,0,D42/C42)</f>
        <v/>
      </c>
      <c r="F42" s="5" t="n">
        <v>1021</v>
      </c>
    </row>
    <row r="43">
      <c r="A43" s="8" t="n">
        <v>2</v>
      </c>
      <c r="B43" s="8" t="inlineStr">
        <is>
          <t>New York</t>
        </is>
      </c>
      <c r="C43" s="9" t="n">
        <v>310876.27</v>
      </c>
      <c r="D43" s="9" t="n">
        <v>74038.55</v>
      </c>
      <c r="E43" s="10">
        <f>IF(C43=0,0,D43/C43)</f>
        <v/>
      </c>
      <c r="F43" s="8" t="n">
        <v>562</v>
      </c>
    </row>
    <row r="44">
      <c r="A44" s="5" t="n">
        <v>3</v>
      </c>
      <c r="B44" s="5" t="inlineStr">
        <is>
          <t>Texas</t>
        </is>
      </c>
      <c r="C44" s="6" t="n">
        <v>170188.05</v>
      </c>
      <c r="D44" s="6" t="n">
        <v>-25729.36</v>
      </c>
      <c r="E44" s="7">
        <f>IF(C44=0,0,D44/C44)</f>
        <v/>
      </c>
      <c r="F44" s="5" t="n">
        <v>487</v>
      </c>
    </row>
    <row r="45">
      <c r="A45" s="8" t="n">
        <v>4</v>
      </c>
      <c r="B45" s="8" t="inlineStr">
        <is>
          <t>Washington</t>
        </is>
      </c>
      <c r="C45" s="9" t="n">
        <v>138641.27</v>
      </c>
      <c r="D45" s="9" t="n">
        <v>33402.65</v>
      </c>
      <c r="E45" s="10">
        <f>IF(C45=0,0,D45/C45)</f>
        <v/>
      </c>
      <c r="F45" s="8" t="n">
        <v>256</v>
      </c>
    </row>
    <row r="46">
      <c r="A46" s="5" t="n">
        <v>5</v>
      </c>
      <c r="B46" s="5" t="inlineStr">
        <is>
          <t>Pennsylvania</t>
        </is>
      </c>
      <c r="C46" s="6" t="n">
        <v>116511.91</v>
      </c>
      <c r="D46" s="6" t="n">
        <v>-15559.96</v>
      </c>
      <c r="E46" s="7">
        <f>IF(C46=0,0,D46/C46)</f>
        <v/>
      </c>
      <c r="F46" s="5" t="n">
        <v>288</v>
      </c>
    </row>
    <row r="47">
      <c r="A47" s="8" t="n">
        <v>6</v>
      </c>
      <c r="B47" s="8" t="inlineStr">
        <is>
          <t>Florida</t>
        </is>
      </c>
      <c r="C47" s="9" t="n">
        <v>89473.71000000001</v>
      </c>
      <c r="D47" s="9" t="n">
        <v>-3399.3</v>
      </c>
      <c r="E47" s="10">
        <f>IF(C47=0,0,D47/C47)</f>
        <v/>
      </c>
      <c r="F47" s="8" t="n">
        <v>200</v>
      </c>
    </row>
    <row r="48">
      <c r="A48" s="5" t="n">
        <v>7</v>
      </c>
      <c r="B48" s="5" t="inlineStr">
        <is>
          <t>Illinois</t>
        </is>
      </c>
      <c r="C48" s="6" t="n">
        <v>80166.10000000001</v>
      </c>
      <c r="D48" s="6" t="n">
        <v>-12607.89</v>
      </c>
      <c r="E48" s="7">
        <f>IF(C48=0,0,D48/C48)</f>
        <v/>
      </c>
      <c r="F48" s="5" t="n">
        <v>276</v>
      </c>
    </row>
    <row r="49">
      <c r="A49" s="8" t="n">
        <v>8</v>
      </c>
      <c r="B49" s="8" t="inlineStr">
        <is>
          <t>Ohio</t>
        </is>
      </c>
      <c r="C49" s="9" t="n">
        <v>78258.14</v>
      </c>
      <c r="D49" s="9" t="n">
        <v>-16971.38</v>
      </c>
      <c r="E49" s="10">
        <f>IF(C49=0,0,D49/C49)</f>
        <v/>
      </c>
      <c r="F49" s="8" t="n">
        <v>236</v>
      </c>
    </row>
    <row r="50">
      <c r="A50" s="5" t="n">
        <v>9</v>
      </c>
      <c r="B50" s="5" t="inlineStr">
        <is>
          <t>Michigan</t>
        </is>
      </c>
      <c r="C50" s="6" t="n">
        <v>76269.61</v>
      </c>
      <c r="D50" s="6" t="n">
        <v>24463.19</v>
      </c>
      <c r="E50" s="7">
        <f>IF(C50=0,0,D50/C50)</f>
        <v/>
      </c>
      <c r="F50" s="5" t="n">
        <v>117</v>
      </c>
    </row>
    <row r="51">
      <c r="A51" s="8" t="n">
        <v>10</v>
      </c>
      <c r="B51" s="8" t="inlineStr">
        <is>
          <t>Virginia</t>
        </is>
      </c>
      <c r="C51" s="9" t="n">
        <v>70636.72</v>
      </c>
      <c r="D51" s="9" t="n">
        <v>18597.95</v>
      </c>
      <c r="E51" s="10">
        <f>IF(C51=0,0,D51/C51)</f>
        <v/>
      </c>
      <c r="F51" s="8" t="n">
        <v>115</v>
      </c>
    </row>
    <row r="52">
      <c r="A52" s="5" t="n">
        <v>11</v>
      </c>
      <c r="B52" s="5" t="inlineStr">
        <is>
          <t>North Carolina</t>
        </is>
      </c>
      <c r="C52" s="6" t="n">
        <v>55603.16</v>
      </c>
      <c r="D52" s="6" t="n">
        <v>-7490.91</v>
      </c>
      <c r="E52" s="7">
        <f>IF(C52=0,0,D52/C52)</f>
        <v/>
      </c>
      <c r="F52" s="5" t="n">
        <v>136</v>
      </c>
    </row>
    <row r="53">
      <c r="A53" s="8" t="n">
        <v>12</v>
      </c>
      <c r="B53" s="8" t="inlineStr">
        <is>
          <t>Indiana</t>
        </is>
      </c>
      <c r="C53" s="9" t="n">
        <v>53555.36</v>
      </c>
      <c r="D53" s="9" t="n">
        <v>18382.94</v>
      </c>
      <c r="E53" s="10">
        <f>IF(C53=0,0,D53/C53)</f>
        <v/>
      </c>
      <c r="F53" s="8" t="n">
        <v>73</v>
      </c>
    </row>
    <row r="54">
      <c r="A54" s="5" t="n">
        <v>13</v>
      </c>
      <c r="B54" s="5" t="inlineStr">
        <is>
          <t>Georgia</t>
        </is>
      </c>
      <c r="C54" s="6" t="n">
        <v>49095.84</v>
      </c>
      <c r="D54" s="6" t="n">
        <v>16250.04</v>
      </c>
      <c r="E54" s="7">
        <f>IF(C54=0,0,D54/C54)</f>
        <v/>
      </c>
      <c r="F54" s="5" t="n">
        <v>91</v>
      </c>
    </row>
    <row r="55">
      <c r="A55" s="8" t="n">
        <v>14</v>
      </c>
      <c r="B55" s="8" t="inlineStr">
        <is>
          <t>Kentucky</t>
        </is>
      </c>
      <c r="C55" s="9" t="n">
        <v>36591.75</v>
      </c>
      <c r="D55" s="9" t="n">
        <v>11199.7</v>
      </c>
      <c r="E55" s="10">
        <f>IF(C55=0,0,D55/C55)</f>
        <v/>
      </c>
      <c r="F55" s="8" t="n">
        <v>61</v>
      </c>
    </row>
    <row r="56">
      <c r="A56" s="5" t="n">
        <v>15</v>
      </c>
      <c r="B56" s="5" t="inlineStr">
        <is>
          <t>New Jersey</t>
        </is>
      </c>
      <c r="C56" s="6" t="n">
        <v>35764.31</v>
      </c>
      <c r="D56" s="6" t="n">
        <v>9772.91</v>
      </c>
      <c r="E56" s="7">
        <f>IF(C56=0,0,D56/C56)</f>
        <v/>
      </c>
      <c r="F56" s="5" t="n">
        <v>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Time Series &amp; Seasonality Analysis</t>
        </is>
      </c>
    </row>
    <row r="3">
      <c r="A3" s="1" t="inlineStr">
        <is>
          <t>Period</t>
        </is>
      </c>
      <c r="B3" s="1" t="inlineStr">
        <is>
          <t>Revenue</t>
        </is>
      </c>
      <c r="C3" s="1" t="inlineStr">
        <is>
          <t>3-Month MA</t>
        </is>
      </c>
      <c r="D3" s="1" t="inlineStr">
        <is>
          <t>6-Month MA</t>
        </is>
      </c>
      <c r="E3" s="1" t="inlineStr">
        <is>
          <t>MoM Growth</t>
        </is>
      </c>
    </row>
    <row r="4">
      <c r="A4" s="5" t="inlineStr">
        <is>
          <t>2014-01</t>
        </is>
      </c>
      <c r="B4" s="6" t="n">
        <v>14236.9</v>
      </c>
      <c r="C4" s="5" t="n"/>
      <c r="D4" s="5" t="n"/>
      <c r="E4" s="5" t="n"/>
    </row>
    <row r="5">
      <c r="A5" s="8" t="inlineStr">
        <is>
          <t>2014-02</t>
        </is>
      </c>
      <c r="B5" s="9" t="n">
        <v>4519.89</v>
      </c>
      <c r="C5" s="8" t="n"/>
      <c r="D5" s="8" t="n"/>
      <c r="E5" s="10">
        <f>IF(B4=0,0,(B5-B4)/B4)</f>
        <v/>
      </c>
    </row>
    <row r="6">
      <c r="A6" s="5" t="inlineStr">
        <is>
          <t>2014-03</t>
        </is>
      </c>
      <c r="B6" s="6" t="n">
        <v>55691.01</v>
      </c>
      <c r="C6" s="6">
        <f>AVERAGE(B4:B6)</f>
        <v/>
      </c>
      <c r="D6" s="5" t="n"/>
      <c r="E6" s="7">
        <f>IF(B5=0,0,(B6-B5)/B5)</f>
        <v/>
      </c>
    </row>
    <row r="7">
      <c r="A7" s="8" t="inlineStr">
        <is>
          <t>2014-04</t>
        </is>
      </c>
      <c r="B7" s="9" t="n">
        <v>28295.35</v>
      </c>
      <c r="C7" s="9">
        <f>AVERAGE(B5:B7)</f>
        <v/>
      </c>
      <c r="D7" s="8" t="n"/>
      <c r="E7" s="10">
        <f>IF(B6=0,0,(B7-B6)/B6)</f>
        <v/>
      </c>
    </row>
    <row r="8">
      <c r="A8" s="5" t="inlineStr">
        <is>
          <t>2014-05</t>
        </is>
      </c>
      <c r="B8" s="6" t="n">
        <v>23648.29</v>
      </c>
      <c r="C8" s="6">
        <f>AVERAGE(B6:B8)</f>
        <v/>
      </c>
      <c r="D8" s="5" t="n"/>
      <c r="E8" s="7">
        <f>IF(B7=0,0,(B8-B7)/B7)</f>
        <v/>
      </c>
    </row>
    <row r="9">
      <c r="A9" s="8" t="inlineStr">
        <is>
          <t>2014-06</t>
        </is>
      </c>
      <c r="B9" s="9" t="n">
        <v>34595.13</v>
      </c>
      <c r="C9" s="9">
        <f>AVERAGE(B7:B9)</f>
        <v/>
      </c>
      <c r="D9" s="9">
        <f>AVERAGE(B4:B9)</f>
        <v/>
      </c>
      <c r="E9" s="10">
        <f>IF(B8=0,0,(B9-B8)/B8)</f>
        <v/>
      </c>
    </row>
    <row r="10">
      <c r="A10" s="5" t="inlineStr">
        <is>
          <t>2014-07</t>
        </is>
      </c>
      <c r="B10" s="6" t="n">
        <v>33946.39</v>
      </c>
      <c r="C10" s="6">
        <f>AVERAGE(B8:B10)</f>
        <v/>
      </c>
      <c r="D10" s="6">
        <f>AVERAGE(B5:B10)</f>
        <v/>
      </c>
      <c r="E10" s="7">
        <f>IF(B9=0,0,(B10-B9)/B9)</f>
        <v/>
      </c>
    </row>
    <row r="11">
      <c r="A11" s="8" t="inlineStr">
        <is>
          <t>2014-08</t>
        </is>
      </c>
      <c r="B11" s="9" t="n">
        <v>27909.47</v>
      </c>
      <c r="C11" s="9">
        <f>AVERAGE(B9:B11)</f>
        <v/>
      </c>
      <c r="D11" s="9">
        <f>AVERAGE(B6:B11)</f>
        <v/>
      </c>
      <c r="E11" s="10">
        <f>IF(B10=0,0,(B11-B10)/B10)</f>
        <v/>
      </c>
    </row>
    <row r="12">
      <c r="A12" s="5" t="inlineStr">
        <is>
          <t>2014-09</t>
        </is>
      </c>
      <c r="B12" s="6" t="n">
        <v>81777.35000000001</v>
      </c>
      <c r="C12" s="6">
        <f>AVERAGE(B10:B12)</f>
        <v/>
      </c>
      <c r="D12" s="6">
        <f>AVERAGE(B7:B12)</f>
        <v/>
      </c>
      <c r="E12" s="7">
        <f>IF(B11=0,0,(B12-B11)/B11)</f>
        <v/>
      </c>
    </row>
    <row r="13">
      <c r="A13" s="8" t="inlineStr">
        <is>
          <t>2014-10</t>
        </is>
      </c>
      <c r="B13" s="9" t="n">
        <v>31453.39</v>
      </c>
      <c r="C13" s="9">
        <f>AVERAGE(B11:B13)</f>
        <v/>
      </c>
      <c r="D13" s="9">
        <f>AVERAGE(B8:B13)</f>
        <v/>
      </c>
      <c r="E13" s="10">
        <f>IF(B12=0,0,(B13-B12)/B12)</f>
        <v/>
      </c>
    </row>
    <row r="14">
      <c r="A14" s="5" t="inlineStr">
        <is>
          <t>2014-11</t>
        </is>
      </c>
      <c r="B14" s="6" t="n">
        <v>78628.72</v>
      </c>
      <c r="C14" s="6">
        <f>AVERAGE(B12:B14)</f>
        <v/>
      </c>
      <c r="D14" s="6">
        <f>AVERAGE(B9:B14)</f>
        <v/>
      </c>
      <c r="E14" s="7">
        <f>IF(B13=0,0,(B14-B13)/B13)</f>
        <v/>
      </c>
    </row>
    <row r="15">
      <c r="A15" s="8" t="inlineStr">
        <is>
          <t>2014-12</t>
        </is>
      </c>
      <c r="B15" s="9" t="n">
        <v>69545.62</v>
      </c>
      <c r="C15" s="9">
        <f>AVERAGE(B13:B15)</f>
        <v/>
      </c>
      <c r="D15" s="9">
        <f>AVERAGE(B10:B15)</f>
        <v/>
      </c>
      <c r="E15" s="10">
        <f>IF(B14=0,0,(B15-B14)/B14)</f>
        <v/>
      </c>
    </row>
    <row r="16">
      <c r="A16" s="5" t="inlineStr">
        <is>
          <t>2015-01</t>
        </is>
      </c>
      <c r="B16" s="6" t="n">
        <v>18174.08</v>
      </c>
      <c r="C16" s="6">
        <f>AVERAGE(B14:B16)</f>
        <v/>
      </c>
      <c r="D16" s="6">
        <f>AVERAGE(B11:B16)</f>
        <v/>
      </c>
      <c r="E16" s="7">
        <f>IF(B15=0,0,(B16-B15)/B15)</f>
        <v/>
      </c>
    </row>
    <row r="17">
      <c r="A17" s="8" t="inlineStr">
        <is>
          <t>2015-02</t>
        </is>
      </c>
      <c r="B17" s="9" t="n">
        <v>11951.41</v>
      </c>
      <c r="C17" s="9">
        <f>AVERAGE(B15:B17)</f>
        <v/>
      </c>
      <c r="D17" s="9">
        <f>AVERAGE(B12:B17)</f>
        <v/>
      </c>
      <c r="E17" s="10">
        <f>IF(B16=0,0,(B17-B16)/B16)</f>
        <v/>
      </c>
    </row>
    <row r="18">
      <c r="A18" s="5" t="inlineStr">
        <is>
          <t>2015-03</t>
        </is>
      </c>
      <c r="B18" s="6" t="n">
        <v>38726.25</v>
      </c>
      <c r="C18" s="6">
        <f>AVERAGE(B16:B18)</f>
        <v/>
      </c>
      <c r="D18" s="6">
        <f>AVERAGE(B13:B18)</f>
        <v/>
      </c>
      <c r="E18" s="7">
        <f>IF(B17=0,0,(B18-B17)/B17)</f>
        <v/>
      </c>
    </row>
    <row r="19">
      <c r="A19" s="8" t="inlineStr">
        <is>
          <t>2015-04</t>
        </is>
      </c>
      <c r="B19" s="9" t="n">
        <v>34195.21</v>
      </c>
      <c r="C19" s="9">
        <f>AVERAGE(B17:B19)</f>
        <v/>
      </c>
      <c r="D19" s="9">
        <f>AVERAGE(B14:B19)</f>
        <v/>
      </c>
      <c r="E19" s="10">
        <f>IF(B18=0,0,(B19-B18)/B18)</f>
        <v/>
      </c>
    </row>
    <row r="20">
      <c r="A20" s="5" t="inlineStr">
        <is>
          <t>2015-05</t>
        </is>
      </c>
      <c r="B20" s="6" t="n">
        <v>30131.69</v>
      </c>
      <c r="C20" s="6">
        <f>AVERAGE(B18:B20)</f>
        <v/>
      </c>
      <c r="D20" s="6">
        <f>AVERAGE(B15:B20)</f>
        <v/>
      </c>
      <c r="E20" s="7">
        <f>IF(B19=0,0,(B20-B19)/B19)</f>
        <v/>
      </c>
    </row>
    <row r="21">
      <c r="A21" s="8" t="inlineStr">
        <is>
          <t>2015-06</t>
        </is>
      </c>
      <c r="B21" s="9" t="n">
        <v>24797.29</v>
      </c>
      <c r="C21" s="9">
        <f>AVERAGE(B19:B21)</f>
        <v/>
      </c>
      <c r="D21" s="9">
        <f>AVERAGE(B16:B21)</f>
        <v/>
      </c>
      <c r="E21" s="10">
        <f>IF(B20=0,0,(B21-B20)/B20)</f>
        <v/>
      </c>
    </row>
    <row r="22">
      <c r="A22" s="5" t="inlineStr">
        <is>
          <t>2015-07</t>
        </is>
      </c>
      <c r="B22" s="6" t="n">
        <v>28765.33</v>
      </c>
      <c r="C22" s="6">
        <f>AVERAGE(B20:B22)</f>
        <v/>
      </c>
      <c r="D22" s="6">
        <f>AVERAGE(B17:B22)</f>
        <v/>
      </c>
      <c r="E22" s="7">
        <f>IF(B21=0,0,(B22-B21)/B21)</f>
        <v/>
      </c>
    </row>
    <row r="23">
      <c r="A23" s="8" t="inlineStr">
        <is>
          <t>2015-08</t>
        </is>
      </c>
      <c r="B23" s="9" t="n">
        <v>36898.33</v>
      </c>
      <c r="C23" s="9">
        <f>AVERAGE(B21:B23)</f>
        <v/>
      </c>
      <c r="D23" s="9">
        <f>AVERAGE(B18:B23)</f>
        <v/>
      </c>
      <c r="E23" s="10">
        <f>IF(B22=0,0,(B23-B22)/B22)</f>
        <v/>
      </c>
    </row>
    <row r="24">
      <c r="A24" s="5" t="inlineStr">
        <is>
          <t>2015-09</t>
        </is>
      </c>
      <c r="B24" s="6" t="n">
        <v>64595.92</v>
      </c>
      <c r="C24" s="6">
        <f>AVERAGE(B22:B24)</f>
        <v/>
      </c>
      <c r="D24" s="6">
        <f>AVERAGE(B19:B24)</f>
        <v/>
      </c>
      <c r="E24" s="7">
        <f>IF(B23=0,0,(B24-B23)/B23)</f>
        <v/>
      </c>
    </row>
    <row r="25">
      <c r="A25" s="8" t="inlineStr">
        <is>
          <t>2015-10</t>
        </is>
      </c>
      <c r="B25" s="9" t="n">
        <v>31404.92</v>
      </c>
      <c r="C25" s="9">
        <f>AVERAGE(B23:B25)</f>
        <v/>
      </c>
      <c r="D25" s="9">
        <f>AVERAGE(B20:B25)</f>
        <v/>
      </c>
      <c r="E25" s="10">
        <f>IF(B24=0,0,(B25-B24)/B24)</f>
        <v/>
      </c>
    </row>
    <row r="26">
      <c r="A26" s="5" t="inlineStr">
        <is>
          <t>2015-11</t>
        </is>
      </c>
      <c r="B26" s="6" t="n">
        <v>75972.56</v>
      </c>
      <c r="C26" s="6">
        <f>AVERAGE(B24:B26)</f>
        <v/>
      </c>
      <c r="D26" s="6">
        <f>AVERAGE(B21:B26)</f>
        <v/>
      </c>
      <c r="E26" s="7">
        <f>IF(B25=0,0,(B26-B25)/B25)</f>
        <v/>
      </c>
    </row>
    <row r="27">
      <c r="A27" s="8" t="inlineStr">
        <is>
          <t>2015-12</t>
        </is>
      </c>
      <c r="B27" s="9" t="n">
        <v>74919.52</v>
      </c>
      <c r="C27" s="9">
        <f>AVERAGE(B25:B27)</f>
        <v/>
      </c>
      <c r="D27" s="9">
        <f>AVERAGE(B22:B27)</f>
        <v/>
      </c>
      <c r="E27" s="10">
        <f>IF(B26=0,0,(B27-B26)/B26)</f>
        <v/>
      </c>
    </row>
    <row r="28">
      <c r="A28" s="5" t="inlineStr">
        <is>
          <t>2016-01</t>
        </is>
      </c>
      <c r="B28" s="6" t="n">
        <v>18542.49</v>
      </c>
      <c r="C28" s="6">
        <f>AVERAGE(B26:B28)</f>
        <v/>
      </c>
      <c r="D28" s="6">
        <f>AVERAGE(B23:B28)</f>
        <v/>
      </c>
      <c r="E28" s="7">
        <f>IF(B27=0,0,(B28-B27)/B27)</f>
        <v/>
      </c>
    </row>
    <row r="29">
      <c r="A29" s="8" t="inlineStr">
        <is>
          <t>2016-02</t>
        </is>
      </c>
      <c r="B29" s="9" t="n">
        <v>22978.81</v>
      </c>
      <c r="C29" s="9">
        <f>AVERAGE(B27:B29)</f>
        <v/>
      </c>
      <c r="D29" s="9">
        <f>AVERAGE(B24:B29)</f>
        <v/>
      </c>
      <c r="E29" s="10">
        <f>IF(B28=0,0,(B29-B28)/B28)</f>
        <v/>
      </c>
    </row>
    <row r="30">
      <c r="A30" s="5" t="inlineStr">
        <is>
          <t>2016-03</t>
        </is>
      </c>
      <c r="B30" s="6" t="n">
        <v>51715.88</v>
      </c>
      <c r="C30" s="6">
        <f>AVERAGE(B28:B30)</f>
        <v/>
      </c>
      <c r="D30" s="6">
        <f>AVERAGE(B25:B30)</f>
        <v/>
      </c>
      <c r="E30" s="7">
        <f>IF(B29=0,0,(B30-B29)/B29)</f>
        <v/>
      </c>
    </row>
    <row r="31">
      <c r="A31" s="8" t="inlineStr">
        <is>
          <t>2016-04</t>
        </is>
      </c>
      <c r="B31" s="9" t="n">
        <v>38750.04</v>
      </c>
      <c r="C31" s="9">
        <f>AVERAGE(B29:B31)</f>
        <v/>
      </c>
      <c r="D31" s="9">
        <f>AVERAGE(B26:B31)</f>
        <v/>
      </c>
      <c r="E31" s="10">
        <f>IF(B30=0,0,(B31-B30)/B30)</f>
        <v/>
      </c>
    </row>
    <row r="32">
      <c r="A32" s="5" t="inlineStr">
        <is>
          <t>2016-05</t>
        </is>
      </c>
      <c r="B32" s="6" t="n">
        <v>56987.73</v>
      </c>
      <c r="C32" s="6">
        <f>AVERAGE(B30:B32)</f>
        <v/>
      </c>
      <c r="D32" s="6">
        <f>AVERAGE(B27:B32)</f>
        <v/>
      </c>
      <c r="E32" s="7">
        <f>IF(B31=0,0,(B32-B31)/B31)</f>
        <v/>
      </c>
    </row>
    <row r="33">
      <c r="A33" s="8" t="inlineStr">
        <is>
          <t>2016-06</t>
        </is>
      </c>
      <c r="B33" s="9" t="n">
        <v>40344.53</v>
      </c>
      <c r="C33" s="9">
        <f>AVERAGE(B31:B33)</f>
        <v/>
      </c>
      <c r="D33" s="9">
        <f>AVERAGE(B28:B33)</f>
        <v/>
      </c>
      <c r="E33" s="10">
        <f>IF(B32=0,0,(B33-B32)/B32)</f>
        <v/>
      </c>
    </row>
    <row r="34">
      <c r="A34" s="5" t="inlineStr">
        <is>
          <t>2016-07</t>
        </is>
      </c>
      <c r="B34" s="6" t="n">
        <v>39261.96</v>
      </c>
      <c r="C34" s="6">
        <f>AVERAGE(B32:B34)</f>
        <v/>
      </c>
      <c r="D34" s="6">
        <f>AVERAGE(B29:B34)</f>
        <v/>
      </c>
      <c r="E34" s="7">
        <f>IF(B33=0,0,(B34-B33)/B33)</f>
        <v/>
      </c>
    </row>
    <row r="35">
      <c r="A35" s="8" t="inlineStr">
        <is>
          <t>2016-08</t>
        </is>
      </c>
      <c r="B35" s="9" t="n">
        <v>31115.37</v>
      </c>
      <c r="C35" s="9">
        <f>AVERAGE(B33:B35)</f>
        <v/>
      </c>
      <c r="D35" s="9">
        <f>AVERAGE(B30:B35)</f>
        <v/>
      </c>
      <c r="E35" s="10">
        <f>IF(B34=0,0,(B35-B34)/B34)</f>
        <v/>
      </c>
    </row>
    <row r="36">
      <c r="A36" s="5" t="inlineStr">
        <is>
          <t>2016-09</t>
        </is>
      </c>
      <c r="B36" s="6" t="n">
        <v>73410.02</v>
      </c>
      <c r="C36" s="6">
        <f>AVERAGE(B34:B36)</f>
        <v/>
      </c>
      <c r="D36" s="6">
        <f>AVERAGE(B31:B36)</f>
        <v/>
      </c>
      <c r="E36" s="7">
        <f>IF(B35=0,0,(B36-B35)/B35)</f>
        <v/>
      </c>
    </row>
    <row r="37">
      <c r="A37" s="8" t="inlineStr">
        <is>
          <t>2016-10</t>
        </is>
      </c>
      <c r="B37" s="9" t="n">
        <v>59687.75</v>
      </c>
      <c r="C37" s="9">
        <f>AVERAGE(B35:B37)</f>
        <v/>
      </c>
      <c r="D37" s="9">
        <f>AVERAGE(B32:B37)</f>
        <v/>
      </c>
      <c r="E37" s="10">
        <f>IF(B36=0,0,(B37-B36)/B36)</f>
        <v/>
      </c>
    </row>
    <row r="38">
      <c r="A38" s="5" t="inlineStr">
        <is>
          <t>2016-11</t>
        </is>
      </c>
      <c r="B38" s="6" t="n">
        <v>79411.97</v>
      </c>
      <c r="C38" s="6">
        <f>AVERAGE(B36:B38)</f>
        <v/>
      </c>
      <c r="D38" s="6">
        <f>AVERAGE(B33:B38)</f>
        <v/>
      </c>
      <c r="E38" s="7">
        <f>IF(B37=0,0,(B38-B37)/B37)</f>
        <v/>
      </c>
    </row>
    <row r="39">
      <c r="A39" s="8" t="inlineStr">
        <is>
          <t>2016-12</t>
        </is>
      </c>
      <c r="B39" s="9" t="n">
        <v>96999.03999999999</v>
      </c>
      <c r="C39" s="9">
        <f>AVERAGE(B37:B39)</f>
        <v/>
      </c>
      <c r="D39" s="9">
        <f>AVERAGE(B34:B39)</f>
        <v/>
      </c>
      <c r="E39" s="10">
        <f>IF(B38=0,0,(B39-B38)/B38)</f>
        <v/>
      </c>
    </row>
    <row r="40">
      <c r="A40" s="5" t="inlineStr">
        <is>
          <t>2017-01</t>
        </is>
      </c>
      <c r="B40" s="6" t="n">
        <v>43971.37</v>
      </c>
      <c r="C40" s="6">
        <f>AVERAGE(B38:B40)</f>
        <v/>
      </c>
      <c r="D40" s="6">
        <f>AVERAGE(B35:B40)</f>
        <v/>
      </c>
      <c r="E40" s="7">
        <f>IF(B39=0,0,(B40-B39)/B39)</f>
        <v/>
      </c>
    </row>
    <row r="41">
      <c r="A41" s="8" t="inlineStr">
        <is>
          <t>2017-02</t>
        </is>
      </c>
      <c r="B41" s="9" t="n">
        <v>20301.13</v>
      </c>
      <c r="C41" s="9">
        <f>AVERAGE(B39:B41)</f>
        <v/>
      </c>
      <c r="D41" s="9">
        <f>AVERAGE(B36:B41)</f>
        <v/>
      </c>
      <c r="E41" s="10">
        <f>IF(B40=0,0,(B41-B40)/B40)</f>
        <v/>
      </c>
    </row>
    <row r="42">
      <c r="A42" s="5" t="inlineStr">
        <is>
          <t>2017-03</t>
        </is>
      </c>
      <c r="B42" s="6" t="n">
        <v>58872.35</v>
      </c>
      <c r="C42" s="6">
        <f>AVERAGE(B40:B42)</f>
        <v/>
      </c>
      <c r="D42" s="6">
        <f>AVERAGE(B37:B42)</f>
        <v/>
      </c>
      <c r="E42" s="7">
        <f>IF(B41=0,0,(B42-B41)/B41)</f>
        <v/>
      </c>
    </row>
    <row r="43">
      <c r="A43" s="8" t="inlineStr">
        <is>
          <t>2017-04</t>
        </is>
      </c>
      <c r="B43" s="9" t="n">
        <v>36521.54</v>
      </c>
      <c r="C43" s="9">
        <f>AVERAGE(B41:B43)</f>
        <v/>
      </c>
      <c r="D43" s="9">
        <f>AVERAGE(B38:B43)</f>
        <v/>
      </c>
      <c r="E43" s="10">
        <f>IF(B42=0,0,(B43-B42)/B42)</f>
        <v/>
      </c>
    </row>
    <row r="44">
      <c r="A44" s="5" t="inlineStr">
        <is>
          <t>2017-05</t>
        </is>
      </c>
      <c r="B44" s="6" t="n">
        <v>44261.11</v>
      </c>
      <c r="C44" s="6">
        <f>AVERAGE(B42:B44)</f>
        <v/>
      </c>
      <c r="D44" s="6">
        <f>AVERAGE(B39:B44)</f>
        <v/>
      </c>
      <c r="E44" s="7">
        <f>IF(B43=0,0,(B44-B43)/B43)</f>
        <v/>
      </c>
    </row>
    <row r="45">
      <c r="A45" s="8" t="inlineStr">
        <is>
          <t>2017-06</t>
        </is>
      </c>
      <c r="B45" s="9" t="n">
        <v>52981.73</v>
      </c>
      <c r="C45" s="9">
        <f>AVERAGE(B43:B45)</f>
        <v/>
      </c>
      <c r="D45" s="9">
        <f>AVERAGE(B40:B45)</f>
        <v/>
      </c>
      <c r="E45" s="10">
        <f>IF(B44=0,0,(B45-B44)/B44)</f>
        <v/>
      </c>
    </row>
    <row r="46">
      <c r="A46" s="5" t="inlineStr">
        <is>
          <t>2017-07</t>
        </is>
      </c>
      <c r="B46" s="6" t="n">
        <v>45264.42</v>
      </c>
      <c r="C46" s="6">
        <f>AVERAGE(B44:B46)</f>
        <v/>
      </c>
      <c r="D46" s="6">
        <f>AVERAGE(B41:B46)</f>
        <v/>
      </c>
      <c r="E46" s="7">
        <f>IF(B45=0,0,(B46-B45)/B45)</f>
        <v/>
      </c>
    </row>
    <row r="47">
      <c r="A47" s="8" t="inlineStr">
        <is>
          <t>2017-08</t>
        </is>
      </c>
      <c r="B47" s="9" t="n">
        <v>63120.89</v>
      </c>
      <c r="C47" s="9">
        <f>AVERAGE(B45:B47)</f>
        <v/>
      </c>
      <c r="D47" s="9">
        <f>AVERAGE(B42:B47)</f>
        <v/>
      </c>
      <c r="E47" s="10">
        <f>IF(B46=0,0,(B47-B46)/B46)</f>
        <v/>
      </c>
    </row>
    <row r="48">
      <c r="A48" s="5" t="inlineStr">
        <is>
          <t>2017-09</t>
        </is>
      </c>
      <c r="B48" s="6" t="n">
        <v>87866.64999999999</v>
      </c>
      <c r="C48" s="6">
        <f>AVERAGE(B46:B48)</f>
        <v/>
      </c>
      <c r="D48" s="6">
        <f>AVERAGE(B43:B48)</f>
        <v/>
      </c>
      <c r="E48" s="7">
        <f>IF(B47=0,0,(B48-B47)/B47)</f>
        <v/>
      </c>
    </row>
    <row r="49">
      <c r="A49" s="8" t="inlineStr">
        <is>
          <t>2017-10</t>
        </is>
      </c>
      <c r="B49" s="9" t="n">
        <v>77776.92</v>
      </c>
      <c r="C49" s="9">
        <f>AVERAGE(B47:B49)</f>
        <v/>
      </c>
      <c r="D49" s="9">
        <f>AVERAGE(B44:B49)</f>
        <v/>
      </c>
      <c r="E49" s="10">
        <f>IF(B48=0,0,(B49-B48)/B48)</f>
        <v/>
      </c>
    </row>
    <row r="50">
      <c r="A50" s="5" t="inlineStr">
        <is>
          <t>2017-11</t>
        </is>
      </c>
      <c r="B50" s="6" t="n">
        <v>118447.82</v>
      </c>
      <c r="C50" s="6">
        <f>AVERAGE(B48:B50)</f>
        <v/>
      </c>
      <c r="D50" s="6">
        <f>AVERAGE(B45:B50)</f>
        <v/>
      </c>
      <c r="E50" s="7">
        <f>IF(B49=0,0,(B50-B49)/B49)</f>
        <v/>
      </c>
    </row>
    <row r="51">
      <c r="A51" s="8" t="inlineStr">
        <is>
          <t>2017-12</t>
        </is>
      </c>
      <c r="B51" s="9" t="n">
        <v>83829.32000000001</v>
      </c>
      <c r="C51" s="9">
        <f>AVERAGE(B49:B51)</f>
        <v/>
      </c>
      <c r="D51" s="9">
        <f>AVERAGE(B46:B51)</f>
        <v/>
      </c>
      <c r="E51" s="10">
        <f>IF(B50=0,0,(B51-B50)/B50)</f>
        <v/>
      </c>
    </row>
    <row r="85">
      <c r="A85" s="4" t="inlineStr">
        <is>
          <t>Seasonality Analysis (Avg Monthly Revenue)</t>
        </is>
      </c>
    </row>
    <row r="87">
      <c r="A87" s="1" t="inlineStr">
        <is>
          <t>Month</t>
        </is>
      </c>
      <c r="B87" s="1" t="inlineStr">
        <is>
          <t>Month Name</t>
        </is>
      </c>
      <c r="C87" s="1" t="inlineStr">
        <is>
          <t>Avg Revenue</t>
        </is>
      </c>
      <c r="D87" s="1" t="inlineStr">
        <is>
          <t>Seasonality Index</t>
        </is>
      </c>
    </row>
    <row r="88">
      <c r="A88" s="5" t="n">
        <v>1</v>
      </c>
      <c r="B88" s="5" t="inlineStr">
        <is>
          <t>Jan</t>
        </is>
      </c>
      <c r="C88" s="6" t="n">
        <v>249.15</v>
      </c>
      <c r="D88" s="12">
        <f>IF(AVERAGE(C88:C99)=0,0,C88/AVERAGE(C88:C99))</f>
        <v/>
      </c>
    </row>
    <row r="89">
      <c r="A89" s="8" t="n">
        <v>2</v>
      </c>
      <c r="B89" s="8" t="inlineStr">
        <is>
          <t>Feb</t>
        </is>
      </c>
      <c r="C89" s="9" t="n">
        <v>199.17</v>
      </c>
      <c r="D89" s="13">
        <f>IF(AVERAGE(C88:C99)=0,0,C89/AVERAGE(C88:C99))</f>
        <v/>
      </c>
    </row>
    <row r="90">
      <c r="A90" s="5" t="n">
        <v>3</v>
      </c>
      <c r="B90" s="5" t="inlineStr">
        <is>
          <t>Mar</t>
        </is>
      </c>
      <c r="C90" s="6" t="n">
        <v>294.55</v>
      </c>
      <c r="D90" s="12">
        <f>IF(AVERAGE(C88:C99)=0,0,C90/AVERAGE(C88:C99))</f>
        <v/>
      </c>
    </row>
    <row r="91">
      <c r="A91" s="8" t="n">
        <v>4</v>
      </c>
      <c r="B91" s="8" t="inlineStr">
        <is>
          <t>Apr</t>
        </is>
      </c>
      <c r="C91" s="9" t="n">
        <v>206.23</v>
      </c>
      <c r="D91" s="13">
        <f>IF(AVERAGE(C88:C99)=0,0,C91/AVERAGE(C88:C99))</f>
        <v/>
      </c>
    </row>
    <row r="92">
      <c r="A92" s="5" t="n">
        <v>5</v>
      </c>
      <c r="B92" s="5" t="inlineStr">
        <is>
          <t>May</t>
        </is>
      </c>
      <c r="C92" s="6" t="n">
        <v>210.92</v>
      </c>
      <c r="D92" s="12">
        <f>IF(AVERAGE(C88:C99)=0,0,C92/AVERAGE(C88:C99))</f>
        <v/>
      </c>
    </row>
    <row r="93">
      <c r="A93" s="8" t="n">
        <v>6</v>
      </c>
      <c r="B93" s="8" t="inlineStr">
        <is>
          <t>Jun</t>
        </is>
      </c>
      <c r="C93" s="9" t="n">
        <v>213</v>
      </c>
      <c r="D93" s="13">
        <f>IF(AVERAGE(C88:C99)=0,0,C93/AVERAGE(C88:C99))</f>
        <v/>
      </c>
    </row>
    <row r="94">
      <c r="A94" s="5" t="n">
        <v>7</v>
      </c>
      <c r="B94" s="5" t="inlineStr">
        <is>
          <t>Jul</t>
        </is>
      </c>
      <c r="C94" s="6" t="n">
        <v>207.38</v>
      </c>
      <c r="D94" s="12">
        <f>IF(AVERAGE(C88:C99)=0,0,C94/AVERAGE(C88:C99))</f>
        <v/>
      </c>
    </row>
    <row r="95">
      <c r="A95" s="8" t="n">
        <v>8</v>
      </c>
      <c r="B95" s="8" t="inlineStr">
        <is>
          <t>Aug</t>
        </is>
      </c>
      <c r="C95" s="9" t="n">
        <v>225.27</v>
      </c>
      <c r="D95" s="13">
        <f>IF(AVERAGE(C88:C99)=0,0,C95/AVERAGE(C88:C99))</f>
        <v/>
      </c>
    </row>
    <row r="96">
      <c r="A96" s="5" t="n">
        <v>9</v>
      </c>
      <c r="B96" s="5" t="inlineStr">
        <is>
          <t>Sep</t>
        </is>
      </c>
      <c r="C96" s="6" t="n">
        <v>222.45</v>
      </c>
      <c r="D96" s="12">
        <f>IF(AVERAGE(C88:C99)=0,0,C96/AVERAGE(C88:C99))</f>
        <v/>
      </c>
    </row>
    <row r="97">
      <c r="A97" s="8" t="n">
        <v>10</v>
      </c>
      <c r="B97" s="8" t="inlineStr">
        <is>
          <t>Oct</t>
        </is>
      </c>
      <c r="C97" s="9" t="n">
        <v>244.59</v>
      </c>
      <c r="D97" s="13">
        <f>IF(AVERAGE(C88:C99)=0,0,C97/AVERAGE(C88:C99))</f>
        <v/>
      </c>
    </row>
    <row r="98">
      <c r="A98" s="5" t="n">
        <v>11</v>
      </c>
      <c r="B98" s="5" t="inlineStr">
        <is>
          <t>Nov</t>
        </is>
      </c>
      <c r="C98" s="6" t="n">
        <v>239.61</v>
      </c>
      <c r="D98" s="12">
        <f>IF(AVERAGE(C88:C99)=0,0,C98/AVERAGE(C88:C99))</f>
        <v/>
      </c>
    </row>
    <row r="99">
      <c r="A99" s="8" t="n">
        <v>12</v>
      </c>
      <c r="B99" s="8" t="inlineStr">
        <is>
          <t>Dec</t>
        </is>
      </c>
      <c r="C99" s="9" t="n">
        <v>231.03</v>
      </c>
      <c r="D99" s="13">
        <f>IF(AVERAGE(C88:C99)=0,0,C99/AVERAGE(C88:C99))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</cols>
  <sheetData>
    <row r="1">
      <c r="A1" s="4" t="inlineStr">
        <is>
          <t>Shipping &amp; Delivery Analysis</t>
        </is>
      </c>
    </row>
    <row r="3">
      <c r="A3" s="1" t="inlineStr">
        <is>
          <t>Ship Mode</t>
        </is>
      </c>
      <c r="B3" s="1" t="inlineStr">
        <is>
          <t>Total Sales</t>
        </is>
      </c>
      <c r="C3" s="1" t="inlineStr">
        <is>
          <t>Total Profit</t>
        </is>
      </c>
      <c r="D3" s="1" t="inlineStr">
        <is>
          <t>Profit Margin</t>
        </is>
      </c>
      <c r="E3" s="1" t="inlineStr">
        <is>
          <t>Order Count</t>
        </is>
      </c>
      <c r="F3" s="1" t="inlineStr">
        <is>
          <t>% of Orders</t>
        </is>
      </c>
      <c r="G3" s="1" t="inlineStr">
        <is>
          <t>Avg Delivery Days</t>
        </is>
      </c>
    </row>
    <row r="4">
      <c r="A4" s="5" t="inlineStr">
        <is>
          <t>Standard Class</t>
        </is>
      </c>
      <c r="B4" s="6">
        <f>SUMIF('Raw Data'!E2:E9995,A4,'Raw Data'!Q2:Q9995)</f>
        <v/>
      </c>
      <c r="C4" s="6">
        <f>SUMIF('Raw Data'!E2:E9995,A4,'Raw Data'!T2:T9995)</f>
        <v/>
      </c>
      <c r="D4" s="7">
        <f>IF(B4=0,0,C4/B4)</f>
        <v/>
      </c>
      <c r="E4" s="5">
        <f>COUNTIF('Raw Data'!E2:E9995,A4)</f>
        <v/>
      </c>
      <c r="F4" s="7">
        <f>IF(SUM(E4:E7)=0,0,E4/SUM(E4:E7))</f>
        <v/>
      </c>
      <c r="G4" s="14">
        <f>AVERAGEIF('Raw Data'!E2:E9995,A4,'Raw Data'!U2:U9995)</f>
        <v/>
      </c>
    </row>
    <row r="5">
      <c r="A5" s="8" t="inlineStr">
        <is>
          <t>Second Class</t>
        </is>
      </c>
      <c r="B5" s="9">
        <f>SUMIF('Raw Data'!E2:E9995,A5,'Raw Data'!Q2:Q9995)</f>
        <v/>
      </c>
      <c r="C5" s="9">
        <f>SUMIF('Raw Data'!E2:E9995,A5,'Raw Data'!T2:T9995)</f>
        <v/>
      </c>
      <c r="D5" s="10">
        <f>IF(B5=0,0,C5/B5)</f>
        <v/>
      </c>
      <c r="E5" s="8">
        <f>COUNTIF('Raw Data'!E2:E9995,A5)</f>
        <v/>
      </c>
      <c r="F5" s="10">
        <f>IF(SUM(E4:E7)=0,0,E5/SUM(E4:E7))</f>
        <v/>
      </c>
      <c r="G5" s="15">
        <f>AVERAGEIF('Raw Data'!E2:E9995,A5,'Raw Data'!U2:U9995)</f>
        <v/>
      </c>
    </row>
    <row r="6">
      <c r="A6" s="5" t="inlineStr">
        <is>
          <t>First Class</t>
        </is>
      </c>
      <c r="B6" s="6">
        <f>SUMIF('Raw Data'!E2:E9995,A6,'Raw Data'!Q2:Q9995)</f>
        <v/>
      </c>
      <c r="C6" s="6">
        <f>SUMIF('Raw Data'!E2:E9995,A6,'Raw Data'!T2:T9995)</f>
        <v/>
      </c>
      <c r="D6" s="7">
        <f>IF(B6=0,0,C6/B6)</f>
        <v/>
      </c>
      <c r="E6" s="5">
        <f>COUNTIF('Raw Data'!E2:E9995,A6)</f>
        <v/>
      </c>
      <c r="F6" s="7">
        <f>IF(SUM(E4:E7)=0,0,E6/SUM(E4:E7))</f>
        <v/>
      </c>
      <c r="G6" s="14">
        <f>AVERAGEIF('Raw Data'!E2:E9995,A6,'Raw Data'!U2:U9995)</f>
        <v/>
      </c>
    </row>
    <row r="7">
      <c r="A7" s="8" t="inlineStr">
        <is>
          <t>Same Day</t>
        </is>
      </c>
      <c r="B7" s="9">
        <f>SUMIF('Raw Data'!E2:E9995,A7,'Raw Data'!Q2:Q9995)</f>
        <v/>
      </c>
      <c r="C7" s="9">
        <f>SUMIF('Raw Data'!E2:E9995,A7,'Raw Data'!T2:T9995)</f>
        <v/>
      </c>
      <c r="D7" s="10">
        <f>IF(B7=0,0,C7/B7)</f>
        <v/>
      </c>
      <c r="E7" s="8">
        <f>COUNTIF('Raw Data'!E2:E9995,A7)</f>
        <v/>
      </c>
      <c r="F7" s="10">
        <f>IF(SUM(E4:E7)=0,0,E7/SUM(E4:E7))</f>
        <v/>
      </c>
      <c r="G7" s="15">
        <f>AVERAGEIF('Raw Data'!E2:E9995,A7,'Raw Data'!U2:U9995)</f>
        <v/>
      </c>
    </row>
    <row r="8">
      <c r="A8" s="5" t="inlineStr">
        <is>
          <t>TOTAL</t>
        </is>
      </c>
      <c r="B8" s="6">
        <f>SUM(B4:B7)</f>
        <v/>
      </c>
      <c r="C8" s="6">
        <f>SUM(C4:C7)</f>
        <v/>
      </c>
      <c r="D8" s="7">
        <f>IF(B8=0,0,C8/B8)</f>
        <v/>
      </c>
      <c r="E8" s="5">
        <f>SUM(E4:E7)</f>
        <v/>
      </c>
      <c r="F8" s="5" t="n"/>
      <c r="G8" s="14">
        <f>AVERAGE('Raw Data'!U2:U9995)</f>
        <v/>
      </c>
    </row>
    <row r="36">
      <c r="A36" s="4" t="inlineStr">
        <is>
          <t>Delivery Time Distribution</t>
        </is>
      </c>
    </row>
    <row r="38">
      <c r="A38" s="1" t="inlineStr">
        <is>
          <t>Delivery Window</t>
        </is>
      </c>
      <c r="B38" s="1" t="inlineStr">
        <is>
          <t>Order Count</t>
        </is>
      </c>
      <c r="C38" s="1" t="inlineStr">
        <is>
          <t>% of Total</t>
        </is>
      </c>
    </row>
    <row r="39">
      <c r="A39" s="5" t="inlineStr">
        <is>
          <t>0-2 days</t>
        </is>
      </c>
      <c r="B39" s="5" t="n">
        <v>1703</v>
      </c>
      <c r="C39" s="7">
        <f>IF(SUM(B39:B43)=0,0,B39/SUM(B39:B43))</f>
        <v/>
      </c>
    </row>
    <row r="40">
      <c r="A40" s="8" t="inlineStr">
        <is>
          <t>3-4 days</t>
        </is>
      </c>
      <c r="B40" s="8" t="n">
        <v>3779</v>
      </c>
      <c r="C40" s="10">
        <f>IF(SUM(B39:B43)=0,0,B40/SUM(B39:B43))</f>
        <v/>
      </c>
    </row>
    <row r="41">
      <c r="A41" s="5" t="inlineStr">
        <is>
          <t>5-6 days</t>
        </is>
      </c>
      <c r="B41" s="5" t="n">
        <v>3372</v>
      </c>
      <c r="C41" s="7">
        <f>IF(SUM(B39:B43)=0,0,B41/SUM(B39:B43))</f>
        <v/>
      </c>
    </row>
    <row r="42">
      <c r="A42" s="8" t="inlineStr">
        <is>
          <t>7-8 days</t>
        </is>
      </c>
      <c r="B42" s="8" t="n">
        <v>621</v>
      </c>
      <c r="C42" s="10">
        <f>IF(SUM(B39:B43)=0,0,B42/SUM(B39:B43))</f>
        <v/>
      </c>
    </row>
    <row r="43">
      <c r="A43" s="5" t="inlineStr">
        <is>
          <t>8+ days</t>
        </is>
      </c>
      <c r="B43" s="5" t="n">
        <v>0</v>
      </c>
      <c r="C43" s="7">
        <f>IF(SUM(B39:B43)=0,0,B43/SUM(B39:B43))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4" t="inlineStr">
        <is>
          <t>Discount Impact on Profitability</t>
        </is>
      </c>
    </row>
    <row r="3">
      <c r="A3" s="1" t="inlineStr">
        <is>
          <t>Discount Band</t>
        </is>
      </c>
      <c r="B3" s="1" t="inlineStr">
        <is>
          <t>Order Count</t>
        </is>
      </c>
      <c r="C3" s="1" t="inlineStr">
        <is>
          <t>% of Orders</t>
        </is>
      </c>
      <c r="D3" s="1" t="inlineStr">
        <is>
          <t>Total Sales</t>
        </is>
      </c>
      <c r="E3" s="1" t="inlineStr">
        <is>
          <t>Total Profit</t>
        </is>
      </c>
      <c r="F3" s="1" t="inlineStr">
        <is>
          <t>Avg Profit/Order</t>
        </is>
      </c>
      <c r="G3" s="1" t="inlineStr">
        <is>
          <t>Profit Margin</t>
        </is>
      </c>
    </row>
    <row r="4">
      <c r="A4" s="5" t="inlineStr">
        <is>
          <t>No Discount</t>
        </is>
      </c>
      <c r="B4" s="5" t="n">
        <v>4798</v>
      </c>
      <c r="C4" s="7">
        <f>IF(SUM(B4:B9)=0,0,B4/SUM(B4:B9))</f>
        <v/>
      </c>
      <c r="D4" s="6" t="n">
        <v>1087908.47</v>
      </c>
      <c r="E4" s="6" t="n">
        <v>320987.6</v>
      </c>
      <c r="F4" s="6">
        <f>IF(B4=0,0,E4/B4)</f>
        <v/>
      </c>
      <c r="G4" s="7">
        <f>IF(D4=0,0,E4/D4)</f>
        <v/>
      </c>
    </row>
    <row r="5">
      <c r="A5" s="8" t="inlineStr">
        <is>
          <t>1-10%</t>
        </is>
      </c>
      <c r="B5" s="8" t="n">
        <v>94</v>
      </c>
      <c r="C5" s="10">
        <f>IF(SUM(B4:B9)=0,0,B5/SUM(B4:B9))</f>
        <v/>
      </c>
      <c r="D5" s="9" t="n">
        <v>54369.35</v>
      </c>
      <c r="E5" s="9" t="n">
        <v>9029.18</v>
      </c>
      <c r="F5" s="9">
        <f>IF(B5=0,0,E5/B5)</f>
        <v/>
      </c>
      <c r="G5" s="10">
        <f>IF(D5=0,0,E5/D5)</f>
        <v/>
      </c>
    </row>
    <row r="6">
      <c r="A6" s="5" t="inlineStr">
        <is>
          <t>11-20%</t>
        </is>
      </c>
      <c r="B6" s="5" t="n">
        <v>3709</v>
      </c>
      <c r="C6" s="7">
        <f>IF(SUM(B4:B9)=0,0,B6/SUM(B4:B9))</f>
        <v/>
      </c>
      <c r="D6" s="6" t="n">
        <v>792152.89</v>
      </c>
      <c r="E6" s="6" t="n">
        <v>91756.3</v>
      </c>
      <c r="F6" s="6">
        <f>IF(B6=0,0,E6/B6)</f>
        <v/>
      </c>
      <c r="G6" s="7">
        <f>IF(D6=0,0,E6/D6)</f>
        <v/>
      </c>
    </row>
    <row r="7">
      <c r="A7" s="8" t="inlineStr">
        <is>
          <t>21-30%</t>
        </is>
      </c>
      <c r="B7" s="8" t="n">
        <v>227</v>
      </c>
      <c r="C7" s="10">
        <f>IF(SUM(B4:B9)=0,0,B7/SUM(B4:B9))</f>
        <v/>
      </c>
      <c r="D7" s="9" t="n">
        <v>103226.65</v>
      </c>
      <c r="E7" s="9" t="n">
        <v>-10369.28</v>
      </c>
      <c r="F7" s="9">
        <f>IF(B7=0,0,E7/B7)</f>
        <v/>
      </c>
      <c r="G7" s="10">
        <f>IF(D7=0,0,E7/D7)</f>
        <v/>
      </c>
    </row>
    <row r="8">
      <c r="A8" s="5" t="inlineStr">
        <is>
          <t>31-50%</t>
        </is>
      </c>
      <c r="B8" s="5" t="n">
        <v>310</v>
      </c>
      <c r="C8" s="7">
        <f>IF(SUM(B4:B9)=0,0,B8/SUM(B4:B9))</f>
        <v/>
      </c>
      <c r="D8" s="6" t="n">
        <v>195314.76</v>
      </c>
      <c r="E8" s="6" t="n">
        <v>-48447.73</v>
      </c>
      <c r="F8" s="6">
        <f>IF(B8=0,0,E8/B8)</f>
        <v/>
      </c>
      <c r="G8" s="7">
        <f>IF(D8=0,0,E8/D8)</f>
        <v/>
      </c>
    </row>
    <row r="9">
      <c r="A9" s="8" t="inlineStr">
        <is>
          <t>50%+</t>
        </is>
      </c>
      <c r="B9" s="8" t="n">
        <v>856</v>
      </c>
      <c r="C9" s="10">
        <f>IF(SUM(B4:B9)=0,0,B9/SUM(B4:B9))</f>
        <v/>
      </c>
      <c r="D9" s="9" t="n">
        <v>64228.74</v>
      </c>
      <c r="E9" s="9" t="n">
        <v>-76559.05</v>
      </c>
      <c r="F9" s="9">
        <f>IF(B9=0,0,E9/B9)</f>
        <v/>
      </c>
      <c r="G9" s="10">
        <f>IF(D9=0,0,E9/D9)</f>
        <v/>
      </c>
    </row>
    <row r="40">
      <c r="A40" s="4" t="inlineStr">
        <is>
          <t>Discount Impact by Category</t>
        </is>
      </c>
    </row>
    <row r="42">
      <c r="A42" s="1" t="inlineStr">
        <is>
          <t>Category</t>
        </is>
      </c>
      <c r="B42" s="1" t="inlineStr">
        <is>
          <t>Discount Band</t>
        </is>
      </c>
      <c r="C42" s="1" t="inlineStr">
        <is>
          <t>Total Sales</t>
        </is>
      </c>
      <c r="D42" s="1" t="inlineStr">
        <is>
          <t>Total Profit</t>
        </is>
      </c>
      <c r="E42" s="1" t="inlineStr">
        <is>
          <t>Profit Margin</t>
        </is>
      </c>
    </row>
    <row r="43">
      <c r="A43" s="5" t="inlineStr">
        <is>
          <t>Furniture</t>
        </is>
      </c>
      <c r="B43" s="5" t="inlineStr">
        <is>
          <t>No Discount</t>
        </is>
      </c>
      <c r="C43" s="6" t="n">
        <v>256025.27</v>
      </c>
      <c r="D43" s="6" t="n">
        <v>58133.08</v>
      </c>
      <c r="E43" s="7">
        <f>IF(C43=0,0,D43/C43)</f>
        <v/>
      </c>
    </row>
    <row r="44">
      <c r="A44" s="8" t="inlineStr">
        <is>
          <t>Furniture</t>
        </is>
      </c>
      <c r="B44" s="8" t="inlineStr">
        <is>
          <t>1-10%</t>
        </is>
      </c>
      <c r="C44" s="9" t="n">
        <v>46634.25</v>
      </c>
      <c r="D44" s="9" t="n">
        <v>7111.01</v>
      </c>
      <c r="E44" s="10">
        <f>IF(C44=0,0,D44/C44)</f>
        <v/>
      </c>
    </row>
    <row r="45">
      <c r="A45" s="5" t="inlineStr">
        <is>
          <t>Furniture</t>
        </is>
      </c>
      <c r="B45" s="5" t="inlineStr">
        <is>
          <t>11-20%</t>
        </is>
      </c>
      <c r="C45" s="6" t="n">
        <v>244189.54</v>
      </c>
      <c r="D45" s="6" t="n">
        <v>7684.94</v>
      </c>
      <c r="E45" s="7">
        <f>IF(C45=0,0,D45/C45)</f>
        <v/>
      </c>
    </row>
    <row r="46">
      <c r="A46" s="8" t="inlineStr">
        <is>
          <t>Furniture</t>
        </is>
      </c>
      <c r="B46" s="8" t="inlineStr">
        <is>
          <t>21-30%</t>
        </is>
      </c>
      <c r="C46" s="9" t="n">
        <v>99470.35000000001</v>
      </c>
      <c r="D46" s="9" t="n">
        <v>-10695.32</v>
      </c>
      <c r="E46" s="10">
        <f>IF(C46=0,0,D46/C46)</f>
        <v/>
      </c>
    </row>
    <row r="47">
      <c r="A47" s="5" t="inlineStr">
        <is>
          <t>Furniture</t>
        </is>
      </c>
      <c r="B47" s="5" t="inlineStr">
        <is>
          <t>31-50%</t>
        </is>
      </c>
      <c r="C47" s="6" t="n">
        <v>86576.31</v>
      </c>
      <c r="D47" s="6" t="n">
        <v>-33942.84</v>
      </c>
      <c r="E47" s="7">
        <f>IF(C47=0,0,D47/C47)</f>
        <v/>
      </c>
    </row>
    <row r="48">
      <c r="A48" s="8" t="inlineStr">
        <is>
          <t>Furniture</t>
        </is>
      </c>
      <c r="B48" s="8" t="inlineStr">
        <is>
          <t>50%+</t>
        </is>
      </c>
      <c r="C48" s="9" t="n">
        <v>9104.08</v>
      </c>
      <c r="D48" s="9" t="n">
        <v>-9839.59</v>
      </c>
      <c r="E48" s="10">
        <f>IF(C48=0,0,D48/C48)</f>
        <v/>
      </c>
    </row>
    <row r="49">
      <c r="A49" s="5" t="inlineStr">
        <is>
          <t>Office Supplies</t>
        </is>
      </c>
      <c r="B49" s="5" t="inlineStr">
        <is>
          <t>No Discount</t>
        </is>
      </c>
      <c r="C49" s="6" t="n">
        <v>442150</v>
      </c>
      <c r="D49" s="6" t="n">
        <v>130506.11</v>
      </c>
      <c r="E49" s="7">
        <f>IF(C49=0,0,D49/C49)</f>
        <v/>
      </c>
    </row>
    <row r="50">
      <c r="A50" s="8" t="inlineStr">
        <is>
          <t>Office Supplies</t>
        </is>
      </c>
      <c r="B50" s="8" t="inlineStr">
        <is>
          <t>1-10%</t>
        </is>
      </c>
      <c r="C50" s="9" t="n">
        <v>4324.15</v>
      </c>
      <c r="D50" s="9" t="n">
        <v>1086.08</v>
      </c>
      <c r="E50" s="10">
        <f>IF(C50=0,0,D50/C50)</f>
        <v/>
      </c>
    </row>
    <row r="51">
      <c r="A51" s="5" t="inlineStr">
        <is>
          <t>Office Supplies</t>
        </is>
      </c>
      <c r="B51" s="5" t="inlineStr">
        <is>
          <t>11-20%</t>
        </is>
      </c>
      <c r="C51" s="6" t="n">
        <v>233049.74</v>
      </c>
      <c r="D51" s="6" t="n">
        <v>38038.75</v>
      </c>
      <c r="E51" s="7">
        <f>IF(C51=0,0,D51/C51)</f>
        <v/>
      </c>
    </row>
    <row r="52">
      <c r="A52" s="8" t="inlineStr">
        <is>
          <t>Office Supplies</t>
        </is>
      </c>
      <c r="B52" s="8" t="inlineStr">
        <is>
          <t>50%+</t>
        </is>
      </c>
      <c r="C52" s="9" t="n">
        <v>39523.15</v>
      </c>
      <c r="D52" s="9" t="n">
        <v>-47140.14</v>
      </c>
      <c r="E52" s="10">
        <f>IF(C52=0,0,D52/C52)</f>
        <v/>
      </c>
    </row>
    <row r="53">
      <c r="A53" s="5" t="inlineStr">
        <is>
          <t>Technology</t>
        </is>
      </c>
      <c r="B53" s="5" t="inlineStr">
        <is>
          <t>No Discount</t>
        </is>
      </c>
      <c r="C53" s="6" t="n">
        <v>389733.2</v>
      </c>
      <c r="D53" s="6" t="n">
        <v>132348.42</v>
      </c>
      <c r="E53" s="7">
        <f>IF(C53=0,0,D53/C53)</f>
        <v/>
      </c>
    </row>
    <row r="54">
      <c r="A54" s="8" t="inlineStr">
        <is>
          <t>Technology</t>
        </is>
      </c>
      <c r="B54" s="8" t="inlineStr">
        <is>
          <t>1-10%</t>
        </is>
      </c>
      <c r="C54" s="9" t="n">
        <v>3410.95</v>
      </c>
      <c r="D54" s="9" t="n">
        <v>832.08</v>
      </c>
      <c r="E54" s="10">
        <f>IF(C54=0,0,D54/C54)</f>
        <v/>
      </c>
    </row>
    <row r="55">
      <c r="A55" s="5" t="inlineStr">
        <is>
          <t>Technology</t>
        </is>
      </c>
      <c r="B55" s="5" t="inlineStr">
        <is>
          <t>11-20%</t>
        </is>
      </c>
      <c r="C55" s="6" t="n">
        <v>314913.62</v>
      </c>
      <c r="D55" s="6" t="n">
        <v>46032.61</v>
      </c>
      <c r="E55" s="7">
        <f>IF(C55=0,0,D55/C55)</f>
        <v/>
      </c>
    </row>
    <row r="56">
      <c r="A56" s="8" t="inlineStr">
        <is>
          <t>Technology</t>
        </is>
      </c>
      <c r="B56" s="8" t="inlineStr">
        <is>
          <t>21-30%</t>
        </is>
      </c>
      <c r="C56" s="9" t="n">
        <v>3756.31</v>
      </c>
      <c r="D56" s="9" t="n">
        <v>326.04</v>
      </c>
      <c r="E56" s="10">
        <f>IF(C56=0,0,D56/C56)</f>
        <v/>
      </c>
    </row>
    <row r="57">
      <c r="A57" s="5" t="inlineStr">
        <is>
          <t>Technology</t>
        </is>
      </c>
      <c r="B57" s="5" t="inlineStr">
        <is>
          <t>31-50%</t>
        </is>
      </c>
      <c r="C57" s="6" t="n">
        <v>108738.45</v>
      </c>
      <c r="D57" s="6" t="n">
        <v>-14504.88</v>
      </c>
      <c r="E57" s="7">
        <f>IF(C57=0,0,D57/C57)</f>
        <v/>
      </c>
    </row>
    <row r="58">
      <c r="A58" s="8" t="inlineStr">
        <is>
          <t>Technology</t>
        </is>
      </c>
      <c r="B58" s="8" t="inlineStr">
        <is>
          <t>50%+</t>
        </is>
      </c>
      <c r="C58" s="9" t="n">
        <v>15601.51</v>
      </c>
      <c r="D58" s="9" t="n">
        <v>-19579.32</v>
      </c>
      <c r="E58" s="10">
        <f>IF(C58=0,0,D58/C58)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Executive KPI Dashboard</t>
        </is>
      </c>
    </row>
    <row r="2">
      <c r="A2" s="16" t="inlineStr">
        <is>
          <t>Data Period: Jan 2014 - Dec 2017</t>
        </is>
      </c>
    </row>
    <row r="4">
      <c r="A4" s="17" t="inlineStr">
        <is>
          <t>Total Revenue</t>
        </is>
      </c>
      <c r="D4" s="17" t="inlineStr">
        <is>
          <t>Total Profit</t>
        </is>
      </c>
      <c r="G4" s="17" t="inlineStr">
        <is>
          <t>Profit Margin</t>
        </is>
      </c>
    </row>
    <row r="5">
      <c r="A5" s="18">
        <f>SUM('Raw Data'!Q2:Q9995)</f>
        <v/>
      </c>
      <c r="D5" s="18">
        <f>SUM('Raw Data'!T2:T9995)</f>
        <v/>
      </c>
      <c r="G5" s="19">
        <f>SUM('Raw Data'!T2:T9995)/SUM('Raw Data'!Q2:Q9995)</f>
        <v/>
      </c>
    </row>
    <row r="7">
      <c r="A7" s="17" t="inlineStr">
        <is>
          <t>Total Orders</t>
        </is>
      </c>
      <c r="D7" s="17" t="inlineStr">
        <is>
          <t>Total Units Sold</t>
        </is>
      </c>
      <c r="G7" s="17" t="inlineStr">
        <is>
          <t>Avg Order Value</t>
        </is>
      </c>
    </row>
    <row r="8">
      <c r="A8" s="20">
        <f>COUNTA('Raw Data'!B2:B9995)</f>
        <v/>
      </c>
      <c r="D8" s="20">
        <f>SUM('Raw Data'!R2:R9995)</f>
        <v/>
      </c>
      <c r="G8" s="18">
        <f>SUM('Raw Data'!Q2:Q9995)/COUNTA('Raw Data'!B2:B9995)</f>
        <v/>
      </c>
    </row>
    <row r="10">
      <c r="A10" s="17" t="inlineStr">
        <is>
          <t>Avg Profit/Order</t>
        </is>
      </c>
      <c r="D10" s="17" t="inlineStr">
        <is>
          <t>Avg Discount</t>
        </is>
      </c>
      <c r="G10" s="17" t="inlineStr">
        <is>
          <t>Avg Delivery Days</t>
        </is>
      </c>
    </row>
    <row r="11">
      <c r="A11" s="18">
        <f>SUM('Raw Data'!T2:T9995)/COUNTA('Raw Data'!B2:B9995)</f>
        <v/>
      </c>
      <c r="D11" s="19">
        <f>AVERAGE('Raw Data'!S2:S9995)</f>
        <v/>
      </c>
      <c r="G11" s="21">
        <f>AVERAGE('Raw Data'!U2:U9995)</f>
        <v/>
      </c>
    </row>
    <row r="16">
      <c r="A16" s="4" t="inlineStr">
        <is>
          <t>Category Performance</t>
        </is>
      </c>
    </row>
    <row r="18">
      <c r="A18" s="1" t="inlineStr">
        <is>
          <t>Category</t>
        </is>
      </c>
      <c r="B18" s="1" t="inlineStr">
        <is>
          <t>Revenue</t>
        </is>
      </c>
      <c r="C18" s="1" t="inlineStr">
        <is>
          <t>Profit</t>
        </is>
      </c>
      <c r="D18" s="1" t="inlineStr">
        <is>
          <t>Margin</t>
        </is>
      </c>
      <c r="E18" s="1" t="inlineStr">
        <is>
          <t>Orders</t>
        </is>
      </c>
      <c r="F18" s="1" t="inlineStr">
        <is>
          <t>% of Revenue</t>
        </is>
      </c>
    </row>
    <row r="19">
      <c r="A19" s="5" t="inlineStr">
        <is>
          <t>Technology</t>
        </is>
      </c>
      <c r="B19" s="6">
        <f>SUMIF('Raw Data'!N2:N9995,A19,'Raw Data'!Q2:Q9995)</f>
        <v/>
      </c>
      <c r="C19" s="6">
        <f>SUMIF('Raw Data'!N2:N9995,A19,'Raw Data'!T2:T9995)</f>
        <v/>
      </c>
      <c r="D19" s="7">
        <f>IF(B19=0,0,C19/B19)</f>
        <v/>
      </c>
      <c r="E19" s="5">
        <f>COUNTIF('Raw Data'!N2:N9995,A19)</f>
        <v/>
      </c>
      <c r="F19" s="7">
        <f>IF(SUM('Raw Data'!Q2:Q9995)=0,0,B19/SUM('Raw Data'!Q2:Q9995))</f>
        <v/>
      </c>
    </row>
    <row r="20">
      <c r="A20" s="8" t="inlineStr">
        <is>
          <t>Furniture</t>
        </is>
      </c>
      <c r="B20" s="9">
        <f>SUMIF('Raw Data'!N2:N9995,A20,'Raw Data'!Q2:Q9995)</f>
        <v/>
      </c>
      <c r="C20" s="9">
        <f>SUMIF('Raw Data'!N2:N9995,A20,'Raw Data'!T2:T9995)</f>
        <v/>
      </c>
      <c r="D20" s="10">
        <f>IF(B20=0,0,C20/B20)</f>
        <v/>
      </c>
      <c r="E20" s="8">
        <f>COUNTIF('Raw Data'!N2:N9995,A20)</f>
        <v/>
      </c>
      <c r="F20" s="10">
        <f>IF(SUM('Raw Data'!Q2:Q9995)=0,0,B20/SUM('Raw Data'!Q2:Q9995))</f>
        <v/>
      </c>
    </row>
    <row r="21">
      <c r="A21" s="5" t="inlineStr">
        <is>
          <t>Office Supplies</t>
        </is>
      </c>
      <c r="B21" s="6">
        <f>SUMIF('Raw Data'!N2:N9995,A21,'Raw Data'!Q2:Q9995)</f>
        <v/>
      </c>
      <c r="C21" s="6">
        <f>SUMIF('Raw Data'!N2:N9995,A21,'Raw Data'!T2:T9995)</f>
        <v/>
      </c>
      <c r="D21" s="7">
        <f>IF(B21=0,0,C21/B21)</f>
        <v/>
      </c>
      <c r="E21" s="5">
        <f>COUNTIF('Raw Data'!N2:N9995,A21)</f>
        <v/>
      </c>
      <c r="F21" s="7">
        <f>IF(SUM('Raw Data'!Q2:Q9995)=0,0,B21/SUM('Raw Data'!Q2:Q9995))</f>
        <v/>
      </c>
    </row>
    <row r="24">
      <c r="A24" s="4" t="inlineStr">
        <is>
          <t>Regional Performance</t>
        </is>
      </c>
    </row>
    <row r="26">
      <c r="A26" s="1" t="inlineStr">
        <is>
          <t>Region</t>
        </is>
      </c>
      <c r="B26" s="1" t="inlineStr">
        <is>
          <t>Revenue</t>
        </is>
      </c>
      <c r="C26" s="1" t="inlineStr">
        <is>
          <t>Profit</t>
        </is>
      </c>
      <c r="D26" s="1" t="inlineStr">
        <is>
          <t>Margin</t>
        </is>
      </c>
      <c r="E26" s="1" t="inlineStr">
        <is>
          <t>Orders</t>
        </is>
      </c>
      <c r="F26" s="1" t="inlineStr">
        <is>
          <t>% of Revenue</t>
        </is>
      </c>
    </row>
    <row r="27">
      <c r="A27" s="5" t="inlineStr">
        <is>
          <t>West</t>
        </is>
      </c>
      <c r="B27" s="6">
        <f>SUMIF('Raw Data'!M2:M9995,A27,'Raw Data'!Q2:Q9995)</f>
        <v/>
      </c>
      <c r="C27" s="6">
        <f>SUMIF('Raw Data'!M2:M9995,A27,'Raw Data'!T2:T9995)</f>
        <v/>
      </c>
      <c r="D27" s="7">
        <f>IF(B27=0,0,C27/B27)</f>
        <v/>
      </c>
      <c r="E27" s="5">
        <f>COUNTIF('Raw Data'!M2:M9995,A27)</f>
        <v/>
      </c>
      <c r="F27" s="7">
        <f>IF(SUM('Raw Data'!Q2:Q9995)=0,0,B27/SUM('Raw Data'!Q2:Q9995))</f>
        <v/>
      </c>
    </row>
    <row r="28">
      <c r="A28" s="8" t="inlineStr">
        <is>
          <t>East</t>
        </is>
      </c>
      <c r="B28" s="9">
        <f>SUMIF('Raw Data'!M2:M9995,A28,'Raw Data'!Q2:Q9995)</f>
        <v/>
      </c>
      <c r="C28" s="9">
        <f>SUMIF('Raw Data'!M2:M9995,A28,'Raw Data'!T2:T9995)</f>
        <v/>
      </c>
      <c r="D28" s="10">
        <f>IF(B28=0,0,C28/B28)</f>
        <v/>
      </c>
      <c r="E28" s="8">
        <f>COUNTIF('Raw Data'!M2:M9995,A28)</f>
        <v/>
      </c>
      <c r="F28" s="10">
        <f>IF(SUM('Raw Data'!Q2:Q9995)=0,0,B28/SUM('Raw Data'!Q2:Q9995))</f>
        <v/>
      </c>
    </row>
    <row r="29">
      <c r="A29" s="5" t="inlineStr">
        <is>
          <t>Central</t>
        </is>
      </c>
      <c r="B29" s="6">
        <f>SUMIF('Raw Data'!M2:M9995,A29,'Raw Data'!Q2:Q9995)</f>
        <v/>
      </c>
      <c r="C29" s="6">
        <f>SUMIF('Raw Data'!M2:M9995,A29,'Raw Data'!T2:T9995)</f>
        <v/>
      </c>
      <c r="D29" s="7">
        <f>IF(B29=0,0,C29/B29)</f>
        <v/>
      </c>
      <c r="E29" s="5">
        <f>COUNTIF('Raw Data'!M2:M9995,A29)</f>
        <v/>
      </c>
      <c r="F29" s="7">
        <f>IF(SUM('Raw Data'!Q2:Q9995)=0,0,B29/SUM('Raw Data'!Q2:Q9995))</f>
        <v/>
      </c>
    </row>
    <row r="30">
      <c r="A30" s="8" t="inlineStr">
        <is>
          <t>South</t>
        </is>
      </c>
      <c r="B30" s="9">
        <f>SUMIF('Raw Data'!M2:M9995,A30,'Raw Data'!Q2:Q9995)</f>
        <v/>
      </c>
      <c r="C30" s="9">
        <f>SUMIF('Raw Data'!M2:M9995,A30,'Raw Data'!T2:T9995)</f>
        <v/>
      </c>
      <c r="D30" s="10">
        <f>IF(B30=0,0,C30/B30)</f>
        <v/>
      </c>
      <c r="E30" s="8">
        <f>COUNTIF('Raw Data'!M2:M9995,A30)</f>
        <v/>
      </c>
      <c r="F30" s="10">
        <f>IF(SUM('Raw Data'!Q2:Q9995)=0,0,B30/SUM('Raw Data'!Q2:Q9995))</f>
        <v/>
      </c>
    </row>
  </sheetData>
  <mergeCells count="18">
    <mergeCell ref="A4:B4"/>
    <mergeCell ref="G4:H4"/>
    <mergeCell ref="D8:E8"/>
    <mergeCell ref="D7:E7"/>
    <mergeCell ref="A7:B7"/>
    <mergeCell ref="G7:H7"/>
    <mergeCell ref="D10:E10"/>
    <mergeCell ref="D11:E11"/>
    <mergeCell ref="A11:B11"/>
    <mergeCell ref="G10:H10"/>
    <mergeCell ref="D5:E5"/>
    <mergeCell ref="A5:B5"/>
    <mergeCell ref="G5:H5"/>
    <mergeCell ref="A10:B10"/>
    <mergeCell ref="G11:H11"/>
    <mergeCell ref="D4:E4"/>
    <mergeCell ref="G8:H8"/>
    <mergeCell ref="A8:B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Customer Cohort Retention Analysis</t>
        </is>
      </c>
    </row>
    <row r="3">
      <c r="A3" s="4" t="inlineStr">
        <is>
          <t>Quarterly Cohort Retention (%)</t>
        </is>
      </c>
    </row>
    <row r="5">
      <c r="A5" s="1" t="inlineStr">
        <is>
          <t>Cohort Quarter</t>
        </is>
      </c>
      <c r="B5" s="1" t="inlineStr">
        <is>
          <t>New Customers</t>
        </is>
      </c>
      <c r="C5" s="1" t="inlineStr">
        <is>
          <t>Month 0</t>
        </is>
      </c>
      <c r="D5" s="1" t="inlineStr">
        <is>
          <t>Month 3</t>
        </is>
      </c>
      <c r="E5" s="1" t="inlineStr">
        <is>
          <t>Month 6</t>
        </is>
      </c>
      <c r="F5" s="1" t="inlineStr">
        <is>
          <t>Month 9</t>
        </is>
      </c>
      <c r="G5" s="1" t="inlineStr">
        <is>
          <t>Month 12</t>
        </is>
      </c>
      <c r="H5" s="1" t="inlineStr">
        <is>
          <t>Month 18</t>
        </is>
      </c>
      <c r="I5" s="1" t="inlineStr">
        <is>
          <t>Month 24</t>
        </is>
      </c>
    </row>
    <row r="6">
      <c r="A6" s="5" t="inlineStr">
        <is>
          <t>2014 Q1</t>
        </is>
      </c>
      <c r="B6" s="5" t="n">
        <v>121</v>
      </c>
      <c r="C6" s="22" t="n">
        <v>100</v>
      </c>
      <c r="D6" s="22" t="n">
        <v>7.6</v>
      </c>
      <c r="E6" s="22" t="n">
        <v>8.5</v>
      </c>
      <c r="F6" s="22" t="n">
        <v>11.8</v>
      </c>
      <c r="G6" s="22" t="n">
        <v>9.300000000000001</v>
      </c>
      <c r="H6" s="22" t="n">
        <v>11.6</v>
      </c>
      <c r="I6" s="22" t="n">
        <v>9.300000000000001</v>
      </c>
    </row>
    <row r="7">
      <c r="A7" s="8" t="inlineStr">
        <is>
          <t>2014 Q2</t>
        </is>
      </c>
      <c r="B7" s="8" t="n">
        <v>160</v>
      </c>
      <c r="C7" s="23" t="n">
        <v>100</v>
      </c>
      <c r="D7" s="23" t="n">
        <v>7.5</v>
      </c>
      <c r="E7" s="23" t="n">
        <v>16.3</v>
      </c>
      <c r="F7" s="23" t="n">
        <v>6.5</v>
      </c>
      <c r="G7" s="23" t="n">
        <v>8</v>
      </c>
      <c r="H7" s="23" t="n">
        <v>14.6</v>
      </c>
      <c r="I7" s="23" t="n">
        <v>10.6</v>
      </c>
    </row>
    <row r="8">
      <c r="A8" s="5" t="inlineStr">
        <is>
          <t>2014 Q3</t>
        </is>
      </c>
      <c r="B8" s="5" t="n">
        <v>161</v>
      </c>
      <c r="C8" s="22" t="n">
        <v>100</v>
      </c>
      <c r="D8" s="22" t="n">
        <v>19.3</v>
      </c>
      <c r="E8" s="22" t="n">
        <v>8.6</v>
      </c>
      <c r="F8" s="22" t="n">
        <v>4.5</v>
      </c>
      <c r="G8" s="22" t="n">
        <v>11</v>
      </c>
      <c r="H8" s="22" t="n">
        <v>6.6</v>
      </c>
      <c r="I8" s="22" t="n">
        <v>15</v>
      </c>
    </row>
    <row r="9">
      <c r="A9" s="8" t="inlineStr">
        <is>
          <t>2014 Q4</t>
        </is>
      </c>
      <c r="B9" s="8" t="n">
        <v>153</v>
      </c>
      <c r="C9" s="23" t="n">
        <v>100</v>
      </c>
      <c r="D9" s="23" t="n">
        <v>5.1</v>
      </c>
      <c r="E9" s="23" t="n">
        <v>7.8</v>
      </c>
      <c r="F9" s="23" t="n">
        <v>12</v>
      </c>
      <c r="G9" s="23" t="n">
        <v>16.3</v>
      </c>
      <c r="H9" s="23" t="n">
        <v>11.3</v>
      </c>
      <c r="I9" s="23" t="n">
        <v>19.1</v>
      </c>
    </row>
    <row r="10">
      <c r="A10" s="5" t="inlineStr">
        <is>
          <t>2015 Q1</t>
        </is>
      </c>
      <c r="B10" s="5" t="n">
        <v>32</v>
      </c>
      <c r="C10" s="22" t="n">
        <v>100</v>
      </c>
      <c r="D10" s="22" t="n">
        <v>16.7</v>
      </c>
      <c r="E10" s="22" t="n">
        <v>22.6</v>
      </c>
      <c r="F10" s="22" t="n">
        <v>9.9</v>
      </c>
      <c r="G10" s="22" t="n">
        <v>11.4</v>
      </c>
      <c r="H10" s="22" t="n">
        <v>38.9</v>
      </c>
      <c r="I10" s="22" t="n">
        <v>5.6</v>
      </c>
    </row>
    <row r="11">
      <c r="A11" s="8" t="inlineStr">
        <is>
          <t>2015 Q2</t>
        </is>
      </c>
      <c r="B11" s="8" t="n">
        <v>36</v>
      </c>
      <c r="C11" s="23" t="n">
        <v>100</v>
      </c>
      <c r="D11" s="23" t="n">
        <v>19.4</v>
      </c>
      <c r="E11" s="23" t="n">
        <v>19.4</v>
      </c>
      <c r="F11" s="23" t="n">
        <v>16.7</v>
      </c>
      <c r="G11" s="23" t="n">
        <v>25</v>
      </c>
      <c r="H11" s="23" t="n">
        <v>13.9</v>
      </c>
      <c r="I11" s="23" t="n">
        <v>8.300000000000001</v>
      </c>
    </row>
    <row r="12">
      <c r="A12" s="5" t="inlineStr">
        <is>
          <t>2015 Q3</t>
        </is>
      </c>
      <c r="B12" s="5" t="n">
        <v>36</v>
      </c>
      <c r="C12" s="22" t="n">
        <v>100</v>
      </c>
      <c r="D12" s="22" t="n">
        <v>16</v>
      </c>
      <c r="E12" s="22" t="n">
        <v>18.8</v>
      </c>
      <c r="F12" s="22" t="n">
        <v>8.300000000000001</v>
      </c>
      <c r="G12" s="22" t="n">
        <v>15.6</v>
      </c>
      <c r="H12" s="22" t="n">
        <v>15.3</v>
      </c>
      <c r="I12" s="22" t="n">
        <v>26</v>
      </c>
    </row>
    <row r="13">
      <c r="A13" s="8" t="inlineStr">
        <is>
          <t>2015 Q4</t>
        </is>
      </c>
      <c r="B13" s="8" t="n">
        <v>32</v>
      </c>
      <c r="C13" s="23" t="n">
        <v>100</v>
      </c>
      <c r="D13" s="23" t="n">
        <v>7.7</v>
      </c>
      <c r="E13" s="23" t="n">
        <v>10</v>
      </c>
      <c r="F13" s="23" t="n">
        <v>14.7</v>
      </c>
      <c r="G13" s="23" t="n">
        <v>8.800000000000001</v>
      </c>
      <c r="H13" s="23" t="n">
        <v>20.5</v>
      </c>
      <c r="I13" s="23" t="n">
        <v>28.1</v>
      </c>
    </row>
    <row r="14">
      <c r="A14" s="5" t="inlineStr">
        <is>
          <t>2016 Q1</t>
        </is>
      </c>
      <c r="B14" s="5" t="n">
        <v>14</v>
      </c>
      <c r="C14" s="22" t="n">
        <v>100</v>
      </c>
      <c r="D14" s="22" t="n">
        <v>16.7</v>
      </c>
      <c r="E14" s="22" t="n">
        <v>16.7</v>
      </c>
      <c r="F14" s="22" t="n">
        <v>27.8</v>
      </c>
      <c r="G14" s="22" t="n">
        <v>16.7</v>
      </c>
      <c r="H14" s="22" t="n">
        <v>33.3</v>
      </c>
      <c r="I14" s="5" t="n"/>
    </row>
    <row r="15">
      <c r="A15" s="8" t="inlineStr">
        <is>
          <t>2016 Q2</t>
        </is>
      </c>
      <c r="B15" s="8" t="n">
        <v>22</v>
      </c>
      <c r="C15" s="23" t="n">
        <v>100</v>
      </c>
      <c r="D15" s="23" t="n">
        <v>26.8</v>
      </c>
      <c r="E15" s="23" t="n">
        <v>20.5</v>
      </c>
      <c r="F15" s="23" t="n">
        <v>22.6</v>
      </c>
      <c r="G15" s="23" t="n">
        <v>17.9</v>
      </c>
      <c r="H15" s="23" t="n">
        <v>26.8</v>
      </c>
      <c r="I15" s="8" t="n"/>
    </row>
    <row r="16">
      <c r="A16" s="5" t="inlineStr">
        <is>
          <t>2016 Q3</t>
        </is>
      </c>
      <c r="B16" s="5" t="n">
        <v>6</v>
      </c>
      <c r="C16" s="22" t="n">
        <v>100</v>
      </c>
      <c r="D16" s="5" t="n"/>
      <c r="E16" s="5" t="n"/>
      <c r="F16" s="22" t="n">
        <v>50</v>
      </c>
      <c r="G16" s="5" t="n"/>
      <c r="H16" s="5" t="n"/>
      <c r="I16" s="5" t="n"/>
    </row>
    <row r="17">
      <c r="A17" s="8" t="inlineStr">
        <is>
          <t>2016 Q4</t>
        </is>
      </c>
      <c r="B17" s="8" t="n">
        <v>9</v>
      </c>
      <c r="C17" s="23" t="n">
        <v>100</v>
      </c>
      <c r="D17" s="8" t="n"/>
      <c r="E17" s="8" t="n"/>
      <c r="F17" s="23" t="n">
        <v>16.7</v>
      </c>
      <c r="G17" s="23" t="n">
        <v>61.1</v>
      </c>
      <c r="H17" s="8" t="n"/>
      <c r="I17" s="8" t="n"/>
    </row>
    <row r="18">
      <c r="A18" s="5" t="inlineStr">
        <is>
          <t>2017 Q1</t>
        </is>
      </c>
      <c r="B18" s="5" t="n">
        <v>3</v>
      </c>
      <c r="C18" s="22" t="n">
        <v>100</v>
      </c>
      <c r="D18" s="22" t="n">
        <v>33.3</v>
      </c>
      <c r="E18" s="5" t="n"/>
      <c r="F18" s="5" t="n"/>
      <c r="G18" s="5" t="n"/>
      <c r="H18" s="5" t="n"/>
      <c r="I18" s="5" t="n"/>
    </row>
    <row r="19">
      <c r="A19" s="8" t="inlineStr">
        <is>
          <t>2017 Q2</t>
        </is>
      </c>
      <c r="B19" s="8" t="n">
        <v>2</v>
      </c>
      <c r="C19" s="23" t="n">
        <v>100</v>
      </c>
      <c r="D19" s="8" t="n"/>
      <c r="E19" s="23" t="n">
        <v>100</v>
      </c>
      <c r="F19" s="8" t="n"/>
      <c r="G19" s="8" t="n"/>
      <c r="H19" s="8" t="n"/>
      <c r="I19" s="8" t="n"/>
    </row>
    <row r="20">
      <c r="A20" s="5" t="inlineStr">
        <is>
          <t>2017 Q3</t>
        </is>
      </c>
      <c r="B20" s="5" t="n">
        <v>3</v>
      </c>
      <c r="C20" s="22" t="n">
        <v>100</v>
      </c>
      <c r="D20" s="5" t="n"/>
      <c r="E20" s="5" t="n"/>
      <c r="F20" s="5" t="n"/>
      <c r="G20" s="5" t="n"/>
      <c r="H20" s="5" t="n"/>
      <c r="I20" s="5" t="n"/>
    </row>
    <row r="21">
      <c r="A21" s="8" t="inlineStr">
        <is>
          <t>2017 Q4</t>
        </is>
      </c>
      <c r="B21" s="8" t="n">
        <v>3</v>
      </c>
      <c r="C21" s="23" t="n">
        <v>100</v>
      </c>
      <c r="D21" s="8" t="n"/>
      <c r="E21" s="8" t="n"/>
      <c r="F21" s="8" t="n"/>
      <c r="G21" s="8" t="n"/>
      <c r="H21" s="8" t="n"/>
      <c r="I21" s="8" t="n"/>
    </row>
    <row r="24">
      <c r="A24" s="4" t="inlineStr">
        <is>
          <t>Revenue by Customer Cohort Quarter</t>
        </is>
      </c>
    </row>
    <row r="26">
      <c r="A26" s="1" t="inlineStr">
        <is>
          <t>Cohort Quarter</t>
        </is>
      </c>
      <c r="B26" s="1" t="inlineStr">
        <is>
          <t>Total Revenue</t>
        </is>
      </c>
      <c r="C26" s="1" t="inlineStr">
        <is>
          <t>Avg Revenue/Customer</t>
        </is>
      </c>
      <c r="D26" s="1" t="inlineStr">
        <is>
          <t>Customer Count</t>
        </is>
      </c>
    </row>
    <row r="27">
      <c r="A27" s="5" t="inlineStr">
        <is>
          <t>2014 Q1</t>
        </is>
      </c>
      <c r="B27" s="6" t="n">
        <v>405717.97</v>
      </c>
      <c r="C27" s="6">
        <f>IF(D27=0,0,B27/D27)</f>
        <v/>
      </c>
      <c r="D27" s="5" t="n">
        <v>121</v>
      </c>
    </row>
    <row r="28">
      <c r="A28" s="8" t="inlineStr">
        <is>
          <t>2014 Q2</t>
        </is>
      </c>
      <c r="B28" s="9" t="n">
        <v>505496.26</v>
      </c>
      <c r="C28" s="9">
        <f>IF(D28=0,0,B28/D28)</f>
        <v/>
      </c>
      <c r="D28" s="8" t="n">
        <v>160</v>
      </c>
    </row>
    <row r="29">
      <c r="A29" s="5" t="inlineStr">
        <is>
          <t>2014 Q3</t>
        </is>
      </c>
      <c r="B29" s="6" t="n">
        <v>481595.84</v>
      </c>
      <c r="C29" s="6">
        <f>IF(D29=0,0,B29/D29)</f>
        <v/>
      </c>
      <c r="D29" s="5" t="n">
        <v>161</v>
      </c>
    </row>
    <row r="30">
      <c r="A30" s="8" t="inlineStr">
        <is>
          <t>2014 Q4</t>
        </is>
      </c>
      <c r="B30" s="9" t="n">
        <v>444514.53</v>
      </c>
      <c r="C30" s="9">
        <f>IF(D30=0,0,B30/D30)</f>
        <v/>
      </c>
      <c r="D30" s="8" t="n">
        <v>153</v>
      </c>
    </row>
    <row r="31">
      <c r="A31" s="5" t="inlineStr">
        <is>
          <t>2015 Q1</t>
        </is>
      </c>
      <c r="B31" s="6" t="n">
        <v>89201.00999999999</v>
      </c>
      <c r="C31" s="6">
        <f>IF(D31=0,0,B31/D31)</f>
        <v/>
      </c>
      <c r="D31" s="5" t="n">
        <v>32</v>
      </c>
    </row>
    <row r="32">
      <c r="A32" s="8" t="inlineStr">
        <is>
          <t>2015 Q2</t>
        </is>
      </c>
      <c r="B32" s="9" t="n">
        <v>101781.64</v>
      </c>
      <c r="C32" s="9">
        <f>IF(D32=0,0,B32/D32)</f>
        <v/>
      </c>
      <c r="D32" s="8" t="n">
        <v>36</v>
      </c>
    </row>
    <row r="33">
      <c r="A33" s="5" t="inlineStr">
        <is>
          <t>2015 Q3</t>
        </is>
      </c>
      <c r="B33" s="6" t="n">
        <v>85074.59</v>
      </c>
      <c r="C33" s="6">
        <f>IF(D33=0,0,B33/D33)</f>
        <v/>
      </c>
      <c r="D33" s="5" t="n">
        <v>36</v>
      </c>
    </row>
    <row r="34">
      <c r="A34" s="8" t="inlineStr">
        <is>
          <t>2015 Q4</t>
        </is>
      </c>
      <c r="B34" s="9" t="n">
        <v>60597.32</v>
      </c>
      <c r="C34" s="9">
        <f>IF(D34=0,0,B34/D34)</f>
        <v/>
      </c>
      <c r="D34" s="8" t="n">
        <v>32</v>
      </c>
    </row>
    <row r="35">
      <c r="A35" s="5" t="inlineStr">
        <is>
          <t>2016 Q1</t>
        </is>
      </c>
      <c r="B35" s="6" t="n">
        <v>33511.31</v>
      </c>
      <c r="C35" s="6">
        <f>IF(D35=0,0,B35/D35)</f>
        <v/>
      </c>
      <c r="D35" s="5" t="n">
        <v>14</v>
      </c>
    </row>
    <row r="36">
      <c r="A36" s="8" t="inlineStr">
        <is>
          <t>2016 Q2</t>
        </is>
      </c>
      <c r="B36" s="9" t="n">
        <v>63361.47</v>
      </c>
      <c r="C36" s="9">
        <f>IF(D36=0,0,B36/D36)</f>
        <v/>
      </c>
      <c r="D36" s="8" t="n">
        <v>22</v>
      </c>
    </row>
    <row r="37">
      <c r="A37" s="5" t="inlineStr">
        <is>
          <t>2016 Q3</t>
        </is>
      </c>
      <c r="B37" s="6" t="n">
        <v>8535.6</v>
      </c>
      <c r="C37" s="6">
        <f>IF(D37=0,0,B37/D37)</f>
        <v/>
      </c>
      <c r="D37" s="5" t="n">
        <v>6</v>
      </c>
    </row>
    <row r="38">
      <c r="A38" s="8" t="inlineStr">
        <is>
          <t>2016 Q4</t>
        </is>
      </c>
      <c r="B38" s="9" t="n">
        <v>10301.5</v>
      </c>
      <c r="C38" s="9">
        <f>IF(D38=0,0,B38/D38)</f>
        <v/>
      </c>
      <c r="D38" s="8" t="n">
        <v>9</v>
      </c>
    </row>
    <row r="39">
      <c r="A39" s="5" t="inlineStr">
        <is>
          <t>2017 Q1</t>
        </is>
      </c>
      <c r="B39" s="6" t="n">
        <v>1935.11</v>
      </c>
      <c r="C39" s="6">
        <f>IF(D39=0,0,B39/D39)</f>
        <v/>
      </c>
      <c r="D39" s="5" t="n">
        <v>3</v>
      </c>
    </row>
    <row r="40">
      <c r="A40" s="8" t="inlineStr">
        <is>
          <t>2017 Q2</t>
        </is>
      </c>
      <c r="B40" s="9" t="n">
        <v>130.57</v>
      </c>
      <c r="C40" s="9">
        <f>IF(D40=0,0,B40/D40)</f>
        <v/>
      </c>
      <c r="D40" s="8" t="n">
        <v>2</v>
      </c>
    </row>
    <row r="41">
      <c r="A41" s="5" t="inlineStr">
        <is>
          <t>2017 Q3</t>
        </is>
      </c>
      <c r="B41" s="6" t="n">
        <v>2647.01</v>
      </c>
      <c r="C41" s="6">
        <f>IF(D41=0,0,B41/D41)</f>
        <v/>
      </c>
      <c r="D41" s="5" t="n">
        <v>3</v>
      </c>
    </row>
    <row r="42">
      <c r="A42" s="8" t="inlineStr">
        <is>
          <t>2017 Q4</t>
        </is>
      </c>
      <c r="B42" s="9" t="n">
        <v>2799.11</v>
      </c>
      <c r="C42" s="9">
        <f>IF(D42=0,0,B42/D42)</f>
        <v/>
      </c>
      <c r="D42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2026-04-03T21:05:26Z</dcterms:created>
  <dcterms:modified xsi:type="dcterms:W3CDTF">2026-04-03T21:05:28Z</dcterms:modified>
</cp:coreProperties>
</file>